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Garage B14\Desktop\"/>
    </mc:Choice>
  </mc:AlternateContent>
  <xr:revisionPtr revIDLastSave="0" documentId="13_ncr:1_{68C34129-6DD7-4A4A-B4E6-AD3F7FF35A80}" xr6:coauthVersionLast="47" xr6:coauthVersionMax="47" xr10:uidLastSave="{00000000-0000-0000-0000-000000000000}"/>
  <bookViews>
    <workbookView xWindow="-120" yWindow="-120" windowWidth="29040" windowHeight="15840" tabRatio="973" activeTab="2" xr2:uid="{E42497B1-23F4-451B-8F21-1B33D2E3FF24}"/>
  </bookViews>
  <sheets>
    <sheet name="Summary Information" sheetId="1" r:id="rId1"/>
    <sheet name="Consolidated Weather Data" sheetId="28" r:id="rId2"/>
    <sheet name="Weather Data Analysis" sheetId="15" r:id="rId3"/>
    <sheet name="January 2020" sheetId="2" r:id="rId4"/>
    <sheet name="February 2020" sheetId="3" r:id="rId5"/>
    <sheet name="March 2020" sheetId="4" r:id="rId6"/>
    <sheet name="April 2020" sheetId="5" r:id="rId7"/>
    <sheet name="May 2020" sheetId="6" r:id="rId8"/>
    <sheet name="June 2020" sheetId="7" r:id="rId9"/>
    <sheet name="July 2020" sheetId="8" r:id="rId10"/>
    <sheet name="August 2020" sheetId="9" r:id="rId11"/>
    <sheet name="September 2020" sheetId="10" r:id="rId12"/>
    <sheet name="October 2020" sheetId="14" r:id="rId13"/>
    <sheet name="November 2020" sheetId="12" r:id="rId14"/>
    <sheet name="December 2020" sheetId="13" r:id="rId15"/>
    <sheet name="January 2019" sheetId="16" r:id="rId16"/>
    <sheet name="Febrary 2019" sheetId="17" r:id="rId17"/>
    <sheet name="March 2019" sheetId="18" r:id="rId18"/>
    <sheet name="April 2019" sheetId="19" r:id="rId19"/>
    <sheet name="May 2019" sheetId="20" r:id="rId20"/>
    <sheet name="June 2019" sheetId="21" r:id="rId21"/>
    <sheet name="July 2019" sheetId="22" r:id="rId22"/>
    <sheet name="August 2019" sheetId="23" r:id="rId23"/>
    <sheet name="September 2019" sheetId="24" r:id="rId24"/>
    <sheet name="October 2019" sheetId="25" r:id="rId25"/>
    <sheet name="November 2019" sheetId="26" r:id="rId26"/>
    <sheet name="December 2019" sheetId="27" r:id="rId27"/>
  </sheets>
  <definedNames>
    <definedName name="AH">'November 2020'!$I$3:$I$32</definedName>
    <definedName name="AHAUG">'August 2020'!$I$3:$I$33</definedName>
    <definedName name="AHNOV">'November 2020'!$I$3:$I$32</definedName>
    <definedName name="Apr2019AvgTemp">'April 2019'!$C$3:$C$32</definedName>
    <definedName name="Apr2019MaxTemp">'April 2019'!$B$3:$B$32</definedName>
    <definedName name="Apr2019MinTemp">'April 2019'!$D$3:$D$32</definedName>
    <definedName name="Apr2020AvgTemp">'April 2020'!$C$3:$C$32</definedName>
    <definedName name="Apr2020MaxTemp">'April 2020'!$B$3:$B$32</definedName>
    <definedName name="Apr2020MinTemp">'April 2020'!$D$3:$D$32</definedName>
    <definedName name="Aug2019AvgTemp">'August 2019'!$C$3:$C$33</definedName>
    <definedName name="Aug2019MaxTemp">'August 2019'!$B$3:$B$33</definedName>
    <definedName name="Aug2019MinTemp">'August 2019'!$D$3:$D$33</definedName>
    <definedName name="Aug2020AvgTemp">'August 2020'!$C$3:$C$33</definedName>
    <definedName name="Aug2020MaxTemp">'August 2020'!$B$3:$B$33</definedName>
    <definedName name="Aug2020MinTemp">'August 2020'!$D$3:$D$33</definedName>
    <definedName name="Dec2019AvgTemp">'December 2019'!$C$3:$C$33</definedName>
    <definedName name="Dec2019MaxTemp">'December 2019'!$B$3:$B$33</definedName>
    <definedName name="Dec2019MinTemp">'December 2019'!$D$3:$D$33</definedName>
    <definedName name="Dec2020AvgTemp">'December 2020'!$C$3:$C$33</definedName>
    <definedName name="Dec2020MaxTemp">'December 2020'!$B$3:$B$33</definedName>
    <definedName name="Dec2020MinTemp">'December 2020'!$D$3:$D$33</definedName>
    <definedName name="Feb2019AvgTemp">'Febrary 2019'!$C$3:$C$30</definedName>
    <definedName name="Feb2019MaxTemp">'Febrary 2019'!$B$3:$B$30</definedName>
    <definedName name="Feb2019MinTemp">'Febrary 2019'!$D$3:$D$30</definedName>
    <definedName name="Feb2020AvgTemp">'February 2020'!$C$3:$C$31</definedName>
    <definedName name="Feb2020MaxTemp">'February 2020'!$B$3:$B$31</definedName>
    <definedName name="Feb2020MinTemp">'February 2020'!$D$3:$D$31</definedName>
    <definedName name="Jan2019AvgTemp">'January 2019'!$C$3:$C$33</definedName>
    <definedName name="Jan2019MaxTemp">'January 2019'!$B$3:$B$33</definedName>
    <definedName name="Jan2019MinTemp">'January 2019'!$D$3:$D$33</definedName>
    <definedName name="Jan2020AvgTemp">'January 2020'!$C$3:$C$33</definedName>
    <definedName name="Jan2020MaxTemp">'January 2020'!$B$3:$B$33</definedName>
    <definedName name="Jan2020MinTemp">'January 2020'!$D$3:$D$33</definedName>
    <definedName name="July2019AvgTemp">'July 2019'!$C$5:$C$33</definedName>
    <definedName name="July2019MaxTemp">'July 2019'!$B$3:$B$33</definedName>
    <definedName name="July2019MinTemp">'July 2019'!$D$5:$D$33</definedName>
    <definedName name="July2020AvgTemp">'July 2020'!$C$3:$C$33</definedName>
    <definedName name="July2020MaxTemp">'July 2020'!$B$3:$B$33</definedName>
    <definedName name="July2020MinTemp">'July 2020'!$D$3:$D$33</definedName>
    <definedName name="June2019AvgTemp">'June 2019'!$C$3:$C$32</definedName>
    <definedName name="June2019MaxTemp">'June 2019'!$B$3:$B$32</definedName>
    <definedName name="June2019MinTemp">'June 2019'!$D$3:$D$32</definedName>
    <definedName name="June2020AvgTemp">'June 2020'!$C$3:$C$32</definedName>
    <definedName name="June2020MaxTemp">'June 2020'!$B$3:$B$32</definedName>
    <definedName name="June2020MinTemp">'June 2020'!$D$3:$D$32</definedName>
    <definedName name="Mar2019AvgTemp">'March 2019'!$C$3:$C$33</definedName>
    <definedName name="Mar2019MaxTemp">'March 2019'!$B$3:$B$33</definedName>
    <definedName name="Mar2019MinTemp">'March 2019'!$D$3:$D$33</definedName>
    <definedName name="Mar2020AvgTemp">'March 2020'!$C$3:$C$33</definedName>
    <definedName name="Mar2020MaxTemp">'March 2020'!$B$3:$B$33</definedName>
    <definedName name="Mar2020MinTemp">'March 2020'!$D$3:$D$33</definedName>
    <definedName name="May2019AvgTemp">'May 2019'!$C$3:$C$33</definedName>
    <definedName name="May2019MaxTemp">'May 2019'!$B$3:$B$33</definedName>
    <definedName name="May2019MinTemp">'May 2019'!$D$3:$D$33</definedName>
    <definedName name="May2020AvgTemp">'May 2020'!$C$3:$C$33</definedName>
    <definedName name="May2020MaxTemp">'May 2020'!$B$3:$B$33</definedName>
    <definedName name="May2020MinTemp">'May 2020'!$D$3:$D$33</definedName>
    <definedName name="Nov2019AvgTemp">'November 2019'!$C$3:$C$32</definedName>
    <definedName name="Nov2019MaxTemp">'November 2019'!$B$3:$B$32</definedName>
    <definedName name="Nov2019MinTemp">'November 2019'!$D$3:$D$32</definedName>
    <definedName name="Nov2020AvgTemp">'November 2020'!$C$3:$C$32</definedName>
    <definedName name="Nov2020MaxTemp">'November 2020'!$B$3:$B$32</definedName>
    <definedName name="Nov2020MinTemp">'November 2020'!$D$3:$D$32</definedName>
    <definedName name="Oct2019AvgTemp">'October 2019'!$C$3:$C$33</definedName>
    <definedName name="Oct2019MaxTemp">'October 2019'!$B$3:$B$33</definedName>
    <definedName name="Oct2019MinTemp">'October 2019'!$D$3:$D$33</definedName>
    <definedName name="Oct2020AvgTemp">'October 2020'!$C$3:$C$33</definedName>
    <definedName name="Oct2020MaxTemp">'October 2020'!$B$3:$B$33</definedName>
    <definedName name="Oct2020MinTemp">'October 2020'!$D$3:$D$33</definedName>
    <definedName name="Sep2019AvgTemp">'September 2019'!$C$3:$C$32</definedName>
    <definedName name="Sep2019MaxTemp">'September 2019'!$B$3:$B$32</definedName>
    <definedName name="Sep2019MinTemp">'September 2019'!$D$3:$D$32</definedName>
    <definedName name="Sep2020AvgTemp">'September 2020'!$C$3:$C$32</definedName>
    <definedName name="Sep2020MaxTemp">'September 2020'!$B$3:$B$32</definedName>
    <definedName name="Sep2020MinTemp">'September 2020'!$D$3:$D$32</definedName>
    <definedName name="WSN">'November 2020'!$K$3:$K$32</definedName>
  </definedNames>
  <calcPr calcId="191029"/>
  <pivotCaches>
    <pivotCache cacheId="0" r:id="rId2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5" l="1"/>
  <c r="V17" i="15"/>
  <c r="U17" i="15"/>
  <c r="R20" i="15"/>
  <c r="R19" i="15"/>
  <c r="R18" i="15"/>
  <c r="Q20" i="15"/>
  <c r="Q19" i="15"/>
  <c r="Q18" i="15"/>
  <c r="Q15" i="15"/>
  <c r="R14" i="15"/>
  <c r="Q14" i="15"/>
  <c r="H3" i="28"/>
  <c r="I3" i="28"/>
  <c r="H4" i="28"/>
  <c r="N19" i="15"/>
  <c r="N18" i="15"/>
  <c r="N17" i="15"/>
  <c r="M19" i="15"/>
  <c r="M18" i="15"/>
  <c r="M17" i="15"/>
  <c r="L19" i="15"/>
  <c r="L18" i="15"/>
  <c r="L17" i="15"/>
  <c r="K19" i="15"/>
  <c r="K18" i="15"/>
  <c r="K17" i="15"/>
  <c r="J19" i="15"/>
  <c r="J18" i="15"/>
  <c r="J17" i="15"/>
  <c r="I19" i="15"/>
  <c r="I18" i="15"/>
  <c r="I17" i="15"/>
  <c r="H19" i="15"/>
  <c r="H18" i="15"/>
  <c r="H17" i="15"/>
  <c r="G19" i="15"/>
  <c r="G18" i="15"/>
  <c r="G17" i="15"/>
  <c r="F19" i="15"/>
  <c r="F18" i="15"/>
  <c r="F17" i="15"/>
  <c r="E19" i="15"/>
  <c r="E18" i="15"/>
  <c r="E17" i="15"/>
  <c r="D19" i="15"/>
  <c r="D18" i="15"/>
  <c r="D17" i="15"/>
  <c r="C19" i="15"/>
  <c r="C18" i="15"/>
  <c r="C14" i="15"/>
  <c r="C17" i="15"/>
  <c r="C13" i="15"/>
  <c r="N15" i="15"/>
  <c r="N14" i="15"/>
  <c r="N13" i="15"/>
  <c r="M15" i="15"/>
  <c r="M14" i="15"/>
  <c r="M13" i="15"/>
  <c r="L15" i="15"/>
  <c r="L14" i="15"/>
  <c r="L13" i="15"/>
  <c r="K15" i="15"/>
  <c r="K14" i="15"/>
  <c r="K13" i="15"/>
  <c r="J15" i="15"/>
  <c r="J14" i="15"/>
  <c r="J13" i="15"/>
  <c r="I15" i="15"/>
  <c r="I14" i="15"/>
  <c r="I13" i="15"/>
  <c r="H15" i="15"/>
  <c r="H14" i="15"/>
  <c r="H13" i="15"/>
  <c r="G14" i="15"/>
  <c r="G13" i="15"/>
  <c r="F13" i="15"/>
  <c r="F14" i="15"/>
  <c r="G15" i="15"/>
  <c r="F15" i="15"/>
  <c r="E15" i="15"/>
  <c r="E14" i="15"/>
  <c r="E13" i="15"/>
  <c r="D15" i="15"/>
  <c r="D14" i="15"/>
  <c r="D13" i="15"/>
  <c r="C15" i="15"/>
  <c r="B9" i="15"/>
  <c r="B8" i="15"/>
  <c r="B6" i="15"/>
  <c r="B5" i="15"/>
  <c r="B4" i="15"/>
  <c r="H8" i="28" l="1"/>
  <c r="M6" i="28" s="1"/>
  <c r="I8" i="28"/>
  <c r="H9" i="28"/>
  <c r="N6" i="28" s="1"/>
  <c r="I9" i="28"/>
  <c r="H7" i="28"/>
  <c r="I7" i="28"/>
  <c r="B17" i="15"/>
  <c r="B18" i="15"/>
  <c r="B19" i="15"/>
  <c r="B13" i="15"/>
  <c r="B15" i="15"/>
  <c r="B14" i="15"/>
  <c r="L6" i="28" l="1"/>
</calcChain>
</file>

<file path=xl/sharedStrings.xml><?xml version="1.0" encoding="utf-8"?>
<sst xmlns="http://schemas.openxmlformats.org/spreadsheetml/2006/main" count="641" uniqueCount="60">
  <si>
    <t>Time</t>
  </si>
  <si>
    <t>Temperature (° F)</t>
  </si>
  <si>
    <t>Dew Point (° F)</t>
  </si>
  <si>
    <t>Humidity (%)</t>
  </si>
  <si>
    <t>Wind Speed (mph)</t>
  </si>
  <si>
    <t>Pressure (Hg)</t>
  </si>
  <si>
    <t>Precipitation (in)</t>
  </si>
  <si>
    <t>Max</t>
  </si>
  <si>
    <t>Avg</t>
  </si>
  <si>
    <t>Min</t>
  </si>
  <si>
    <t>Total</t>
  </si>
  <si>
    <t>NA</t>
  </si>
  <si>
    <t>The data in this spreadsheet was downloaded from Wunderground.com's repository of weather data. It includes weather data for the entire 2020 calendar year.</t>
  </si>
  <si>
    <t>10/8/2020*</t>
  </si>
  <si>
    <t>* The data for 10/8/2020 was missing on Wunderground.com</t>
  </si>
  <si>
    <t>2020 Weather Data for Beijing, China</t>
  </si>
  <si>
    <t>May</t>
  </si>
  <si>
    <t>June</t>
  </si>
  <si>
    <t>July</t>
  </si>
  <si>
    <t>Max Temperature</t>
  </si>
  <si>
    <t>Min Temperaute</t>
  </si>
  <si>
    <t>Historic Data*</t>
  </si>
  <si>
    <t>*Sourse: https://en.wikipedia.org/wiki/Beijing#Climate</t>
  </si>
  <si>
    <t>Average Temperature</t>
  </si>
  <si>
    <t>Mean High Temperature</t>
  </si>
  <si>
    <t>Mean Average Temperature</t>
  </si>
  <si>
    <t>Mean Low Temperaute</t>
  </si>
  <si>
    <t>Year Total</t>
  </si>
  <si>
    <t>Jan</t>
  </si>
  <si>
    <t>Feb</t>
  </si>
  <si>
    <t>Mar</t>
  </si>
  <si>
    <t>Apr</t>
  </si>
  <si>
    <t>Aug</t>
  </si>
  <si>
    <t>Sep</t>
  </si>
  <si>
    <t>Oct</t>
  </si>
  <si>
    <t>Nov</t>
  </si>
  <si>
    <t>Dec</t>
  </si>
  <si>
    <t>STDEV</t>
  </si>
  <si>
    <t>Standatd Error</t>
  </si>
  <si>
    <t>Minus</t>
  </si>
  <si>
    <t>Plus</t>
  </si>
  <si>
    <t>1 Sigma</t>
  </si>
  <si>
    <t>2 Sigma</t>
  </si>
  <si>
    <t>3 Sigma</t>
  </si>
  <si>
    <t>% 1 SIGMA</t>
  </si>
  <si>
    <t>% 2 SIGMA</t>
  </si>
  <si>
    <t>% 3 SIGMA</t>
  </si>
  <si>
    <t>2019 and 2020 Data</t>
  </si>
  <si>
    <t>Date</t>
  </si>
  <si>
    <t>Temp Max</t>
  </si>
  <si>
    <t>Temp Avg</t>
  </si>
  <si>
    <t>Temp Min</t>
  </si>
  <si>
    <t>Grand Total</t>
  </si>
  <si>
    <t>Jun</t>
  </si>
  <si>
    <t>Jul</t>
  </si>
  <si>
    <t>Column Labels</t>
  </si>
  <si>
    <t>Values</t>
  </si>
  <si>
    <t>Max of Temp Max</t>
  </si>
  <si>
    <t>Average of Temp Avg</t>
  </si>
  <si>
    <t>Min of Temp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</si>
</sst>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mbria"/>
      <family val="1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2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14" fontId="5" fillId="0" borderId="0" xfId="0" applyNumberFormat="1" applyFont="1" applyAlignment="1">
      <alignment vertical="center" wrapText="1"/>
    </xf>
    <xf numFmtId="0" fontId="0" fillId="0" borderId="0" xfId="0" applyFont="1"/>
    <xf numFmtId="49" fontId="6" fillId="0" borderId="0" xfId="0" applyNumberFormat="1" applyFont="1" applyAlignment="1">
      <alignment wrapText="1"/>
    </xf>
    <xf numFmtId="49" fontId="7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2" fontId="7" fillId="2" borderId="3" xfId="0" applyNumberFormat="1" applyFont="1" applyFill="1" applyBorder="1" applyAlignment="1">
      <alignment vertical="center" wrapText="1"/>
    </xf>
    <xf numFmtId="2" fontId="0" fillId="2" borderId="1" xfId="0" applyNumberFormat="1" applyFill="1" applyBorder="1" applyAlignment="1">
      <alignment vertical="center" wrapText="1"/>
    </xf>
    <xf numFmtId="2" fontId="7" fillId="2" borderId="4" xfId="0" applyNumberFormat="1" applyFont="1" applyFill="1" applyBorder="1" applyAlignment="1">
      <alignment vertical="center" wrapText="1"/>
    </xf>
    <xf numFmtId="2" fontId="7" fillId="2" borderId="5" xfId="0" applyNumberFormat="1" applyFont="1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49" fontId="7" fillId="2" borderId="0" xfId="0" applyNumberFormat="1" applyFont="1" applyFill="1" applyAlignment="1">
      <alignment vertical="center" wrapText="1"/>
    </xf>
    <xf numFmtId="49" fontId="0" fillId="2" borderId="0" xfId="0" applyNumberFormat="1" applyFill="1" applyAlignment="1">
      <alignment vertical="center" wrapText="1"/>
    </xf>
    <xf numFmtId="2" fontId="9" fillId="2" borderId="1" xfId="0" applyNumberFormat="1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49" fontId="8" fillId="0" borderId="0" xfId="0" applyNumberFormat="1" applyFont="1" applyAlignment="1">
      <alignment vertical="center" wrapText="1"/>
    </xf>
    <xf numFmtId="49" fontId="10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2" fontId="0" fillId="2" borderId="2" xfId="0" applyNumberFormat="1" applyFont="1" applyFill="1" applyBorder="1" applyAlignment="1">
      <alignment vertical="center" wrapText="1"/>
    </xf>
    <xf numFmtId="2" fontId="0" fillId="2" borderId="1" xfId="0" applyNumberFormat="1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2" fontId="0" fillId="0" borderId="1" xfId="0" applyNumberFormat="1" applyBorder="1"/>
    <xf numFmtId="0" fontId="0" fillId="0" borderId="6" xfId="0" applyBorder="1"/>
    <xf numFmtId="0" fontId="0" fillId="0" borderId="7" xfId="0" applyBorder="1"/>
    <xf numFmtId="17" fontId="0" fillId="0" borderId="0" xfId="0" applyNumberFormat="1"/>
    <xf numFmtId="49" fontId="1" fillId="0" borderId="0" xfId="0" applyNumberFormat="1" applyFont="1" applyBorder="1" applyAlignment="1">
      <alignment vertical="center" wrapText="1"/>
    </xf>
    <xf numFmtId="14" fontId="5" fillId="0" borderId="0" xfId="0" applyNumberFormat="1" applyFont="1" applyBorder="1" applyAlignment="1">
      <alignment vertical="center" wrapText="1"/>
    </xf>
    <xf numFmtId="2" fontId="4" fillId="0" borderId="0" xfId="0" applyNumberFormat="1" applyFont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Border="1"/>
    <xf numFmtId="2" fontId="0" fillId="0" borderId="0" xfId="0" applyNumberFormat="1" applyBorder="1"/>
    <xf numFmtId="0" fontId="0" fillId="0" borderId="0" xfId="0" applyBorder="1"/>
    <xf numFmtId="2" fontId="0" fillId="3" borderId="2" xfId="0" applyNumberFormat="1" applyFill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164" fontId="0" fillId="2" borderId="0" xfId="0" applyNumberFormat="1" applyFill="1"/>
    <xf numFmtId="2" fontId="0" fillId="3" borderId="0" xfId="0" applyNumberFormat="1" applyFill="1"/>
    <xf numFmtId="0" fontId="0" fillId="0" borderId="8" xfId="0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2" fontId="0" fillId="0" borderId="12" xfId="0" applyNumberFormat="1" applyBorder="1"/>
    <xf numFmtId="0" fontId="0" fillId="0" borderId="16" xfId="0" applyBorder="1"/>
    <xf numFmtId="2" fontId="0" fillId="0" borderId="17" xfId="0" applyNumberFormat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4">
    <dxf>
      <numFmt numFmtId="2" formatCode="0.00"/>
    </dxf>
    <dxf>
      <fill>
        <patternFill>
          <bgColor theme="0"/>
        </patternFill>
      </fill>
    </dxf>
    <dxf>
      <fill>
        <patternFill patternType="solid">
          <bgColor theme="5" tint="0.79998168889431442"/>
        </patternFill>
      </fill>
    </dxf>
    <dxf>
      <numFmt numFmtId="164" formatCode="0.0"/>
    </dxf>
  </dxfs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 Temperatures in Beijing Over</a:t>
            </a:r>
            <a:r>
              <a:rPr lang="en-US" sz="1800" baseline="0"/>
              <a:t> Different Time Periods</a:t>
            </a:r>
            <a:r>
              <a:rPr lang="en-US" sz="1800"/>
              <a:t> </a:t>
            </a:r>
          </a:p>
        </c:rich>
      </c:tx>
      <c:layout>
        <c:manualLayout>
          <c:xMode val="edge"/>
          <c:yMode val="edge"/>
          <c:x val="0.1026289773854276"/>
          <c:y val="4.2406060333043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94741169402018"/>
          <c:y val="0.21337962962962964"/>
          <c:w val="0.81571925497264652"/>
          <c:h val="0.6112639934606714"/>
        </c:manualLayout>
      </c:layout>
      <c:lineChart>
        <c:grouping val="standard"/>
        <c:varyColors val="0"/>
        <c:ser>
          <c:idx val="0"/>
          <c:order val="0"/>
          <c:tx>
            <c:v>Historic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'Weather Data Analysis'!$C$2:$N$2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Data Analysis'!$C$4:$N$4</c:f>
              <c:numCache>
                <c:formatCode>0.00</c:formatCode>
                <c:ptCount val="12"/>
                <c:pt idx="0">
                  <c:v>57.7</c:v>
                </c:pt>
                <c:pt idx="1">
                  <c:v>78.099999999999994</c:v>
                </c:pt>
                <c:pt idx="2">
                  <c:v>85.1</c:v>
                </c:pt>
                <c:pt idx="3">
                  <c:v>92.3</c:v>
                </c:pt>
                <c:pt idx="4">
                  <c:v>106</c:v>
                </c:pt>
                <c:pt idx="5">
                  <c:v>105.1</c:v>
                </c:pt>
                <c:pt idx="6">
                  <c:v>107.4</c:v>
                </c:pt>
                <c:pt idx="7">
                  <c:v>100.9</c:v>
                </c:pt>
                <c:pt idx="8">
                  <c:v>95</c:v>
                </c:pt>
                <c:pt idx="9">
                  <c:v>87.8</c:v>
                </c:pt>
                <c:pt idx="10">
                  <c:v>73.900000000000006</c:v>
                </c:pt>
                <c:pt idx="11">
                  <c:v>67.099999999999994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6-4611-B778-A15EF1EB1BEE}"/>
            </c:ext>
          </c:extLst>
        </c:ser>
        <c:ser>
          <c:idx val="1"/>
          <c:order val="1"/>
          <c:tx>
            <c:v>Data from 2019 and 2020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'Weather Data Analysis'!$C$2:$N$2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Data Analysis'!$C$13:$N$13</c:f>
              <c:numCache>
                <c:formatCode>0.00</c:formatCode>
                <c:ptCount val="12"/>
                <c:pt idx="0">
                  <c:v>52</c:v>
                </c:pt>
                <c:pt idx="1">
                  <c:v>56</c:v>
                </c:pt>
                <c:pt idx="2">
                  <c:v>74</c:v>
                </c:pt>
                <c:pt idx="3">
                  <c:v>89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95</c:v>
                </c:pt>
                <c:pt idx="9">
                  <c:v>84</c:v>
                </c:pt>
                <c:pt idx="10">
                  <c:v>69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66-4611-B778-A15EF1EB1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921376"/>
        <c:axId val="704923872"/>
      </c:lineChart>
      <c:catAx>
        <c:axId val="70492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9965857392825908"/>
              <c:y val="0.91629556722076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3872"/>
        <c:crosses val="autoZero"/>
        <c:auto val="1"/>
        <c:lblAlgn val="ctr"/>
        <c:lblOffset val="100"/>
        <c:noMultiLvlLbl val="0"/>
      </c:catAx>
      <c:valAx>
        <c:axId val="70492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014438254569503"/>
          <c:y val="0.90218178907174784"/>
          <c:w val="0.25778307825597946"/>
          <c:h val="9.6248059752272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Maximum and Minimum Temperatures in Beijing</a:t>
            </a:r>
          </a:p>
        </c:rich>
      </c:tx>
      <c:layout>
        <c:manualLayout>
          <c:xMode val="edge"/>
          <c:yMode val="edge"/>
          <c:x val="0.16554527652144022"/>
          <c:y val="3.43839572577629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206699318423127E-2"/>
          <c:y val="0.1359197830399371"/>
          <c:w val="0.88380760700600702"/>
          <c:h val="0.6678907716436858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'Weather Data Analysis'!$C$2:$N$2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Data Analysis'!$C$13:$N$13</c:f>
              <c:numCache>
                <c:formatCode>0.00</c:formatCode>
                <c:ptCount val="12"/>
                <c:pt idx="0">
                  <c:v>52</c:v>
                </c:pt>
                <c:pt idx="1">
                  <c:v>56</c:v>
                </c:pt>
                <c:pt idx="2">
                  <c:v>74</c:v>
                </c:pt>
                <c:pt idx="3">
                  <c:v>89</c:v>
                </c:pt>
                <c:pt idx="4">
                  <c:v>98</c:v>
                </c:pt>
                <c:pt idx="5">
                  <c:v>98</c:v>
                </c:pt>
                <c:pt idx="6">
                  <c:v>99</c:v>
                </c:pt>
                <c:pt idx="7">
                  <c:v>99</c:v>
                </c:pt>
                <c:pt idx="8">
                  <c:v>95</c:v>
                </c:pt>
                <c:pt idx="9">
                  <c:v>84</c:v>
                </c:pt>
                <c:pt idx="10">
                  <c:v>69</c:v>
                </c:pt>
                <c:pt idx="11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E-422E-99EC-7BA72D893263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'Weather Data Analysis'!$C$2:$N$2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'Weather Data Analysis'!$C$15:$N$15</c:f>
              <c:numCache>
                <c:formatCode>0.00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27</c:v>
                </c:pt>
                <c:pt idx="3">
                  <c:v>36</c:v>
                </c:pt>
                <c:pt idx="4">
                  <c:v>44</c:v>
                </c:pt>
                <c:pt idx="5">
                  <c:v>57</c:v>
                </c:pt>
                <c:pt idx="6">
                  <c:v>62</c:v>
                </c:pt>
                <c:pt idx="7">
                  <c:v>62</c:v>
                </c:pt>
                <c:pt idx="8">
                  <c:v>52</c:v>
                </c:pt>
                <c:pt idx="9">
                  <c:v>35</c:v>
                </c:pt>
                <c:pt idx="10">
                  <c:v>22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E-422E-99EC-7BA72D893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2998480"/>
        <c:axId val="752986416"/>
      </c:barChart>
      <c:catAx>
        <c:axId val="75299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86416"/>
        <c:crosses val="autoZero"/>
        <c:auto val="1"/>
        <c:lblAlgn val="ctr"/>
        <c:lblOffset val="100"/>
        <c:noMultiLvlLbl val="0"/>
      </c:catAx>
      <c:valAx>
        <c:axId val="75298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layout>
            <c:manualLayout>
              <c:xMode val="edge"/>
              <c:yMode val="edge"/>
              <c:x val="5.7233710024281511E-3"/>
              <c:y val="0.389741884776922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9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Humidity in Beijing in August 2020</a:t>
            </a:r>
          </a:p>
        </c:rich>
      </c:tx>
      <c:layout>
        <c:manualLayout>
          <c:xMode val="edge"/>
          <c:yMode val="edge"/>
          <c:x val="0.22515795608207667"/>
          <c:y val="4.229412795835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'August 2020'!$I$3:$I$33</c:f>
              <c:numCache>
                <c:formatCode>0.00</c:formatCode>
                <c:ptCount val="31"/>
                <c:pt idx="0">
                  <c:v>74.5</c:v>
                </c:pt>
                <c:pt idx="1">
                  <c:v>66.400000000000006</c:v>
                </c:pt>
                <c:pt idx="2">
                  <c:v>54.1</c:v>
                </c:pt>
                <c:pt idx="3">
                  <c:v>48.9</c:v>
                </c:pt>
                <c:pt idx="4">
                  <c:v>79.5</c:v>
                </c:pt>
                <c:pt idx="5">
                  <c:v>73.400000000000006</c:v>
                </c:pt>
                <c:pt idx="6">
                  <c:v>65.3</c:v>
                </c:pt>
                <c:pt idx="7">
                  <c:v>63.5</c:v>
                </c:pt>
                <c:pt idx="8">
                  <c:v>67.3</c:v>
                </c:pt>
                <c:pt idx="9">
                  <c:v>69.900000000000006</c:v>
                </c:pt>
                <c:pt idx="10">
                  <c:v>66.599999999999994</c:v>
                </c:pt>
                <c:pt idx="11">
                  <c:v>80.900000000000006</c:v>
                </c:pt>
                <c:pt idx="12">
                  <c:v>81.099999999999994</c:v>
                </c:pt>
                <c:pt idx="13">
                  <c:v>71.8</c:v>
                </c:pt>
                <c:pt idx="14">
                  <c:v>78.8</c:v>
                </c:pt>
                <c:pt idx="15">
                  <c:v>86</c:v>
                </c:pt>
                <c:pt idx="16">
                  <c:v>83.5</c:v>
                </c:pt>
                <c:pt idx="17">
                  <c:v>81</c:v>
                </c:pt>
                <c:pt idx="18">
                  <c:v>75.599999999999994</c:v>
                </c:pt>
                <c:pt idx="19">
                  <c:v>77.8</c:v>
                </c:pt>
                <c:pt idx="20">
                  <c:v>66.3</c:v>
                </c:pt>
                <c:pt idx="21">
                  <c:v>66.3</c:v>
                </c:pt>
                <c:pt idx="22">
                  <c:v>74.3</c:v>
                </c:pt>
                <c:pt idx="23">
                  <c:v>67.400000000000006</c:v>
                </c:pt>
                <c:pt idx="24">
                  <c:v>72.099999999999994</c:v>
                </c:pt>
                <c:pt idx="25">
                  <c:v>78.099999999999994</c:v>
                </c:pt>
                <c:pt idx="26">
                  <c:v>67.8</c:v>
                </c:pt>
                <c:pt idx="27">
                  <c:v>66.099999999999994</c:v>
                </c:pt>
                <c:pt idx="28">
                  <c:v>74.400000000000006</c:v>
                </c:pt>
                <c:pt idx="29">
                  <c:v>73.8</c:v>
                </c:pt>
                <c:pt idx="30">
                  <c:v>74.099999999999994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3B-46FF-A2D8-B79840B1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686880"/>
        <c:axId val="844685216"/>
      </c:scatterChart>
      <c:valAx>
        <c:axId val="844686880"/>
        <c:scaling>
          <c:orientation val="minMax"/>
          <c:max val="3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>
            <c:manualLayout>
              <c:xMode val="edge"/>
              <c:yMode val="edge"/>
              <c:x val="0.48149947515968733"/>
              <c:y val="0.90909699160687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5216"/>
        <c:crosses val="autoZero"/>
        <c:crossBetween val="midCat"/>
      </c:valAx>
      <c:valAx>
        <c:axId val="84468521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6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50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2</xdr:row>
      <xdr:rowOff>10583</xdr:rowOff>
    </xdr:from>
    <xdr:to>
      <xdr:col>24</xdr:col>
      <xdr:colOff>603250</xdr:colOff>
      <xdr:row>12</xdr:row>
      <xdr:rowOff>64012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777D3-C55E-4EEA-B83A-6E2C79FF7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592668</xdr:colOff>
      <xdr:row>2</xdr:row>
      <xdr:rowOff>0</xdr:rowOff>
    </xdr:from>
    <xdr:to>
      <xdr:col>36</xdr:col>
      <xdr:colOff>582758</xdr:colOff>
      <xdr:row>12</xdr:row>
      <xdr:rowOff>52917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F6C456-A9EF-4F7E-9E82-7229274FF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12</xdr:row>
      <xdr:rowOff>349250</xdr:rowOff>
    </xdr:from>
    <xdr:to>
      <xdr:col>37</xdr:col>
      <xdr:colOff>609703</xdr:colOff>
      <xdr:row>20</xdr:row>
      <xdr:rowOff>169333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F7E633-EFD5-410D-AEFA-A2ABB80023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tina Ghahramanyan" refreshedDate="44537.704041898149" createdVersion="7" refreshedVersion="7" minRefreshableVersion="3" recordCount="736" xr:uid="{D5C272B8-661A-498D-BBA0-3E79DEB9453F}">
  <cacheSource type="worksheet">
    <worksheetSource ref="A1:D1048576" sheet="Consolidated Weather Data"/>
  </cacheSource>
  <cacheFields count="6">
    <cacheField name="Date" numFmtId="14">
      <sharedItems containsNonDate="0" containsDate="1" containsString="0" containsBlank="1" minDate="2019-01-01T00:00:00" maxDate="2021-01-01T00:00:00" count="726"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d v="2020-04-19T00:00:00"/>
        <d v="2020-04-20T00:00:00"/>
        <d v="2020-04-21T00:00:00"/>
        <d v="2020-04-22T00:00:00"/>
        <d v="2020-04-23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2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6T00:00:00"/>
        <d v="2020-05-17T00:00:00"/>
        <d v="2020-05-18T00:00:00"/>
        <d v="2020-05-19T00:00:00"/>
        <d v="2020-05-20T00:00:00"/>
        <d v="2020-05-21T00:00:00"/>
        <d v="2020-05-22T00:00:00"/>
        <d v="2020-05-23T00:00:00"/>
        <d v="2020-05-24T00:00:00"/>
        <d v="2020-05-25T00:00:00"/>
        <d v="2020-05-26T00:00:00"/>
        <d v="2020-05-27T00:00:00"/>
        <d v="2020-05-28T00:00:00"/>
        <d v="2020-05-29T00:00:00"/>
        <d v="2020-05-30T00:00:00"/>
        <d v="2020-05-31T00:00:00"/>
        <d v="2020-06-01T00:00:00"/>
        <d v="2020-06-02T00:00:00"/>
        <d v="2020-06-03T00:00:00"/>
        <d v="2020-06-04T00:00:00"/>
        <d v="2020-06-05T00:00:00"/>
        <d v="2020-06-06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4T00:00:00"/>
        <d v="2020-06-25T00:00:00"/>
        <d v="2020-06-26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5T00:00:00"/>
        <d v="2020-07-06T00:00:00"/>
        <d v="2020-07-07T00:00:00"/>
        <d v="2020-07-08T00:00:00"/>
        <d v="2020-07-09T00:00:00"/>
        <d v="2020-07-10T00:00:00"/>
        <d v="2020-07-11T00:00:00"/>
        <d v="2020-07-12T00:00:00"/>
        <d v="2020-07-13T00:00:00"/>
        <d v="2020-07-14T00:00:00"/>
        <d v="2020-07-15T00:00:00"/>
        <d v="2020-07-16T00:00:00"/>
        <d v="2020-07-17T00:00:00"/>
        <d v="2020-07-18T00:00:00"/>
        <d v="2020-07-19T00:00:00"/>
        <d v="2020-07-20T00:00:00"/>
        <d v="2020-07-21T00:00:00"/>
        <d v="2020-07-22T00:00:00"/>
        <d v="2020-07-23T00:00:00"/>
        <d v="2020-07-24T00:00:00"/>
        <d v="2020-07-25T00:00:00"/>
        <d v="2020-07-26T00:00:00"/>
        <d v="2020-07-27T00:00:00"/>
        <d v="2020-07-28T00:00:00"/>
        <d v="2020-07-29T00:00:00"/>
        <d v="2020-07-30T00:00:00"/>
        <d v="2020-07-31T00:00:00"/>
        <d v="2020-08-01T00:00:00"/>
        <d v="2020-08-02T00:00:00"/>
        <d v="2020-08-03T00:00:00"/>
        <d v="2020-08-04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4T00:00:00"/>
        <d v="2020-08-15T00:00:00"/>
        <d v="2020-08-16T00:00:00"/>
        <d v="2020-08-17T00:00:00"/>
        <d v="2020-08-18T00:00:00"/>
        <d v="2020-08-19T00:00:00"/>
        <d v="2020-08-20T00:00:00"/>
        <d v="2020-08-21T00:00:00"/>
        <d v="2020-08-22T00:00:00"/>
        <d v="2020-08-23T00:00:00"/>
        <d v="2020-08-24T00:00:00"/>
        <d v="2020-08-25T00:00:00"/>
        <d v="2020-08-26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4T00:00:00"/>
        <d v="2020-09-05T00:00:00"/>
        <d v="2020-09-06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19T00:00:00"/>
        <d v="2020-09-20T00:00:00"/>
        <d v="2020-09-21T00:00:00"/>
        <d v="2020-09-22T00:00:00"/>
        <d v="2020-09-23T00:00:00"/>
        <d v="2020-09-24T00:00:00"/>
        <d v="2020-09-25T00:00:00"/>
        <d v="2020-09-26T00:00:00"/>
        <d v="2020-09-27T00:00:00"/>
        <d v="2020-09-28T00:00:00"/>
        <d v="2020-09-29T00:00:00"/>
        <d v="2020-09-30T00:00:00"/>
        <d v="2020-10-01T00:00:00"/>
        <d v="2020-10-02T00:00:00"/>
        <d v="2020-10-03T00:00:00"/>
        <d v="2020-10-04T00:00:00"/>
        <d v="2020-10-05T00:00:00"/>
        <d v="2020-10-06T00:00:00"/>
        <d v="2020-10-07T00:00:00"/>
        <d v="2020-10-09T00:00:00"/>
        <d v="2020-10-10T00:00:00"/>
        <d v="2020-10-11T00:00:00"/>
        <d v="2020-10-12T00:00:00"/>
        <d v="2020-10-13T00:00:00"/>
        <d v="2020-10-14T00:00:00"/>
        <d v="2020-10-15T00:00:00"/>
        <d v="2020-10-16T00:00:00"/>
        <d v="2020-10-17T00:00:00"/>
        <d v="2020-10-18T00:00:00"/>
        <d v="2020-10-19T00:00:00"/>
        <d v="2020-10-20T00:00:00"/>
        <d v="2020-10-21T00:00:00"/>
        <d v="2020-10-22T00:00:00"/>
        <d v="2020-10-23T00:00:00"/>
        <d v="2020-10-24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09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17T00:00:00"/>
        <d v="2020-11-18T00:00:00"/>
        <d v="2020-11-19T00:00:00"/>
        <d v="2020-11-20T00:00:00"/>
        <d v="2020-11-21T00:00:00"/>
        <d v="2020-11-22T00:00:00"/>
        <d v="2020-11-23T00:00:00"/>
        <d v="2020-11-24T00:00:00"/>
        <d v="2020-11-25T00:00:00"/>
        <d v="2020-11-26T00:00:00"/>
        <d v="2020-11-27T00:00:00"/>
        <d v="2020-11-28T00:00:00"/>
        <d v="2020-11-29T00:00:00"/>
        <d v="2020-11-30T00:00:00"/>
        <d v="2020-12-01T00:00:00"/>
        <d v="2020-12-02T00:00:00"/>
        <d v="2020-12-03T00:00:00"/>
        <d v="2020-12-04T00:00:00"/>
        <d v="2020-12-05T00:00:00"/>
        <d v="2020-12-06T00:00:00"/>
        <d v="2020-12-07T00:00:00"/>
        <d v="2020-12-08T00:00:00"/>
        <d v="2020-12-09T00:00:00"/>
        <d v="2020-12-10T00:00:00"/>
        <d v="2020-12-11T00:00:00"/>
        <d v="2020-12-12T00:00:00"/>
        <d v="2020-12-13T00:00:00"/>
        <d v="2020-12-14T00:00:00"/>
        <d v="2020-12-15T00:00:00"/>
        <d v="2020-12-16T00:00:00"/>
        <d v="2020-12-17T00:00:00"/>
        <d v="2020-12-18T00:00:00"/>
        <d v="2020-12-19T00:00:00"/>
        <d v="2020-12-20T00:00:00"/>
        <d v="2020-12-21T00:00:00"/>
        <d v="2020-12-22T00:00:00"/>
        <d v="2020-12-23T00:00:00"/>
        <d v="2020-12-24T00:00:00"/>
        <d v="2020-12-25T00:00:00"/>
        <d v="2020-12-26T00:00:00"/>
        <d v="2020-12-27T00:00:00"/>
        <d v="2020-12-28T00:00:00"/>
        <d v="2020-12-29T00:00:00"/>
        <d v="2020-12-30T00:00:00"/>
        <d v="2020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m/>
      </sharedItems>
      <fieldGroup par="5" base="0">
        <rangePr groupBy="months" startDate="2019-01-01T00:00:00" endDate="2021-01-01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1"/>
        </groupItems>
      </fieldGroup>
    </cacheField>
    <cacheField name="Temp Max" numFmtId="2">
      <sharedItems containsString="0" containsBlank="1" containsNumber="1" containsInteger="1" minValue="20" maxValue="99"/>
    </cacheField>
    <cacheField name="Temp Avg" numFmtId="2">
      <sharedItems containsString="0" containsBlank="1" containsNumber="1" minValue="13.6" maxValue="90"/>
    </cacheField>
    <cacheField name="Temp Min" numFmtId="2">
      <sharedItems containsString="0" containsBlank="1" containsNumber="1" containsInteger="1" minValue="9" maxValue="82"/>
    </cacheField>
    <cacheField name="Quarters" numFmtId="0" databaseField="0">
      <fieldGroup base="0">
        <rangePr groupBy="quarters" startDate="2019-01-01T00:00:00" endDate="2021-01-01T00:00:00"/>
        <groupItems count="6">
          <s v="&lt;01-01-19"/>
          <s v="Qtr1"/>
          <s v="Qtr2"/>
          <s v="Qtr3"/>
          <s v="Qtr4"/>
          <s v="&gt;01-01-21"/>
        </groupItems>
      </fieldGroup>
    </cacheField>
    <cacheField name="Years" numFmtId="0" databaseField="0">
      <fieldGroup base="0">
        <rangePr groupBy="years" startDate="2019-01-01T00:00:00" endDate="2021-01-01T00:00:00"/>
        <groupItems count="5">
          <s v="&lt;01-01-19"/>
          <s v="2019"/>
          <s v="2020"/>
          <s v="2021"/>
          <s v="&gt;01-01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x v="0"/>
    <n v="31"/>
    <n v="20.5"/>
    <n v="14"/>
  </r>
  <r>
    <x v="1"/>
    <n v="38"/>
    <n v="25.3"/>
    <n v="18"/>
  </r>
  <r>
    <x v="2"/>
    <n v="45"/>
    <n v="28.5"/>
    <n v="19"/>
  </r>
  <r>
    <x v="3"/>
    <n v="48"/>
    <n v="31.8"/>
    <n v="23"/>
  </r>
  <r>
    <x v="4"/>
    <n v="36"/>
    <n v="30.3"/>
    <n v="26"/>
  </r>
  <r>
    <x v="5"/>
    <n v="38"/>
    <n v="32.5"/>
    <n v="30"/>
  </r>
  <r>
    <x v="6"/>
    <n v="35"/>
    <n v="33.799999999999997"/>
    <n v="31"/>
  </r>
  <r>
    <x v="7"/>
    <n v="41"/>
    <n v="32.299999999999997"/>
    <n v="28"/>
  </r>
  <r>
    <x v="8"/>
    <n v="40"/>
    <n v="28.8"/>
    <n v="21"/>
  </r>
  <r>
    <x v="9"/>
    <n v="42"/>
    <n v="31.8"/>
    <n v="22"/>
  </r>
  <r>
    <x v="10"/>
    <n v="31"/>
    <n v="29"/>
    <n v="25"/>
  </r>
  <r>
    <x v="11"/>
    <n v="35"/>
    <n v="28.3"/>
    <n v="22"/>
  </r>
  <r>
    <x v="12"/>
    <n v="32"/>
    <n v="27"/>
    <n v="22"/>
  </r>
  <r>
    <x v="13"/>
    <n v="33"/>
    <n v="25.8"/>
    <n v="19"/>
  </r>
  <r>
    <x v="14"/>
    <n v="35"/>
    <n v="23.8"/>
    <n v="16"/>
  </r>
  <r>
    <x v="15"/>
    <n v="36"/>
    <n v="27"/>
    <n v="22"/>
  </r>
  <r>
    <x v="16"/>
    <n v="37"/>
    <n v="27.8"/>
    <n v="20"/>
  </r>
  <r>
    <x v="17"/>
    <n v="28"/>
    <n v="23.8"/>
    <n v="18"/>
  </r>
  <r>
    <x v="18"/>
    <n v="40"/>
    <n v="33.799999999999997"/>
    <n v="30"/>
  </r>
  <r>
    <x v="19"/>
    <n v="42"/>
    <n v="34.5"/>
    <n v="29"/>
  </r>
  <r>
    <x v="20"/>
    <n v="38"/>
    <n v="29"/>
    <n v="19"/>
  </r>
  <r>
    <x v="21"/>
    <n v="42"/>
    <n v="29.3"/>
    <n v="22"/>
  </r>
  <r>
    <x v="22"/>
    <n v="46"/>
    <n v="30"/>
    <n v="22"/>
  </r>
  <r>
    <x v="23"/>
    <n v="38"/>
    <n v="31.3"/>
    <n v="26"/>
  </r>
  <r>
    <x v="24"/>
    <n v="40"/>
    <n v="27.5"/>
    <n v="21"/>
  </r>
  <r>
    <x v="25"/>
    <n v="37"/>
    <n v="27.3"/>
    <n v="22"/>
  </r>
  <r>
    <x v="26"/>
    <n v="41"/>
    <n v="31.3"/>
    <n v="25"/>
  </r>
  <r>
    <x v="27"/>
    <n v="41"/>
    <n v="31.8"/>
    <n v="26"/>
  </r>
  <r>
    <x v="28"/>
    <n v="46"/>
    <n v="33.799999999999997"/>
    <n v="26"/>
  </r>
  <r>
    <x v="29"/>
    <n v="43"/>
    <n v="29.8"/>
    <n v="21"/>
  </r>
  <r>
    <x v="30"/>
    <n v="44"/>
    <n v="33.299999999999997"/>
    <n v="22"/>
  </r>
  <r>
    <x v="31"/>
    <n v="40"/>
    <n v="35"/>
    <n v="30"/>
  </r>
  <r>
    <x v="32"/>
    <n v="34"/>
    <n v="32.5"/>
    <n v="30"/>
  </r>
  <r>
    <x v="33"/>
    <n v="36"/>
    <n v="28"/>
    <n v="18"/>
  </r>
  <r>
    <x v="34"/>
    <n v="34"/>
    <n v="26.8"/>
    <n v="24"/>
  </r>
  <r>
    <x v="35"/>
    <n v="24"/>
    <n v="21.3"/>
    <n v="18"/>
  </r>
  <r>
    <x v="36"/>
    <n v="24"/>
    <n v="20.8"/>
    <n v="17"/>
  </r>
  <r>
    <x v="37"/>
    <n v="35"/>
    <n v="25.8"/>
    <n v="20"/>
  </r>
  <r>
    <x v="38"/>
    <n v="44"/>
    <n v="29.3"/>
    <n v="18"/>
  </r>
  <r>
    <x v="39"/>
    <n v="42"/>
    <n v="30.5"/>
    <n v="23"/>
  </r>
  <r>
    <x v="40"/>
    <n v="52"/>
    <n v="34.299999999999997"/>
    <n v="24"/>
  </r>
  <r>
    <x v="41"/>
    <n v="49"/>
    <n v="35.799999999999997"/>
    <n v="28"/>
  </r>
  <r>
    <x v="42"/>
    <n v="51"/>
    <n v="38"/>
    <n v="30"/>
  </r>
  <r>
    <x v="43"/>
    <n v="44"/>
    <n v="39.299999999999997"/>
    <n v="31"/>
  </r>
  <r>
    <x v="44"/>
    <n v="44"/>
    <n v="34.799999999999997"/>
    <n v="31"/>
  </r>
  <r>
    <x v="45"/>
    <n v="31"/>
    <n v="27"/>
    <n v="23"/>
  </r>
  <r>
    <x v="46"/>
    <n v="38"/>
    <n v="31.3"/>
    <n v="26"/>
  </r>
  <r>
    <x v="47"/>
    <n v="41"/>
    <n v="33.799999999999997"/>
    <n v="29"/>
  </r>
  <r>
    <x v="48"/>
    <n v="49"/>
    <n v="35"/>
    <n v="27"/>
  </r>
  <r>
    <x v="49"/>
    <n v="46"/>
    <n v="35.299999999999997"/>
    <n v="27"/>
  </r>
  <r>
    <x v="50"/>
    <n v="40"/>
    <n v="36"/>
    <n v="34"/>
  </r>
  <r>
    <x v="51"/>
    <n v="47"/>
    <n v="38.799999999999997"/>
    <n v="31"/>
  </r>
  <r>
    <x v="52"/>
    <n v="48"/>
    <n v="40.799999999999997"/>
    <n v="37"/>
  </r>
  <r>
    <x v="53"/>
    <n v="48"/>
    <n v="37.5"/>
    <n v="29"/>
  </r>
  <r>
    <x v="54"/>
    <n v="48"/>
    <n v="40.299999999999997"/>
    <n v="32"/>
  </r>
  <r>
    <x v="55"/>
    <n v="48"/>
    <n v="43.8"/>
    <n v="41"/>
  </r>
  <r>
    <x v="56"/>
    <n v="46"/>
    <n v="40.799999999999997"/>
    <n v="37"/>
  </r>
  <r>
    <x v="57"/>
    <n v="41"/>
    <n v="37.5"/>
    <n v="35"/>
  </r>
  <r>
    <x v="58"/>
    <n v="45"/>
    <n v="37.299999999999997"/>
    <n v="30"/>
  </r>
  <r>
    <x v="59"/>
    <n v="38"/>
    <n v="36.299999999999997"/>
    <n v="34"/>
  </r>
  <r>
    <x v="60"/>
    <n v="50"/>
    <n v="40"/>
    <n v="35"/>
  </r>
  <r>
    <x v="61"/>
    <n v="47"/>
    <n v="36.5"/>
    <n v="28"/>
  </r>
  <r>
    <x v="62"/>
    <n v="45"/>
    <n v="38.5"/>
    <n v="34"/>
  </r>
  <r>
    <x v="63"/>
    <n v="43"/>
    <n v="35.5"/>
    <n v="30"/>
  </r>
  <r>
    <x v="64"/>
    <n v="47"/>
    <n v="36.799999999999997"/>
    <n v="29"/>
  </r>
  <r>
    <x v="65"/>
    <n v="50"/>
    <n v="41.3"/>
    <n v="34"/>
  </r>
  <r>
    <x v="66"/>
    <n v="58"/>
    <n v="47"/>
    <n v="38"/>
  </r>
  <r>
    <x v="67"/>
    <n v="42"/>
    <n v="40.799999999999997"/>
    <n v="39"/>
  </r>
  <r>
    <x v="68"/>
    <n v="52"/>
    <n v="46"/>
    <n v="42"/>
  </r>
  <r>
    <x v="69"/>
    <n v="50"/>
    <n v="43.5"/>
    <n v="34"/>
  </r>
  <r>
    <x v="70"/>
    <n v="59"/>
    <n v="43.5"/>
    <n v="30"/>
  </r>
  <r>
    <x v="71"/>
    <n v="58"/>
    <n v="49.3"/>
    <n v="40"/>
  </r>
  <r>
    <x v="72"/>
    <n v="52"/>
    <n v="44"/>
    <n v="37"/>
  </r>
  <r>
    <x v="73"/>
    <n v="59"/>
    <n v="49"/>
    <n v="35"/>
  </r>
  <r>
    <x v="74"/>
    <n v="64"/>
    <n v="55"/>
    <n v="51"/>
  </r>
  <r>
    <x v="75"/>
    <n v="51"/>
    <n v="42"/>
    <n v="35"/>
  </r>
  <r>
    <x v="76"/>
    <n v="70"/>
    <n v="53.8"/>
    <n v="38"/>
  </r>
  <r>
    <x v="77"/>
    <n v="73"/>
    <n v="58"/>
    <n v="50"/>
  </r>
  <r>
    <x v="78"/>
    <n v="61"/>
    <n v="54"/>
    <n v="50"/>
  </r>
  <r>
    <x v="79"/>
    <n v="70"/>
    <n v="57.8"/>
    <n v="46"/>
  </r>
  <r>
    <x v="80"/>
    <n v="62"/>
    <n v="57.8"/>
    <n v="53"/>
  </r>
  <r>
    <x v="81"/>
    <n v="69"/>
    <n v="55.8"/>
    <n v="44"/>
  </r>
  <r>
    <x v="82"/>
    <n v="72"/>
    <n v="56.5"/>
    <n v="45"/>
  </r>
  <r>
    <x v="83"/>
    <n v="63"/>
    <n v="54.3"/>
    <n v="47"/>
  </r>
  <r>
    <x v="84"/>
    <n v="69"/>
    <n v="58.7"/>
    <n v="53"/>
  </r>
  <r>
    <x v="85"/>
    <n v="56"/>
    <n v="48.4"/>
    <n v="42"/>
  </r>
  <r>
    <x v="86"/>
    <n v="56"/>
    <n v="48"/>
    <n v="40"/>
  </r>
  <r>
    <x v="87"/>
    <n v="56"/>
    <n v="46.4"/>
    <n v="34"/>
  </r>
  <r>
    <x v="88"/>
    <n v="61"/>
    <n v="51"/>
    <n v="37"/>
  </r>
  <r>
    <x v="89"/>
    <n v="63"/>
    <n v="54"/>
    <n v="44"/>
  </r>
  <r>
    <x v="90"/>
    <n v="65"/>
    <n v="56.3"/>
    <n v="49"/>
  </r>
  <r>
    <x v="91"/>
    <n v="60"/>
    <n v="54.1"/>
    <n v="49"/>
  </r>
  <r>
    <x v="92"/>
    <n v="68"/>
    <n v="54.6"/>
    <n v="36"/>
  </r>
  <r>
    <x v="93"/>
    <n v="77"/>
    <n v="61"/>
    <n v="40"/>
  </r>
  <r>
    <x v="94"/>
    <n v="63"/>
    <n v="57.8"/>
    <n v="49"/>
  </r>
  <r>
    <x v="95"/>
    <n v="64"/>
    <n v="53.6"/>
    <n v="41"/>
  </r>
  <r>
    <x v="96"/>
    <n v="73"/>
    <n v="59.9"/>
    <n v="47"/>
  </r>
  <r>
    <x v="97"/>
    <n v="65"/>
    <n v="57.5"/>
    <n v="50"/>
  </r>
  <r>
    <x v="98"/>
    <n v="59"/>
    <n v="51.6"/>
    <n v="40"/>
  </r>
  <r>
    <x v="99"/>
    <n v="54"/>
    <n v="49.6"/>
    <n v="44"/>
  </r>
  <r>
    <x v="100"/>
    <n v="62"/>
    <n v="52.8"/>
    <n v="39"/>
  </r>
  <r>
    <x v="101"/>
    <n v="73"/>
    <n v="59.4"/>
    <n v="40"/>
  </r>
  <r>
    <x v="102"/>
    <n v="78"/>
    <n v="66.3"/>
    <n v="57"/>
  </r>
  <r>
    <x v="103"/>
    <n v="80"/>
    <n v="63.8"/>
    <n v="43"/>
  </r>
  <r>
    <x v="104"/>
    <n v="79"/>
    <n v="66.5"/>
    <n v="51"/>
  </r>
  <r>
    <x v="105"/>
    <n v="76"/>
    <n v="65.900000000000006"/>
    <n v="57"/>
  </r>
  <r>
    <x v="106"/>
    <n v="67"/>
    <n v="59.3"/>
    <n v="53"/>
  </r>
  <r>
    <x v="107"/>
    <n v="69"/>
    <n v="64"/>
    <n v="57"/>
  </r>
  <r>
    <x v="108"/>
    <n v="71"/>
    <n v="62.3"/>
    <n v="51"/>
  </r>
  <r>
    <x v="109"/>
    <n v="69"/>
    <n v="61.8"/>
    <n v="56"/>
  </r>
  <r>
    <x v="110"/>
    <n v="60"/>
    <n v="54.4"/>
    <n v="46"/>
  </r>
  <r>
    <x v="111"/>
    <n v="55"/>
    <n v="48.3"/>
    <n v="39"/>
  </r>
  <r>
    <x v="112"/>
    <n v="60"/>
    <n v="51.8"/>
    <n v="44"/>
  </r>
  <r>
    <x v="113"/>
    <n v="67"/>
    <n v="56.1"/>
    <n v="45"/>
  </r>
  <r>
    <x v="114"/>
    <n v="85"/>
    <n v="69"/>
    <n v="47"/>
  </r>
  <r>
    <x v="115"/>
    <n v="71"/>
    <n v="64.599999999999994"/>
    <n v="58"/>
  </r>
  <r>
    <x v="116"/>
    <n v="71"/>
    <n v="62"/>
    <n v="49"/>
  </r>
  <r>
    <x v="117"/>
    <n v="75"/>
    <n v="64.900000000000006"/>
    <n v="52"/>
  </r>
  <r>
    <x v="118"/>
    <n v="81"/>
    <n v="68.099999999999994"/>
    <n v="49"/>
  </r>
  <r>
    <x v="119"/>
    <n v="83"/>
    <n v="71.8"/>
    <n v="62"/>
  </r>
  <r>
    <x v="120"/>
    <n v="89"/>
    <n v="75.599999999999994"/>
    <n v="57"/>
  </r>
  <r>
    <x v="121"/>
    <n v="92"/>
    <n v="78.599999999999994"/>
    <n v="64"/>
  </r>
  <r>
    <x v="122"/>
    <n v="89"/>
    <n v="79.5"/>
    <n v="72"/>
  </r>
  <r>
    <x v="123"/>
    <n v="76"/>
    <n v="70.8"/>
    <n v="67"/>
  </r>
  <r>
    <x v="124"/>
    <n v="65"/>
    <n v="60.1"/>
    <n v="55"/>
  </r>
  <r>
    <x v="125"/>
    <n v="70"/>
    <n v="62.5"/>
    <n v="55"/>
  </r>
  <r>
    <x v="126"/>
    <n v="77"/>
    <n v="68"/>
    <n v="58"/>
  </r>
  <r>
    <x v="127"/>
    <n v="65"/>
    <n v="62.8"/>
    <n v="60"/>
  </r>
  <r>
    <x v="128"/>
    <n v="60"/>
    <n v="57.8"/>
    <n v="56"/>
  </r>
  <r>
    <x v="129"/>
    <n v="66"/>
    <n v="60.1"/>
    <n v="51"/>
  </r>
  <r>
    <x v="130"/>
    <n v="78"/>
    <n v="67.900000000000006"/>
    <n v="52"/>
  </r>
  <r>
    <x v="131"/>
    <n v="81"/>
    <n v="73"/>
    <n v="65"/>
  </r>
  <r>
    <x v="132"/>
    <n v="79"/>
    <n v="69.8"/>
    <n v="58"/>
  </r>
  <r>
    <x v="133"/>
    <n v="84"/>
    <n v="71.8"/>
    <n v="54"/>
  </r>
  <r>
    <x v="134"/>
    <n v="86"/>
    <n v="76.5"/>
    <n v="69"/>
  </r>
  <r>
    <x v="135"/>
    <n v="71"/>
    <n v="66.599999999999994"/>
    <n v="63"/>
  </r>
  <r>
    <x v="136"/>
    <n v="72"/>
    <n v="63.8"/>
    <n v="59"/>
  </r>
  <r>
    <x v="137"/>
    <n v="71"/>
    <n v="63.6"/>
    <n v="58"/>
  </r>
  <r>
    <x v="138"/>
    <n v="80"/>
    <n v="69.900000000000006"/>
    <n v="60"/>
  </r>
  <r>
    <x v="139"/>
    <n v="85"/>
    <n v="73"/>
    <n v="56"/>
  </r>
  <r>
    <x v="140"/>
    <n v="85"/>
    <n v="73.599999999999994"/>
    <n v="61"/>
  </r>
  <r>
    <x v="141"/>
    <n v="71"/>
    <n v="65.3"/>
    <n v="61"/>
  </r>
  <r>
    <x v="142"/>
    <n v="85"/>
    <n v="72.599999999999994"/>
    <n v="60"/>
  </r>
  <r>
    <x v="143"/>
    <n v="76"/>
    <n v="69.099999999999994"/>
    <n v="60"/>
  </r>
  <r>
    <x v="144"/>
    <n v="84"/>
    <n v="75"/>
    <n v="61"/>
  </r>
  <r>
    <x v="145"/>
    <n v="75"/>
    <n v="68.5"/>
    <n v="63"/>
  </r>
  <r>
    <x v="146"/>
    <n v="83"/>
    <n v="72.8"/>
    <n v="58"/>
  </r>
  <r>
    <x v="147"/>
    <n v="85"/>
    <n v="74.400000000000006"/>
    <n v="63"/>
  </r>
  <r>
    <x v="148"/>
    <n v="90"/>
    <n v="76.099999999999994"/>
    <n v="60"/>
  </r>
  <r>
    <x v="149"/>
    <n v="84"/>
    <n v="74.900000000000006"/>
    <n v="67"/>
  </r>
  <r>
    <x v="150"/>
    <n v="89"/>
    <n v="75.5"/>
    <n v="67"/>
  </r>
  <r>
    <x v="151"/>
    <n v="82"/>
    <n v="71.400000000000006"/>
    <n v="62"/>
  </r>
  <r>
    <x v="152"/>
    <n v="87"/>
    <n v="71.5"/>
    <n v="57"/>
  </r>
  <r>
    <x v="153"/>
    <n v="91"/>
    <n v="77.099999999999994"/>
    <n v="61"/>
  </r>
  <r>
    <x v="154"/>
    <n v="96"/>
    <n v="83.4"/>
    <n v="68"/>
  </r>
  <r>
    <x v="155"/>
    <n v="88"/>
    <n v="80"/>
    <n v="74"/>
  </r>
  <r>
    <x v="156"/>
    <n v="85"/>
    <n v="76.8"/>
    <n v="65"/>
  </r>
  <r>
    <x v="157"/>
    <n v="88"/>
    <n v="76.8"/>
    <n v="63"/>
  </r>
  <r>
    <x v="158"/>
    <n v="96"/>
    <n v="82.5"/>
    <n v="68"/>
  </r>
  <r>
    <x v="159"/>
    <n v="98"/>
    <n v="87.4"/>
    <n v="75"/>
  </r>
  <r>
    <x v="160"/>
    <n v="83"/>
    <n v="79.5"/>
    <n v="74"/>
  </r>
  <r>
    <x v="161"/>
    <n v="92"/>
    <n v="80.5"/>
    <n v="71"/>
  </r>
  <r>
    <x v="162"/>
    <n v="87"/>
    <n v="78.3"/>
    <n v="72"/>
  </r>
  <r>
    <x v="163"/>
    <n v="92"/>
    <n v="81.900000000000006"/>
    <n v="70"/>
  </r>
  <r>
    <x v="164"/>
    <n v="90"/>
    <n v="84.4"/>
    <n v="75"/>
  </r>
  <r>
    <x v="165"/>
    <n v="94"/>
    <n v="85.1"/>
    <n v="76"/>
  </r>
  <r>
    <x v="166"/>
    <n v="98"/>
    <n v="86.5"/>
    <n v="69"/>
  </r>
  <r>
    <x v="167"/>
    <n v="95"/>
    <n v="83.8"/>
    <n v="74"/>
  </r>
  <r>
    <x v="168"/>
    <n v="86"/>
    <n v="79.900000000000006"/>
    <n v="74"/>
  </r>
  <r>
    <x v="169"/>
    <n v="90"/>
    <n v="75.099999999999994"/>
    <n v="69"/>
  </r>
  <r>
    <x v="170"/>
    <n v="90"/>
    <n v="79.900000000000006"/>
    <n v="67"/>
  </r>
  <r>
    <x v="171"/>
    <n v="91"/>
    <n v="83.3"/>
    <n v="73"/>
  </r>
  <r>
    <x v="172"/>
    <n v="94"/>
    <n v="86.3"/>
    <n v="78"/>
  </r>
  <r>
    <x v="173"/>
    <n v="91"/>
    <n v="84.4"/>
    <n v="77"/>
  </r>
  <r>
    <x v="174"/>
    <n v="87"/>
    <n v="79.099999999999994"/>
    <n v="74"/>
  </r>
  <r>
    <x v="175"/>
    <n v="85"/>
    <n v="75.400000000000006"/>
    <n v="69"/>
  </r>
  <r>
    <x v="176"/>
    <n v="82"/>
    <n v="74.900000000000006"/>
    <n v="67"/>
  </r>
  <r>
    <x v="177"/>
    <n v="82"/>
    <n v="74.400000000000006"/>
    <n v="66"/>
  </r>
  <r>
    <x v="178"/>
    <n v="89"/>
    <n v="81.099999999999994"/>
    <n v="73"/>
  </r>
  <r>
    <x v="179"/>
    <n v="86"/>
    <n v="80.400000000000006"/>
    <n v="73"/>
  </r>
  <r>
    <x v="180"/>
    <n v="80"/>
    <n v="76"/>
    <n v="72"/>
  </r>
  <r>
    <x v="181"/>
    <n v="93"/>
    <n v="82.1"/>
    <n v="71"/>
  </r>
  <r>
    <x v="182"/>
    <n v="92"/>
    <n v="83.9"/>
    <n v="72"/>
  </r>
  <r>
    <x v="183"/>
    <n v="83"/>
    <n v="78.400000000000006"/>
    <n v="74"/>
  </r>
  <r>
    <x v="184"/>
    <n v="80"/>
    <n v="75.400000000000006"/>
    <n v="71"/>
  </r>
  <r>
    <x v="185"/>
    <n v="85"/>
    <n v="78.5"/>
    <n v="70"/>
  </r>
  <r>
    <x v="186"/>
    <n v="90"/>
    <n v="80.099999999999994"/>
    <n v="74"/>
  </r>
  <r>
    <x v="187"/>
    <n v="90"/>
    <n v="77.8"/>
    <n v="67"/>
  </r>
  <r>
    <x v="188"/>
    <n v="93"/>
    <n v="71.599999999999994"/>
    <n v="65"/>
  </r>
  <r>
    <x v="189"/>
    <n v="89"/>
    <n v="71"/>
    <n v="64"/>
  </r>
  <r>
    <x v="190"/>
    <n v="78"/>
    <n v="53.6"/>
    <n v="68"/>
  </r>
  <r>
    <x v="191"/>
    <n v="77"/>
    <n v="63.8"/>
    <n v="65"/>
  </r>
  <r>
    <x v="192"/>
    <n v="79"/>
    <n v="46.6"/>
    <n v="62"/>
  </r>
  <r>
    <x v="193"/>
    <n v="82"/>
    <n v="67.099999999999994"/>
    <n v="69"/>
  </r>
  <r>
    <x v="194"/>
    <n v="87"/>
    <n v="57.4"/>
    <n v="70"/>
  </r>
  <r>
    <x v="195"/>
    <n v="89"/>
    <n v="58.8"/>
    <n v="72"/>
  </r>
  <r>
    <x v="196"/>
    <n v="92"/>
    <n v="83.3"/>
    <n v="72"/>
  </r>
  <r>
    <x v="197"/>
    <n v="90"/>
    <n v="83.6"/>
    <n v="74"/>
  </r>
  <r>
    <x v="198"/>
    <n v="85"/>
    <n v="80.099999999999994"/>
    <n v="72"/>
  </r>
  <r>
    <x v="199"/>
    <n v="79"/>
    <n v="75"/>
    <n v="71"/>
  </r>
  <r>
    <x v="200"/>
    <n v="90"/>
    <n v="79.900000000000006"/>
    <n v="70"/>
  </r>
  <r>
    <x v="201"/>
    <n v="94"/>
    <n v="83.4"/>
    <n v="72"/>
  </r>
  <r>
    <x v="202"/>
    <n v="93"/>
    <n v="85.8"/>
    <n v="80"/>
  </r>
  <r>
    <x v="203"/>
    <n v="91"/>
    <n v="83.1"/>
    <n v="75"/>
  </r>
  <r>
    <x v="204"/>
    <n v="91"/>
    <n v="82.5"/>
    <n v="72"/>
  </r>
  <r>
    <x v="205"/>
    <n v="98"/>
    <n v="87.1"/>
    <n v="73"/>
  </r>
  <r>
    <x v="206"/>
    <n v="92"/>
    <n v="84.9"/>
    <n v="74"/>
  </r>
  <r>
    <x v="207"/>
    <n v="81"/>
    <n v="74.599999999999994"/>
    <n v="70"/>
  </r>
  <r>
    <x v="208"/>
    <n v="76"/>
    <n v="73.400000000000006"/>
    <n v="71"/>
  </r>
  <r>
    <x v="209"/>
    <n v="83"/>
    <n v="75.900000000000006"/>
    <n v="72"/>
  </r>
  <r>
    <x v="210"/>
    <n v="89"/>
    <n v="80.099999999999994"/>
    <n v="71"/>
  </r>
  <r>
    <x v="211"/>
    <n v="93"/>
    <n v="85.9"/>
    <n v="77"/>
  </r>
  <r>
    <x v="212"/>
    <n v="91"/>
    <n v="83.5"/>
    <n v="78"/>
  </r>
  <r>
    <x v="213"/>
    <n v="87"/>
    <n v="80"/>
    <n v="75"/>
  </r>
  <r>
    <x v="214"/>
    <n v="92"/>
    <n v="82.6"/>
    <n v="73"/>
  </r>
  <r>
    <x v="215"/>
    <n v="99"/>
    <n v="87.8"/>
    <n v="76"/>
  </r>
  <r>
    <x v="216"/>
    <n v="99"/>
    <n v="89.1"/>
    <n v="78"/>
  </r>
  <r>
    <x v="217"/>
    <n v="86"/>
    <n v="80.599999999999994"/>
    <n v="75"/>
  </r>
  <r>
    <x v="218"/>
    <n v="89"/>
    <n v="82.3"/>
    <n v="74"/>
  </r>
  <r>
    <x v="219"/>
    <n v="91"/>
    <n v="83.3"/>
    <n v="77"/>
  </r>
  <r>
    <x v="220"/>
    <n v="88"/>
    <n v="81.900000000000006"/>
    <n v="73"/>
  </r>
  <r>
    <x v="221"/>
    <n v="92"/>
    <n v="82.9"/>
    <n v="70"/>
  </r>
  <r>
    <x v="222"/>
    <n v="89"/>
    <n v="79.599999999999994"/>
    <n v="70"/>
  </r>
  <r>
    <x v="223"/>
    <n v="93"/>
    <n v="85.5"/>
    <n v="76"/>
  </r>
  <r>
    <x v="224"/>
    <n v="88"/>
    <n v="79.099999999999994"/>
    <n v="72"/>
  </r>
  <r>
    <x v="225"/>
    <n v="89"/>
    <n v="80.099999999999994"/>
    <n v="73"/>
  </r>
  <r>
    <x v="226"/>
    <n v="93"/>
    <n v="85.8"/>
    <n v="77"/>
  </r>
  <r>
    <x v="227"/>
    <n v="84"/>
    <n v="80.8"/>
    <n v="75"/>
  </r>
  <r>
    <x v="228"/>
    <n v="78"/>
    <n v="76.099999999999994"/>
    <n v="74"/>
  </r>
  <r>
    <x v="229"/>
    <n v="80"/>
    <n v="77.900000000000006"/>
    <n v="75"/>
  </r>
  <r>
    <x v="230"/>
    <n v="79"/>
    <n v="75.599999999999994"/>
    <n v="72"/>
  </r>
  <r>
    <x v="231"/>
    <n v="78"/>
    <n v="74"/>
    <n v="70"/>
  </r>
  <r>
    <x v="232"/>
    <n v="79"/>
    <n v="72.400000000000006"/>
    <n v="68"/>
  </r>
  <r>
    <x v="233"/>
    <n v="83"/>
    <n v="74.5"/>
    <n v="64"/>
  </r>
  <r>
    <x v="234"/>
    <n v="82"/>
    <n v="74.8"/>
    <n v="65"/>
  </r>
  <r>
    <x v="235"/>
    <n v="84"/>
    <n v="76.3"/>
    <n v="70"/>
  </r>
  <r>
    <x v="236"/>
    <n v="90"/>
    <n v="78.3"/>
    <n v="67"/>
  </r>
  <r>
    <x v="237"/>
    <n v="93"/>
    <n v="81.900000000000006"/>
    <n v="71"/>
  </r>
  <r>
    <x v="238"/>
    <n v="84"/>
    <n v="79.099999999999994"/>
    <n v="75"/>
  </r>
  <r>
    <x v="239"/>
    <n v="89"/>
    <n v="80.8"/>
    <n v="73"/>
  </r>
  <r>
    <x v="240"/>
    <n v="86"/>
    <n v="79.3"/>
    <n v="69"/>
  </r>
  <r>
    <x v="241"/>
    <n v="86"/>
    <n v="80.3"/>
    <n v="74"/>
  </r>
  <r>
    <x v="242"/>
    <n v="86"/>
    <n v="80.5"/>
    <n v="77"/>
  </r>
  <r>
    <x v="243"/>
    <n v="78"/>
    <n v="74.3"/>
    <n v="70"/>
  </r>
  <r>
    <x v="244"/>
    <n v="92"/>
    <n v="74.5"/>
    <n v="67"/>
  </r>
  <r>
    <x v="245"/>
    <n v="84"/>
    <n v="74.400000000000006"/>
    <n v="65"/>
  </r>
  <r>
    <x v="246"/>
    <n v="83"/>
    <n v="74.900000000000006"/>
    <n v="68"/>
  </r>
  <r>
    <x v="247"/>
    <n v="86"/>
    <n v="74.3"/>
    <n v="61"/>
  </r>
  <r>
    <x v="248"/>
    <n v="86"/>
    <n v="76.400000000000006"/>
    <n v="65"/>
  </r>
  <r>
    <x v="249"/>
    <n v="86"/>
    <n v="78.400000000000006"/>
    <n v="70"/>
  </r>
  <r>
    <x v="250"/>
    <n v="87"/>
    <n v="78.8"/>
    <n v="70"/>
  </r>
  <r>
    <x v="251"/>
    <n v="87"/>
    <n v="77.400000000000006"/>
    <n v="67"/>
  </r>
  <r>
    <x v="252"/>
    <n v="88"/>
    <n v="77.400000000000006"/>
    <n v="64"/>
  </r>
  <r>
    <x v="253"/>
    <n v="77"/>
    <n v="72"/>
    <n v="67"/>
  </r>
  <r>
    <x v="254"/>
    <n v="76"/>
    <n v="72.599999999999994"/>
    <n v="67"/>
  </r>
  <r>
    <x v="255"/>
    <n v="78"/>
    <n v="72"/>
    <n v="66"/>
  </r>
  <r>
    <x v="256"/>
    <n v="80"/>
    <n v="73.099999999999994"/>
    <n v="64"/>
  </r>
  <r>
    <x v="257"/>
    <n v="77"/>
    <n v="72.3"/>
    <n v="69"/>
  </r>
  <r>
    <x v="258"/>
    <n v="73"/>
    <n v="68.5"/>
    <n v="65"/>
  </r>
  <r>
    <x v="259"/>
    <n v="78"/>
    <n v="70.8"/>
    <n v="60"/>
  </r>
  <r>
    <x v="260"/>
    <n v="81"/>
    <n v="71"/>
    <n v="61"/>
  </r>
  <r>
    <x v="261"/>
    <n v="82"/>
    <n v="68.599999999999994"/>
    <n v="54"/>
  </r>
  <r>
    <x v="262"/>
    <n v="83"/>
    <n v="70.599999999999994"/>
    <n v="56"/>
  </r>
  <r>
    <x v="263"/>
    <n v="80"/>
    <n v="72"/>
    <n v="64"/>
  </r>
  <r>
    <x v="264"/>
    <n v="78"/>
    <n v="70.400000000000006"/>
    <n v="62"/>
  </r>
  <r>
    <x v="265"/>
    <n v="80"/>
    <n v="72.5"/>
    <n v="64"/>
  </r>
  <r>
    <x v="266"/>
    <n v="66"/>
    <n v="64.3"/>
    <n v="62"/>
  </r>
  <r>
    <x v="267"/>
    <n v="74"/>
    <n v="66.900000000000006"/>
    <n v="63"/>
  </r>
  <r>
    <x v="268"/>
    <n v="77"/>
    <n v="67.400000000000006"/>
    <n v="60"/>
  </r>
  <r>
    <x v="269"/>
    <n v="78"/>
    <n v="68.5"/>
    <n v="59"/>
  </r>
  <r>
    <x v="270"/>
    <n v="77"/>
    <n v="69"/>
    <n v="61"/>
  </r>
  <r>
    <x v="271"/>
    <n v="77"/>
    <n v="69.400000000000006"/>
    <n v="62"/>
  </r>
  <r>
    <x v="272"/>
    <n v="65"/>
    <n v="60.6"/>
    <n v="55"/>
  </r>
  <r>
    <x v="273"/>
    <n v="67"/>
    <n v="61.1"/>
    <n v="52"/>
  </r>
  <r>
    <x v="274"/>
    <n v="67"/>
    <n v="61.5"/>
    <n v="58"/>
  </r>
  <r>
    <x v="275"/>
    <n v="69"/>
    <n v="62.4"/>
    <n v="52"/>
  </r>
  <r>
    <x v="276"/>
    <n v="72"/>
    <n v="60.8"/>
    <n v="48"/>
  </r>
  <r>
    <x v="277"/>
    <n v="64"/>
    <n v="56.6"/>
    <n v="51"/>
  </r>
  <r>
    <x v="278"/>
    <n v="66"/>
    <n v="57.8"/>
    <n v="49"/>
  </r>
  <r>
    <x v="279"/>
    <n v="69"/>
    <n v="57.4"/>
    <n v="44"/>
  </r>
  <r>
    <x v="280"/>
    <n v="71"/>
    <n v="59.9"/>
    <n v="52"/>
  </r>
  <r>
    <x v="281"/>
    <n v="71"/>
    <n v="63.3"/>
    <n v="56"/>
  </r>
  <r>
    <x v="282"/>
    <n v="73"/>
    <n v="62.9"/>
    <n v="53"/>
  </r>
  <r>
    <x v="283"/>
    <n v="65"/>
    <n v="61.5"/>
    <n v="57"/>
  </r>
  <r>
    <x v="284"/>
    <n v="66"/>
    <n v="56"/>
    <n v="44"/>
  </r>
  <r>
    <x v="285"/>
    <n v="69"/>
    <n v="57.8"/>
    <n v="43"/>
  </r>
  <r>
    <x v="286"/>
    <n v="55"/>
    <n v="51.6"/>
    <n v="44"/>
  </r>
  <r>
    <x v="287"/>
    <n v="64"/>
    <n v="52"/>
    <n v="39"/>
  </r>
  <r>
    <x v="288"/>
    <n v="66"/>
    <n v="57.6"/>
    <n v="48"/>
  </r>
  <r>
    <x v="289"/>
    <n v="73"/>
    <n v="56.5"/>
    <n v="40"/>
  </r>
  <r>
    <x v="290"/>
    <n v="70"/>
    <n v="56"/>
    <n v="42"/>
  </r>
  <r>
    <x v="291"/>
    <n v="71"/>
    <n v="55.3"/>
    <n v="44"/>
  </r>
  <r>
    <x v="292"/>
    <n v="61"/>
    <n v="54.1"/>
    <n v="45"/>
  </r>
  <r>
    <x v="293"/>
    <n v="61"/>
    <n v="54"/>
    <n v="44"/>
  </r>
  <r>
    <x v="294"/>
    <n v="60"/>
    <n v="51.8"/>
    <n v="41"/>
  </r>
  <r>
    <x v="295"/>
    <n v="64"/>
    <n v="51.9"/>
    <n v="40"/>
  </r>
  <r>
    <x v="296"/>
    <n v="67"/>
    <n v="52.9"/>
    <n v="38"/>
  </r>
  <r>
    <x v="297"/>
    <n v="66"/>
    <n v="55"/>
    <n v="44"/>
  </r>
  <r>
    <x v="298"/>
    <n v="71"/>
    <n v="59.5"/>
    <n v="48"/>
  </r>
  <r>
    <x v="299"/>
    <n v="62"/>
    <n v="54.9"/>
    <n v="47"/>
  </r>
  <r>
    <x v="300"/>
    <n v="65"/>
    <n v="50.8"/>
    <n v="38"/>
  </r>
  <r>
    <x v="301"/>
    <n v="65"/>
    <n v="51.3"/>
    <n v="40"/>
  </r>
  <r>
    <x v="302"/>
    <n v="63"/>
    <n v="52.9"/>
    <n v="38"/>
  </r>
  <r>
    <x v="303"/>
    <n v="66"/>
    <n v="54.9"/>
    <n v="47"/>
  </r>
  <r>
    <x v="304"/>
    <n v="64"/>
    <n v="57"/>
    <n v="46"/>
  </r>
  <r>
    <x v="305"/>
    <n v="54"/>
    <n v="49.4"/>
    <n v="37"/>
  </r>
  <r>
    <x v="306"/>
    <n v="56"/>
    <n v="45.6"/>
    <n v="37"/>
  </r>
  <r>
    <x v="307"/>
    <n v="57"/>
    <n v="43"/>
    <n v="32"/>
  </r>
  <r>
    <x v="308"/>
    <n v="60"/>
    <n v="47.5"/>
    <n v="37"/>
  </r>
  <r>
    <x v="309"/>
    <n v="64"/>
    <n v="50.8"/>
    <n v="40"/>
  </r>
  <r>
    <x v="310"/>
    <n v="65"/>
    <n v="54.8"/>
    <n v="41"/>
  </r>
  <r>
    <x v="311"/>
    <n v="47"/>
    <n v="43.7"/>
    <n v="42"/>
  </r>
  <r>
    <x v="312"/>
    <n v="61"/>
    <n v="47.1"/>
    <n v="35"/>
  </r>
  <r>
    <x v="313"/>
    <n v="64"/>
    <n v="47.1"/>
    <n v="34"/>
  </r>
  <r>
    <x v="314"/>
    <n v="57"/>
    <n v="45.8"/>
    <n v="37"/>
  </r>
  <r>
    <x v="315"/>
    <n v="69"/>
    <n v="54.3"/>
    <n v="42"/>
  </r>
  <r>
    <x v="316"/>
    <n v="61"/>
    <n v="50.5"/>
    <n v="38"/>
  </r>
  <r>
    <x v="317"/>
    <n v="55"/>
    <n v="48"/>
    <n v="43"/>
  </r>
  <r>
    <x v="318"/>
    <n v="60"/>
    <n v="47.3"/>
    <n v="38"/>
  </r>
  <r>
    <x v="319"/>
    <n v="55"/>
    <n v="50.4"/>
    <n v="42"/>
  </r>
  <r>
    <x v="320"/>
    <n v="51"/>
    <n v="49.5"/>
    <n v="47"/>
  </r>
  <r>
    <x v="321"/>
    <n v="52"/>
    <n v="49.3"/>
    <n v="45"/>
  </r>
  <r>
    <x v="322"/>
    <n v="49"/>
    <n v="43.8"/>
    <n v="39"/>
  </r>
  <r>
    <x v="323"/>
    <n v="46"/>
    <n v="40"/>
    <n v="36"/>
  </r>
  <r>
    <x v="324"/>
    <n v="38"/>
    <n v="36"/>
    <n v="33"/>
  </r>
  <r>
    <x v="325"/>
    <n v="38"/>
    <n v="34.5"/>
    <n v="31"/>
  </r>
  <r>
    <x v="326"/>
    <n v="42"/>
    <n v="35.299999999999997"/>
    <n v="31"/>
  </r>
  <r>
    <x v="327"/>
    <n v="45"/>
    <n v="34.5"/>
    <n v="27"/>
  </r>
  <r>
    <x v="328"/>
    <n v="44"/>
    <n v="36.6"/>
    <n v="26"/>
  </r>
  <r>
    <x v="329"/>
    <n v="42"/>
    <n v="35.5"/>
    <n v="29"/>
  </r>
  <r>
    <x v="330"/>
    <n v="41"/>
    <n v="36.5"/>
    <n v="33"/>
  </r>
  <r>
    <x v="331"/>
    <n v="36"/>
    <n v="31.4"/>
    <n v="26"/>
  </r>
  <r>
    <x v="332"/>
    <n v="42"/>
    <n v="33.299999999999997"/>
    <n v="24"/>
  </r>
  <r>
    <x v="333"/>
    <n v="39"/>
    <n v="31.6"/>
    <n v="27"/>
  </r>
  <r>
    <x v="334"/>
    <n v="37"/>
    <n v="30"/>
    <n v="24"/>
  </r>
  <r>
    <x v="335"/>
    <n v="37"/>
    <n v="32.5"/>
    <n v="27"/>
  </r>
  <r>
    <x v="336"/>
    <n v="39"/>
    <n v="32.5"/>
    <n v="27"/>
  </r>
  <r>
    <x v="337"/>
    <n v="39"/>
    <n v="32.6"/>
    <n v="29"/>
  </r>
  <r>
    <x v="338"/>
    <n v="39"/>
    <n v="31"/>
    <n v="24"/>
  </r>
  <r>
    <x v="339"/>
    <n v="43"/>
    <n v="35"/>
    <n v="26"/>
  </r>
  <r>
    <x v="340"/>
    <n v="34"/>
    <n v="28.9"/>
    <n v="24"/>
  </r>
  <r>
    <x v="341"/>
    <n v="36"/>
    <n v="27.3"/>
    <n v="16"/>
  </r>
  <r>
    <x v="342"/>
    <n v="37"/>
    <n v="29.6"/>
    <n v="23"/>
  </r>
  <r>
    <x v="343"/>
    <n v="45"/>
    <n v="31.5"/>
    <n v="20"/>
  </r>
  <r>
    <x v="344"/>
    <n v="44"/>
    <n v="32.6"/>
    <n v="26"/>
  </r>
  <r>
    <x v="345"/>
    <n v="35"/>
    <n v="29.1"/>
    <n v="24"/>
  </r>
  <r>
    <x v="346"/>
    <n v="31"/>
    <n v="25.5"/>
    <n v="22"/>
  </r>
  <r>
    <x v="347"/>
    <n v="30"/>
    <n v="23.3"/>
    <n v="14"/>
  </r>
  <r>
    <x v="348"/>
    <n v="31"/>
    <n v="23"/>
    <n v="13"/>
  </r>
  <r>
    <x v="349"/>
    <n v="35"/>
    <n v="27.4"/>
    <n v="20"/>
  </r>
  <r>
    <x v="350"/>
    <n v="37"/>
    <n v="26.5"/>
    <n v="17"/>
  </r>
  <r>
    <x v="351"/>
    <n v="32"/>
    <n v="27.9"/>
    <n v="20"/>
  </r>
  <r>
    <x v="352"/>
    <n v="37"/>
    <n v="24.8"/>
    <n v="15"/>
  </r>
  <r>
    <x v="353"/>
    <n v="40"/>
    <n v="29.7"/>
    <n v="22"/>
  </r>
  <r>
    <x v="354"/>
    <n v="41"/>
    <n v="27.5"/>
    <n v="18"/>
  </r>
  <r>
    <x v="355"/>
    <n v="44"/>
    <n v="29.8"/>
    <n v="19"/>
  </r>
  <r>
    <x v="356"/>
    <n v="44"/>
    <n v="37.1"/>
    <n v="28"/>
  </r>
  <r>
    <x v="357"/>
    <n v="39"/>
    <n v="32.4"/>
    <n v="24"/>
  </r>
  <r>
    <x v="358"/>
    <n v="43"/>
    <n v="29.1"/>
    <n v="20"/>
  </r>
  <r>
    <x v="359"/>
    <n v="37"/>
    <n v="27.5"/>
    <n v="21"/>
  </r>
  <r>
    <x v="360"/>
    <n v="44"/>
    <n v="30.1"/>
    <n v="20"/>
  </r>
  <r>
    <x v="361"/>
    <n v="35"/>
    <n v="31"/>
    <n v="27"/>
  </r>
  <r>
    <x v="362"/>
    <n v="20"/>
    <n v="13.6"/>
    <n v="9"/>
  </r>
  <r>
    <x v="363"/>
    <n v="21"/>
    <n v="16"/>
    <n v="10"/>
  </r>
  <r>
    <x v="364"/>
    <n v="33"/>
    <n v="22.6"/>
    <n v="12"/>
  </r>
  <r>
    <x v="365"/>
    <n v="33"/>
    <n v="22.1"/>
    <n v="10"/>
  </r>
  <r>
    <x v="366"/>
    <n v="31"/>
    <n v="22.5"/>
    <n v="14"/>
  </r>
  <r>
    <x v="367"/>
    <n v="30"/>
    <n v="23.4"/>
    <n v="15"/>
  </r>
  <r>
    <x v="368"/>
    <n v="33"/>
    <n v="28.3"/>
    <n v="21"/>
  </r>
  <r>
    <x v="369"/>
    <n v="31"/>
    <n v="26.9"/>
    <n v="22"/>
  </r>
  <r>
    <x v="370"/>
    <n v="33"/>
    <n v="23.3"/>
    <n v="15"/>
  </r>
  <r>
    <x v="371"/>
    <n v="36"/>
    <n v="27.6"/>
    <n v="16"/>
  </r>
  <r>
    <x v="372"/>
    <n v="33"/>
    <n v="27.1"/>
    <n v="21"/>
  </r>
  <r>
    <x v="373"/>
    <n v="33"/>
    <n v="24.3"/>
    <n v="15"/>
  </r>
  <r>
    <x v="374"/>
    <n v="40"/>
    <n v="26.5"/>
    <n v="16"/>
  </r>
  <r>
    <x v="375"/>
    <n v="41"/>
    <n v="31.8"/>
    <n v="26"/>
  </r>
  <r>
    <x v="376"/>
    <n v="40"/>
    <n v="28.4"/>
    <n v="22"/>
  </r>
  <r>
    <x v="377"/>
    <n v="47"/>
    <n v="30"/>
    <n v="14"/>
  </r>
  <r>
    <x v="378"/>
    <n v="41"/>
    <n v="29.8"/>
    <n v="19"/>
  </r>
  <r>
    <x v="379"/>
    <n v="28"/>
    <n v="22.6"/>
    <n v="18"/>
  </r>
  <r>
    <x v="380"/>
    <n v="35"/>
    <n v="23.5"/>
    <n v="12"/>
  </r>
  <r>
    <x v="381"/>
    <n v="44"/>
    <n v="28"/>
    <n v="13"/>
  </r>
  <r>
    <x v="382"/>
    <n v="43"/>
    <n v="30.4"/>
    <n v="19"/>
  </r>
  <r>
    <x v="383"/>
    <n v="39"/>
    <n v="34.5"/>
    <n v="30"/>
  </r>
  <r>
    <x v="384"/>
    <n v="39"/>
    <n v="33.5"/>
    <n v="28"/>
  </r>
  <r>
    <x v="385"/>
    <n v="47"/>
    <n v="34.9"/>
    <n v="21"/>
  </r>
  <r>
    <x v="386"/>
    <n v="52"/>
    <n v="39.299999999999997"/>
    <n v="23"/>
  </r>
  <r>
    <x v="387"/>
    <n v="52"/>
    <n v="38.1"/>
    <n v="25"/>
  </r>
  <r>
    <x v="388"/>
    <n v="39"/>
    <n v="31.6"/>
    <n v="26"/>
  </r>
  <r>
    <x v="389"/>
    <n v="40"/>
    <n v="34.6"/>
    <n v="28"/>
  </r>
  <r>
    <x v="390"/>
    <n v="39"/>
    <n v="31.4"/>
    <n v="23"/>
  </r>
  <r>
    <x v="391"/>
    <n v="41"/>
    <n v="34.299999999999997"/>
    <n v="28"/>
  </r>
  <r>
    <x v="392"/>
    <n v="42"/>
    <n v="35.1"/>
    <n v="29"/>
  </r>
  <r>
    <x v="393"/>
    <n v="43"/>
    <n v="33.4"/>
    <n v="26"/>
  </r>
  <r>
    <x v="394"/>
    <n v="39"/>
    <n v="34"/>
    <n v="29"/>
  </r>
  <r>
    <x v="395"/>
    <n v="32"/>
    <n v="26.3"/>
    <n v="22"/>
  </r>
  <r>
    <x v="396"/>
    <n v="40"/>
    <n v="26"/>
    <n v="15"/>
  </r>
  <r>
    <x v="397"/>
    <n v="33"/>
    <n v="27.9"/>
    <n v="22"/>
  </r>
  <r>
    <x v="398"/>
    <n v="45"/>
    <n v="36.9"/>
    <n v="26"/>
  </r>
  <r>
    <x v="399"/>
    <n v="37"/>
    <n v="28.6"/>
    <n v="22"/>
  </r>
  <r>
    <x v="400"/>
    <n v="33"/>
    <n v="27.1"/>
    <n v="22"/>
  </r>
  <r>
    <x v="401"/>
    <n v="29"/>
    <n v="27.3"/>
    <n v="25"/>
  </r>
  <r>
    <x v="402"/>
    <n v="24"/>
    <n v="18.8"/>
    <n v="13"/>
  </r>
  <r>
    <x v="403"/>
    <n v="29"/>
    <n v="23.5"/>
    <n v="20"/>
  </r>
  <r>
    <x v="404"/>
    <n v="27"/>
    <n v="22.5"/>
    <n v="18"/>
  </r>
  <r>
    <x v="405"/>
    <n v="28"/>
    <n v="21.3"/>
    <n v="15"/>
  </r>
  <r>
    <x v="406"/>
    <n v="38"/>
    <n v="25.6"/>
    <n v="16"/>
  </r>
  <r>
    <x v="407"/>
    <n v="26"/>
    <n v="24.7"/>
    <n v="23"/>
  </r>
  <r>
    <x v="408"/>
    <n v="30"/>
    <n v="24.6"/>
    <n v="20"/>
  </r>
  <r>
    <x v="409"/>
    <n v="28"/>
    <n v="24.4"/>
    <n v="21"/>
  </r>
  <r>
    <x v="410"/>
    <n v="32"/>
    <n v="26.8"/>
    <n v="22"/>
  </r>
  <r>
    <x v="411"/>
    <n v="36"/>
    <n v="28.6"/>
    <n v="21"/>
  </r>
  <r>
    <x v="412"/>
    <n v="42"/>
    <n v="31.8"/>
    <n v="23"/>
  </r>
  <r>
    <x v="413"/>
    <n v="41"/>
    <n v="34.1"/>
    <n v="26"/>
  </r>
  <r>
    <x v="414"/>
    <n v="37"/>
    <n v="33.1"/>
    <n v="30"/>
  </r>
  <r>
    <x v="415"/>
    <n v="45"/>
    <n v="34.1"/>
    <n v="24"/>
  </r>
  <r>
    <x v="416"/>
    <n v="50"/>
    <n v="35.6"/>
    <n v="21"/>
  </r>
  <r>
    <x v="417"/>
    <n v="51"/>
    <n v="38.1"/>
    <n v="25"/>
  </r>
  <r>
    <x v="418"/>
    <n v="55"/>
    <n v="41"/>
    <n v="27"/>
  </r>
  <r>
    <x v="419"/>
    <n v="53"/>
    <n v="41.3"/>
    <n v="29"/>
  </r>
  <r>
    <x v="420"/>
    <n v="51"/>
    <n v="41.6"/>
    <n v="34"/>
  </r>
  <r>
    <x v="421"/>
    <n v="46"/>
    <n v="39.799999999999997"/>
    <n v="33"/>
  </r>
  <r>
    <x v="422"/>
    <n v="52"/>
    <n v="41.9"/>
    <n v="30"/>
  </r>
  <r>
    <x v="423"/>
    <n v="56"/>
    <n v="43.4"/>
    <n v="29"/>
  </r>
  <r>
    <x v="424"/>
    <n v="56"/>
    <n v="45.4"/>
    <n v="35"/>
  </r>
  <r>
    <x v="425"/>
    <n v="60"/>
    <n v="47"/>
    <n v="34"/>
  </r>
  <r>
    <x v="426"/>
    <n v="56"/>
    <n v="46.5"/>
    <n v="37"/>
  </r>
  <r>
    <x v="427"/>
    <n v="62"/>
    <n v="49.6"/>
    <n v="34"/>
  </r>
  <r>
    <x v="428"/>
    <n v="62"/>
    <n v="52.6"/>
    <n v="42"/>
  </r>
  <r>
    <x v="429"/>
    <n v="50"/>
    <n v="45.6"/>
    <n v="38"/>
  </r>
  <r>
    <x v="430"/>
    <n v="55"/>
    <n v="43"/>
    <n v="27"/>
  </r>
  <r>
    <x v="431"/>
    <n v="56"/>
    <n v="45.6"/>
    <n v="33"/>
  </r>
  <r>
    <x v="432"/>
    <n v="53"/>
    <n v="48.1"/>
    <n v="43"/>
  </r>
  <r>
    <x v="433"/>
    <n v="54"/>
    <n v="44.8"/>
    <n v="36"/>
  </r>
  <r>
    <x v="434"/>
    <n v="60"/>
    <n v="48.8"/>
    <n v="36"/>
  </r>
  <r>
    <x v="435"/>
    <n v="52"/>
    <n v="46"/>
    <n v="37"/>
  </r>
  <r>
    <x v="436"/>
    <n v="59"/>
    <n v="49"/>
    <n v="33"/>
  </r>
  <r>
    <x v="437"/>
    <n v="60"/>
    <n v="52.4"/>
    <n v="35"/>
  </r>
  <r>
    <x v="438"/>
    <n v="57"/>
    <n v="50.1"/>
    <n v="45"/>
  </r>
  <r>
    <x v="439"/>
    <n v="66"/>
    <n v="51.4"/>
    <n v="37"/>
  </r>
  <r>
    <x v="440"/>
    <n v="67"/>
    <n v="54.4"/>
    <n v="41"/>
  </r>
  <r>
    <x v="441"/>
    <n v="70"/>
    <n v="57.8"/>
    <n v="48"/>
  </r>
  <r>
    <x v="442"/>
    <n v="74"/>
    <n v="61"/>
    <n v="43"/>
  </r>
  <r>
    <x v="443"/>
    <n v="67"/>
    <n v="60.8"/>
    <n v="53"/>
  </r>
  <r>
    <x v="444"/>
    <n v="54"/>
    <n v="47"/>
    <n v="41"/>
  </r>
  <r>
    <x v="445"/>
    <n v="56"/>
    <n v="46.6"/>
    <n v="33"/>
  </r>
  <r>
    <x v="446"/>
    <n v="53"/>
    <n v="45.3"/>
    <n v="39"/>
  </r>
  <r>
    <x v="447"/>
    <n v="67"/>
    <n v="52.4"/>
    <n v="37"/>
  </r>
  <r>
    <x v="448"/>
    <n v="72"/>
    <n v="57.3"/>
    <n v="39"/>
  </r>
  <r>
    <x v="449"/>
    <n v="64"/>
    <n v="54.8"/>
    <n v="47"/>
  </r>
  <r>
    <x v="450"/>
    <n v="71"/>
    <n v="54.3"/>
    <n v="41"/>
  </r>
  <r>
    <x v="451"/>
    <n v="49"/>
    <n v="45.1"/>
    <n v="40"/>
  </r>
  <r>
    <x v="452"/>
    <n v="56"/>
    <n v="46"/>
    <n v="36"/>
  </r>
  <r>
    <x v="453"/>
    <n v="50"/>
    <n v="44.9"/>
    <n v="40"/>
  </r>
  <r>
    <x v="454"/>
    <n v="59"/>
    <n v="49.5"/>
    <n v="33"/>
  </r>
  <r>
    <x v="455"/>
    <n v="61"/>
    <n v="50.9"/>
    <n v="36"/>
  </r>
  <r>
    <x v="456"/>
    <n v="65"/>
    <n v="52.6"/>
    <n v="40"/>
  </r>
  <r>
    <x v="457"/>
    <n v="67"/>
    <n v="54.5"/>
    <n v="39"/>
  </r>
  <r>
    <x v="458"/>
    <n v="80"/>
    <n v="65.900000000000006"/>
    <n v="47"/>
  </r>
  <r>
    <x v="459"/>
    <n v="69"/>
    <n v="59.1"/>
    <n v="51"/>
  </r>
  <r>
    <x v="460"/>
    <n v="68"/>
    <n v="57.1"/>
    <n v="45"/>
  </r>
  <r>
    <x v="461"/>
    <n v="65"/>
    <n v="55.3"/>
    <n v="46"/>
  </r>
  <r>
    <x v="462"/>
    <n v="60"/>
    <n v="53.1"/>
    <n v="44"/>
  </r>
  <r>
    <x v="463"/>
    <n v="51"/>
    <n v="45.4"/>
    <n v="41"/>
  </r>
  <r>
    <x v="464"/>
    <n v="64"/>
    <n v="52.9"/>
    <n v="36"/>
  </r>
  <r>
    <x v="465"/>
    <n v="65"/>
    <n v="57.3"/>
    <n v="52"/>
  </r>
  <r>
    <x v="466"/>
    <n v="70"/>
    <n v="58.8"/>
    <n v="46"/>
  </r>
  <r>
    <x v="467"/>
    <n v="68"/>
    <n v="60.6"/>
    <n v="49"/>
  </r>
  <r>
    <x v="468"/>
    <n v="72"/>
    <n v="63.4"/>
    <n v="52"/>
  </r>
  <r>
    <x v="469"/>
    <n v="78"/>
    <n v="64.599999999999994"/>
    <n v="46"/>
  </r>
  <r>
    <x v="470"/>
    <n v="78"/>
    <n v="67"/>
    <n v="58"/>
  </r>
  <r>
    <x v="471"/>
    <n v="81"/>
    <n v="68.599999999999994"/>
    <n v="55"/>
  </r>
  <r>
    <x v="472"/>
    <n v="73"/>
    <n v="65.5"/>
    <n v="54"/>
  </r>
  <r>
    <x v="473"/>
    <n v="63"/>
    <n v="56.5"/>
    <n v="52"/>
  </r>
  <r>
    <x v="474"/>
    <n v="55"/>
    <n v="52.3"/>
    <n v="47"/>
  </r>
  <r>
    <x v="475"/>
    <n v="68"/>
    <n v="59.4"/>
    <n v="49"/>
  </r>
  <r>
    <x v="476"/>
    <n v="75"/>
    <n v="63.6"/>
    <n v="49"/>
  </r>
  <r>
    <x v="477"/>
    <n v="76"/>
    <n v="68.900000000000006"/>
    <n v="61"/>
  </r>
  <r>
    <x v="478"/>
    <n v="66"/>
    <n v="55.5"/>
    <n v="43"/>
  </r>
  <r>
    <x v="479"/>
    <n v="60"/>
    <n v="52.6"/>
    <n v="41"/>
  </r>
  <r>
    <x v="480"/>
    <n v="65"/>
    <n v="56.6"/>
    <n v="48"/>
  </r>
  <r>
    <x v="481"/>
    <n v="55"/>
    <n v="51"/>
    <n v="48"/>
  </r>
  <r>
    <x v="482"/>
    <n v="58"/>
    <n v="53.3"/>
    <n v="47"/>
  </r>
  <r>
    <x v="483"/>
    <n v="68"/>
    <n v="60.5"/>
    <n v="53"/>
  </r>
  <r>
    <x v="484"/>
    <n v="75"/>
    <n v="67.5"/>
    <n v="57"/>
  </r>
  <r>
    <x v="485"/>
    <n v="82"/>
    <n v="69"/>
    <n v="47"/>
  </r>
  <r>
    <x v="486"/>
    <n v="85"/>
    <n v="71"/>
    <n v="48"/>
  </r>
  <r>
    <x v="487"/>
    <n v="83"/>
    <n v="71.5"/>
    <n v="54"/>
  </r>
  <r>
    <x v="488"/>
    <n v="80"/>
    <n v="72.400000000000006"/>
    <n v="64"/>
  </r>
  <r>
    <x v="489"/>
    <n v="72"/>
    <n v="65.900000000000006"/>
    <n v="58"/>
  </r>
  <r>
    <x v="490"/>
    <n v="75"/>
    <n v="63.4"/>
    <n v="44"/>
  </r>
  <r>
    <x v="491"/>
    <n v="81"/>
    <n v="68.900000000000006"/>
    <n v="47"/>
  </r>
  <r>
    <x v="492"/>
    <n v="78"/>
    <n v="67.900000000000006"/>
    <n v="59"/>
  </r>
  <r>
    <x v="493"/>
    <n v="85"/>
    <n v="71.900000000000006"/>
    <n v="51"/>
  </r>
  <r>
    <x v="494"/>
    <n v="83"/>
    <n v="72.3"/>
    <n v="58"/>
  </r>
  <r>
    <x v="495"/>
    <n v="83"/>
    <n v="72.599999999999994"/>
    <n v="62"/>
  </r>
  <r>
    <x v="496"/>
    <n v="66"/>
    <n v="62.1"/>
    <n v="56"/>
  </r>
  <r>
    <x v="497"/>
    <n v="74"/>
    <n v="63.1"/>
    <n v="45"/>
  </r>
  <r>
    <x v="498"/>
    <n v="78"/>
    <n v="67.400000000000006"/>
    <n v="51"/>
  </r>
  <r>
    <x v="499"/>
    <n v="82"/>
    <n v="72.8"/>
    <n v="60"/>
  </r>
  <r>
    <x v="500"/>
    <n v="90"/>
    <n v="78.8"/>
    <n v="64"/>
  </r>
  <r>
    <x v="501"/>
    <n v="86"/>
    <n v="74.900000000000006"/>
    <n v="66"/>
  </r>
  <r>
    <x v="502"/>
    <n v="74"/>
    <n v="68.5"/>
    <n v="65"/>
  </r>
  <r>
    <x v="503"/>
    <n v="71"/>
    <n v="56.6"/>
    <n v="62"/>
  </r>
  <r>
    <x v="504"/>
    <n v="79"/>
    <n v="68"/>
    <n v="60"/>
  </r>
  <r>
    <x v="505"/>
    <n v="87"/>
    <n v="71.599999999999994"/>
    <n v="51"/>
  </r>
  <r>
    <x v="506"/>
    <n v="92"/>
    <n v="76.599999999999994"/>
    <n v="54"/>
  </r>
  <r>
    <x v="507"/>
    <n v="98"/>
    <n v="82"/>
    <n v="63"/>
  </r>
  <r>
    <x v="508"/>
    <n v="91"/>
    <n v="80.400000000000006"/>
    <n v="66"/>
  </r>
  <r>
    <x v="509"/>
    <n v="92"/>
    <n v="81.900000000000006"/>
    <n v="67"/>
  </r>
  <r>
    <x v="510"/>
    <n v="78"/>
    <n v="71.5"/>
    <n v="67"/>
  </r>
  <r>
    <x v="511"/>
    <n v="82"/>
    <n v="72.5"/>
    <n v="64"/>
  </r>
  <r>
    <x v="512"/>
    <n v="87"/>
    <n v="75.400000000000006"/>
    <n v="55"/>
  </r>
  <r>
    <x v="513"/>
    <n v="88"/>
    <n v="78"/>
    <n v="62"/>
  </r>
  <r>
    <x v="514"/>
    <n v="85"/>
    <n v="77.400000000000006"/>
    <n v="72"/>
  </r>
  <r>
    <x v="515"/>
    <n v="84"/>
    <n v="75.400000000000006"/>
    <n v="62"/>
  </r>
  <r>
    <x v="516"/>
    <n v="83"/>
    <n v="75.900000000000006"/>
    <n v="69"/>
  </r>
  <r>
    <x v="517"/>
    <n v="87"/>
    <n v="77.099999999999994"/>
    <n v="70"/>
  </r>
  <r>
    <x v="518"/>
    <n v="87"/>
    <n v="78"/>
    <n v="67"/>
  </r>
  <r>
    <x v="519"/>
    <n v="79"/>
    <n v="72"/>
    <n v="66"/>
  </r>
  <r>
    <x v="520"/>
    <n v="82"/>
    <n v="75.5"/>
    <n v="68"/>
  </r>
  <r>
    <x v="521"/>
    <n v="73"/>
    <n v="70.400000000000006"/>
    <n v="68"/>
  </r>
  <r>
    <x v="522"/>
    <n v="82"/>
    <n v="75.400000000000006"/>
    <n v="67"/>
  </r>
  <r>
    <x v="523"/>
    <n v="92"/>
    <n v="81.3"/>
    <n v="68"/>
  </r>
  <r>
    <x v="524"/>
    <n v="87"/>
    <n v="79.5"/>
    <n v="74"/>
  </r>
  <r>
    <x v="525"/>
    <n v="90"/>
    <n v="77.900000000000006"/>
    <n v="66"/>
  </r>
  <r>
    <x v="526"/>
    <n v="90"/>
    <n v="77.5"/>
    <n v="67"/>
  </r>
  <r>
    <x v="527"/>
    <n v="89"/>
    <n v="80.099999999999994"/>
    <n v="71"/>
  </r>
  <r>
    <x v="528"/>
    <n v="87"/>
    <n v="79.8"/>
    <n v="73"/>
  </r>
  <r>
    <x v="529"/>
    <n v="95"/>
    <n v="82.5"/>
    <n v="70"/>
  </r>
  <r>
    <x v="530"/>
    <n v="88"/>
    <n v="78.599999999999994"/>
    <n v="71"/>
  </r>
  <r>
    <x v="531"/>
    <n v="71"/>
    <n v="68.3"/>
    <n v="65"/>
  </r>
  <r>
    <x v="532"/>
    <n v="82"/>
    <n v="74"/>
    <n v="66"/>
  </r>
  <r>
    <x v="533"/>
    <n v="92"/>
    <n v="80.5"/>
    <n v="68"/>
  </r>
  <r>
    <x v="534"/>
    <n v="86"/>
    <n v="79.400000000000006"/>
    <n v="72"/>
  </r>
  <r>
    <x v="535"/>
    <n v="94"/>
    <n v="82.8"/>
    <n v="73"/>
  </r>
  <r>
    <x v="536"/>
    <n v="85"/>
    <n v="80.099999999999994"/>
    <n v="75"/>
  </r>
  <r>
    <x v="537"/>
    <n v="95"/>
    <n v="83.8"/>
    <n v="70"/>
  </r>
  <r>
    <x v="538"/>
    <n v="95"/>
    <n v="84"/>
    <n v="73"/>
  </r>
  <r>
    <x v="539"/>
    <n v="97"/>
    <n v="86.1"/>
    <n v="72"/>
  </r>
  <r>
    <x v="540"/>
    <n v="93"/>
    <n v="86.1"/>
    <n v="79"/>
  </r>
  <r>
    <x v="541"/>
    <n v="91"/>
    <n v="82.5"/>
    <n v="74"/>
  </r>
  <r>
    <x v="542"/>
    <n v="93"/>
    <n v="83.1"/>
    <n v="72"/>
  </r>
  <r>
    <x v="543"/>
    <n v="89"/>
    <n v="81.8"/>
    <n v="75"/>
  </r>
  <r>
    <x v="544"/>
    <n v="92"/>
    <n v="84.1"/>
    <n v="73"/>
  </r>
  <r>
    <x v="545"/>
    <n v="89"/>
    <n v="82.4"/>
    <n v="76"/>
  </r>
  <r>
    <x v="546"/>
    <n v="97"/>
    <n v="85"/>
    <n v="71"/>
  </r>
  <r>
    <x v="547"/>
    <n v="99"/>
    <n v="88.4"/>
    <n v="74"/>
  </r>
  <r>
    <x v="548"/>
    <n v="85"/>
    <n v="77.5"/>
    <n v="68"/>
  </r>
  <r>
    <x v="549"/>
    <n v="80"/>
    <n v="73.099999999999994"/>
    <n v="68"/>
  </r>
  <r>
    <x v="550"/>
    <n v="79"/>
    <n v="73"/>
    <n v="69"/>
  </r>
  <r>
    <x v="551"/>
    <n v="86"/>
    <n v="77.8"/>
    <n v="67"/>
  </r>
  <r>
    <x v="552"/>
    <n v="79"/>
    <n v="76.599999999999994"/>
    <n v="74"/>
  </r>
  <r>
    <x v="553"/>
    <n v="84"/>
    <n v="76.8"/>
    <n v="71"/>
  </r>
  <r>
    <x v="554"/>
    <n v="87"/>
    <n v="78.900000000000006"/>
    <n v="69"/>
  </r>
  <r>
    <x v="555"/>
    <n v="91"/>
    <n v="82.8"/>
    <n v="72"/>
  </r>
  <r>
    <x v="556"/>
    <n v="91"/>
    <n v="82.9"/>
    <n v="74"/>
  </r>
  <r>
    <x v="557"/>
    <n v="90"/>
    <n v="81.599999999999994"/>
    <n v="70"/>
  </r>
  <r>
    <x v="558"/>
    <n v="90"/>
    <n v="83.5"/>
    <n v="74"/>
  </r>
  <r>
    <x v="559"/>
    <n v="91"/>
    <n v="83.4"/>
    <n v="78"/>
  </r>
  <r>
    <x v="560"/>
    <n v="81"/>
    <n v="77.599999999999994"/>
    <n v="74"/>
  </r>
  <r>
    <x v="561"/>
    <n v="89"/>
    <n v="82.1"/>
    <n v="74"/>
  </r>
  <r>
    <x v="562"/>
    <n v="89"/>
    <n v="82.5"/>
    <n v="76"/>
  </r>
  <r>
    <x v="563"/>
    <n v="83"/>
    <n v="80.5"/>
    <n v="78"/>
  </r>
  <r>
    <x v="564"/>
    <n v="99"/>
    <n v="88.4"/>
    <n v="77"/>
  </r>
  <r>
    <x v="565"/>
    <n v="89"/>
    <n v="83.8"/>
    <n v="75"/>
  </r>
  <r>
    <x v="566"/>
    <n v="94"/>
    <n v="85.8"/>
    <n v="76"/>
  </r>
  <r>
    <x v="567"/>
    <n v="97"/>
    <n v="88.6"/>
    <n v="79"/>
  </r>
  <r>
    <x v="568"/>
    <n v="97"/>
    <n v="89.4"/>
    <n v="80"/>
  </r>
  <r>
    <x v="569"/>
    <n v="94"/>
    <n v="85.1"/>
    <n v="76"/>
  </r>
  <r>
    <x v="570"/>
    <n v="97"/>
    <n v="90"/>
    <n v="82"/>
  </r>
  <r>
    <x v="571"/>
    <n v="92"/>
    <n v="84.8"/>
    <n v="78"/>
  </r>
  <r>
    <x v="572"/>
    <n v="85"/>
    <n v="77.8"/>
    <n v="74"/>
  </r>
  <r>
    <x v="573"/>
    <n v="91"/>
    <n v="82.6"/>
    <n v="74"/>
  </r>
  <r>
    <x v="574"/>
    <n v="96"/>
    <n v="86.4"/>
    <n v="75"/>
  </r>
  <r>
    <x v="575"/>
    <n v="90"/>
    <n v="83.9"/>
    <n v="77"/>
  </r>
  <r>
    <x v="576"/>
    <n v="82"/>
    <n v="77.400000000000006"/>
    <n v="72"/>
  </r>
  <r>
    <x v="577"/>
    <n v="86"/>
    <n v="80.099999999999994"/>
    <n v="72"/>
  </r>
  <r>
    <x v="578"/>
    <n v="85"/>
    <n v="79.099999999999994"/>
    <n v="76"/>
  </r>
  <r>
    <x v="579"/>
    <n v="85"/>
    <n v="79.099999999999994"/>
    <n v="76"/>
  </r>
  <r>
    <x v="580"/>
    <n v="88"/>
    <n v="81.5"/>
    <n v="75"/>
  </r>
  <r>
    <x v="581"/>
    <n v="87"/>
    <n v="79"/>
    <n v="72"/>
  </r>
  <r>
    <x v="582"/>
    <n v="89"/>
    <n v="82.8"/>
    <n v="75"/>
  </r>
  <r>
    <x v="583"/>
    <n v="87"/>
    <n v="81.099999999999994"/>
    <n v="75"/>
  </r>
  <r>
    <x v="584"/>
    <n v="81"/>
    <n v="77"/>
    <n v="74"/>
  </r>
  <r>
    <x v="585"/>
    <n v="77"/>
    <n v="75.3"/>
    <n v="74"/>
  </r>
  <r>
    <x v="586"/>
    <n v="83"/>
    <n v="79.8"/>
    <n v="73"/>
  </r>
  <r>
    <x v="587"/>
    <n v="89"/>
    <n v="80.8"/>
    <n v="73"/>
  </r>
  <r>
    <x v="588"/>
    <n v="90"/>
    <n v="80.400000000000006"/>
    <n v="72"/>
  </r>
  <r>
    <x v="589"/>
    <n v="88"/>
    <n v="80.900000000000006"/>
    <n v="71"/>
  </r>
  <r>
    <x v="590"/>
    <n v="85"/>
    <n v="78.099999999999994"/>
    <n v="71"/>
  </r>
  <r>
    <x v="591"/>
    <n v="90"/>
    <n v="78.400000000000006"/>
    <n v="68"/>
  </r>
  <r>
    <x v="592"/>
    <n v="87"/>
    <n v="77.599999999999994"/>
    <n v="64"/>
  </r>
  <r>
    <x v="593"/>
    <n v="87"/>
    <n v="79.900000000000006"/>
    <n v="71"/>
  </r>
  <r>
    <x v="594"/>
    <n v="78"/>
    <n v="72.400000000000006"/>
    <n v="70"/>
  </r>
  <r>
    <x v="595"/>
    <n v="88"/>
    <n v="77.599999999999994"/>
    <n v="66"/>
  </r>
  <r>
    <x v="596"/>
    <n v="85"/>
    <n v="77.099999999999994"/>
    <n v="69"/>
  </r>
  <r>
    <x v="597"/>
    <n v="86"/>
    <n v="76.3"/>
    <n v="62"/>
  </r>
  <r>
    <x v="598"/>
    <n v="87"/>
    <n v="77.900000000000006"/>
    <n v="68"/>
  </r>
  <r>
    <x v="599"/>
    <n v="86"/>
    <n v="76.5"/>
    <n v="65"/>
  </r>
  <r>
    <x v="600"/>
    <n v="78"/>
    <n v="74"/>
    <n v="69"/>
  </r>
  <r>
    <x v="601"/>
    <n v="92"/>
    <n v="79.8"/>
    <n v="65"/>
  </r>
  <r>
    <x v="602"/>
    <n v="87"/>
    <n v="79"/>
    <n v="65"/>
  </r>
  <r>
    <x v="603"/>
    <n v="85"/>
    <n v="76.900000000000006"/>
    <n v="67"/>
  </r>
  <r>
    <x v="604"/>
    <n v="87"/>
    <n v="78.8"/>
    <n v="73"/>
  </r>
  <r>
    <x v="605"/>
    <n v="87"/>
    <n v="77.400000000000006"/>
    <n v="64"/>
  </r>
  <r>
    <x v="606"/>
    <n v="87"/>
    <n v="77.400000000000006"/>
    <n v="69"/>
  </r>
  <r>
    <x v="607"/>
    <n v="88"/>
    <n v="77.3"/>
    <n v="66"/>
  </r>
  <r>
    <x v="608"/>
    <n v="89"/>
    <n v="78.5"/>
    <n v="67"/>
  </r>
  <r>
    <x v="609"/>
    <n v="93"/>
    <n v="81.5"/>
    <n v="70"/>
  </r>
  <r>
    <x v="610"/>
    <n v="95"/>
    <n v="83.1"/>
    <n v="70"/>
  </r>
  <r>
    <x v="611"/>
    <n v="88"/>
    <n v="78.400000000000006"/>
    <n v="68"/>
  </r>
  <r>
    <x v="612"/>
    <n v="70"/>
    <n v="68.3"/>
    <n v="66"/>
  </r>
  <r>
    <x v="613"/>
    <n v="75"/>
    <n v="70.400000000000006"/>
    <n v="66"/>
  </r>
  <r>
    <x v="614"/>
    <n v="72"/>
    <n v="69"/>
    <n v="66"/>
  </r>
  <r>
    <x v="615"/>
    <n v="79"/>
    <n v="71"/>
    <n v="64"/>
  </r>
  <r>
    <x v="616"/>
    <n v="83"/>
    <n v="73.599999999999994"/>
    <n v="64"/>
  </r>
  <r>
    <x v="617"/>
    <n v="80"/>
    <n v="71.099999999999994"/>
    <n v="62"/>
  </r>
  <r>
    <x v="618"/>
    <n v="80"/>
    <n v="71.3"/>
    <n v="62"/>
  </r>
  <r>
    <x v="619"/>
    <n v="80"/>
    <n v="71"/>
    <n v="61"/>
  </r>
  <r>
    <x v="620"/>
    <n v="77"/>
    <n v="69.599999999999994"/>
    <n v="63"/>
  </r>
  <r>
    <x v="621"/>
    <n v="75"/>
    <n v="65.8"/>
    <n v="58"/>
  </r>
  <r>
    <x v="622"/>
    <n v="79"/>
    <n v="69.3"/>
    <n v="59"/>
  </r>
  <r>
    <x v="623"/>
    <n v="81"/>
    <n v="72"/>
    <n v="62"/>
  </r>
  <r>
    <x v="624"/>
    <n v="80"/>
    <n v="70.900000000000006"/>
    <n v="62"/>
  </r>
  <r>
    <x v="625"/>
    <n v="87"/>
    <n v="74.599999999999994"/>
    <n v="62"/>
  </r>
  <r>
    <x v="626"/>
    <n v="88"/>
    <n v="74.900000000000006"/>
    <n v="62"/>
  </r>
  <r>
    <x v="627"/>
    <n v="84"/>
    <n v="72.3"/>
    <n v="58"/>
  </r>
  <r>
    <x v="628"/>
    <n v="83"/>
    <n v="72.099999999999994"/>
    <n v="60"/>
  </r>
  <r>
    <x v="629"/>
    <n v="80"/>
    <n v="70.099999999999994"/>
    <n v="61"/>
  </r>
  <r>
    <x v="630"/>
    <n v="82"/>
    <n v="71"/>
    <n v="60"/>
  </r>
  <r>
    <x v="631"/>
    <n v="84"/>
    <n v="72.400000000000006"/>
    <n v="62"/>
  </r>
  <r>
    <x v="632"/>
    <n v="83"/>
    <n v="72.8"/>
    <n v="62"/>
  </r>
  <r>
    <x v="633"/>
    <n v="83"/>
    <n v="73.099999999999994"/>
    <n v="62"/>
  </r>
  <r>
    <x v="634"/>
    <n v="82"/>
    <n v="71.599999999999994"/>
    <n v="63"/>
  </r>
  <r>
    <x v="635"/>
    <n v="84"/>
    <n v="73.099999999999994"/>
    <n v="63"/>
  </r>
  <r>
    <x v="636"/>
    <n v="67"/>
    <n v="58.1"/>
    <n v="54"/>
  </r>
  <r>
    <x v="637"/>
    <n v="66"/>
    <n v="56.5"/>
    <n v="49"/>
  </r>
  <r>
    <x v="638"/>
    <n v="61"/>
    <n v="55.4"/>
    <n v="48"/>
  </r>
  <r>
    <x v="639"/>
    <n v="71"/>
    <n v="60.8"/>
    <n v="49"/>
  </r>
  <r>
    <x v="640"/>
    <n v="68"/>
    <n v="60"/>
    <n v="53"/>
  </r>
  <r>
    <x v="641"/>
    <n v="71"/>
    <n v="59.8"/>
    <n v="47"/>
  </r>
  <r>
    <x v="642"/>
    <n v="64"/>
    <n v="59.1"/>
    <n v="56"/>
  </r>
  <r>
    <x v="643"/>
    <n v="65"/>
    <n v="60.5"/>
    <n v="54"/>
  </r>
  <r>
    <x v="644"/>
    <n v="61"/>
    <n v="59.4"/>
    <n v="58"/>
  </r>
  <r>
    <x v="645"/>
    <n v="58"/>
    <n v="51.9"/>
    <n v="47"/>
  </r>
  <r>
    <x v="646"/>
    <n v="58"/>
    <n v="48.6"/>
    <n v="41"/>
  </r>
  <r>
    <x v="647"/>
    <n v="62"/>
    <n v="50"/>
    <n v="38"/>
  </r>
  <r>
    <x v="648"/>
    <n v="64"/>
    <n v="52.1"/>
    <n v="44"/>
  </r>
  <r>
    <x v="649"/>
    <n v="57"/>
    <n v="51.6"/>
    <n v="48"/>
  </r>
  <r>
    <x v="650"/>
    <n v="63"/>
    <n v="53"/>
    <n v="46"/>
  </r>
  <r>
    <x v="651"/>
    <n v="62"/>
    <n v="53.5"/>
    <n v="45"/>
  </r>
  <r>
    <x v="652"/>
    <n v="71"/>
    <n v="57.9"/>
    <n v="49"/>
  </r>
  <r>
    <x v="653"/>
    <n v="67"/>
    <n v="54.4"/>
    <n v="44"/>
  </r>
  <r>
    <x v="654"/>
    <n v="66"/>
    <n v="54.5"/>
    <n v="46"/>
  </r>
  <r>
    <x v="655"/>
    <n v="70"/>
    <n v="57.5"/>
    <n v="47"/>
  </r>
  <r>
    <x v="656"/>
    <n v="58"/>
    <n v="52.6"/>
    <n v="48"/>
  </r>
  <r>
    <x v="657"/>
    <n v="55"/>
    <n v="47.1"/>
    <n v="39"/>
  </r>
  <r>
    <x v="658"/>
    <n v="60"/>
    <n v="48.3"/>
    <n v="37"/>
  </r>
  <r>
    <x v="659"/>
    <n v="65"/>
    <n v="50.8"/>
    <n v="38"/>
  </r>
  <r>
    <x v="660"/>
    <n v="56"/>
    <n v="51.3"/>
    <n v="41"/>
  </r>
  <r>
    <x v="661"/>
    <n v="64"/>
    <n v="48.3"/>
    <n v="35"/>
  </r>
  <r>
    <x v="662"/>
    <n v="69"/>
    <n v="51.6"/>
    <n v="38"/>
  </r>
  <r>
    <x v="663"/>
    <n v="76"/>
    <n v="57.4"/>
    <n v="40"/>
  </r>
  <r>
    <x v="664"/>
    <n v="64"/>
    <n v="54.8"/>
    <n v="44"/>
  </r>
  <r>
    <x v="665"/>
    <n v="58"/>
    <n v="54.1"/>
    <n v="51"/>
  </r>
  <r>
    <x v="666"/>
    <n v="55"/>
    <n v="50.5"/>
    <n v="43"/>
  </r>
  <r>
    <x v="667"/>
    <n v="60"/>
    <n v="49.1"/>
    <n v="38"/>
  </r>
  <r>
    <x v="668"/>
    <n v="62"/>
    <n v="51.4"/>
    <n v="42"/>
  </r>
  <r>
    <x v="669"/>
    <n v="56"/>
    <n v="50.5"/>
    <n v="46"/>
  </r>
  <r>
    <x v="670"/>
    <n v="54"/>
    <n v="47.8"/>
    <n v="42"/>
  </r>
  <r>
    <x v="671"/>
    <n v="60"/>
    <n v="45.3"/>
    <n v="33"/>
  </r>
  <r>
    <x v="672"/>
    <n v="56"/>
    <n v="47.9"/>
    <n v="37"/>
  </r>
  <r>
    <x v="673"/>
    <n v="61"/>
    <n v="52.6"/>
    <n v="46"/>
  </r>
  <r>
    <x v="674"/>
    <n v="65"/>
    <n v="53.1"/>
    <n v="39"/>
  </r>
  <r>
    <x v="675"/>
    <n v="61"/>
    <n v="54.5"/>
    <n v="49"/>
  </r>
  <r>
    <x v="676"/>
    <n v="57"/>
    <n v="43.8"/>
    <n v="32"/>
  </r>
  <r>
    <x v="677"/>
    <n v="44"/>
    <n v="35.6"/>
    <n v="27"/>
  </r>
  <r>
    <x v="678"/>
    <n v="47"/>
    <n v="40"/>
    <n v="30"/>
  </r>
  <r>
    <x v="679"/>
    <n v="47"/>
    <n v="44.8"/>
    <n v="42"/>
  </r>
  <r>
    <x v="680"/>
    <n v="50"/>
    <n v="43"/>
    <n v="31"/>
  </r>
  <r>
    <x v="681"/>
    <n v="38"/>
    <n v="30.3"/>
    <n v="25"/>
  </r>
  <r>
    <x v="682"/>
    <n v="43"/>
    <n v="36.6"/>
    <n v="31"/>
  </r>
  <r>
    <x v="683"/>
    <n v="44"/>
    <n v="34.4"/>
    <n v="26"/>
  </r>
  <r>
    <x v="684"/>
    <n v="41"/>
    <n v="36.1"/>
    <n v="32"/>
  </r>
  <r>
    <x v="685"/>
    <n v="49"/>
    <n v="43.3"/>
    <n v="35"/>
  </r>
  <r>
    <x v="686"/>
    <n v="54"/>
    <n v="50.1"/>
    <n v="46"/>
  </r>
  <r>
    <x v="687"/>
    <n v="51"/>
    <n v="38.799999999999997"/>
    <n v="30"/>
  </r>
  <r>
    <x v="688"/>
    <n v="35"/>
    <n v="29.1"/>
    <n v="25"/>
  </r>
  <r>
    <x v="689"/>
    <n v="40"/>
    <n v="30.9"/>
    <n v="22"/>
  </r>
  <r>
    <x v="690"/>
    <n v="38"/>
    <n v="33"/>
    <n v="23"/>
  </r>
  <r>
    <x v="691"/>
    <n v="37"/>
    <n v="28.4"/>
    <n v="22"/>
  </r>
  <r>
    <x v="692"/>
    <n v="35"/>
    <n v="30"/>
    <n v="24"/>
  </r>
  <r>
    <x v="693"/>
    <n v="38"/>
    <n v="32.799999999999997"/>
    <n v="30"/>
  </r>
  <r>
    <x v="694"/>
    <n v="40"/>
    <n v="33"/>
    <n v="27"/>
  </r>
  <r>
    <x v="695"/>
    <n v="38"/>
    <n v="31.8"/>
    <n v="26"/>
  </r>
  <r>
    <x v="696"/>
    <n v="49"/>
    <n v="36.1"/>
    <n v="24"/>
  </r>
  <r>
    <x v="697"/>
    <n v="49"/>
    <n v="36.299999999999997"/>
    <n v="31"/>
  </r>
  <r>
    <x v="698"/>
    <n v="36"/>
    <n v="29.8"/>
    <n v="26"/>
  </r>
  <r>
    <x v="699"/>
    <n v="34"/>
    <n v="27"/>
    <n v="21"/>
  </r>
  <r>
    <x v="700"/>
    <n v="41"/>
    <n v="29.8"/>
    <n v="25"/>
  </r>
  <r>
    <x v="701"/>
    <n v="27"/>
    <n v="25.3"/>
    <n v="22"/>
  </r>
  <r>
    <x v="702"/>
    <n v="37"/>
    <n v="29"/>
    <n v="25"/>
  </r>
  <r>
    <x v="703"/>
    <n v="49"/>
    <n v="35.5"/>
    <n v="25"/>
  </r>
  <r>
    <x v="704"/>
    <n v="37"/>
    <n v="34.299999999999997"/>
    <n v="31"/>
  </r>
  <r>
    <x v="705"/>
    <n v="40"/>
    <n v="28.5"/>
    <n v="19"/>
  </r>
  <r>
    <x v="706"/>
    <n v="49"/>
    <n v="35.299999999999997"/>
    <n v="24"/>
  </r>
  <r>
    <x v="707"/>
    <n v="41"/>
    <n v="32.799999999999997"/>
    <n v="26"/>
  </r>
  <r>
    <x v="708"/>
    <n v="37"/>
    <n v="32.299999999999997"/>
    <n v="26"/>
  </r>
  <r>
    <x v="709"/>
    <n v="33"/>
    <n v="32"/>
    <n v="31"/>
  </r>
  <r>
    <x v="710"/>
    <n v="38"/>
    <n v="36"/>
    <n v="34"/>
  </r>
  <r>
    <x v="711"/>
    <n v="33"/>
    <n v="27.3"/>
    <n v="22"/>
  </r>
  <r>
    <x v="712"/>
    <n v="32"/>
    <n v="28.3"/>
    <n v="23"/>
  </r>
  <r>
    <x v="713"/>
    <n v="34"/>
    <n v="23.5"/>
    <n v="16"/>
  </r>
  <r>
    <x v="714"/>
    <n v="38"/>
    <n v="27"/>
    <n v="17"/>
  </r>
  <r>
    <x v="715"/>
    <n v="38"/>
    <n v="29.8"/>
    <n v="23"/>
  </r>
  <r>
    <x v="716"/>
    <n v="32"/>
    <n v="30.3"/>
    <n v="26"/>
  </r>
  <r>
    <x v="717"/>
    <n v="32"/>
    <n v="31"/>
    <n v="30"/>
  </r>
  <r>
    <x v="718"/>
    <n v="42"/>
    <n v="33.5"/>
    <n v="27"/>
  </r>
  <r>
    <x v="719"/>
    <n v="38"/>
    <n v="30.5"/>
    <n v="25"/>
  </r>
  <r>
    <x v="720"/>
    <n v="40"/>
    <n v="28.5"/>
    <n v="22"/>
  </r>
  <r>
    <x v="721"/>
    <n v="37"/>
    <n v="28.3"/>
    <n v="23"/>
  </r>
  <r>
    <x v="722"/>
    <n v="40"/>
    <n v="31.8"/>
    <n v="23"/>
  </r>
  <r>
    <x v="723"/>
    <n v="24"/>
    <n v="20.5"/>
    <n v="17"/>
  </r>
  <r>
    <x v="724"/>
    <n v="25"/>
    <n v="17"/>
    <n v="11"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  <r>
    <x v="72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AB02A-3AAD-41D8-8B3A-5AD0DE1C02D5}" name="PivotTable8" cacheId="0" dataOnRows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B24:O28" firstHeaderRow="1" firstDataRow="2" firstDataCol="1"/>
  <pivotFields count="6">
    <pivotField axis="axisCol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dataField="1" showAll="0"/>
    <pivotField dataField="1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3">
    <dataField name="Max of Temp Max" fld="1" subtotal="max" baseField="0" baseItem="1"/>
    <dataField name="Average of Temp Avg" fld="2" subtotal="average" baseField="0" baseItem="1"/>
    <dataField name="Min of Temp Min" fld="3" subtotal="min" baseField="0" baseItem="1"/>
  </dataFields>
  <formats count="4">
    <format dxfId="3">
      <pivotArea outline="0" collapsedLevelsAreSubtotals="1" fieldPosition="0"/>
    </format>
    <format dxfId="2">
      <pivotArea outline="0" collapsedLevelsAreSubtotals="1" fieldPosition="0"/>
    </format>
    <format dxfId="1">
      <pivotArea grandCol="1" outline="0" collapsedLevelsAreSubtotals="1" fieldPosition="0"/>
    </format>
    <format dxfId="0">
      <pivotArea outline="0" collapsedLevelsAreSubtotals="1" fieldPosition="0">
        <references count="1">
          <reference field="0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6C6D"/>
      </a:accent1>
      <a:accent2>
        <a:srgbClr val="91C6FB"/>
      </a:accent2>
      <a:accent3>
        <a:srgbClr val="A5A5A5"/>
      </a:accent3>
      <a:accent4>
        <a:srgbClr val="FFC000"/>
      </a:accent4>
      <a:accent5>
        <a:srgbClr val="FE8B8B"/>
      </a:accent5>
      <a:accent6>
        <a:srgbClr val="48A1FA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12BE-8FDD-47B3-A9B7-7BCDB3934535}">
  <dimension ref="A1:Q64"/>
  <sheetViews>
    <sheetView workbookViewId="0"/>
  </sheetViews>
  <sheetFormatPr defaultRowHeight="15" x14ac:dyDescent="0.25"/>
  <cols>
    <col min="1" max="1" width="84" customWidth="1"/>
    <col min="11" max="11" width="11.28515625" customWidth="1"/>
    <col min="13" max="13" width="12.5703125" customWidth="1"/>
    <col min="14" max="14" width="10.28515625" customWidth="1"/>
  </cols>
  <sheetData>
    <row r="1" spans="1:17" ht="42.75" customHeight="1" x14ac:dyDescent="0.25">
      <c r="A1" s="6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"/>
    </row>
    <row r="2" spans="1:17" ht="30" x14ac:dyDescent="0.25">
      <c r="A2" s="7" t="s">
        <v>12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30" customHeight="1" x14ac:dyDescent="0.25">
      <c r="O5" s="1"/>
      <c r="P5" s="1"/>
      <c r="Q5" s="1"/>
    </row>
    <row r="6" spans="1:17" x14ac:dyDescent="0.25">
      <c r="O6" s="1"/>
      <c r="P6" s="1"/>
      <c r="Q6" s="1"/>
    </row>
    <row r="7" spans="1:17" x14ac:dyDescent="0.25">
      <c r="O7" s="1"/>
      <c r="P7" s="1"/>
      <c r="Q7" s="1"/>
    </row>
    <row r="8" spans="1:17" x14ac:dyDescent="0.25">
      <c r="O8" s="1"/>
      <c r="P8" s="1"/>
      <c r="Q8" s="1"/>
    </row>
    <row r="9" spans="1:17" x14ac:dyDescent="0.25">
      <c r="O9" s="1"/>
      <c r="P9" s="1"/>
      <c r="Q9" s="1"/>
    </row>
    <row r="10" spans="1:17" x14ac:dyDescent="0.25">
      <c r="O10" s="1"/>
      <c r="P10" s="1"/>
      <c r="Q10" s="1"/>
    </row>
    <row r="11" spans="1:17" x14ac:dyDescent="0.25">
      <c r="O11" s="1"/>
      <c r="P11" s="1"/>
      <c r="Q11" s="1"/>
    </row>
    <row r="12" spans="1:17" x14ac:dyDescent="0.25">
      <c r="O12" s="1"/>
      <c r="P12" s="1"/>
      <c r="Q12" s="1"/>
    </row>
    <row r="13" spans="1:17" x14ac:dyDescent="0.25">
      <c r="O13" s="1"/>
      <c r="P13" s="1"/>
      <c r="Q13" s="1"/>
    </row>
    <row r="14" spans="1:17" x14ac:dyDescent="0.25">
      <c r="O14" s="1"/>
      <c r="P14" s="1"/>
      <c r="Q14" s="1"/>
    </row>
    <row r="15" spans="1:17" x14ac:dyDescent="0.25">
      <c r="O15" s="1"/>
      <c r="P15" s="1"/>
      <c r="Q15" s="1"/>
    </row>
    <row r="16" spans="1:17" x14ac:dyDescent="0.25">
      <c r="O16" s="1"/>
      <c r="P16" s="1"/>
      <c r="Q16" s="1"/>
    </row>
    <row r="17" spans="1:17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25">
      <c r="A34" s="1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1"/>
    </row>
    <row r="35" spans="1:1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</sheetData>
  <mergeCells count="10">
    <mergeCell ref="B1:D1"/>
    <mergeCell ref="E1:G1"/>
    <mergeCell ref="H1:J1"/>
    <mergeCell ref="K1:M1"/>
    <mergeCell ref="N1:P1"/>
    <mergeCell ref="B34:D34"/>
    <mergeCell ref="E34:G34"/>
    <mergeCell ref="H34:J34"/>
    <mergeCell ref="K34:M34"/>
    <mergeCell ref="N34:P3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77545-2D24-4752-8DB4-ED0C966E7F2E}">
  <dimension ref="A1:Q3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44013</v>
      </c>
      <c r="B3" s="8">
        <v>92</v>
      </c>
      <c r="C3" s="8">
        <v>83.9</v>
      </c>
      <c r="D3" s="8">
        <v>72</v>
      </c>
      <c r="E3" s="8">
        <v>65</v>
      </c>
      <c r="F3" s="8">
        <v>62.8</v>
      </c>
      <c r="G3" s="8">
        <v>59</v>
      </c>
      <c r="H3" s="8">
        <v>74</v>
      </c>
      <c r="I3" s="8">
        <v>51.1</v>
      </c>
      <c r="J3" s="8">
        <v>37</v>
      </c>
      <c r="K3" s="8">
        <v>7</v>
      </c>
      <c r="L3" s="8">
        <v>4.3</v>
      </c>
      <c r="M3" s="8">
        <v>2</v>
      </c>
      <c r="N3" s="8">
        <v>29.6</v>
      </c>
      <c r="O3" s="8">
        <v>29.5</v>
      </c>
      <c r="P3" s="8">
        <v>29.4</v>
      </c>
      <c r="Q3" s="8">
        <v>0</v>
      </c>
    </row>
    <row r="4" spans="1:17" ht="15.75" x14ac:dyDescent="0.25">
      <c r="A4" s="9">
        <v>44014</v>
      </c>
      <c r="B4" s="8">
        <v>83</v>
      </c>
      <c r="C4" s="8">
        <v>78.400000000000006</v>
      </c>
      <c r="D4" s="8">
        <v>74</v>
      </c>
      <c r="E4" s="8">
        <v>66</v>
      </c>
      <c r="F4" s="8">
        <v>64.5</v>
      </c>
      <c r="G4" s="8">
        <v>63</v>
      </c>
      <c r="H4" s="8">
        <v>78</v>
      </c>
      <c r="I4" s="8">
        <v>63.3</v>
      </c>
      <c r="J4" s="8">
        <v>53</v>
      </c>
      <c r="K4" s="8">
        <v>7</v>
      </c>
      <c r="L4" s="8">
        <v>5.0999999999999996</v>
      </c>
      <c r="M4" s="8">
        <v>4</v>
      </c>
      <c r="N4" s="8">
        <v>29.7</v>
      </c>
      <c r="O4" s="8">
        <v>29.6</v>
      </c>
      <c r="P4" s="8">
        <v>29.6</v>
      </c>
      <c r="Q4" s="8">
        <v>0</v>
      </c>
    </row>
    <row r="5" spans="1:17" ht="15.75" x14ac:dyDescent="0.25">
      <c r="A5" s="9">
        <v>44015</v>
      </c>
      <c r="B5" s="8">
        <v>80</v>
      </c>
      <c r="C5" s="8">
        <v>75.400000000000006</v>
      </c>
      <c r="D5" s="8">
        <v>71</v>
      </c>
      <c r="E5" s="8">
        <v>69</v>
      </c>
      <c r="F5" s="8">
        <v>65.900000000000006</v>
      </c>
      <c r="G5" s="8">
        <v>62</v>
      </c>
      <c r="H5" s="8">
        <v>90</v>
      </c>
      <c r="I5" s="8">
        <v>73.599999999999994</v>
      </c>
      <c r="J5" s="8">
        <v>60</v>
      </c>
      <c r="K5" s="8">
        <v>7</v>
      </c>
      <c r="L5" s="8">
        <v>3.6</v>
      </c>
      <c r="M5" s="8">
        <v>2</v>
      </c>
      <c r="N5" s="8">
        <v>29.7</v>
      </c>
      <c r="O5" s="8">
        <v>29.7</v>
      </c>
      <c r="P5" s="8">
        <v>29.7</v>
      </c>
      <c r="Q5" s="8">
        <v>0.04</v>
      </c>
    </row>
    <row r="6" spans="1:17" ht="15.75" x14ac:dyDescent="0.25">
      <c r="A6" s="9">
        <v>44016</v>
      </c>
      <c r="B6" s="8">
        <v>85</v>
      </c>
      <c r="C6" s="8">
        <v>78.5</v>
      </c>
      <c r="D6" s="8">
        <v>70</v>
      </c>
      <c r="E6" s="8">
        <v>69</v>
      </c>
      <c r="F6" s="8">
        <v>66.099999999999994</v>
      </c>
      <c r="G6" s="8">
        <v>64</v>
      </c>
      <c r="H6" s="8">
        <v>83</v>
      </c>
      <c r="I6" s="8">
        <v>67</v>
      </c>
      <c r="J6" s="8">
        <v>51</v>
      </c>
      <c r="K6" s="8">
        <v>9</v>
      </c>
      <c r="L6" s="8">
        <v>4.3</v>
      </c>
      <c r="M6" s="8">
        <v>2</v>
      </c>
      <c r="N6" s="8">
        <v>29.6</v>
      </c>
      <c r="O6" s="8">
        <v>29.5</v>
      </c>
      <c r="P6" s="8">
        <v>29.4</v>
      </c>
      <c r="Q6" s="8">
        <v>0</v>
      </c>
    </row>
    <row r="7" spans="1:17" ht="15.75" x14ac:dyDescent="0.25">
      <c r="A7" s="9">
        <v>44017</v>
      </c>
      <c r="B7" s="8">
        <v>90</v>
      </c>
      <c r="C7" s="8">
        <v>80.099999999999994</v>
      </c>
      <c r="D7" s="8">
        <v>74</v>
      </c>
      <c r="E7" s="8">
        <v>69</v>
      </c>
      <c r="F7" s="8">
        <v>66.599999999999994</v>
      </c>
      <c r="G7" s="8">
        <v>64</v>
      </c>
      <c r="H7" s="8">
        <v>82</v>
      </c>
      <c r="I7" s="8">
        <v>65.5</v>
      </c>
      <c r="J7" s="8">
        <v>45</v>
      </c>
      <c r="K7" s="8">
        <v>4</v>
      </c>
      <c r="L7" s="8">
        <v>3</v>
      </c>
      <c r="M7" s="8">
        <v>2</v>
      </c>
      <c r="N7" s="8">
        <v>29.4</v>
      </c>
      <c r="O7" s="8">
        <v>29.4</v>
      </c>
      <c r="P7" s="8">
        <v>29.3</v>
      </c>
      <c r="Q7" s="8">
        <v>0</v>
      </c>
    </row>
    <row r="8" spans="1:17" ht="15.75" x14ac:dyDescent="0.25">
      <c r="A8" s="9">
        <v>44018</v>
      </c>
      <c r="B8" s="8">
        <v>90</v>
      </c>
      <c r="C8" s="8">
        <v>77.8</v>
      </c>
      <c r="D8" s="8">
        <v>67</v>
      </c>
      <c r="E8" s="8">
        <v>70</v>
      </c>
      <c r="F8" s="8">
        <v>65.8</v>
      </c>
      <c r="G8" s="8">
        <v>64</v>
      </c>
      <c r="H8" s="8">
        <v>91</v>
      </c>
      <c r="I8" s="8">
        <v>69.599999999999994</v>
      </c>
      <c r="J8" s="8">
        <v>43</v>
      </c>
      <c r="K8" s="8">
        <v>7</v>
      </c>
      <c r="L8" s="8">
        <v>3.1</v>
      </c>
      <c r="M8" s="8">
        <v>2</v>
      </c>
      <c r="N8" s="8">
        <v>29.5</v>
      </c>
      <c r="O8" s="8">
        <v>29.4</v>
      </c>
      <c r="P8" s="8">
        <v>29.3</v>
      </c>
      <c r="Q8" s="8">
        <v>2.0299999999999998</v>
      </c>
    </row>
    <row r="9" spans="1:17" ht="15.75" x14ac:dyDescent="0.25">
      <c r="A9" s="9">
        <v>44019</v>
      </c>
      <c r="B9" s="8">
        <v>93</v>
      </c>
      <c r="C9" s="8">
        <v>71.599999999999994</v>
      </c>
      <c r="D9" s="8">
        <v>65</v>
      </c>
      <c r="E9" s="8">
        <v>69</v>
      </c>
      <c r="F9" s="8">
        <v>50.1</v>
      </c>
      <c r="G9" s="8">
        <v>0</v>
      </c>
      <c r="H9" s="8">
        <v>93</v>
      </c>
      <c r="I9" s="8">
        <v>46</v>
      </c>
      <c r="J9" s="8">
        <v>0</v>
      </c>
      <c r="K9" s="8">
        <v>9</v>
      </c>
      <c r="L9" s="8">
        <v>4</v>
      </c>
      <c r="M9" s="8">
        <v>0</v>
      </c>
      <c r="N9" s="8">
        <v>29.6</v>
      </c>
      <c r="O9" s="8">
        <v>25.9</v>
      </c>
      <c r="P9" s="8">
        <v>0</v>
      </c>
      <c r="Q9" s="8">
        <v>2.0299999999999998</v>
      </c>
    </row>
    <row r="10" spans="1:17" ht="15.75" x14ac:dyDescent="0.25">
      <c r="A10" s="9">
        <v>44020</v>
      </c>
      <c r="B10" s="8">
        <v>89</v>
      </c>
      <c r="C10" s="8">
        <v>71</v>
      </c>
      <c r="D10" s="8">
        <v>64</v>
      </c>
      <c r="E10" s="8">
        <v>66</v>
      </c>
      <c r="F10" s="8">
        <v>55.3</v>
      </c>
      <c r="G10" s="8">
        <v>0</v>
      </c>
      <c r="H10" s="8">
        <v>78</v>
      </c>
      <c r="I10" s="8">
        <v>50</v>
      </c>
      <c r="J10" s="8">
        <v>0</v>
      </c>
      <c r="K10" s="8">
        <v>7</v>
      </c>
      <c r="L10" s="8">
        <v>3.8</v>
      </c>
      <c r="M10" s="8">
        <v>0</v>
      </c>
      <c r="N10" s="8">
        <v>29.6</v>
      </c>
      <c r="O10" s="8">
        <v>25.9</v>
      </c>
      <c r="P10" s="8">
        <v>0</v>
      </c>
      <c r="Q10" s="8">
        <v>0</v>
      </c>
    </row>
    <row r="11" spans="1:17" ht="15.75" x14ac:dyDescent="0.25">
      <c r="A11" s="9">
        <v>44021</v>
      </c>
      <c r="B11" s="8">
        <v>78</v>
      </c>
      <c r="C11" s="8">
        <v>53.6</v>
      </c>
      <c r="D11" s="8">
        <v>68</v>
      </c>
      <c r="E11" s="8">
        <v>67</v>
      </c>
      <c r="F11" s="8">
        <v>48.9</v>
      </c>
      <c r="G11" s="8">
        <v>0</v>
      </c>
      <c r="H11" s="8">
        <v>91</v>
      </c>
      <c r="I11" s="8">
        <v>60.5</v>
      </c>
      <c r="J11" s="8">
        <v>0</v>
      </c>
      <c r="K11" s="8">
        <v>4</v>
      </c>
      <c r="L11" s="8">
        <v>2.2999999999999998</v>
      </c>
      <c r="M11" s="8">
        <v>0</v>
      </c>
      <c r="N11" s="8">
        <v>29.5</v>
      </c>
      <c r="O11" s="8">
        <v>22.1</v>
      </c>
      <c r="P11" s="8">
        <v>0</v>
      </c>
      <c r="Q11" s="8">
        <v>0.28000000000000003</v>
      </c>
    </row>
    <row r="12" spans="1:17" ht="15.75" x14ac:dyDescent="0.25">
      <c r="A12" s="9">
        <v>44022</v>
      </c>
      <c r="B12" s="8">
        <v>77</v>
      </c>
      <c r="C12" s="8">
        <v>63.8</v>
      </c>
      <c r="D12" s="8">
        <v>65</v>
      </c>
      <c r="E12" s="8">
        <v>68</v>
      </c>
      <c r="F12" s="8">
        <v>57.4</v>
      </c>
      <c r="G12" s="8">
        <v>0</v>
      </c>
      <c r="H12" s="8">
        <v>89</v>
      </c>
      <c r="I12" s="8">
        <v>68.900000000000006</v>
      </c>
      <c r="J12" s="8">
        <v>0</v>
      </c>
      <c r="K12" s="8">
        <v>7</v>
      </c>
      <c r="L12" s="8">
        <v>2.9</v>
      </c>
      <c r="M12" s="8">
        <v>0</v>
      </c>
      <c r="N12" s="8">
        <v>29.6</v>
      </c>
      <c r="O12" s="8">
        <v>25.8</v>
      </c>
      <c r="P12" s="8">
        <v>0</v>
      </c>
      <c r="Q12" s="8">
        <v>0.28000000000000003</v>
      </c>
    </row>
    <row r="13" spans="1:17" ht="15.75" x14ac:dyDescent="0.25">
      <c r="A13" s="9">
        <v>44023</v>
      </c>
      <c r="B13" s="8">
        <v>79</v>
      </c>
      <c r="C13" s="8">
        <v>46.6</v>
      </c>
      <c r="D13" s="8">
        <v>62</v>
      </c>
      <c r="E13" s="8">
        <v>72</v>
      </c>
      <c r="F13" s="8">
        <v>43.8</v>
      </c>
      <c r="G13" s="8">
        <v>0</v>
      </c>
      <c r="H13" s="8">
        <v>90</v>
      </c>
      <c r="I13" s="8">
        <v>53.9</v>
      </c>
      <c r="J13" s="8">
        <v>0</v>
      </c>
      <c r="K13" s="8">
        <v>2</v>
      </c>
      <c r="L13" s="8">
        <v>1.3</v>
      </c>
      <c r="M13" s="8">
        <v>0</v>
      </c>
      <c r="N13" s="8">
        <v>29.6</v>
      </c>
      <c r="O13" s="8">
        <v>18.5</v>
      </c>
      <c r="P13" s="8">
        <v>0</v>
      </c>
      <c r="Q13" s="8">
        <v>0.03</v>
      </c>
    </row>
    <row r="14" spans="1:17" ht="15.75" x14ac:dyDescent="0.25">
      <c r="A14" s="9">
        <v>44024</v>
      </c>
      <c r="B14" s="8">
        <v>82</v>
      </c>
      <c r="C14" s="8">
        <v>67.099999999999994</v>
      </c>
      <c r="D14" s="8">
        <v>69</v>
      </c>
      <c r="E14" s="8">
        <v>72</v>
      </c>
      <c r="F14" s="8">
        <v>61.8</v>
      </c>
      <c r="G14" s="8">
        <v>0</v>
      </c>
      <c r="H14" s="8">
        <v>93</v>
      </c>
      <c r="I14" s="8">
        <v>72</v>
      </c>
      <c r="J14" s="8">
        <v>0</v>
      </c>
      <c r="K14" s="8">
        <v>4</v>
      </c>
      <c r="L14" s="8">
        <v>2.5</v>
      </c>
      <c r="M14" s="8">
        <v>0</v>
      </c>
      <c r="N14" s="8">
        <v>29.6</v>
      </c>
      <c r="O14" s="8">
        <v>25.9</v>
      </c>
      <c r="P14" s="8">
        <v>0</v>
      </c>
      <c r="Q14" s="8">
        <v>0.85</v>
      </c>
    </row>
    <row r="15" spans="1:17" ht="15.75" x14ac:dyDescent="0.25">
      <c r="A15" s="9">
        <v>44025</v>
      </c>
      <c r="B15" s="8">
        <v>87</v>
      </c>
      <c r="C15" s="8">
        <v>57.4</v>
      </c>
      <c r="D15" s="8">
        <v>70</v>
      </c>
      <c r="E15" s="8">
        <v>70</v>
      </c>
      <c r="F15" s="8">
        <v>50.6</v>
      </c>
      <c r="G15" s="8">
        <v>0</v>
      </c>
      <c r="H15" s="8">
        <v>93</v>
      </c>
      <c r="I15" s="8">
        <v>57</v>
      </c>
      <c r="J15" s="8">
        <v>0</v>
      </c>
      <c r="K15" s="8">
        <v>4</v>
      </c>
      <c r="L15" s="8">
        <v>1.8</v>
      </c>
      <c r="M15" s="8">
        <v>0</v>
      </c>
      <c r="N15" s="8">
        <v>29.6</v>
      </c>
      <c r="O15" s="8">
        <v>22.2</v>
      </c>
      <c r="P15" s="8">
        <v>0</v>
      </c>
      <c r="Q15" s="8">
        <v>0.85</v>
      </c>
    </row>
    <row r="16" spans="1:17" ht="15.75" x14ac:dyDescent="0.25">
      <c r="A16" s="9">
        <v>44026</v>
      </c>
      <c r="B16" s="8">
        <v>89</v>
      </c>
      <c r="C16" s="8">
        <v>58.8</v>
      </c>
      <c r="D16" s="8">
        <v>72</v>
      </c>
      <c r="E16" s="8">
        <v>69</v>
      </c>
      <c r="F16" s="8">
        <v>50</v>
      </c>
      <c r="G16" s="8">
        <v>0</v>
      </c>
      <c r="H16" s="8">
        <v>89</v>
      </c>
      <c r="I16" s="8">
        <v>52.1</v>
      </c>
      <c r="J16" s="8">
        <v>0</v>
      </c>
      <c r="K16" s="8">
        <v>7</v>
      </c>
      <c r="L16" s="8">
        <v>2.4</v>
      </c>
      <c r="M16" s="8">
        <v>0</v>
      </c>
      <c r="N16" s="8">
        <v>29.6</v>
      </c>
      <c r="O16" s="8">
        <v>22.2</v>
      </c>
      <c r="P16" s="8">
        <v>0</v>
      </c>
      <c r="Q16" s="8">
        <v>0</v>
      </c>
    </row>
    <row r="17" spans="1:17" ht="15.75" x14ac:dyDescent="0.25">
      <c r="A17" s="9">
        <v>44027</v>
      </c>
      <c r="B17" s="8">
        <v>92</v>
      </c>
      <c r="C17" s="8">
        <v>83.3</v>
      </c>
      <c r="D17" s="8">
        <v>72</v>
      </c>
      <c r="E17" s="8">
        <v>70</v>
      </c>
      <c r="F17" s="8">
        <v>67.3</v>
      </c>
      <c r="G17" s="8">
        <v>62</v>
      </c>
      <c r="H17" s="8">
        <v>92</v>
      </c>
      <c r="I17" s="8">
        <v>61.4</v>
      </c>
      <c r="J17" s="8">
        <v>37</v>
      </c>
      <c r="K17" s="8">
        <v>7</v>
      </c>
      <c r="L17" s="8">
        <v>4.0999999999999996</v>
      </c>
      <c r="M17" s="8">
        <v>0</v>
      </c>
      <c r="N17" s="8">
        <v>29.6</v>
      </c>
      <c r="O17" s="8">
        <v>29.5</v>
      </c>
      <c r="P17" s="8">
        <v>29.5</v>
      </c>
      <c r="Q17" s="8">
        <v>0</v>
      </c>
    </row>
    <row r="18" spans="1:17" ht="15.75" x14ac:dyDescent="0.25">
      <c r="A18" s="9">
        <v>44028</v>
      </c>
      <c r="B18" s="8">
        <v>90</v>
      </c>
      <c r="C18" s="8">
        <v>83.6</v>
      </c>
      <c r="D18" s="8">
        <v>74</v>
      </c>
      <c r="E18" s="8">
        <v>71</v>
      </c>
      <c r="F18" s="8">
        <v>68.5</v>
      </c>
      <c r="G18" s="8">
        <v>66</v>
      </c>
      <c r="H18" s="8">
        <v>76</v>
      </c>
      <c r="I18" s="8">
        <v>61.1</v>
      </c>
      <c r="J18" s="8">
        <v>50</v>
      </c>
      <c r="K18" s="8">
        <v>9</v>
      </c>
      <c r="L18" s="8">
        <v>4.9000000000000004</v>
      </c>
      <c r="M18" s="8">
        <v>2</v>
      </c>
      <c r="N18" s="8">
        <v>29.5</v>
      </c>
      <c r="O18" s="8">
        <v>29.5</v>
      </c>
      <c r="P18" s="8">
        <v>29.4</v>
      </c>
      <c r="Q18" s="8">
        <v>0</v>
      </c>
    </row>
    <row r="19" spans="1:17" ht="15.75" x14ac:dyDescent="0.25">
      <c r="A19" s="9">
        <v>44029</v>
      </c>
      <c r="B19" s="8">
        <v>85</v>
      </c>
      <c r="C19" s="8">
        <v>80.099999999999994</v>
      </c>
      <c r="D19" s="8">
        <v>72</v>
      </c>
      <c r="E19" s="8">
        <v>72</v>
      </c>
      <c r="F19" s="8">
        <v>69.5</v>
      </c>
      <c r="G19" s="8">
        <v>67</v>
      </c>
      <c r="H19" s="8">
        <v>93</v>
      </c>
      <c r="I19" s="8">
        <v>70.8</v>
      </c>
      <c r="J19" s="8">
        <v>59</v>
      </c>
      <c r="K19" s="8">
        <v>7</v>
      </c>
      <c r="L19" s="8">
        <v>3.6</v>
      </c>
      <c r="M19" s="8">
        <v>0</v>
      </c>
      <c r="N19" s="8">
        <v>29.5</v>
      </c>
      <c r="O19" s="8">
        <v>29.5</v>
      </c>
      <c r="P19" s="8">
        <v>29.5</v>
      </c>
      <c r="Q19" s="8">
        <v>0.8</v>
      </c>
    </row>
    <row r="20" spans="1:17" ht="15.75" x14ac:dyDescent="0.25">
      <c r="A20" s="9">
        <v>44030</v>
      </c>
      <c r="B20" s="8">
        <v>79</v>
      </c>
      <c r="C20" s="8">
        <v>75</v>
      </c>
      <c r="D20" s="8">
        <v>71</v>
      </c>
      <c r="E20" s="8">
        <v>71</v>
      </c>
      <c r="F20" s="8">
        <v>69.599999999999994</v>
      </c>
      <c r="G20" s="8">
        <v>69</v>
      </c>
      <c r="H20" s="8">
        <v>93</v>
      </c>
      <c r="I20" s="8">
        <v>83.4</v>
      </c>
      <c r="J20" s="8">
        <v>74</v>
      </c>
      <c r="K20" s="8">
        <v>7</v>
      </c>
      <c r="L20" s="8">
        <v>4.0999999999999996</v>
      </c>
      <c r="M20" s="8">
        <v>2</v>
      </c>
      <c r="N20" s="8">
        <v>29.6</v>
      </c>
      <c r="O20" s="8">
        <v>29.5</v>
      </c>
      <c r="P20" s="8">
        <v>29.5</v>
      </c>
      <c r="Q20" s="8">
        <v>0.86</v>
      </c>
    </row>
    <row r="21" spans="1:17" ht="15.75" x14ac:dyDescent="0.25">
      <c r="A21" s="9">
        <v>44031</v>
      </c>
      <c r="B21" s="8">
        <v>90</v>
      </c>
      <c r="C21" s="8">
        <v>79.900000000000006</v>
      </c>
      <c r="D21" s="8">
        <v>70</v>
      </c>
      <c r="E21" s="8">
        <v>69</v>
      </c>
      <c r="F21" s="8">
        <v>64</v>
      </c>
      <c r="G21" s="8">
        <v>56</v>
      </c>
      <c r="H21" s="8">
        <v>93</v>
      </c>
      <c r="I21" s="8">
        <v>62.8</v>
      </c>
      <c r="J21" s="8">
        <v>31</v>
      </c>
      <c r="K21" s="8">
        <v>7</v>
      </c>
      <c r="L21" s="8">
        <v>3.3</v>
      </c>
      <c r="M21" s="8">
        <v>0</v>
      </c>
      <c r="N21" s="8">
        <v>29.5</v>
      </c>
      <c r="O21" s="8">
        <v>29.5</v>
      </c>
      <c r="P21" s="8">
        <v>29.4</v>
      </c>
      <c r="Q21" s="8">
        <v>0</v>
      </c>
    </row>
    <row r="22" spans="1:17" ht="15.75" x14ac:dyDescent="0.25">
      <c r="A22" s="9">
        <v>44032</v>
      </c>
      <c r="B22" s="8">
        <v>94</v>
      </c>
      <c r="C22" s="8">
        <v>83.4</v>
      </c>
      <c r="D22" s="8">
        <v>72</v>
      </c>
      <c r="E22" s="8">
        <v>69</v>
      </c>
      <c r="F22" s="8">
        <v>66.8</v>
      </c>
      <c r="G22" s="8">
        <v>65</v>
      </c>
      <c r="H22" s="8">
        <v>80</v>
      </c>
      <c r="I22" s="8">
        <v>59</v>
      </c>
      <c r="J22" s="8">
        <v>40</v>
      </c>
      <c r="K22" s="8">
        <v>7</v>
      </c>
      <c r="L22" s="8">
        <v>3.6</v>
      </c>
      <c r="M22" s="8">
        <v>2</v>
      </c>
      <c r="N22" s="8">
        <v>29.6</v>
      </c>
      <c r="O22" s="8">
        <v>29.5</v>
      </c>
      <c r="P22" s="8">
        <v>29.5</v>
      </c>
      <c r="Q22" s="8">
        <v>0</v>
      </c>
    </row>
    <row r="23" spans="1:17" ht="15.75" x14ac:dyDescent="0.25">
      <c r="A23" s="9">
        <v>44033</v>
      </c>
      <c r="B23" s="8">
        <v>93</v>
      </c>
      <c r="C23" s="8">
        <v>85.8</v>
      </c>
      <c r="D23" s="8">
        <v>80</v>
      </c>
      <c r="E23" s="8">
        <v>72</v>
      </c>
      <c r="F23" s="8">
        <v>64.5</v>
      </c>
      <c r="G23" s="8">
        <v>60</v>
      </c>
      <c r="H23" s="8">
        <v>63</v>
      </c>
      <c r="I23" s="8">
        <v>50.4</v>
      </c>
      <c r="J23" s="8">
        <v>33</v>
      </c>
      <c r="K23" s="8">
        <v>9</v>
      </c>
      <c r="L23" s="8">
        <v>5.8</v>
      </c>
      <c r="M23" s="8">
        <v>2</v>
      </c>
      <c r="N23" s="8">
        <v>29.7</v>
      </c>
      <c r="O23" s="8">
        <v>29.6</v>
      </c>
      <c r="P23" s="8">
        <v>29.6</v>
      </c>
      <c r="Q23" s="8">
        <v>0</v>
      </c>
    </row>
    <row r="24" spans="1:17" ht="15.75" x14ac:dyDescent="0.25">
      <c r="A24" s="9">
        <v>44034</v>
      </c>
      <c r="B24" s="8">
        <v>91</v>
      </c>
      <c r="C24" s="8">
        <v>83.1</v>
      </c>
      <c r="D24" s="8">
        <v>75</v>
      </c>
      <c r="E24" s="8">
        <v>70</v>
      </c>
      <c r="F24" s="8">
        <v>64.400000000000006</v>
      </c>
      <c r="G24" s="8">
        <v>58</v>
      </c>
      <c r="H24" s="8">
        <v>82</v>
      </c>
      <c r="I24" s="8">
        <v>55.8</v>
      </c>
      <c r="J24" s="8">
        <v>37</v>
      </c>
      <c r="K24" s="8">
        <v>7</v>
      </c>
      <c r="L24" s="8">
        <v>3.9</v>
      </c>
      <c r="M24" s="8">
        <v>2</v>
      </c>
      <c r="N24" s="8">
        <v>29.7</v>
      </c>
      <c r="O24" s="8">
        <v>29.6</v>
      </c>
      <c r="P24" s="8">
        <v>29.6</v>
      </c>
      <c r="Q24" s="8">
        <v>0</v>
      </c>
    </row>
    <row r="25" spans="1:17" ht="15.75" x14ac:dyDescent="0.25">
      <c r="A25" s="9">
        <v>44035</v>
      </c>
      <c r="B25" s="8">
        <v>91</v>
      </c>
      <c r="C25" s="8">
        <v>82.5</v>
      </c>
      <c r="D25" s="8">
        <v>72</v>
      </c>
      <c r="E25" s="8">
        <v>66</v>
      </c>
      <c r="F25" s="8">
        <v>64</v>
      </c>
      <c r="G25" s="8">
        <v>62</v>
      </c>
      <c r="H25" s="8">
        <v>79</v>
      </c>
      <c r="I25" s="8">
        <v>55.5</v>
      </c>
      <c r="J25" s="8">
        <v>39</v>
      </c>
      <c r="K25" s="8">
        <v>7</v>
      </c>
      <c r="L25" s="8">
        <v>3.4</v>
      </c>
      <c r="M25" s="8">
        <v>2</v>
      </c>
      <c r="N25" s="8">
        <v>29.7</v>
      </c>
      <c r="O25" s="8">
        <v>29.6</v>
      </c>
      <c r="P25" s="8">
        <v>29.6</v>
      </c>
      <c r="Q25" s="8">
        <v>0</v>
      </c>
    </row>
    <row r="26" spans="1:17" ht="15.75" x14ac:dyDescent="0.25">
      <c r="A26" s="9">
        <v>44036</v>
      </c>
      <c r="B26" s="8">
        <v>98</v>
      </c>
      <c r="C26" s="8">
        <v>87.1</v>
      </c>
      <c r="D26" s="8">
        <v>73</v>
      </c>
      <c r="E26" s="8">
        <v>66</v>
      </c>
      <c r="F26" s="8">
        <v>61.5</v>
      </c>
      <c r="G26" s="8">
        <v>56</v>
      </c>
      <c r="H26" s="8">
        <v>78</v>
      </c>
      <c r="I26" s="8">
        <v>45.8</v>
      </c>
      <c r="J26" s="8">
        <v>25</v>
      </c>
      <c r="K26" s="8">
        <v>7</v>
      </c>
      <c r="L26" s="8">
        <v>3.6</v>
      </c>
      <c r="M26" s="8">
        <v>0</v>
      </c>
      <c r="N26" s="8">
        <v>29.7</v>
      </c>
      <c r="O26" s="8">
        <v>29.6</v>
      </c>
      <c r="P26" s="8">
        <v>29.6</v>
      </c>
      <c r="Q26" s="8">
        <v>0</v>
      </c>
    </row>
    <row r="27" spans="1:17" ht="15.75" x14ac:dyDescent="0.25">
      <c r="A27" s="9">
        <v>44037</v>
      </c>
      <c r="B27" s="8">
        <v>92</v>
      </c>
      <c r="C27" s="8">
        <v>84.9</v>
      </c>
      <c r="D27" s="8">
        <v>74</v>
      </c>
      <c r="E27" s="8">
        <v>69</v>
      </c>
      <c r="F27" s="8">
        <v>64.8</v>
      </c>
      <c r="G27" s="8">
        <v>61</v>
      </c>
      <c r="H27" s="8">
        <v>76</v>
      </c>
      <c r="I27" s="8">
        <v>52.4</v>
      </c>
      <c r="J27" s="8">
        <v>36</v>
      </c>
      <c r="K27" s="8">
        <v>4</v>
      </c>
      <c r="L27" s="8">
        <v>3</v>
      </c>
      <c r="M27" s="8">
        <v>2</v>
      </c>
      <c r="N27" s="8">
        <v>29.6</v>
      </c>
      <c r="O27" s="8">
        <v>29.6</v>
      </c>
      <c r="P27" s="8">
        <v>29.5</v>
      </c>
      <c r="Q27" s="8">
        <v>0</v>
      </c>
    </row>
    <row r="28" spans="1:17" ht="15.75" x14ac:dyDescent="0.25">
      <c r="A28" s="9">
        <v>44038</v>
      </c>
      <c r="B28" s="8">
        <v>81</v>
      </c>
      <c r="C28" s="8">
        <v>74.599999999999994</v>
      </c>
      <c r="D28" s="8">
        <v>70</v>
      </c>
      <c r="E28" s="8">
        <v>68</v>
      </c>
      <c r="F28" s="8">
        <v>64.8</v>
      </c>
      <c r="G28" s="8">
        <v>57</v>
      </c>
      <c r="H28" s="8">
        <v>89</v>
      </c>
      <c r="I28" s="8">
        <v>72.8</v>
      </c>
      <c r="J28" s="8">
        <v>47</v>
      </c>
      <c r="K28" s="8">
        <v>7</v>
      </c>
      <c r="L28" s="8">
        <v>4</v>
      </c>
      <c r="M28" s="8">
        <v>2</v>
      </c>
      <c r="N28" s="8">
        <v>29.6</v>
      </c>
      <c r="O28" s="8">
        <v>29.6</v>
      </c>
      <c r="P28" s="8">
        <v>29.5</v>
      </c>
      <c r="Q28" s="8">
        <v>0.05</v>
      </c>
    </row>
    <row r="29" spans="1:17" ht="15.75" x14ac:dyDescent="0.25">
      <c r="A29" s="9">
        <v>44039</v>
      </c>
      <c r="B29" s="8">
        <v>76</v>
      </c>
      <c r="C29" s="8">
        <v>73.400000000000006</v>
      </c>
      <c r="D29" s="8">
        <v>71</v>
      </c>
      <c r="E29" s="8">
        <v>71</v>
      </c>
      <c r="F29" s="8">
        <v>69.400000000000006</v>
      </c>
      <c r="G29" s="8">
        <v>67</v>
      </c>
      <c r="H29" s="8">
        <v>92</v>
      </c>
      <c r="I29" s="8">
        <v>87.4</v>
      </c>
      <c r="J29" s="8">
        <v>81</v>
      </c>
      <c r="K29" s="8">
        <v>4</v>
      </c>
      <c r="L29" s="8">
        <v>2.8</v>
      </c>
      <c r="M29" s="8">
        <v>2</v>
      </c>
      <c r="N29" s="8">
        <v>29.6</v>
      </c>
      <c r="O29" s="8">
        <v>29.6</v>
      </c>
      <c r="P29" s="8">
        <v>29.6</v>
      </c>
      <c r="Q29" s="8">
        <v>0.15</v>
      </c>
    </row>
    <row r="30" spans="1:17" ht="15.75" x14ac:dyDescent="0.25">
      <c r="A30" s="9">
        <v>44040</v>
      </c>
      <c r="B30" s="8">
        <v>83</v>
      </c>
      <c r="C30" s="8">
        <v>75.900000000000006</v>
      </c>
      <c r="D30" s="8">
        <v>72</v>
      </c>
      <c r="E30" s="8">
        <v>72</v>
      </c>
      <c r="F30" s="8">
        <v>69.900000000000006</v>
      </c>
      <c r="G30" s="8">
        <v>68</v>
      </c>
      <c r="H30" s="8">
        <v>94</v>
      </c>
      <c r="I30" s="8">
        <v>82.8</v>
      </c>
      <c r="J30" s="8">
        <v>64</v>
      </c>
      <c r="K30" s="8">
        <v>7</v>
      </c>
      <c r="L30" s="8">
        <v>3.1</v>
      </c>
      <c r="M30" s="8">
        <v>2</v>
      </c>
      <c r="N30" s="8">
        <v>29.7</v>
      </c>
      <c r="O30" s="8">
        <v>29.6</v>
      </c>
      <c r="P30" s="8">
        <v>29.6</v>
      </c>
      <c r="Q30" s="8">
        <v>0.14000000000000001</v>
      </c>
    </row>
    <row r="31" spans="1:17" ht="15.75" x14ac:dyDescent="0.25">
      <c r="A31" s="9">
        <v>44041</v>
      </c>
      <c r="B31" s="8">
        <v>89</v>
      </c>
      <c r="C31" s="8">
        <v>80.099999999999994</v>
      </c>
      <c r="D31" s="8">
        <v>71</v>
      </c>
      <c r="E31" s="8">
        <v>75</v>
      </c>
      <c r="F31" s="8">
        <v>71.599999999999994</v>
      </c>
      <c r="G31" s="8">
        <v>68</v>
      </c>
      <c r="H31" s="8">
        <v>92</v>
      </c>
      <c r="I31" s="8">
        <v>76.3</v>
      </c>
      <c r="J31" s="8">
        <v>58</v>
      </c>
      <c r="K31" s="8">
        <v>4</v>
      </c>
      <c r="L31" s="8">
        <v>3</v>
      </c>
      <c r="M31" s="8">
        <v>2</v>
      </c>
      <c r="N31" s="8">
        <v>29.7</v>
      </c>
      <c r="O31" s="8">
        <v>29.7</v>
      </c>
      <c r="P31" s="8">
        <v>29.6</v>
      </c>
      <c r="Q31" s="8">
        <v>0</v>
      </c>
    </row>
    <row r="32" spans="1:17" ht="15.75" x14ac:dyDescent="0.25">
      <c r="A32" s="9">
        <v>44042</v>
      </c>
      <c r="B32" s="8">
        <v>93</v>
      </c>
      <c r="C32" s="8">
        <v>85.9</v>
      </c>
      <c r="D32" s="8">
        <v>77</v>
      </c>
      <c r="E32" s="8">
        <v>75</v>
      </c>
      <c r="F32" s="8">
        <v>72.400000000000006</v>
      </c>
      <c r="G32" s="8">
        <v>68</v>
      </c>
      <c r="H32" s="8">
        <v>92</v>
      </c>
      <c r="I32" s="8">
        <v>66.3</v>
      </c>
      <c r="J32" s="8">
        <v>43</v>
      </c>
      <c r="K32" s="8">
        <v>9</v>
      </c>
      <c r="L32" s="8">
        <v>4</v>
      </c>
      <c r="M32" s="8">
        <v>0</v>
      </c>
      <c r="N32" s="8">
        <v>29.7</v>
      </c>
      <c r="O32" s="8">
        <v>29.7</v>
      </c>
      <c r="P32" s="8">
        <v>29.6</v>
      </c>
      <c r="Q32" s="8">
        <v>0</v>
      </c>
    </row>
    <row r="33" spans="1:17" ht="15.75" x14ac:dyDescent="0.25">
      <c r="A33" s="9">
        <v>44043</v>
      </c>
      <c r="B33" s="8">
        <v>91</v>
      </c>
      <c r="C33" s="8">
        <v>83.5</v>
      </c>
      <c r="D33" s="8">
        <v>78</v>
      </c>
      <c r="E33" s="8">
        <v>74</v>
      </c>
      <c r="F33" s="8">
        <v>72.099999999999994</v>
      </c>
      <c r="G33" s="8">
        <v>70</v>
      </c>
      <c r="H33" s="8">
        <v>79</v>
      </c>
      <c r="I33" s="8">
        <v>69</v>
      </c>
      <c r="J33" s="8">
        <v>55</v>
      </c>
      <c r="K33" s="8">
        <v>9</v>
      </c>
      <c r="L33" s="8">
        <v>4.8</v>
      </c>
      <c r="M33" s="8">
        <v>2</v>
      </c>
      <c r="N33" s="8">
        <v>29.7</v>
      </c>
      <c r="O33" s="8">
        <v>29.6</v>
      </c>
      <c r="P33" s="8">
        <v>29.6</v>
      </c>
      <c r="Q33" s="8">
        <v>0.01</v>
      </c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FA1C-2175-4A71-816D-6A9388EA76B8}">
  <dimension ref="A1:Q3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44044</v>
      </c>
      <c r="B3" s="8">
        <v>87</v>
      </c>
      <c r="C3" s="8">
        <v>80</v>
      </c>
      <c r="D3" s="8">
        <v>75</v>
      </c>
      <c r="E3" s="8">
        <v>74</v>
      </c>
      <c r="F3" s="8">
        <v>70.900000000000006</v>
      </c>
      <c r="G3" s="8">
        <v>65</v>
      </c>
      <c r="H3" s="8">
        <v>88</v>
      </c>
      <c r="I3" s="8">
        <v>74.5</v>
      </c>
      <c r="J3" s="8">
        <v>66</v>
      </c>
      <c r="K3" s="8">
        <v>4</v>
      </c>
      <c r="L3" s="8">
        <v>3</v>
      </c>
      <c r="M3" s="8">
        <v>2</v>
      </c>
      <c r="N3" s="8">
        <v>29.6</v>
      </c>
      <c r="O3" s="8">
        <v>29.6</v>
      </c>
      <c r="P3" s="8">
        <v>29.5</v>
      </c>
      <c r="Q3" s="8">
        <v>0.14000000000000001</v>
      </c>
    </row>
    <row r="4" spans="1:17" ht="15.75" x14ac:dyDescent="0.25">
      <c r="A4" s="9">
        <v>44045</v>
      </c>
      <c r="B4" s="8">
        <v>92</v>
      </c>
      <c r="C4" s="8">
        <v>82.6</v>
      </c>
      <c r="D4" s="8">
        <v>73</v>
      </c>
      <c r="E4" s="8">
        <v>72</v>
      </c>
      <c r="F4" s="8">
        <v>69.8</v>
      </c>
      <c r="G4" s="8">
        <v>68</v>
      </c>
      <c r="H4" s="8">
        <v>86</v>
      </c>
      <c r="I4" s="8">
        <v>66.400000000000006</v>
      </c>
      <c r="J4" s="8">
        <v>50</v>
      </c>
      <c r="K4" s="8">
        <v>9</v>
      </c>
      <c r="L4" s="8">
        <v>4.4000000000000004</v>
      </c>
      <c r="M4" s="8">
        <v>0</v>
      </c>
      <c r="N4" s="8">
        <v>29.5</v>
      </c>
      <c r="O4" s="8">
        <v>29.4</v>
      </c>
      <c r="P4" s="8">
        <v>29.4</v>
      </c>
      <c r="Q4" s="8">
        <v>0.14000000000000001</v>
      </c>
    </row>
    <row r="5" spans="1:17" ht="15.75" x14ac:dyDescent="0.25">
      <c r="A5" s="9">
        <v>44046</v>
      </c>
      <c r="B5" s="8">
        <v>99</v>
      </c>
      <c r="C5" s="8">
        <v>87.8</v>
      </c>
      <c r="D5" s="8">
        <v>76</v>
      </c>
      <c r="E5" s="8">
        <v>72</v>
      </c>
      <c r="F5" s="8">
        <v>66.900000000000006</v>
      </c>
      <c r="G5" s="8">
        <v>59</v>
      </c>
      <c r="H5" s="8">
        <v>79</v>
      </c>
      <c r="I5" s="8">
        <v>54.1</v>
      </c>
      <c r="J5" s="8">
        <v>27</v>
      </c>
      <c r="K5" s="8">
        <v>4</v>
      </c>
      <c r="L5" s="8">
        <v>3.5</v>
      </c>
      <c r="M5" s="8">
        <v>2</v>
      </c>
      <c r="N5" s="8">
        <v>29.5</v>
      </c>
      <c r="O5" s="8">
        <v>29.4</v>
      </c>
      <c r="P5" s="8">
        <v>29.4</v>
      </c>
      <c r="Q5" s="8">
        <v>0</v>
      </c>
    </row>
    <row r="6" spans="1:17" ht="15.75" x14ac:dyDescent="0.25">
      <c r="A6" s="9">
        <v>44047</v>
      </c>
      <c r="B6" s="8">
        <v>99</v>
      </c>
      <c r="C6" s="8">
        <v>89.1</v>
      </c>
      <c r="D6" s="8">
        <v>78</v>
      </c>
      <c r="E6" s="8">
        <v>72</v>
      </c>
      <c r="F6" s="8">
        <v>65.599999999999994</v>
      </c>
      <c r="G6" s="8">
        <v>59</v>
      </c>
      <c r="H6" s="8">
        <v>74</v>
      </c>
      <c r="I6" s="8">
        <v>48.9</v>
      </c>
      <c r="J6" s="8">
        <v>27</v>
      </c>
      <c r="K6" s="8">
        <v>4</v>
      </c>
      <c r="L6" s="8">
        <v>2.8</v>
      </c>
      <c r="M6" s="8">
        <v>0</v>
      </c>
      <c r="N6" s="8">
        <v>29.6</v>
      </c>
      <c r="O6" s="8">
        <v>29.5</v>
      </c>
      <c r="P6" s="8">
        <v>29.4</v>
      </c>
      <c r="Q6" s="8">
        <v>0</v>
      </c>
    </row>
    <row r="7" spans="1:17" ht="15.75" x14ac:dyDescent="0.25">
      <c r="A7" s="9">
        <v>44048</v>
      </c>
      <c r="B7" s="8">
        <v>86</v>
      </c>
      <c r="C7" s="8">
        <v>80.599999999999994</v>
      </c>
      <c r="D7" s="8">
        <v>75</v>
      </c>
      <c r="E7" s="8">
        <v>79</v>
      </c>
      <c r="F7" s="8">
        <v>73.5</v>
      </c>
      <c r="G7" s="8">
        <v>70</v>
      </c>
      <c r="H7" s="8">
        <v>92</v>
      </c>
      <c r="I7" s="8">
        <v>79.5</v>
      </c>
      <c r="J7" s="8">
        <v>61</v>
      </c>
      <c r="K7" s="8">
        <v>9</v>
      </c>
      <c r="L7" s="8">
        <v>4</v>
      </c>
      <c r="M7" s="8">
        <v>2</v>
      </c>
      <c r="N7" s="8">
        <v>29.6</v>
      </c>
      <c r="O7" s="8">
        <v>29.6</v>
      </c>
      <c r="P7" s="8">
        <v>29.6</v>
      </c>
      <c r="Q7" s="8">
        <v>0.54</v>
      </c>
    </row>
    <row r="8" spans="1:17" ht="15.75" x14ac:dyDescent="0.25">
      <c r="A8" s="9">
        <v>44049</v>
      </c>
      <c r="B8" s="8">
        <v>89</v>
      </c>
      <c r="C8" s="8">
        <v>82.3</v>
      </c>
      <c r="D8" s="8">
        <v>74</v>
      </c>
      <c r="E8" s="8">
        <v>74</v>
      </c>
      <c r="F8" s="8">
        <v>72.400000000000006</v>
      </c>
      <c r="G8" s="8">
        <v>71</v>
      </c>
      <c r="H8" s="8">
        <v>92</v>
      </c>
      <c r="I8" s="8">
        <v>73.400000000000006</v>
      </c>
      <c r="J8" s="8">
        <v>56</v>
      </c>
      <c r="K8" s="8">
        <v>4</v>
      </c>
      <c r="L8" s="8">
        <v>3.3</v>
      </c>
      <c r="M8" s="8">
        <v>0</v>
      </c>
      <c r="N8" s="8">
        <v>29.6</v>
      </c>
      <c r="O8" s="8">
        <v>29.6</v>
      </c>
      <c r="P8" s="8">
        <v>29.6</v>
      </c>
      <c r="Q8" s="8">
        <v>0.54</v>
      </c>
    </row>
    <row r="9" spans="1:17" ht="15.75" x14ac:dyDescent="0.25">
      <c r="A9" s="9">
        <v>44050</v>
      </c>
      <c r="B9" s="8">
        <v>91</v>
      </c>
      <c r="C9" s="8">
        <v>83.3</v>
      </c>
      <c r="D9" s="8">
        <v>77</v>
      </c>
      <c r="E9" s="8">
        <v>74</v>
      </c>
      <c r="F9" s="8">
        <v>69.3</v>
      </c>
      <c r="G9" s="8">
        <v>65</v>
      </c>
      <c r="H9" s="8">
        <v>89</v>
      </c>
      <c r="I9" s="8">
        <v>65.3</v>
      </c>
      <c r="J9" s="8">
        <v>42</v>
      </c>
      <c r="K9" s="8">
        <v>4</v>
      </c>
      <c r="L9" s="8">
        <v>3.8</v>
      </c>
      <c r="M9" s="8">
        <v>2</v>
      </c>
      <c r="N9" s="8">
        <v>29.6</v>
      </c>
      <c r="O9" s="8">
        <v>29.6</v>
      </c>
      <c r="P9" s="8">
        <v>29.5</v>
      </c>
      <c r="Q9" s="8">
        <v>0</v>
      </c>
    </row>
    <row r="10" spans="1:17" ht="15.75" x14ac:dyDescent="0.25">
      <c r="A10" s="9">
        <v>44051</v>
      </c>
      <c r="B10" s="8">
        <v>88</v>
      </c>
      <c r="C10" s="8">
        <v>81.900000000000006</v>
      </c>
      <c r="D10" s="8">
        <v>73</v>
      </c>
      <c r="E10" s="8">
        <v>70</v>
      </c>
      <c r="F10" s="8">
        <v>67.8</v>
      </c>
      <c r="G10" s="8">
        <v>66</v>
      </c>
      <c r="H10" s="8">
        <v>84</v>
      </c>
      <c r="I10" s="8">
        <v>63.5</v>
      </c>
      <c r="J10" s="8">
        <v>48</v>
      </c>
      <c r="K10" s="8">
        <v>7</v>
      </c>
      <c r="L10" s="8">
        <v>4.0999999999999996</v>
      </c>
      <c r="M10" s="8">
        <v>2</v>
      </c>
      <c r="N10" s="8">
        <v>29.5</v>
      </c>
      <c r="O10" s="8">
        <v>29.4</v>
      </c>
      <c r="P10" s="8">
        <v>29.3</v>
      </c>
      <c r="Q10" s="8">
        <v>0</v>
      </c>
    </row>
    <row r="11" spans="1:17" ht="15.75" x14ac:dyDescent="0.25">
      <c r="A11" s="9">
        <v>44052</v>
      </c>
      <c r="B11" s="8">
        <v>92</v>
      </c>
      <c r="C11" s="8">
        <v>82.9</v>
      </c>
      <c r="D11" s="8">
        <v>70</v>
      </c>
      <c r="E11" s="8">
        <v>72</v>
      </c>
      <c r="F11" s="8">
        <v>70.099999999999994</v>
      </c>
      <c r="G11" s="8">
        <v>67</v>
      </c>
      <c r="H11" s="8">
        <v>91</v>
      </c>
      <c r="I11" s="8">
        <v>67.3</v>
      </c>
      <c r="J11" s="8">
        <v>49</v>
      </c>
      <c r="K11" s="8">
        <v>7</v>
      </c>
      <c r="L11" s="8">
        <v>3.5</v>
      </c>
      <c r="M11" s="8">
        <v>0</v>
      </c>
      <c r="N11" s="8">
        <v>29.4</v>
      </c>
      <c r="O11" s="8">
        <v>29.3</v>
      </c>
      <c r="P11" s="8">
        <v>29.3</v>
      </c>
      <c r="Q11" s="8">
        <v>0.84</v>
      </c>
    </row>
    <row r="12" spans="1:17" ht="15.75" x14ac:dyDescent="0.25">
      <c r="A12" s="9">
        <v>44053</v>
      </c>
      <c r="B12" s="8">
        <v>89</v>
      </c>
      <c r="C12" s="8">
        <v>79.599999999999994</v>
      </c>
      <c r="D12" s="8">
        <v>70</v>
      </c>
      <c r="E12" s="8">
        <v>72</v>
      </c>
      <c r="F12" s="8">
        <v>68.400000000000006</v>
      </c>
      <c r="G12" s="8">
        <v>66</v>
      </c>
      <c r="H12" s="8">
        <v>87</v>
      </c>
      <c r="I12" s="8">
        <v>69.900000000000006</v>
      </c>
      <c r="J12" s="8">
        <v>51</v>
      </c>
      <c r="K12" s="8">
        <v>7</v>
      </c>
      <c r="L12" s="8">
        <v>4.9000000000000004</v>
      </c>
      <c r="M12" s="8">
        <v>2</v>
      </c>
      <c r="N12" s="8">
        <v>29.5</v>
      </c>
      <c r="O12" s="8">
        <v>29.4</v>
      </c>
      <c r="P12" s="8">
        <v>29.4</v>
      </c>
      <c r="Q12" s="8">
        <v>0.85</v>
      </c>
    </row>
    <row r="13" spans="1:17" ht="15.75" x14ac:dyDescent="0.25">
      <c r="A13" s="9">
        <v>44054</v>
      </c>
      <c r="B13" s="8">
        <v>93</v>
      </c>
      <c r="C13" s="8">
        <v>85.5</v>
      </c>
      <c r="D13" s="8">
        <v>76</v>
      </c>
      <c r="E13" s="8">
        <v>74</v>
      </c>
      <c r="F13" s="8">
        <v>72.3</v>
      </c>
      <c r="G13" s="8">
        <v>68</v>
      </c>
      <c r="H13" s="8">
        <v>91</v>
      </c>
      <c r="I13" s="8">
        <v>66.599999999999994</v>
      </c>
      <c r="J13" s="8">
        <v>49</v>
      </c>
      <c r="K13" s="8">
        <v>7</v>
      </c>
      <c r="L13" s="8">
        <v>3.6</v>
      </c>
      <c r="M13" s="8">
        <v>2</v>
      </c>
      <c r="N13" s="8">
        <v>29.6</v>
      </c>
      <c r="O13" s="8">
        <v>29.6</v>
      </c>
      <c r="P13" s="8">
        <v>29.5</v>
      </c>
      <c r="Q13" s="8">
        <v>0</v>
      </c>
    </row>
    <row r="14" spans="1:17" ht="15.75" x14ac:dyDescent="0.25">
      <c r="A14" s="9">
        <v>44055</v>
      </c>
      <c r="B14" s="8">
        <v>88</v>
      </c>
      <c r="C14" s="8">
        <v>79.099999999999994</v>
      </c>
      <c r="D14" s="8">
        <v>72</v>
      </c>
      <c r="E14" s="8">
        <v>74</v>
      </c>
      <c r="F14" s="8">
        <v>72.599999999999994</v>
      </c>
      <c r="G14" s="8">
        <v>71</v>
      </c>
      <c r="H14" s="8">
        <v>95</v>
      </c>
      <c r="I14" s="8">
        <v>80.900000000000006</v>
      </c>
      <c r="J14" s="8">
        <v>60</v>
      </c>
      <c r="K14" s="8">
        <v>9</v>
      </c>
      <c r="L14" s="8">
        <v>5.5</v>
      </c>
      <c r="M14" s="8">
        <v>2</v>
      </c>
      <c r="N14" s="8">
        <v>29.7</v>
      </c>
      <c r="O14" s="8">
        <v>29.6</v>
      </c>
      <c r="P14" s="8">
        <v>29.5</v>
      </c>
      <c r="Q14" s="8">
        <v>1.85</v>
      </c>
    </row>
    <row r="15" spans="1:17" ht="15.75" x14ac:dyDescent="0.25">
      <c r="A15" s="9">
        <v>44056</v>
      </c>
      <c r="B15" s="8">
        <v>89</v>
      </c>
      <c r="C15" s="8">
        <v>80.099999999999994</v>
      </c>
      <c r="D15" s="8">
        <v>73</v>
      </c>
      <c r="E15" s="8">
        <v>76</v>
      </c>
      <c r="F15" s="8">
        <v>73.5</v>
      </c>
      <c r="G15" s="8">
        <v>72</v>
      </c>
      <c r="H15" s="8">
        <v>95</v>
      </c>
      <c r="I15" s="8">
        <v>81.099999999999994</v>
      </c>
      <c r="J15" s="8">
        <v>59</v>
      </c>
      <c r="K15" s="8">
        <v>9</v>
      </c>
      <c r="L15" s="8">
        <v>4.3</v>
      </c>
      <c r="M15" s="8">
        <v>2</v>
      </c>
      <c r="N15" s="8">
        <v>29.4</v>
      </c>
      <c r="O15" s="8">
        <v>29.4</v>
      </c>
      <c r="P15" s="8">
        <v>29.3</v>
      </c>
      <c r="Q15" s="8">
        <v>2.29</v>
      </c>
    </row>
    <row r="16" spans="1:17" ht="15.75" x14ac:dyDescent="0.25">
      <c r="A16" s="9">
        <v>44057</v>
      </c>
      <c r="B16" s="8">
        <v>93</v>
      </c>
      <c r="C16" s="8">
        <v>85.8</v>
      </c>
      <c r="D16" s="8">
        <v>77</v>
      </c>
      <c r="E16" s="8">
        <v>76</v>
      </c>
      <c r="F16" s="8">
        <v>74.900000000000006</v>
      </c>
      <c r="G16" s="8">
        <v>73</v>
      </c>
      <c r="H16" s="8">
        <v>94</v>
      </c>
      <c r="I16" s="8">
        <v>71.8</v>
      </c>
      <c r="J16" s="8">
        <v>54</v>
      </c>
      <c r="K16" s="8">
        <v>7</v>
      </c>
      <c r="L16" s="8">
        <v>3.3</v>
      </c>
      <c r="M16" s="8">
        <v>0</v>
      </c>
      <c r="N16" s="8">
        <v>29.4</v>
      </c>
      <c r="O16" s="8">
        <v>29.4</v>
      </c>
      <c r="P16" s="8">
        <v>29.4</v>
      </c>
      <c r="Q16" s="8">
        <v>0.01</v>
      </c>
    </row>
    <row r="17" spans="1:17" ht="15.75" x14ac:dyDescent="0.25">
      <c r="A17" s="9">
        <v>44058</v>
      </c>
      <c r="B17" s="8">
        <v>84</v>
      </c>
      <c r="C17" s="8">
        <v>80.8</v>
      </c>
      <c r="D17" s="8">
        <v>75</v>
      </c>
      <c r="E17" s="8">
        <v>77</v>
      </c>
      <c r="F17" s="8">
        <v>73.599999999999994</v>
      </c>
      <c r="G17" s="8">
        <v>71</v>
      </c>
      <c r="H17" s="8">
        <v>86</v>
      </c>
      <c r="I17" s="8">
        <v>78.8</v>
      </c>
      <c r="J17" s="8">
        <v>68</v>
      </c>
      <c r="K17" s="8">
        <v>11</v>
      </c>
      <c r="L17" s="8">
        <v>3.9</v>
      </c>
      <c r="M17" s="8">
        <v>2</v>
      </c>
      <c r="N17" s="8">
        <v>29.6</v>
      </c>
      <c r="O17" s="8">
        <v>29.5</v>
      </c>
      <c r="P17" s="8">
        <v>29.4</v>
      </c>
      <c r="Q17" s="8">
        <v>0.13</v>
      </c>
    </row>
    <row r="18" spans="1:17" ht="15.75" x14ac:dyDescent="0.25">
      <c r="A18" s="9">
        <v>44059</v>
      </c>
      <c r="B18" s="8">
        <v>78</v>
      </c>
      <c r="C18" s="8">
        <v>76.099999999999994</v>
      </c>
      <c r="D18" s="8">
        <v>74</v>
      </c>
      <c r="E18" s="8">
        <v>73</v>
      </c>
      <c r="F18" s="8">
        <v>71.900000000000006</v>
      </c>
      <c r="G18" s="8">
        <v>71</v>
      </c>
      <c r="H18" s="8">
        <v>89</v>
      </c>
      <c r="I18" s="8">
        <v>86</v>
      </c>
      <c r="J18" s="8">
        <v>82</v>
      </c>
      <c r="K18" s="8">
        <v>4</v>
      </c>
      <c r="L18" s="8">
        <v>3.3</v>
      </c>
      <c r="M18" s="8">
        <v>2</v>
      </c>
      <c r="N18" s="8">
        <v>29.7</v>
      </c>
      <c r="O18" s="8">
        <v>29.6</v>
      </c>
      <c r="P18" s="8">
        <v>29.6</v>
      </c>
      <c r="Q18" s="8">
        <v>0.13</v>
      </c>
    </row>
    <row r="19" spans="1:17" ht="15.75" x14ac:dyDescent="0.25">
      <c r="A19" s="9">
        <v>44060</v>
      </c>
      <c r="B19" s="8">
        <v>80</v>
      </c>
      <c r="C19" s="8">
        <v>77.900000000000006</v>
      </c>
      <c r="D19" s="8">
        <v>75</v>
      </c>
      <c r="E19" s="8">
        <v>75</v>
      </c>
      <c r="F19" s="8">
        <v>72.5</v>
      </c>
      <c r="G19" s="8">
        <v>70</v>
      </c>
      <c r="H19" s="8">
        <v>91</v>
      </c>
      <c r="I19" s="8">
        <v>83.5</v>
      </c>
      <c r="J19" s="8">
        <v>75</v>
      </c>
      <c r="K19" s="8">
        <v>4</v>
      </c>
      <c r="L19" s="8">
        <v>3</v>
      </c>
      <c r="M19" s="8">
        <v>2</v>
      </c>
      <c r="N19" s="8">
        <v>29.7</v>
      </c>
      <c r="O19" s="8">
        <v>29.6</v>
      </c>
      <c r="P19" s="8">
        <v>29.6</v>
      </c>
      <c r="Q19" s="8">
        <v>0.02</v>
      </c>
    </row>
    <row r="20" spans="1:17" ht="15.75" x14ac:dyDescent="0.25">
      <c r="A20" s="9">
        <v>44061</v>
      </c>
      <c r="B20" s="8">
        <v>79</v>
      </c>
      <c r="C20" s="8">
        <v>75.599999999999994</v>
      </c>
      <c r="D20" s="8">
        <v>72</v>
      </c>
      <c r="E20" s="8">
        <v>75</v>
      </c>
      <c r="F20" s="8">
        <v>69.3</v>
      </c>
      <c r="G20" s="8">
        <v>64</v>
      </c>
      <c r="H20" s="8">
        <v>93</v>
      </c>
      <c r="I20" s="8">
        <v>81</v>
      </c>
      <c r="J20" s="8">
        <v>59</v>
      </c>
      <c r="K20" s="8">
        <v>9</v>
      </c>
      <c r="L20" s="8">
        <v>4</v>
      </c>
      <c r="M20" s="8">
        <v>0</v>
      </c>
      <c r="N20" s="8">
        <v>29.7</v>
      </c>
      <c r="O20" s="8">
        <v>29.6</v>
      </c>
      <c r="P20" s="8">
        <v>29.3</v>
      </c>
      <c r="Q20" s="8">
        <v>0.17</v>
      </c>
    </row>
    <row r="21" spans="1:17" ht="15.75" x14ac:dyDescent="0.25">
      <c r="A21" s="9">
        <v>44062</v>
      </c>
      <c r="B21" s="8">
        <v>78</v>
      </c>
      <c r="C21" s="8">
        <v>74</v>
      </c>
      <c r="D21" s="8">
        <v>70</v>
      </c>
      <c r="E21" s="8">
        <v>68</v>
      </c>
      <c r="F21" s="8">
        <v>65.8</v>
      </c>
      <c r="G21" s="8">
        <v>63</v>
      </c>
      <c r="H21" s="8">
        <v>85</v>
      </c>
      <c r="I21" s="8">
        <v>75.599999999999994</v>
      </c>
      <c r="J21" s="8">
        <v>69</v>
      </c>
      <c r="K21" s="8">
        <v>4</v>
      </c>
      <c r="L21" s="8">
        <v>3</v>
      </c>
      <c r="M21" s="8">
        <v>2</v>
      </c>
      <c r="N21" s="8">
        <v>29.9</v>
      </c>
      <c r="O21" s="8">
        <v>29.8</v>
      </c>
      <c r="P21" s="8">
        <v>29.7</v>
      </c>
      <c r="Q21" s="8">
        <v>0.18</v>
      </c>
    </row>
    <row r="22" spans="1:17" ht="15.75" x14ac:dyDescent="0.25">
      <c r="A22" s="9">
        <v>44063</v>
      </c>
      <c r="B22" s="8">
        <v>79</v>
      </c>
      <c r="C22" s="8">
        <v>72.400000000000006</v>
      </c>
      <c r="D22" s="8">
        <v>68</v>
      </c>
      <c r="E22" s="8">
        <v>67</v>
      </c>
      <c r="F22" s="8">
        <v>65</v>
      </c>
      <c r="G22" s="8">
        <v>62</v>
      </c>
      <c r="H22" s="8">
        <v>93</v>
      </c>
      <c r="I22" s="8">
        <v>77.8</v>
      </c>
      <c r="J22" s="8">
        <v>63</v>
      </c>
      <c r="K22" s="8">
        <v>4</v>
      </c>
      <c r="L22" s="8">
        <v>2.8</v>
      </c>
      <c r="M22" s="8">
        <v>2</v>
      </c>
      <c r="N22" s="8">
        <v>29.9</v>
      </c>
      <c r="O22" s="8">
        <v>29.9</v>
      </c>
      <c r="P22" s="8">
        <v>29.9</v>
      </c>
      <c r="Q22" s="8">
        <v>0.01</v>
      </c>
    </row>
    <row r="23" spans="1:17" ht="15.75" x14ac:dyDescent="0.25">
      <c r="A23" s="9">
        <v>44064</v>
      </c>
      <c r="B23" s="8">
        <v>83</v>
      </c>
      <c r="C23" s="8">
        <v>74.5</v>
      </c>
      <c r="D23" s="8">
        <v>64</v>
      </c>
      <c r="E23" s="8">
        <v>63</v>
      </c>
      <c r="F23" s="8">
        <v>61.4</v>
      </c>
      <c r="G23" s="8">
        <v>60</v>
      </c>
      <c r="H23" s="8">
        <v>91</v>
      </c>
      <c r="I23" s="8">
        <v>66.3</v>
      </c>
      <c r="J23" s="8">
        <v>47</v>
      </c>
      <c r="K23" s="8">
        <v>4</v>
      </c>
      <c r="L23" s="8">
        <v>2.8</v>
      </c>
      <c r="M23" s="8">
        <v>0</v>
      </c>
      <c r="N23" s="8">
        <v>30.1</v>
      </c>
      <c r="O23" s="8">
        <v>29.9</v>
      </c>
      <c r="P23" s="8">
        <v>29.8</v>
      </c>
      <c r="Q23" s="8">
        <v>0</v>
      </c>
    </row>
    <row r="24" spans="1:17" ht="15.75" x14ac:dyDescent="0.25">
      <c r="A24" s="9">
        <v>44065</v>
      </c>
      <c r="B24" s="8">
        <v>82</v>
      </c>
      <c r="C24" s="8">
        <v>74.8</v>
      </c>
      <c r="D24" s="8">
        <v>65</v>
      </c>
      <c r="E24" s="8">
        <v>64</v>
      </c>
      <c r="F24" s="8">
        <v>62.3</v>
      </c>
      <c r="G24" s="8">
        <v>61</v>
      </c>
      <c r="H24" s="8">
        <v>86</v>
      </c>
      <c r="I24" s="8">
        <v>66.3</v>
      </c>
      <c r="J24" s="8">
        <v>51</v>
      </c>
      <c r="K24" s="8">
        <v>7</v>
      </c>
      <c r="L24" s="8">
        <v>4.4000000000000004</v>
      </c>
      <c r="M24" s="8">
        <v>2</v>
      </c>
      <c r="N24" s="8">
        <v>29.8</v>
      </c>
      <c r="O24" s="8">
        <v>29.8</v>
      </c>
      <c r="P24" s="8">
        <v>29.7</v>
      </c>
      <c r="Q24" s="8">
        <v>0</v>
      </c>
    </row>
    <row r="25" spans="1:17" ht="15.75" x14ac:dyDescent="0.25">
      <c r="A25" s="9">
        <v>44066</v>
      </c>
      <c r="B25" s="8">
        <v>84</v>
      </c>
      <c r="C25" s="8">
        <v>76.3</v>
      </c>
      <c r="D25" s="8">
        <v>70</v>
      </c>
      <c r="E25" s="8">
        <v>72</v>
      </c>
      <c r="F25" s="8">
        <v>67</v>
      </c>
      <c r="G25" s="8">
        <v>63</v>
      </c>
      <c r="H25" s="8">
        <v>95</v>
      </c>
      <c r="I25" s="8">
        <v>74.3</v>
      </c>
      <c r="J25" s="8">
        <v>57</v>
      </c>
      <c r="K25" s="8">
        <v>7</v>
      </c>
      <c r="L25" s="8">
        <v>3.5</v>
      </c>
      <c r="M25" s="8">
        <v>2</v>
      </c>
      <c r="N25" s="8">
        <v>29.6</v>
      </c>
      <c r="O25" s="8">
        <v>29.5</v>
      </c>
      <c r="P25" s="8">
        <v>29.4</v>
      </c>
      <c r="Q25" s="8">
        <v>0.68</v>
      </c>
    </row>
    <row r="26" spans="1:17" ht="15.75" x14ac:dyDescent="0.25">
      <c r="A26" s="9">
        <v>44067</v>
      </c>
      <c r="B26" s="8">
        <v>90</v>
      </c>
      <c r="C26" s="8">
        <v>78.3</v>
      </c>
      <c r="D26" s="8">
        <v>67</v>
      </c>
      <c r="E26" s="8">
        <v>69</v>
      </c>
      <c r="F26" s="8">
        <v>65.3</v>
      </c>
      <c r="G26" s="8">
        <v>61</v>
      </c>
      <c r="H26" s="8">
        <v>93</v>
      </c>
      <c r="I26" s="8">
        <v>67.400000000000006</v>
      </c>
      <c r="J26" s="8">
        <v>39</v>
      </c>
      <c r="K26" s="8">
        <v>7</v>
      </c>
      <c r="L26" s="8">
        <v>5.6</v>
      </c>
      <c r="M26" s="8">
        <v>2</v>
      </c>
      <c r="N26" s="8">
        <v>29.4</v>
      </c>
      <c r="O26" s="8">
        <v>29.4</v>
      </c>
      <c r="P26" s="8">
        <v>29.4</v>
      </c>
      <c r="Q26" s="8">
        <v>2.4500000000000002</v>
      </c>
    </row>
    <row r="27" spans="1:17" ht="15.75" x14ac:dyDescent="0.25">
      <c r="A27" s="9">
        <v>44068</v>
      </c>
      <c r="B27" s="8">
        <v>93</v>
      </c>
      <c r="C27" s="8">
        <v>81.900000000000006</v>
      </c>
      <c r="D27" s="8">
        <v>71</v>
      </c>
      <c r="E27" s="8">
        <v>74</v>
      </c>
      <c r="F27" s="8">
        <v>71</v>
      </c>
      <c r="G27" s="8">
        <v>68</v>
      </c>
      <c r="H27" s="8">
        <v>92</v>
      </c>
      <c r="I27" s="8">
        <v>72.099999999999994</v>
      </c>
      <c r="J27" s="8">
        <v>51</v>
      </c>
      <c r="K27" s="8">
        <v>4</v>
      </c>
      <c r="L27" s="8">
        <v>2.8</v>
      </c>
      <c r="M27" s="8">
        <v>2</v>
      </c>
      <c r="N27" s="8">
        <v>29.6</v>
      </c>
      <c r="O27" s="8">
        <v>29.5</v>
      </c>
      <c r="P27" s="8">
        <v>29.4</v>
      </c>
      <c r="Q27" s="8">
        <v>1.26</v>
      </c>
    </row>
    <row r="28" spans="1:17" ht="15.75" x14ac:dyDescent="0.25">
      <c r="A28" s="9">
        <v>44069</v>
      </c>
      <c r="B28" s="8">
        <v>84</v>
      </c>
      <c r="C28" s="8">
        <v>79.099999999999994</v>
      </c>
      <c r="D28" s="8">
        <v>75</v>
      </c>
      <c r="E28" s="8">
        <v>74</v>
      </c>
      <c r="F28" s="8">
        <v>71.5</v>
      </c>
      <c r="G28" s="8">
        <v>68</v>
      </c>
      <c r="H28" s="8">
        <v>92</v>
      </c>
      <c r="I28" s="8">
        <v>78.099999999999994</v>
      </c>
      <c r="J28" s="8">
        <v>68</v>
      </c>
      <c r="K28" s="8">
        <v>4</v>
      </c>
      <c r="L28" s="8">
        <v>3</v>
      </c>
      <c r="M28" s="8">
        <v>2</v>
      </c>
      <c r="N28" s="8">
        <v>29.6</v>
      </c>
      <c r="O28" s="8">
        <v>29.5</v>
      </c>
      <c r="P28" s="8">
        <v>29.5</v>
      </c>
      <c r="Q28" s="8">
        <v>0</v>
      </c>
    </row>
    <row r="29" spans="1:17" ht="15.75" x14ac:dyDescent="0.25">
      <c r="A29" s="9">
        <v>44070</v>
      </c>
      <c r="B29" s="8">
        <v>89</v>
      </c>
      <c r="C29" s="8">
        <v>80.8</v>
      </c>
      <c r="D29" s="8">
        <v>73</v>
      </c>
      <c r="E29" s="8">
        <v>71</v>
      </c>
      <c r="F29" s="8">
        <v>68.099999999999994</v>
      </c>
      <c r="G29" s="8">
        <v>66</v>
      </c>
      <c r="H29" s="8">
        <v>90</v>
      </c>
      <c r="I29" s="8">
        <v>67.8</v>
      </c>
      <c r="J29" s="8">
        <v>47</v>
      </c>
      <c r="K29" s="8">
        <v>7</v>
      </c>
      <c r="L29" s="8">
        <v>2.6</v>
      </c>
      <c r="M29" s="8">
        <v>0</v>
      </c>
      <c r="N29" s="8">
        <v>29.5</v>
      </c>
      <c r="O29" s="8">
        <v>29.4</v>
      </c>
      <c r="P29" s="8">
        <v>29.4</v>
      </c>
      <c r="Q29" s="8">
        <v>0</v>
      </c>
    </row>
    <row r="30" spans="1:17" ht="15.75" x14ac:dyDescent="0.25">
      <c r="A30" s="9">
        <v>44071</v>
      </c>
      <c r="B30" s="8">
        <v>86</v>
      </c>
      <c r="C30" s="8">
        <v>79.3</v>
      </c>
      <c r="D30" s="8">
        <v>69</v>
      </c>
      <c r="E30" s="8">
        <v>70</v>
      </c>
      <c r="F30" s="8">
        <v>66.3</v>
      </c>
      <c r="G30" s="8">
        <v>61</v>
      </c>
      <c r="H30" s="8">
        <v>90</v>
      </c>
      <c r="I30" s="8">
        <v>66.099999999999994</v>
      </c>
      <c r="J30" s="8">
        <v>51</v>
      </c>
      <c r="K30" s="8">
        <v>7</v>
      </c>
      <c r="L30" s="8">
        <v>3.9</v>
      </c>
      <c r="M30" s="8">
        <v>0</v>
      </c>
      <c r="N30" s="8">
        <v>29.6</v>
      </c>
      <c r="O30" s="8">
        <v>29.6</v>
      </c>
      <c r="P30" s="8">
        <v>29.5</v>
      </c>
      <c r="Q30" s="8">
        <v>0</v>
      </c>
    </row>
    <row r="31" spans="1:17" ht="15.75" x14ac:dyDescent="0.25">
      <c r="A31" s="9">
        <v>44072</v>
      </c>
      <c r="B31" s="8">
        <v>86</v>
      </c>
      <c r="C31" s="8">
        <v>80.3</v>
      </c>
      <c r="D31" s="8">
        <v>74</v>
      </c>
      <c r="E31" s="8">
        <v>73</v>
      </c>
      <c r="F31" s="8">
        <v>71.3</v>
      </c>
      <c r="G31" s="8">
        <v>70</v>
      </c>
      <c r="H31" s="8">
        <v>89</v>
      </c>
      <c r="I31" s="8">
        <v>74.400000000000006</v>
      </c>
      <c r="J31" s="8">
        <v>62</v>
      </c>
      <c r="K31" s="8">
        <v>7</v>
      </c>
      <c r="L31" s="8">
        <v>3.4</v>
      </c>
      <c r="M31" s="8">
        <v>2</v>
      </c>
      <c r="N31" s="8">
        <v>29.7</v>
      </c>
      <c r="O31" s="8">
        <v>29.7</v>
      </c>
      <c r="P31" s="8">
        <v>29.6</v>
      </c>
      <c r="Q31" s="8">
        <v>0</v>
      </c>
    </row>
    <row r="32" spans="1:17" ht="15.75" x14ac:dyDescent="0.25">
      <c r="A32" s="9">
        <v>44073</v>
      </c>
      <c r="B32" s="8">
        <v>86</v>
      </c>
      <c r="C32" s="8">
        <v>80.5</v>
      </c>
      <c r="D32" s="8">
        <v>77</v>
      </c>
      <c r="E32" s="8">
        <v>73</v>
      </c>
      <c r="F32" s="8">
        <v>71</v>
      </c>
      <c r="G32" s="8">
        <v>69</v>
      </c>
      <c r="H32" s="8">
        <v>89</v>
      </c>
      <c r="I32" s="8">
        <v>73.8</v>
      </c>
      <c r="J32" s="8">
        <v>63</v>
      </c>
      <c r="K32" s="8">
        <v>4</v>
      </c>
      <c r="L32" s="8">
        <v>3</v>
      </c>
      <c r="M32" s="8">
        <v>2</v>
      </c>
      <c r="N32" s="8">
        <v>29.8</v>
      </c>
      <c r="O32" s="8">
        <v>29.7</v>
      </c>
      <c r="P32" s="8">
        <v>29.7</v>
      </c>
      <c r="Q32" s="8">
        <v>0</v>
      </c>
    </row>
    <row r="33" spans="1:17" ht="15.75" x14ac:dyDescent="0.25">
      <c r="A33" s="9">
        <v>44074</v>
      </c>
      <c r="B33" s="8">
        <v>78</v>
      </c>
      <c r="C33" s="8">
        <v>74.3</v>
      </c>
      <c r="D33" s="8">
        <v>70</v>
      </c>
      <c r="E33" s="8">
        <v>71</v>
      </c>
      <c r="F33" s="8">
        <v>65.3</v>
      </c>
      <c r="G33" s="8">
        <v>62</v>
      </c>
      <c r="H33" s="8">
        <v>89</v>
      </c>
      <c r="I33" s="8">
        <v>74.099999999999994</v>
      </c>
      <c r="J33" s="8">
        <v>58</v>
      </c>
      <c r="K33" s="8">
        <v>9</v>
      </c>
      <c r="L33" s="8">
        <v>3.6</v>
      </c>
      <c r="M33" s="8">
        <v>2</v>
      </c>
      <c r="N33" s="8">
        <v>29.8</v>
      </c>
      <c r="O33" s="8">
        <v>29.7</v>
      </c>
      <c r="P33" s="8">
        <v>29.7</v>
      </c>
      <c r="Q33" s="8">
        <v>0</v>
      </c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BA79F-21FD-4EFB-AC3F-C0E0399908A8}">
  <dimension ref="A1:Q32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44075</v>
      </c>
      <c r="B3" s="8">
        <v>92</v>
      </c>
      <c r="C3" s="8">
        <v>74.5</v>
      </c>
      <c r="D3" s="8">
        <v>67</v>
      </c>
      <c r="E3" s="8">
        <v>67</v>
      </c>
      <c r="F3" s="8">
        <v>62.1</v>
      </c>
      <c r="G3" s="8">
        <v>55</v>
      </c>
      <c r="H3" s="8">
        <v>94</v>
      </c>
      <c r="I3" s="8">
        <v>70</v>
      </c>
      <c r="J3" s="8">
        <v>29</v>
      </c>
      <c r="K3" s="8">
        <v>4</v>
      </c>
      <c r="L3" s="8">
        <v>2.8</v>
      </c>
      <c r="M3" s="8">
        <v>0</v>
      </c>
      <c r="N3" s="8">
        <v>29.7</v>
      </c>
      <c r="O3" s="8">
        <v>29.7</v>
      </c>
      <c r="P3" s="8">
        <v>29.6</v>
      </c>
      <c r="Q3" s="8">
        <v>0.09</v>
      </c>
    </row>
    <row r="4" spans="1:17" ht="15.75" x14ac:dyDescent="0.25">
      <c r="A4" s="9">
        <v>44076</v>
      </c>
      <c r="B4" s="8">
        <v>84</v>
      </c>
      <c r="C4" s="8">
        <v>74.400000000000006</v>
      </c>
      <c r="D4" s="8">
        <v>65</v>
      </c>
      <c r="E4" s="8">
        <v>61</v>
      </c>
      <c r="F4" s="8">
        <v>52.1</v>
      </c>
      <c r="G4" s="8">
        <v>48</v>
      </c>
      <c r="H4" s="8">
        <v>87</v>
      </c>
      <c r="I4" s="8">
        <v>48.3</v>
      </c>
      <c r="J4" s="8">
        <v>29</v>
      </c>
      <c r="K4" s="8">
        <v>9</v>
      </c>
      <c r="L4" s="8">
        <v>5.3</v>
      </c>
      <c r="M4" s="8">
        <v>2</v>
      </c>
      <c r="N4" s="8">
        <v>29.7</v>
      </c>
      <c r="O4" s="8">
        <v>29.7</v>
      </c>
      <c r="P4" s="8">
        <v>29.7</v>
      </c>
      <c r="Q4" s="8">
        <v>0.09</v>
      </c>
    </row>
    <row r="5" spans="1:17" ht="15.75" x14ac:dyDescent="0.25">
      <c r="A5" s="9">
        <v>44077</v>
      </c>
      <c r="B5" s="8">
        <v>83</v>
      </c>
      <c r="C5" s="8">
        <v>74.900000000000006</v>
      </c>
      <c r="D5" s="8">
        <v>68</v>
      </c>
      <c r="E5" s="8">
        <v>56</v>
      </c>
      <c r="F5" s="8">
        <v>48.8</v>
      </c>
      <c r="G5" s="8">
        <v>45</v>
      </c>
      <c r="H5" s="8">
        <v>65</v>
      </c>
      <c r="I5" s="8">
        <v>41.1</v>
      </c>
      <c r="J5" s="8">
        <v>28</v>
      </c>
      <c r="K5" s="8">
        <v>9</v>
      </c>
      <c r="L5" s="8">
        <v>6.8</v>
      </c>
      <c r="M5" s="8">
        <v>2</v>
      </c>
      <c r="N5" s="8">
        <v>29.7</v>
      </c>
      <c r="O5" s="8">
        <v>29.6</v>
      </c>
      <c r="P5" s="8">
        <v>29.6</v>
      </c>
      <c r="Q5" s="8">
        <v>0</v>
      </c>
    </row>
    <row r="6" spans="1:17" ht="15.75" x14ac:dyDescent="0.25">
      <c r="A6" s="9">
        <v>44078</v>
      </c>
      <c r="B6" s="8">
        <v>86</v>
      </c>
      <c r="C6" s="8">
        <v>74.3</v>
      </c>
      <c r="D6" s="8">
        <v>61</v>
      </c>
      <c r="E6" s="8">
        <v>59</v>
      </c>
      <c r="F6" s="8">
        <v>53.8</v>
      </c>
      <c r="G6" s="8">
        <v>49</v>
      </c>
      <c r="H6" s="8">
        <v>86</v>
      </c>
      <c r="I6" s="8">
        <v>53.1</v>
      </c>
      <c r="J6" s="8">
        <v>29</v>
      </c>
      <c r="K6" s="8">
        <v>9</v>
      </c>
      <c r="L6" s="8">
        <v>3.4</v>
      </c>
      <c r="M6" s="8">
        <v>2</v>
      </c>
      <c r="N6" s="8">
        <v>29.6</v>
      </c>
      <c r="O6" s="8">
        <v>29.6</v>
      </c>
      <c r="P6" s="8">
        <v>29.6</v>
      </c>
      <c r="Q6" s="8">
        <v>0</v>
      </c>
    </row>
    <row r="7" spans="1:17" ht="15.75" x14ac:dyDescent="0.25">
      <c r="A7" s="9">
        <v>44079</v>
      </c>
      <c r="B7" s="8">
        <v>86</v>
      </c>
      <c r="C7" s="8">
        <v>76.400000000000006</v>
      </c>
      <c r="D7" s="8">
        <v>65</v>
      </c>
      <c r="E7" s="8">
        <v>60</v>
      </c>
      <c r="F7" s="8">
        <v>58.1</v>
      </c>
      <c r="G7" s="8">
        <v>54</v>
      </c>
      <c r="H7" s="8">
        <v>79</v>
      </c>
      <c r="I7" s="8">
        <v>55</v>
      </c>
      <c r="J7" s="8">
        <v>34</v>
      </c>
      <c r="K7" s="8">
        <v>7</v>
      </c>
      <c r="L7" s="8">
        <v>3.9</v>
      </c>
      <c r="M7" s="8">
        <v>2</v>
      </c>
      <c r="N7" s="8">
        <v>29.6</v>
      </c>
      <c r="O7" s="8">
        <v>29.6</v>
      </c>
      <c r="P7" s="8">
        <v>29.6</v>
      </c>
      <c r="Q7" s="8">
        <v>0</v>
      </c>
    </row>
    <row r="8" spans="1:17" ht="15.75" x14ac:dyDescent="0.25">
      <c r="A8" s="9">
        <v>44080</v>
      </c>
      <c r="B8" s="8">
        <v>86</v>
      </c>
      <c r="C8" s="8">
        <v>78.400000000000006</v>
      </c>
      <c r="D8" s="8">
        <v>70</v>
      </c>
      <c r="E8" s="8">
        <v>69</v>
      </c>
      <c r="F8" s="8">
        <v>66.900000000000006</v>
      </c>
      <c r="G8" s="8">
        <v>61</v>
      </c>
      <c r="H8" s="8">
        <v>92</v>
      </c>
      <c r="I8" s="8">
        <v>69.599999999999994</v>
      </c>
      <c r="J8" s="8">
        <v>53</v>
      </c>
      <c r="K8" s="8">
        <v>4</v>
      </c>
      <c r="L8" s="8">
        <v>3</v>
      </c>
      <c r="M8" s="8">
        <v>2</v>
      </c>
      <c r="N8" s="8">
        <v>29.7</v>
      </c>
      <c r="O8" s="8">
        <v>29.7</v>
      </c>
      <c r="P8" s="8">
        <v>29.6</v>
      </c>
      <c r="Q8" s="8">
        <v>0</v>
      </c>
    </row>
    <row r="9" spans="1:17" ht="15.75" x14ac:dyDescent="0.25">
      <c r="A9" s="9">
        <v>44081</v>
      </c>
      <c r="B9" s="8">
        <v>87</v>
      </c>
      <c r="C9" s="8">
        <v>78.8</v>
      </c>
      <c r="D9" s="8">
        <v>70</v>
      </c>
      <c r="E9" s="8">
        <v>66</v>
      </c>
      <c r="F9" s="8">
        <v>60.5</v>
      </c>
      <c r="G9" s="8">
        <v>57</v>
      </c>
      <c r="H9" s="8">
        <v>79</v>
      </c>
      <c r="I9" s="8">
        <v>55.5</v>
      </c>
      <c r="J9" s="8">
        <v>37</v>
      </c>
      <c r="K9" s="8">
        <v>7</v>
      </c>
      <c r="L9" s="8">
        <v>4</v>
      </c>
      <c r="M9" s="8">
        <v>2</v>
      </c>
      <c r="N9" s="8">
        <v>29.6</v>
      </c>
      <c r="O9" s="8">
        <v>29.6</v>
      </c>
      <c r="P9" s="8">
        <v>29.6</v>
      </c>
      <c r="Q9" s="8">
        <v>0</v>
      </c>
    </row>
    <row r="10" spans="1:17" ht="15.75" x14ac:dyDescent="0.25">
      <c r="A10" s="9">
        <v>44082</v>
      </c>
      <c r="B10" s="8">
        <v>87</v>
      </c>
      <c r="C10" s="8">
        <v>77.400000000000006</v>
      </c>
      <c r="D10" s="8">
        <v>67</v>
      </c>
      <c r="E10" s="8">
        <v>60</v>
      </c>
      <c r="F10" s="8">
        <v>54.3</v>
      </c>
      <c r="G10" s="8">
        <v>51</v>
      </c>
      <c r="H10" s="8">
        <v>80</v>
      </c>
      <c r="I10" s="8">
        <v>47.9</v>
      </c>
      <c r="J10" s="8">
        <v>29</v>
      </c>
      <c r="K10" s="8">
        <v>9</v>
      </c>
      <c r="L10" s="8">
        <v>4.8</v>
      </c>
      <c r="M10" s="8">
        <v>0</v>
      </c>
      <c r="N10" s="8">
        <v>29.8</v>
      </c>
      <c r="O10" s="8">
        <v>29.7</v>
      </c>
      <c r="P10" s="8">
        <v>29.7</v>
      </c>
      <c r="Q10" s="8">
        <v>0</v>
      </c>
    </row>
    <row r="11" spans="1:17" ht="15.75" x14ac:dyDescent="0.25">
      <c r="A11" s="9">
        <v>44083</v>
      </c>
      <c r="B11" s="8">
        <v>88</v>
      </c>
      <c r="C11" s="8">
        <v>77.400000000000006</v>
      </c>
      <c r="D11" s="8">
        <v>64</v>
      </c>
      <c r="E11" s="8">
        <v>57</v>
      </c>
      <c r="F11" s="8">
        <v>52.5</v>
      </c>
      <c r="G11" s="8">
        <v>50</v>
      </c>
      <c r="H11" s="8">
        <v>71</v>
      </c>
      <c r="I11" s="8">
        <v>44.3</v>
      </c>
      <c r="J11" s="8">
        <v>28</v>
      </c>
      <c r="K11" s="8">
        <v>7</v>
      </c>
      <c r="L11" s="8">
        <v>4.0999999999999996</v>
      </c>
      <c r="M11" s="8">
        <v>0</v>
      </c>
      <c r="N11" s="8">
        <v>29.8</v>
      </c>
      <c r="O11" s="8">
        <v>29.7</v>
      </c>
      <c r="P11" s="8">
        <v>29.6</v>
      </c>
      <c r="Q11" s="8">
        <v>0</v>
      </c>
    </row>
    <row r="12" spans="1:17" ht="15.75" x14ac:dyDescent="0.25">
      <c r="A12" s="9">
        <v>44084</v>
      </c>
      <c r="B12" s="8">
        <v>77</v>
      </c>
      <c r="C12" s="8">
        <v>72</v>
      </c>
      <c r="D12" s="8">
        <v>67</v>
      </c>
      <c r="E12" s="8">
        <v>59</v>
      </c>
      <c r="F12" s="8">
        <v>54.5</v>
      </c>
      <c r="G12" s="8">
        <v>51</v>
      </c>
      <c r="H12" s="8">
        <v>66</v>
      </c>
      <c r="I12" s="8">
        <v>54.5</v>
      </c>
      <c r="J12" s="8">
        <v>41</v>
      </c>
      <c r="K12" s="8">
        <v>13</v>
      </c>
      <c r="L12" s="8">
        <v>5.6</v>
      </c>
      <c r="M12" s="8">
        <v>2</v>
      </c>
      <c r="N12" s="8">
        <v>29.8</v>
      </c>
      <c r="O12" s="8">
        <v>29.7</v>
      </c>
      <c r="P12" s="8">
        <v>29.6</v>
      </c>
      <c r="Q12" s="8">
        <v>0</v>
      </c>
    </row>
    <row r="13" spans="1:17" ht="15.75" x14ac:dyDescent="0.25">
      <c r="A13" s="9">
        <v>44085</v>
      </c>
      <c r="B13" s="8">
        <v>76</v>
      </c>
      <c r="C13" s="8">
        <v>72.599999999999994</v>
      </c>
      <c r="D13" s="8">
        <v>67</v>
      </c>
      <c r="E13" s="8">
        <v>64</v>
      </c>
      <c r="F13" s="8">
        <v>57.9</v>
      </c>
      <c r="G13" s="8">
        <v>55</v>
      </c>
      <c r="H13" s="8">
        <v>84</v>
      </c>
      <c r="I13" s="8">
        <v>60.6</v>
      </c>
      <c r="J13" s="8">
        <v>47</v>
      </c>
      <c r="K13" s="8">
        <v>11</v>
      </c>
      <c r="L13" s="8">
        <v>5.8</v>
      </c>
      <c r="M13" s="8">
        <v>2</v>
      </c>
      <c r="N13" s="8">
        <v>30</v>
      </c>
      <c r="O13" s="8">
        <v>29.9</v>
      </c>
      <c r="P13" s="8">
        <v>29.8</v>
      </c>
      <c r="Q13" s="8">
        <v>0.01</v>
      </c>
    </row>
    <row r="14" spans="1:17" ht="15.75" x14ac:dyDescent="0.25">
      <c r="A14" s="9">
        <v>44086</v>
      </c>
      <c r="B14" s="8">
        <v>78</v>
      </c>
      <c r="C14" s="8">
        <v>72</v>
      </c>
      <c r="D14" s="8">
        <v>66</v>
      </c>
      <c r="E14" s="8">
        <v>63</v>
      </c>
      <c r="F14" s="8">
        <v>60.4</v>
      </c>
      <c r="G14" s="8">
        <v>57</v>
      </c>
      <c r="H14" s="8">
        <v>83</v>
      </c>
      <c r="I14" s="8">
        <v>67.900000000000006</v>
      </c>
      <c r="J14" s="8">
        <v>54</v>
      </c>
      <c r="K14" s="8">
        <v>7</v>
      </c>
      <c r="L14" s="8">
        <v>3.6</v>
      </c>
      <c r="M14" s="8">
        <v>2</v>
      </c>
      <c r="N14" s="8">
        <v>30</v>
      </c>
      <c r="O14" s="8">
        <v>30</v>
      </c>
      <c r="P14" s="8">
        <v>30</v>
      </c>
      <c r="Q14" s="8">
        <v>0.09</v>
      </c>
    </row>
    <row r="15" spans="1:17" ht="15.75" x14ac:dyDescent="0.25">
      <c r="A15" s="9">
        <v>44087</v>
      </c>
      <c r="B15" s="8">
        <v>80</v>
      </c>
      <c r="C15" s="8">
        <v>73.099999999999994</v>
      </c>
      <c r="D15" s="8">
        <v>64</v>
      </c>
      <c r="E15" s="8">
        <v>65</v>
      </c>
      <c r="F15" s="8">
        <v>61.9</v>
      </c>
      <c r="G15" s="8">
        <v>60</v>
      </c>
      <c r="H15" s="8">
        <v>93</v>
      </c>
      <c r="I15" s="8">
        <v>69.900000000000006</v>
      </c>
      <c r="J15" s="8">
        <v>51</v>
      </c>
      <c r="K15" s="8">
        <v>7</v>
      </c>
      <c r="L15" s="8">
        <v>4.3</v>
      </c>
      <c r="M15" s="8">
        <v>0</v>
      </c>
      <c r="N15" s="8">
        <v>30</v>
      </c>
      <c r="O15" s="8">
        <v>29.9</v>
      </c>
      <c r="P15" s="8">
        <v>29.9</v>
      </c>
      <c r="Q15" s="8">
        <v>0.08</v>
      </c>
    </row>
    <row r="16" spans="1:17" ht="15.75" x14ac:dyDescent="0.25">
      <c r="A16" s="9">
        <v>44088</v>
      </c>
      <c r="B16" s="8">
        <v>77</v>
      </c>
      <c r="C16" s="8">
        <v>72.3</v>
      </c>
      <c r="D16" s="8">
        <v>69</v>
      </c>
      <c r="E16" s="8">
        <v>67</v>
      </c>
      <c r="F16" s="8">
        <v>64.900000000000006</v>
      </c>
      <c r="G16" s="8">
        <v>62</v>
      </c>
      <c r="H16" s="8">
        <v>90</v>
      </c>
      <c r="I16" s="8">
        <v>78.400000000000006</v>
      </c>
      <c r="J16" s="8">
        <v>60</v>
      </c>
      <c r="K16" s="8">
        <v>7</v>
      </c>
      <c r="L16" s="8">
        <v>3.1</v>
      </c>
      <c r="M16" s="8">
        <v>0</v>
      </c>
      <c r="N16" s="8">
        <v>29.9</v>
      </c>
      <c r="O16" s="8">
        <v>29.8</v>
      </c>
      <c r="P16" s="8">
        <v>29.8</v>
      </c>
      <c r="Q16" s="8">
        <v>0</v>
      </c>
    </row>
    <row r="17" spans="1:17" ht="15.75" x14ac:dyDescent="0.25">
      <c r="A17" s="9">
        <v>44089</v>
      </c>
      <c r="B17" s="8">
        <v>73</v>
      </c>
      <c r="C17" s="8">
        <v>68.5</v>
      </c>
      <c r="D17" s="8">
        <v>65</v>
      </c>
      <c r="E17" s="8">
        <v>66</v>
      </c>
      <c r="F17" s="8">
        <v>63.8</v>
      </c>
      <c r="G17" s="8">
        <v>61</v>
      </c>
      <c r="H17" s="8">
        <v>90</v>
      </c>
      <c r="I17" s="8">
        <v>85.8</v>
      </c>
      <c r="J17" s="8">
        <v>69</v>
      </c>
      <c r="K17" s="8">
        <v>4</v>
      </c>
      <c r="L17" s="8">
        <v>2.2999999999999998</v>
      </c>
      <c r="M17" s="8">
        <v>0</v>
      </c>
      <c r="N17" s="8">
        <v>29.8</v>
      </c>
      <c r="O17" s="8">
        <v>29.6</v>
      </c>
      <c r="P17" s="8">
        <v>29.5</v>
      </c>
      <c r="Q17" s="8">
        <v>0.18</v>
      </c>
    </row>
    <row r="18" spans="1:17" ht="15.75" x14ac:dyDescent="0.25">
      <c r="A18" s="9">
        <v>44090</v>
      </c>
      <c r="B18" s="8">
        <v>78</v>
      </c>
      <c r="C18" s="8">
        <v>70.8</v>
      </c>
      <c r="D18" s="8">
        <v>60</v>
      </c>
      <c r="E18" s="8">
        <v>58</v>
      </c>
      <c r="F18" s="8">
        <v>38.799999999999997</v>
      </c>
      <c r="G18" s="8">
        <v>34</v>
      </c>
      <c r="H18" s="8">
        <v>94</v>
      </c>
      <c r="I18" s="8">
        <v>35.4</v>
      </c>
      <c r="J18" s="8">
        <v>21</v>
      </c>
      <c r="K18" s="8">
        <v>9</v>
      </c>
      <c r="L18" s="8">
        <v>5.8</v>
      </c>
      <c r="M18" s="8">
        <v>2</v>
      </c>
      <c r="N18" s="8">
        <v>29.7</v>
      </c>
      <c r="O18" s="8">
        <v>29.7</v>
      </c>
      <c r="P18" s="8">
        <v>29.6</v>
      </c>
      <c r="Q18" s="8">
        <v>0.18</v>
      </c>
    </row>
    <row r="19" spans="1:17" ht="15.75" x14ac:dyDescent="0.25">
      <c r="A19" s="9">
        <v>44091</v>
      </c>
      <c r="B19" s="8">
        <v>81</v>
      </c>
      <c r="C19" s="8">
        <v>71</v>
      </c>
      <c r="D19" s="8">
        <v>61</v>
      </c>
      <c r="E19" s="8">
        <v>47</v>
      </c>
      <c r="F19" s="8">
        <v>40.4</v>
      </c>
      <c r="G19" s="8">
        <v>38</v>
      </c>
      <c r="H19" s="8">
        <v>60</v>
      </c>
      <c r="I19" s="8">
        <v>34.9</v>
      </c>
      <c r="J19" s="8">
        <v>22</v>
      </c>
      <c r="K19" s="8">
        <v>9</v>
      </c>
      <c r="L19" s="8">
        <v>4.5999999999999996</v>
      </c>
      <c r="M19" s="8">
        <v>0</v>
      </c>
      <c r="N19" s="8">
        <v>29.8</v>
      </c>
      <c r="O19" s="8">
        <v>29.8</v>
      </c>
      <c r="P19" s="8">
        <v>29.7</v>
      </c>
      <c r="Q19" s="8">
        <v>0</v>
      </c>
    </row>
    <row r="20" spans="1:17" ht="15.75" x14ac:dyDescent="0.25">
      <c r="A20" s="9">
        <v>44092</v>
      </c>
      <c r="B20" s="8">
        <v>82</v>
      </c>
      <c r="C20" s="8">
        <v>68.599999999999994</v>
      </c>
      <c r="D20" s="8">
        <v>54</v>
      </c>
      <c r="E20" s="8">
        <v>49</v>
      </c>
      <c r="F20" s="8">
        <v>43.3</v>
      </c>
      <c r="G20" s="8">
        <v>34</v>
      </c>
      <c r="H20" s="8">
        <v>83</v>
      </c>
      <c r="I20" s="8">
        <v>45.8</v>
      </c>
      <c r="J20" s="8">
        <v>18</v>
      </c>
      <c r="K20" s="8">
        <v>9</v>
      </c>
      <c r="L20" s="8">
        <v>4.0999999999999996</v>
      </c>
      <c r="M20" s="8">
        <v>0</v>
      </c>
      <c r="N20" s="8">
        <v>29.9</v>
      </c>
      <c r="O20" s="8">
        <v>29.8</v>
      </c>
      <c r="P20" s="8">
        <v>29.8</v>
      </c>
      <c r="Q20" s="8">
        <v>0</v>
      </c>
    </row>
    <row r="21" spans="1:17" ht="15.75" x14ac:dyDescent="0.25">
      <c r="A21" s="9">
        <v>44093</v>
      </c>
      <c r="B21" s="8">
        <v>83</v>
      </c>
      <c r="C21" s="8">
        <v>70.599999999999994</v>
      </c>
      <c r="D21" s="8">
        <v>56</v>
      </c>
      <c r="E21" s="8">
        <v>56</v>
      </c>
      <c r="F21" s="8">
        <v>51.9</v>
      </c>
      <c r="G21" s="8">
        <v>48</v>
      </c>
      <c r="H21" s="8">
        <v>78</v>
      </c>
      <c r="I21" s="8">
        <v>53.4</v>
      </c>
      <c r="J21" s="8">
        <v>35</v>
      </c>
      <c r="K21" s="8">
        <v>9</v>
      </c>
      <c r="L21" s="8">
        <v>3.4</v>
      </c>
      <c r="M21" s="8">
        <v>2</v>
      </c>
      <c r="N21" s="8">
        <v>29.9</v>
      </c>
      <c r="O21" s="8">
        <v>29.9</v>
      </c>
      <c r="P21" s="8">
        <v>29.8</v>
      </c>
      <c r="Q21" s="8">
        <v>0</v>
      </c>
    </row>
    <row r="22" spans="1:17" ht="15.75" x14ac:dyDescent="0.25">
      <c r="A22" s="9">
        <v>44094</v>
      </c>
      <c r="B22" s="8">
        <v>80</v>
      </c>
      <c r="C22" s="8">
        <v>72</v>
      </c>
      <c r="D22" s="8">
        <v>64</v>
      </c>
      <c r="E22" s="8">
        <v>55</v>
      </c>
      <c r="F22" s="8">
        <v>46.1</v>
      </c>
      <c r="G22" s="8">
        <v>41</v>
      </c>
      <c r="H22" s="8">
        <v>67</v>
      </c>
      <c r="I22" s="8">
        <v>41.3</v>
      </c>
      <c r="J22" s="8">
        <v>28</v>
      </c>
      <c r="K22" s="8">
        <v>4</v>
      </c>
      <c r="L22" s="8">
        <v>3.8</v>
      </c>
      <c r="M22" s="8">
        <v>2</v>
      </c>
      <c r="N22" s="8">
        <v>30</v>
      </c>
      <c r="O22" s="8">
        <v>29.9</v>
      </c>
      <c r="P22" s="8">
        <v>29.9</v>
      </c>
      <c r="Q22" s="8">
        <v>0</v>
      </c>
    </row>
    <row r="23" spans="1:17" ht="15.75" x14ac:dyDescent="0.25">
      <c r="A23" s="9">
        <v>44095</v>
      </c>
      <c r="B23" s="8">
        <v>78</v>
      </c>
      <c r="C23" s="8">
        <v>70.400000000000006</v>
      </c>
      <c r="D23" s="8">
        <v>62</v>
      </c>
      <c r="E23" s="8">
        <v>61</v>
      </c>
      <c r="F23" s="8">
        <v>58.6</v>
      </c>
      <c r="G23" s="8">
        <v>57</v>
      </c>
      <c r="H23" s="8">
        <v>83</v>
      </c>
      <c r="I23" s="8">
        <v>67.3</v>
      </c>
      <c r="J23" s="8">
        <v>50</v>
      </c>
      <c r="K23" s="8">
        <v>4</v>
      </c>
      <c r="L23" s="8">
        <v>2.2999999999999998</v>
      </c>
      <c r="M23" s="8">
        <v>0</v>
      </c>
      <c r="N23" s="8">
        <v>30</v>
      </c>
      <c r="O23" s="8">
        <v>29.9</v>
      </c>
      <c r="P23" s="8">
        <v>29.9</v>
      </c>
      <c r="Q23" s="8">
        <v>0</v>
      </c>
    </row>
    <row r="24" spans="1:17" ht="15.75" x14ac:dyDescent="0.25">
      <c r="A24" s="9">
        <v>44096</v>
      </c>
      <c r="B24" s="8">
        <v>80</v>
      </c>
      <c r="C24" s="8">
        <v>72.5</v>
      </c>
      <c r="D24" s="8">
        <v>64</v>
      </c>
      <c r="E24" s="8">
        <v>62</v>
      </c>
      <c r="F24" s="8">
        <v>54.5</v>
      </c>
      <c r="G24" s="8">
        <v>44</v>
      </c>
      <c r="H24" s="8">
        <v>84</v>
      </c>
      <c r="I24" s="8">
        <v>57.4</v>
      </c>
      <c r="J24" s="8">
        <v>28</v>
      </c>
      <c r="K24" s="8">
        <v>9</v>
      </c>
      <c r="L24" s="8">
        <v>4</v>
      </c>
      <c r="M24" s="8">
        <v>2</v>
      </c>
      <c r="N24" s="8">
        <v>30</v>
      </c>
      <c r="O24" s="8">
        <v>29.9</v>
      </c>
      <c r="P24" s="8">
        <v>29.9</v>
      </c>
      <c r="Q24" s="8">
        <v>0</v>
      </c>
    </row>
    <row r="25" spans="1:17" ht="15.75" x14ac:dyDescent="0.25">
      <c r="A25" s="9">
        <v>44097</v>
      </c>
      <c r="B25" s="8">
        <v>66</v>
      </c>
      <c r="C25" s="8">
        <v>64.3</v>
      </c>
      <c r="D25" s="8">
        <v>62</v>
      </c>
      <c r="E25" s="8">
        <v>62</v>
      </c>
      <c r="F25" s="8">
        <v>60.9</v>
      </c>
      <c r="G25" s="8">
        <v>58</v>
      </c>
      <c r="H25" s="8">
        <v>97</v>
      </c>
      <c r="I25" s="8">
        <v>88.9</v>
      </c>
      <c r="J25" s="8">
        <v>75</v>
      </c>
      <c r="K25" s="8">
        <v>4</v>
      </c>
      <c r="L25" s="8">
        <v>2.5</v>
      </c>
      <c r="M25" s="8">
        <v>0</v>
      </c>
      <c r="N25" s="8">
        <v>30</v>
      </c>
      <c r="O25" s="8">
        <v>30</v>
      </c>
      <c r="P25" s="8">
        <v>29.9</v>
      </c>
      <c r="Q25" s="8">
        <v>1.07</v>
      </c>
    </row>
    <row r="26" spans="1:17" ht="15.75" x14ac:dyDescent="0.25">
      <c r="A26" s="9">
        <v>44098</v>
      </c>
      <c r="B26" s="8">
        <v>74</v>
      </c>
      <c r="C26" s="8">
        <v>66.900000000000006</v>
      </c>
      <c r="D26" s="8">
        <v>63</v>
      </c>
      <c r="E26" s="8">
        <v>61</v>
      </c>
      <c r="F26" s="8">
        <v>59.5</v>
      </c>
      <c r="G26" s="8">
        <v>57</v>
      </c>
      <c r="H26" s="8">
        <v>94</v>
      </c>
      <c r="I26" s="8">
        <v>79</v>
      </c>
      <c r="J26" s="8">
        <v>56</v>
      </c>
      <c r="K26" s="8">
        <v>2</v>
      </c>
      <c r="L26" s="8">
        <v>2</v>
      </c>
      <c r="M26" s="8">
        <v>2</v>
      </c>
      <c r="N26" s="8">
        <v>29.9</v>
      </c>
      <c r="O26" s="8">
        <v>29.9</v>
      </c>
      <c r="P26" s="8">
        <v>29.8</v>
      </c>
      <c r="Q26" s="8">
        <v>1.07</v>
      </c>
    </row>
    <row r="27" spans="1:17" ht="15.75" x14ac:dyDescent="0.25">
      <c r="A27" s="9">
        <v>44099</v>
      </c>
      <c r="B27" s="8">
        <v>77</v>
      </c>
      <c r="C27" s="8">
        <v>67.400000000000006</v>
      </c>
      <c r="D27" s="8">
        <v>60</v>
      </c>
      <c r="E27" s="8">
        <v>61</v>
      </c>
      <c r="F27" s="8">
        <v>59.9</v>
      </c>
      <c r="G27" s="8">
        <v>58</v>
      </c>
      <c r="H27" s="8">
        <v>98</v>
      </c>
      <c r="I27" s="8">
        <v>78.5</v>
      </c>
      <c r="J27" s="8">
        <v>55</v>
      </c>
      <c r="K27" s="8">
        <v>4</v>
      </c>
      <c r="L27" s="8">
        <v>2.5</v>
      </c>
      <c r="M27" s="8">
        <v>0</v>
      </c>
      <c r="N27" s="8">
        <v>29.9</v>
      </c>
      <c r="O27" s="8">
        <v>29.9</v>
      </c>
      <c r="P27" s="8">
        <v>29.9</v>
      </c>
      <c r="Q27" s="8">
        <v>0</v>
      </c>
    </row>
    <row r="28" spans="1:17" ht="15.75" x14ac:dyDescent="0.25">
      <c r="A28" s="9">
        <v>44100</v>
      </c>
      <c r="B28" s="8">
        <v>78</v>
      </c>
      <c r="C28" s="8">
        <v>68.5</v>
      </c>
      <c r="D28" s="8">
        <v>59</v>
      </c>
      <c r="E28" s="8">
        <v>61</v>
      </c>
      <c r="F28" s="8">
        <v>59.6</v>
      </c>
      <c r="G28" s="8">
        <v>58</v>
      </c>
      <c r="H28" s="8">
        <v>97</v>
      </c>
      <c r="I28" s="8">
        <v>76.099999999999994</v>
      </c>
      <c r="J28" s="8">
        <v>54</v>
      </c>
      <c r="K28" s="8">
        <v>7</v>
      </c>
      <c r="L28" s="8">
        <v>3.5</v>
      </c>
      <c r="M28" s="8">
        <v>0</v>
      </c>
      <c r="N28" s="8">
        <v>30</v>
      </c>
      <c r="O28" s="8">
        <v>29.9</v>
      </c>
      <c r="P28" s="8">
        <v>29.9</v>
      </c>
      <c r="Q28" s="8">
        <v>0</v>
      </c>
    </row>
    <row r="29" spans="1:17" ht="15.75" x14ac:dyDescent="0.25">
      <c r="A29" s="9">
        <v>44101</v>
      </c>
      <c r="B29" s="8">
        <v>77</v>
      </c>
      <c r="C29" s="8">
        <v>69</v>
      </c>
      <c r="D29" s="8">
        <v>61</v>
      </c>
      <c r="E29" s="8">
        <v>62</v>
      </c>
      <c r="F29" s="8">
        <v>59.4</v>
      </c>
      <c r="G29" s="8">
        <v>58</v>
      </c>
      <c r="H29" s="8">
        <v>94</v>
      </c>
      <c r="I29" s="8">
        <v>73</v>
      </c>
      <c r="J29" s="8">
        <v>51</v>
      </c>
      <c r="K29" s="8">
        <v>7</v>
      </c>
      <c r="L29" s="8">
        <v>3.1</v>
      </c>
      <c r="M29" s="8">
        <v>0</v>
      </c>
      <c r="N29" s="8">
        <v>30</v>
      </c>
      <c r="O29" s="8">
        <v>29.9</v>
      </c>
      <c r="P29" s="8">
        <v>29.9</v>
      </c>
      <c r="Q29" s="8">
        <v>0</v>
      </c>
    </row>
    <row r="30" spans="1:17" ht="15.75" x14ac:dyDescent="0.25">
      <c r="A30" s="9">
        <v>44102</v>
      </c>
      <c r="B30" s="8">
        <v>77</v>
      </c>
      <c r="C30" s="8">
        <v>69.400000000000006</v>
      </c>
      <c r="D30" s="8">
        <v>62</v>
      </c>
      <c r="E30" s="8">
        <v>65</v>
      </c>
      <c r="F30" s="8">
        <v>61.5</v>
      </c>
      <c r="G30" s="8">
        <v>60</v>
      </c>
      <c r="H30" s="8">
        <v>93</v>
      </c>
      <c r="I30" s="8">
        <v>76.900000000000006</v>
      </c>
      <c r="J30" s="8">
        <v>58</v>
      </c>
      <c r="K30" s="8">
        <v>7</v>
      </c>
      <c r="L30" s="8">
        <v>2.6</v>
      </c>
      <c r="M30" s="8">
        <v>0</v>
      </c>
      <c r="N30" s="8">
        <v>29.9</v>
      </c>
      <c r="O30" s="8">
        <v>29.8</v>
      </c>
      <c r="P30" s="8">
        <v>29.8</v>
      </c>
      <c r="Q30" s="8">
        <v>0</v>
      </c>
    </row>
    <row r="31" spans="1:17" ht="15.75" x14ac:dyDescent="0.25">
      <c r="A31" s="9">
        <v>44103</v>
      </c>
      <c r="B31" s="8">
        <v>65</v>
      </c>
      <c r="C31" s="8">
        <v>60.6</v>
      </c>
      <c r="D31" s="8">
        <v>55</v>
      </c>
      <c r="E31" s="8">
        <v>64</v>
      </c>
      <c r="F31" s="8">
        <v>55.4</v>
      </c>
      <c r="G31" s="8">
        <v>52</v>
      </c>
      <c r="H31" s="8">
        <v>96</v>
      </c>
      <c r="I31" s="8">
        <v>82.6</v>
      </c>
      <c r="J31" s="8">
        <v>65</v>
      </c>
      <c r="K31" s="8">
        <v>7</v>
      </c>
      <c r="L31" s="8">
        <v>4</v>
      </c>
      <c r="M31" s="8">
        <v>2</v>
      </c>
      <c r="N31" s="8">
        <v>30</v>
      </c>
      <c r="O31" s="8">
        <v>29.9</v>
      </c>
      <c r="P31" s="8">
        <v>29.8</v>
      </c>
      <c r="Q31" s="8">
        <v>1.37</v>
      </c>
    </row>
    <row r="32" spans="1:17" ht="15.75" x14ac:dyDescent="0.25">
      <c r="A32" s="9">
        <v>44104</v>
      </c>
      <c r="B32" s="8">
        <v>67</v>
      </c>
      <c r="C32" s="8">
        <v>61.1</v>
      </c>
      <c r="D32" s="8">
        <v>52</v>
      </c>
      <c r="E32" s="8">
        <v>54</v>
      </c>
      <c r="F32" s="8">
        <v>50.3</v>
      </c>
      <c r="G32" s="8">
        <v>47</v>
      </c>
      <c r="H32" s="8">
        <v>98</v>
      </c>
      <c r="I32" s="8">
        <v>70.3</v>
      </c>
      <c r="J32" s="8">
        <v>49</v>
      </c>
      <c r="K32" s="8">
        <v>7</v>
      </c>
      <c r="L32" s="8">
        <v>3.6</v>
      </c>
      <c r="M32" s="8">
        <v>0</v>
      </c>
      <c r="N32" s="8">
        <v>30</v>
      </c>
      <c r="O32" s="8">
        <v>29.9</v>
      </c>
      <c r="P32" s="8">
        <v>29.8</v>
      </c>
      <c r="Q32" s="8">
        <v>0.3</v>
      </c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00604-7D99-4333-8E58-D57630D4BC2E}">
  <dimension ref="A1:Q36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style="10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44105</v>
      </c>
      <c r="B3" s="8">
        <v>67</v>
      </c>
      <c r="C3" s="8">
        <v>61.5</v>
      </c>
      <c r="D3" s="8">
        <v>58</v>
      </c>
      <c r="E3" s="8">
        <v>57</v>
      </c>
      <c r="F3" s="8">
        <v>56</v>
      </c>
      <c r="G3" s="8">
        <v>54</v>
      </c>
      <c r="H3" s="8">
        <v>94</v>
      </c>
      <c r="I3" s="8">
        <v>82.5</v>
      </c>
      <c r="J3" s="8">
        <v>68</v>
      </c>
      <c r="K3" s="8">
        <v>4</v>
      </c>
      <c r="L3" s="8">
        <v>3.5</v>
      </c>
      <c r="M3" s="8">
        <v>2</v>
      </c>
      <c r="N3" s="8">
        <v>29.8</v>
      </c>
      <c r="O3" s="8">
        <v>29.7</v>
      </c>
      <c r="P3" s="8">
        <v>29.7</v>
      </c>
      <c r="Q3" s="8">
        <v>7.0000000000000007E-2</v>
      </c>
    </row>
    <row r="4" spans="1:17" ht="15.75" x14ac:dyDescent="0.25">
      <c r="A4" s="9">
        <v>44106</v>
      </c>
      <c r="B4" s="8">
        <v>69</v>
      </c>
      <c r="C4" s="8">
        <v>62.4</v>
      </c>
      <c r="D4" s="8">
        <v>52</v>
      </c>
      <c r="E4" s="8">
        <v>43</v>
      </c>
      <c r="F4" s="8">
        <v>33.5</v>
      </c>
      <c r="G4" s="8">
        <v>26</v>
      </c>
      <c r="H4" s="8">
        <v>71</v>
      </c>
      <c r="I4" s="8">
        <v>35.799999999999997</v>
      </c>
      <c r="J4" s="8">
        <v>25</v>
      </c>
      <c r="K4" s="8">
        <v>9</v>
      </c>
      <c r="L4" s="8">
        <v>5.8</v>
      </c>
      <c r="M4" s="8">
        <v>2</v>
      </c>
      <c r="N4" s="8">
        <v>29.9</v>
      </c>
      <c r="O4" s="8">
        <v>29.9</v>
      </c>
      <c r="P4" s="8">
        <v>29.8</v>
      </c>
      <c r="Q4" s="8">
        <v>7.0000000000000007E-2</v>
      </c>
    </row>
    <row r="5" spans="1:17" ht="15.75" x14ac:dyDescent="0.25">
      <c r="A5" s="9">
        <v>44107</v>
      </c>
      <c r="B5" s="8">
        <v>72</v>
      </c>
      <c r="C5" s="8">
        <v>60.8</v>
      </c>
      <c r="D5" s="8">
        <v>48</v>
      </c>
      <c r="E5" s="8">
        <v>48</v>
      </c>
      <c r="F5" s="8">
        <v>40.6</v>
      </c>
      <c r="G5" s="8">
        <v>19</v>
      </c>
      <c r="H5" s="8">
        <v>84</v>
      </c>
      <c r="I5" s="8">
        <v>52.5</v>
      </c>
      <c r="J5" s="8">
        <v>20</v>
      </c>
      <c r="K5" s="8">
        <v>11</v>
      </c>
      <c r="L5" s="8">
        <v>5.0999999999999996</v>
      </c>
      <c r="M5" s="8">
        <v>0</v>
      </c>
      <c r="N5" s="8">
        <v>30</v>
      </c>
      <c r="O5" s="8">
        <v>29.9</v>
      </c>
      <c r="P5" s="8">
        <v>29.8</v>
      </c>
      <c r="Q5" s="8">
        <v>0</v>
      </c>
    </row>
    <row r="6" spans="1:17" ht="15.75" x14ac:dyDescent="0.25">
      <c r="A6" s="9">
        <v>44108</v>
      </c>
      <c r="B6" s="8">
        <v>64</v>
      </c>
      <c r="C6" s="8">
        <v>56.6</v>
      </c>
      <c r="D6" s="8">
        <v>51</v>
      </c>
      <c r="E6" s="8">
        <v>31</v>
      </c>
      <c r="F6" s="8">
        <v>23.5</v>
      </c>
      <c r="G6" s="8">
        <v>17</v>
      </c>
      <c r="H6" s="8">
        <v>43</v>
      </c>
      <c r="I6" s="8">
        <v>28.3</v>
      </c>
      <c r="J6" s="8">
        <v>23</v>
      </c>
      <c r="K6" s="8">
        <v>11</v>
      </c>
      <c r="L6" s="8">
        <v>8</v>
      </c>
      <c r="M6" s="8">
        <v>2</v>
      </c>
      <c r="N6" s="8">
        <v>30.1</v>
      </c>
      <c r="O6" s="8">
        <v>30.1</v>
      </c>
      <c r="P6" s="8">
        <v>30</v>
      </c>
      <c r="Q6" s="8">
        <v>0</v>
      </c>
    </row>
    <row r="7" spans="1:17" ht="15.75" x14ac:dyDescent="0.25">
      <c r="A7" s="9">
        <v>44109</v>
      </c>
      <c r="B7" s="8">
        <v>66</v>
      </c>
      <c r="C7" s="8">
        <v>57.8</v>
      </c>
      <c r="D7" s="8">
        <v>49</v>
      </c>
      <c r="E7" s="8">
        <v>38</v>
      </c>
      <c r="F7" s="8">
        <v>28.6</v>
      </c>
      <c r="G7" s="8">
        <v>25</v>
      </c>
      <c r="H7" s="8">
        <v>68</v>
      </c>
      <c r="I7" s="8">
        <v>35</v>
      </c>
      <c r="J7" s="8">
        <v>21</v>
      </c>
      <c r="K7" s="8">
        <v>7</v>
      </c>
      <c r="L7" s="8">
        <v>3.6</v>
      </c>
      <c r="M7" s="8">
        <v>2</v>
      </c>
      <c r="N7" s="8">
        <v>30.2</v>
      </c>
      <c r="O7" s="8">
        <v>30.1</v>
      </c>
      <c r="P7" s="8">
        <v>30</v>
      </c>
      <c r="Q7" s="8">
        <v>0</v>
      </c>
    </row>
    <row r="8" spans="1:17" ht="15.75" x14ac:dyDescent="0.25">
      <c r="A8" s="9">
        <v>44110</v>
      </c>
      <c r="B8" s="8">
        <v>69</v>
      </c>
      <c r="C8" s="8">
        <v>57.4</v>
      </c>
      <c r="D8" s="8">
        <v>44</v>
      </c>
      <c r="E8" s="8">
        <v>44</v>
      </c>
      <c r="F8" s="8">
        <v>39.799999999999997</v>
      </c>
      <c r="G8" s="8">
        <v>36</v>
      </c>
      <c r="H8" s="8">
        <v>84</v>
      </c>
      <c r="I8" s="8">
        <v>54.9</v>
      </c>
      <c r="J8" s="8">
        <v>30</v>
      </c>
      <c r="K8" s="8">
        <v>4</v>
      </c>
      <c r="L8" s="8">
        <v>2.8</v>
      </c>
      <c r="M8" s="8">
        <v>0</v>
      </c>
      <c r="N8" s="8">
        <v>30.1</v>
      </c>
      <c r="O8" s="8">
        <v>30.1</v>
      </c>
      <c r="P8" s="8">
        <v>30</v>
      </c>
      <c r="Q8" s="8">
        <v>0</v>
      </c>
    </row>
    <row r="9" spans="1:17" ht="15.75" x14ac:dyDescent="0.25">
      <c r="A9" s="9">
        <v>44111</v>
      </c>
      <c r="B9" s="8">
        <v>71</v>
      </c>
      <c r="C9" s="8">
        <v>59.9</v>
      </c>
      <c r="D9" s="8">
        <v>52</v>
      </c>
      <c r="E9" s="8">
        <v>48</v>
      </c>
      <c r="F9" s="8">
        <v>46.5</v>
      </c>
      <c r="G9" s="8">
        <v>44</v>
      </c>
      <c r="H9" s="8">
        <v>82</v>
      </c>
      <c r="I9" s="8">
        <v>63.6</v>
      </c>
      <c r="J9" s="8">
        <v>39</v>
      </c>
      <c r="K9" s="8">
        <v>4</v>
      </c>
      <c r="L9" s="8">
        <v>2.2999999999999998</v>
      </c>
      <c r="M9" s="8">
        <v>0</v>
      </c>
      <c r="N9" s="8">
        <v>30.2</v>
      </c>
      <c r="O9" s="8">
        <v>30.1</v>
      </c>
      <c r="P9" s="8">
        <v>30.1</v>
      </c>
      <c r="Q9" s="8">
        <v>0</v>
      </c>
    </row>
    <row r="10" spans="1:17" ht="15.75" x14ac:dyDescent="0.25">
      <c r="A10" s="9" t="s">
        <v>13</v>
      </c>
      <c r="B10" s="8" t="s">
        <v>11</v>
      </c>
      <c r="C10" s="8" t="s">
        <v>11</v>
      </c>
      <c r="D10" s="8" t="s">
        <v>11</v>
      </c>
      <c r="E10" s="8" t="s">
        <v>11</v>
      </c>
      <c r="F10" s="8" t="s">
        <v>11</v>
      </c>
      <c r="G10" s="8" t="s">
        <v>11</v>
      </c>
      <c r="H10" s="8" t="s">
        <v>11</v>
      </c>
      <c r="I10" s="8" t="s">
        <v>11</v>
      </c>
      <c r="J10" s="8" t="s">
        <v>11</v>
      </c>
      <c r="K10" s="8" t="s">
        <v>11</v>
      </c>
      <c r="L10" s="8" t="s">
        <v>11</v>
      </c>
      <c r="M10" s="8" t="s">
        <v>11</v>
      </c>
      <c r="N10" s="8" t="s">
        <v>11</v>
      </c>
      <c r="O10" s="8" t="s">
        <v>11</v>
      </c>
      <c r="P10" s="8" t="s">
        <v>11</v>
      </c>
      <c r="Q10" s="8" t="s">
        <v>11</v>
      </c>
    </row>
    <row r="11" spans="1:17" ht="15.75" x14ac:dyDescent="0.25">
      <c r="A11" s="9">
        <v>44113</v>
      </c>
      <c r="B11" s="8">
        <v>71</v>
      </c>
      <c r="C11" s="8">
        <v>63.3</v>
      </c>
      <c r="D11" s="8">
        <v>56</v>
      </c>
      <c r="E11" s="8">
        <v>53</v>
      </c>
      <c r="F11" s="8">
        <v>51.2</v>
      </c>
      <c r="G11" s="8">
        <v>49</v>
      </c>
      <c r="H11" s="8">
        <v>87</v>
      </c>
      <c r="I11" s="8">
        <v>66.7</v>
      </c>
      <c r="J11" s="8">
        <v>48</v>
      </c>
      <c r="K11" s="8">
        <v>4</v>
      </c>
      <c r="L11" s="8">
        <v>2.2999999999999998</v>
      </c>
      <c r="M11" s="8">
        <v>2</v>
      </c>
      <c r="N11" s="8">
        <v>30.1</v>
      </c>
      <c r="O11" s="8">
        <v>30.1</v>
      </c>
      <c r="P11" s="8">
        <v>30</v>
      </c>
      <c r="Q11" s="8">
        <v>0</v>
      </c>
    </row>
    <row r="12" spans="1:17" ht="15.75" x14ac:dyDescent="0.25">
      <c r="A12" s="9">
        <v>44114</v>
      </c>
      <c r="B12" s="8">
        <v>73</v>
      </c>
      <c r="C12" s="8">
        <v>62.9</v>
      </c>
      <c r="D12" s="8">
        <v>53</v>
      </c>
      <c r="E12" s="8">
        <v>54</v>
      </c>
      <c r="F12" s="8">
        <v>52.8</v>
      </c>
      <c r="G12" s="8">
        <v>52</v>
      </c>
      <c r="H12" s="8">
        <v>95</v>
      </c>
      <c r="I12" s="8">
        <v>72</v>
      </c>
      <c r="J12" s="8">
        <v>51</v>
      </c>
      <c r="K12" s="8">
        <v>7</v>
      </c>
      <c r="L12" s="8">
        <v>3.9</v>
      </c>
      <c r="M12" s="8">
        <v>2</v>
      </c>
      <c r="N12" s="8">
        <v>30</v>
      </c>
      <c r="O12" s="8">
        <v>30</v>
      </c>
      <c r="P12" s="8">
        <v>29.9</v>
      </c>
      <c r="Q12" s="8">
        <v>0</v>
      </c>
    </row>
    <row r="13" spans="1:17" ht="15.75" x14ac:dyDescent="0.25">
      <c r="A13" s="9">
        <v>44115</v>
      </c>
      <c r="B13" s="8">
        <v>65</v>
      </c>
      <c r="C13" s="8">
        <v>61.5</v>
      </c>
      <c r="D13" s="8">
        <v>57</v>
      </c>
      <c r="E13" s="8">
        <v>54</v>
      </c>
      <c r="F13" s="8">
        <v>38.9</v>
      </c>
      <c r="G13" s="8">
        <v>23</v>
      </c>
      <c r="H13" s="8">
        <v>88</v>
      </c>
      <c r="I13" s="8">
        <v>46.6</v>
      </c>
      <c r="J13" s="8">
        <v>27</v>
      </c>
      <c r="K13" s="8">
        <v>11</v>
      </c>
      <c r="L13" s="8">
        <v>6.9</v>
      </c>
      <c r="M13" s="8">
        <v>2</v>
      </c>
      <c r="N13" s="8">
        <v>30.1</v>
      </c>
      <c r="O13" s="8">
        <v>30</v>
      </c>
      <c r="P13" s="8">
        <v>29.9</v>
      </c>
      <c r="Q13" s="8">
        <v>0</v>
      </c>
    </row>
    <row r="14" spans="1:17" ht="15.75" x14ac:dyDescent="0.25">
      <c r="A14" s="9">
        <v>44116</v>
      </c>
      <c r="B14" s="8">
        <v>66</v>
      </c>
      <c r="C14" s="8">
        <v>56</v>
      </c>
      <c r="D14" s="8">
        <v>44</v>
      </c>
      <c r="E14" s="8">
        <v>34</v>
      </c>
      <c r="F14" s="8">
        <v>29.1</v>
      </c>
      <c r="G14" s="8">
        <v>22</v>
      </c>
      <c r="H14" s="8">
        <v>54</v>
      </c>
      <c r="I14" s="8">
        <v>37.299999999999997</v>
      </c>
      <c r="J14" s="8">
        <v>23</v>
      </c>
      <c r="K14" s="8">
        <v>7</v>
      </c>
      <c r="L14" s="8">
        <v>3.8</v>
      </c>
      <c r="M14" s="8">
        <v>2</v>
      </c>
      <c r="N14" s="8">
        <v>30.1</v>
      </c>
      <c r="O14" s="8">
        <v>30.1</v>
      </c>
      <c r="P14" s="8">
        <v>30</v>
      </c>
      <c r="Q14" s="8">
        <v>0</v>
      </c>
    </row>
    <row r="15" spans="1:17" ht="15.75" x14ac:dyDescent="0.25">
      <c r="A15" s="9">
        <v>44117</v>
      </c>
      <c r="B15" s="8">
        <v>69</v>
      </c>
      <c r="C15" s="8">
        <v>57.8</v>
      </c>
      <c r="D15" s="8">
        <v>43</v>
      </c>
      <c r="E15" s="8">
        <v>39</v>
      </c>
      <c r="F15" s="8">
        <v>27.1</v>
      </c>
      <c r="G15" s="8">
        <v>15</v>
      </c>
      <c r="H15" s="8">
        <v>86</v>
      </c>
      <c r="I15" s="8">
        <v>39</v>
      </c>
      <c r="J15" s="8">
        <v>13</v>
      </c>
      <c r="K15" s="8">
        <v>7</v>
      </c>
      <c r="L15" s="8">
        <v>5.0999999999999996</v>
      </c>
      <c r="M15" s="8">
        <v>0</v>
      </c>
      <c r="N15" s="8">
        <v>30.3</v>
      </c>
      <c r="O15" s="8">
        <v>30.1</v>
      </c>
      <c r="P15" s="8">
        <v>30</v>
      </c>
      <c r="Q15" s="8">
        <v>0</v>
      </c>
    </row>
    <row r="16" spans="1:17" ht="15.75" x14ac:dyDescent="0.25">
      <c r="A16" s="9">
        <v>44118</v>
      </c>
      <c r="B16" s="8">
        <v>55</v>
      </c>
      <c r="C16" s="8">
        <v>51.6</v>
      </c>
      <c r="D16" s="8">
        <v>44</v>
      </c>
      <c r="E16" s="8">
        <v>35</v>
      </c>
      <c r="F16" s="8">
        <v>22.8</v>
      </c>
      <c r="G16" s="8">
        <v>15</v>
      </c>
      <c r="H16" s="8">
        <v>72</v>
      </c>
      <c r="I16" s="8">
        <v>35.6</v>
      </c>
      <c r="J16" s="8">
        <v>21</v>
      </c>
      <c r="K16" s="8">
        <v>7</v>
      </c>
      <c r="L16" s="8">
        <v>3.1</v>
      </c>
      <c r="M16" s="8">
        <v>0</v>
      </c>
      <c r="N16" s="8">
        <v>30.4</v>
      </c>
      <c r="O16" s="8">
        <v>30.3</v>
      </c>
      <c r="P16" s="8">
        <v>30.2</v>
      </c>
      <c r="Q16" s="8">
        <v>0</v>
      </c>
    </row>
    <row r="17" spans="1:17" ht="15.75" x14ac:dyDescent="0.25">
      <c r="A17" s="9">
        <v>44119</v>
      </c>
      <c r="B17" s="8">
        <v>64</v>
      </c>
      <c r="C17" s="8">
        <v>52</v>
      </c>
      <c r="D17" s="8">
        <v>39</v>
      </c>
      <c r="E17" s="8">
        <v>50</v>
      </c>
      <c r="F17" s="8">
        <v>41.4</v>
      </c>
      <c r="G17" s="8">
        <v>34</v>
      </c>
      <c r="H17" s="8">
        <v>89</v>
      </c>
      <c r="I17" s="8">
        <v>68.8</v>
      </c>
      <c r="J17" s="8">
        <v>41</v>
      </c>
      <c r="K17" s="8">
        <v>4</v>
      </c>
      <c r="L17" s="8">
        <v>2.5</v>
      </c>
      <c r="M17" s="8">
        <v>2</v>
      </c>
      <c r="N17" s="8">
        <v>30.2</v>
      </c>
      <c r="O17" s="8">
        <v>30.1</v>
      </c>
      <c r="P17" s="8">
        <v>30.1</v>
      </c>
      <c r="Q17" s="8">
        <v>0</v>
      </c>
    </row>
    <row r="18" spans="1:17" ht="15.75" x14ac:dyDescent="0.25">
      <c r="A18" s="9">
        <v>44120</v>
      </c>
      <c r="B18" s="8">
        <v>66</v>
      </c>
      <c r="C18" s="8">
        <v>57.6</v>
      </c>
      <c r="D18" s="8">
        <v>48</v>
      </c>
      <c r="E18" s="8">
        <v>49</v>
      </c>
      <c r="F18" s="8">
        <v>29</v>
      </c>
      <c r="G18" s="8">
        <v>17</v>
      </c>
      <c r="H18" s="8">
        <v>89</v>
      </c>
      <c r="I18" s="8">
        <v>41.3</v>
      </c>
      <c r="J18" s="8">
        <v>15</v>
      </c>
      <c r="K18" s="8">
        <v>7</v>
      </c>
      <c r="L18" s="8">
        <v>4.5</v>
      </c>
      <c r="M18" s="8">
        <v>0</v>
      </c>
      <c r="N18" s="8">
        <v>30.2</v>
      </c>
      <c r="O18" s="8">
        <v>30.1</v>
      </c>
      <c r="P18" s="8">
        <v>30.1</v>
      </c>
      <c r="Q18" s="8">
        <v>0</v>
      </c>
    </row>
    <row r="19" spans="1:17" ht="15.75" x14ac:dyDescent="0.25">
      <c r="A19" s="9">
        <v>44121</v>
      </c>
      <c r="B19" s="8">
        <v>73</v>
      </c>
      <c r="C19" s="8">
        <v>56.5</v>
      </c>
      <c r="D19" s="8">
        <v>40</v>
      </c>
      <c r="E19" s="8">
        <v>37</v>
      </c>
      <c r="F19" s="8">
        <v>31.8</v>
      </c>
      <c r="G19" s="8">
        <v>26</v>
      </c>
      <c r="H19" s="8">
        <v>80</v>
      </c>
      <c r="I19" s="8">
        <v>44.4</v>
      </c>
      <c r="J19" s="8">
        <v>17</v>
      </c>
      <c r="K19" s="8">
        <v>9</v>
      </c>
      <c r="L19" s="8">
        <v>3.4</v>
      </c>
      <c r="M19" s="8">
        <v>2</v>
      </c>
      <c r="N19" s="8">
        <v>30.1</v>
      </c>
      <c r="O19" s="8">
        <v>30.1</v>
      </c>
      <c r="P19" s="8">
        <v>30</v>
      </c>
      <c r="Q19" s="8">
        <v>0</v>
      </c>
    </row>
    <row r="20" spans="1:17" ht="15.75" x14ac:dyDescent="0.25">
      <c r="A20" s="9">
        <v>44122</v>
      </c>
      <c r="B20" s="8">
        <v>70</v>
      </c>
      <c r="C20" s="8">
        <v>56</v>
      </c>
      <c r="D20" s="8">
        <v>42</v>
      </c>
      <c r="E20" s="8">
        <v>41</v>
      </c>
      <c r="F20" s="8">
        <v>36.5</v>
      </c>
      <c r="G20" s="8">
        <v>32</v>
      </c>
      <c r="H20" s="8">
        <v>84</v>
      </c>
      <c r="I20" s="8">
        <v>53.1</v>
      </c>
      <c r="J20" s="8">
        <v>24</v>
      </c>
      <c r="K20" s="8">
        <v>4</v>
      </c>
      <c r="L20" s="8">
        <v>3</v>
      </c>
      <c r="M20" s="8">
        <v>2</v>
      </c>
      <c r="N20" s="8">
        <v>30.1</v>
      </c>
      <c r="O20" s="8">
        <v>30.1</v>
      </c>
      <c r="P20" s="8">
        <v>30.1</v>
      </c>
      <c r="Q20" s="8">
        <v>0</v>
      </c>
    </row>
    <row r="21" spans="1:17" ht="15.75" x14ac:dyDescent="0.25">
      <c r="A21" s="9">
        <v>44123</v>
      </c>
      <c r="B21" s="8">
        <v>71</v>
      </c>
      <c r="C21" s="8">
        <v>55.3</v>
      </c>
      <c r="D21" s="8">
        <v>44</v>
      </c>
      <c r="E21" s="8">
        <v>44</v>
      </c>
      <c r="F21" s="8">
        <v>40.299999999999997</v>
      </c>
      <c r="G21" s="8">
        <v>35</v>
      </c>
      <c r="H21" s="8">
        <v>89</v>
      </c>
      <c r="I21" s="8">
        <v>62.1</v>
      </c>
      <c r="J21" s="8">
        <v>29</v>
      </c>
      <c r="K21" s="8">
        <v>7</v>
      </c>
      <c r="L21" s="8">
        <v>3.3</v>
      </c>
      <c r="M21" s="8">
        <v>2</v>
      </c>
      <c r="N21" s="8">
        <v>30.1</v>
      </c>
      <c r="O21" s="8">
        <v>30.1</v>
      </c>
      <c r="P21" s="8">
        <v>30.1</v>
      </c>
      <c r="Q21" s="8">
        <v>0</v>
      </c>
    </row>
    <row r="22" spans="1:17" ht="15.75" x14ac:dyDescent="0.25">
      <c r="A22" s="9">
        <v>44124</v>
      </c>
      <c r="B22" s="8">
        <v>61</v>
      </c>
      <c r="C22" s="8">
        <v>54.1</v>
      </c>
      <c r="D22" s="8">
        <v>45</v>
      </c>
      <c r="E22" s="8">
        <v>49</v>
      </c>
      <c r="F22" s="8">
        <v>46.4</v>
      </c>
      <c r="G22" s="8">
        <v>44</v>
      </c>
      <c r="H22" s="8">
        <v>94</v>
      </c>
      <c r="I22" s="8">
        <v>76.400000000000006</v>
      </c>
      <c r="J22" s="8">
        <v>58</v>
      </c>
      <c r="K22" s="8">
        <v>4</v>
      </c>
      <c r="L22" s="8">
        <v>1.8</v>
      </c>
      <c r="M22" s="8">
        <v>0</v>
      </c>
      <c r="N22" s="8">
        <v>30.1</v>
      </c>
      <c r="O22" s="8">
        <v>30</v>
      </c>
      <c r="P22" s="8">
        <v>29.9</v>
      </c>
      <c r="Q22" s="8">
        <v>0</v>
      </c>
    </row>
    <row r="23" spans="1:17" ht="15.75" x14ac:dyDescent="0.25">
      <c r="A23" s="9">
        <v>44125</v>
      </c>
      <c r="B23" s="8">
        <v>61</v>
      </c>
      <c r="C23" s="8">
        <v>54</v>
      </c>
      <c r="D23" s="8">
        <v>44</v>
      </c>
      <c r="E23" s="8">
        <v>45</v>
      </c>
      <c r="F23" s="8">
        <v>20.3</v>
      </c>
      <c r="G23" s="8">
        <v>9</v>
      </c>
      <c r="H23" s="8">
        <v>69</v>
      </c>
      <c r="I23" s="8">
        <v>31</v>
      </c>
      <c r="J23" s="8">
        <v>13</v>
      </c>
      <c r="K23" s="8">
        <v>11</v>
      </c>
      <c r="L23" s="8">
        <v>6.6</v>
      </c>
      <c r="M23" s="8">
        <v>2</v>
      </c>
      <c r="N23" s="8">
        <v>30</v>
      </c>
      <c r="O23" s="8">
        <v>29.9</v>
      </c>
      <c r="P23" s="8">
        <v>29.9</v>
      </c>
      <c r="Q23" s="8">
        <v>0</v>
      </c>
    </row>
    <row r="24" spans="1:17" ht="15.75" x14ac:dyDescent="0.25">
      <c r="A24" s="9">
        <v>44126</v>
      </c>
      <c r="B24" s="8">
        <v>60</v>
      </c>
      <c r="C24" s="8">
        <v>51.8</v>
      </c>
      <c r="D24" s="8">
        <v>41</v>
      </c>
      <c r="E24" s="8">
        <v>31</v>
      </c>
      <c r="F24" s="8">
        <v>17</v>
      </c>
      <c r="G24" s="8">
        <v>11</v>
      </c>
      <c r="H24" s="8">
        <v>68</v>
      </c>
      <c r="I24" s="8">
        <v>29.3</v>
      </c>
      <c r="J24" s="8">
        <v>15</v>
      </c>
      <c r="K24" s="8">
        <v>9</v>
      </c>
      <c r="L24" s="8">
        <v>6.4</v>
      </c>
      <c r="M24" s="8">
        <v>2</v>
      </c>
      <c r="N24" s="8">
        <v>30.1</v>
      </c>
      <c r="O24" s="8">
        <v>30.1</v>
      </c>
      <c r="P24" s="8">
        <v>30</v>
      </c>
      <c r="Q24" s="8">
        <v>0</v>
      </c>
    </row>
    <row r="25" spans="1:17" ht="15.75" x14ac:dyDescent="0.25">
      <c r="A25" s="9">
        <v>44127</v>
      </c>
      <c r="B25" s="8">
        <v>64</v>
      </c>
      <c r="C25" s="8">
        <v>51.9</v>
      </c>
      <c r="D25" s="8">
        <v>40</v>
      </c>
      <c r="E25" s="8">
        <v>29</v>
      </c>
      <c r="F25" s="8">
        <v>22.3</v>
      </c>
      <c r="G25" s="8">
        <v>15</v>
      </c>
      <c r="H25" s="8">
        <v>55</v>
      </c>
      <c r="I25" s="8">
        <v>33.299999999999997</v>
      </c>
      <c r="J25" s="8">
        <v>19</v>
      </c>
      <c r="K25" s="8">
        <v>7</v>
      </c>
      <c r="L25" s="8">
        <v>3.8</v>
      </c>
      <c r="M25" s="8">
        <v>0</v>
      </c>
      <c r="N25" s="8">
        <v>30.2</v>
      </c>
      <c r="O25" s="8">
        <v>30.1</v>
      </c>
      <c r="P25" s="8">
        <v>30</v>
      </c>
      <c r="Q25" s="8">
        <v>0</v>
      </c>
    </row>
    <row r="26" spans="1:17" ht="15.75" x14ac:dyDescent="0.25">
      <c r="A26" s="9">
        <v>44128</v>
      </c>
      <c r="B26" s="8">
        <v>67</v>
      </c>
      <c r="C26" s="8">
        <v>52.9</v>
      </c>
      <c r="D26" s="8">
        <v>38</v>
      </c>
      <c r="E26" s="8">
        <v>35</v>
      </c>
      <c r="F26" s="8">
        <v>30.8</v>
      </c>
      <c r="G26" s="8">
        <v>26</v>
      </c>
      <c r="H26" s="8">
        <v>80</v>
      </c>
      <c r="I26" s="8">
        <v>48</v>
      </c>
      <c r="J26" s="8">
        <v>21</v>
      </c>
      <c r="K26" s="8">
        <v>4</v>
      </c>
      <c r="L26" s="8">
        <v>2.8</v>
      </c>
      <c r="M26" s="8">
        <v>0</v>
      </c>
      <c r="N26" s="8">
        <v>30.1</v>
      </c>
      <c r="O26" s="8">
        <v>30</v>
      </c>
      <c r="P26" s="8">
        <v>30</v>
      </c>
      <c r="Q26" s="8">
        <v>0</v>
      </c>
    </row>
    <row r="27" spans="1:17" ht="15.75" x14ac:dyDescent="0.25">
      <c r="A27" s="9">
        <v>44129</v>
      </c>
      <c r="B27" s="8">
        <v>66</v>
      </c>
      <c r="C27" s="8">
        <v>55</v>
      </c>
      <c r="D27" s="8">
        <v>44</v>
      </c>
      <c r="E27" s="8">
        <v>44</v>
      </c>
      <c r="F27" s="8">
        <v>38.5</v>
      </c>
      <c r="G27" s="8">
        <v>35</v>
      </c>
      <c r="H27" s="8">
        <v>78</v>
      </c>
      <c r="I27" s="8">
        <v>56</v>
      </c>
      <c r="J27" s="8">
        <v>33</v>
      </c>
      <c r="K27" s="8">
        <v>4</v>
      </c>
      <c r="L27" s="8">
        <v>2.2999999999999998</v>
      </c>
      <c r="M27" s="8">
        <v>0</v>
      </c>
      <c r="N27" s="8">
        <v>30</v>
      </c>
      <c r="O27" s="8">
        <v>29.9</v>
      </c>
      <c r="P27" s="8">
        <v>29.9</v>
      </c>
      <c r="Q27" s="8">
        <v>0</v>
      </c>
    </row>
    <row r="28" spans="1:17" ht="15.75" x14ac:dyDescent="0.25">
      <c r="A28" s="9">
        <v>44130</v>
      </c>
      <c r="B28" s="8">
        <v>71</v>
      </c>
      <c r="C28" s="8">
        <v>59.5</v>
      </c>
      <c r="D28" s="8">
        <v>48</v>
      </c>
      <c r="E28" s="8">
        <v>44</v>
      </c>
      <c r="F28" s="8">
        <v>36.299999999999997</v>
      </c>
      <c r="G28" s="8">
        <v>12</v>
      </c>
      <c r="H28" s="8">
        <v>86</v>
      </c>
      <c r="I28" s="8">
        <v>49.1</v>
      </c>
      <c r="J28" s="8">
        <v>14</v>
      </c>
      <c r="K28" s="8">
        <v>7</v>
      </c>
      <c r="L28" s="8">
        <v>3.1</v>
      </c>
      <c r="M28" s="8">
        <v>2</v>
      </c>
      <c r="N28" s="8">
        <v>30.1</v>
      </c>
      <c r="O28" s="8">
        <v>30</v>
      </c>
      <c r="P28" s="8">
        <v>29.9</v>
      </c>
      <c r="Q28" s="8">
        <v>0</v>
      </c>
    </row>
    <row r="29" spans="1:17" ht="15.75" x14ac:dyDescent="0.25">
      <c r="A29" s="9">
        <v>44131</v>
      </c>
      <c r="B29" s="8">
        <v>62</v>
      </c>
      <c r="C29" s="8">
        <v>54.9</v>
      </c>
      <c r="D29" s="8">
        <v>47</v>
      </c>
      <c r="E29" s="8">
        <v>27</v>
      </c>
      <c r="F29" s="8">
        <v>16.100000000000001</v>
      </c>
      <c r="G29" s="8">
        <v>8</v>
      </c>
      <c r="H29" s="8">
        <v>45</v>
      </c>
      <c r="I29" s="8">
        <v>23.9</v>
      </c>
      <c r="J29" s="8">
        <v>13</v>
      </c>
      <c r="K29" s="8">
        <v>11</v>
      </c>
      <c r="L29" s="8">
        <v>6.8</v>
      </c>
      <c r="M29" s="8">
        <v>2</v>
      </c>
      <c r="N29" s="8">
        <v>30.2</v>
      </c>
      <c r="O29" s="8">
        <v>30.2</v>
      </c>
      <c r="P29" s="8">
        <v>30.1</v>
      </c>
      <c r="Q29" s="8">
        <v>0</v>
      </c>
    </row>
    <row r="30" spans="1:17" ht="15.75" x14ac:dyDescent="0.25">
      <c r="A30" s="9">
        <v>44132</v>
      </c>
      <c r="B30" s="8">
        <v>65</v>
      </c>
      <c r="C30" s="8">
        <v>50.8</v>
      </c>
      <c r="D30" s="8">
        <v>38</v>
      </c>
      <c r="E30" s="8">
        <v>30</v>
      </c>
      <c r="F30" s="8">
        <v>24.4</v>
      </c>
      <c r="G30" s="8">
        <v>14</v>
      </c>
      <c r="H30" s="8">
        <v>67</v>
      </c>
      <c r="I30" s="8">
        <v>41.3</v>
      </c>
      <c r="J30" s="8">
        <v>16</v>
      </c>
      <c r="K30" s="8">
        <v>4</v>
      </c>
      <c r="L30" s="8">
        <v>2.2999999999999998</v>
      </c>
      <c r="M30" s="8">
        <v>0</v>
      </c>
      <c r="N30" s="8">
        <v>30.3</v>
      </c>
      <c r="O30" s="8">
        <v>30.2</v>
      </c>
      <c r="P30" s="8">
        <v>30.2</v>
      </c>
      <c r="Q30" s="8">
        <v>0</v>
      </c>
    </row>
    <row r="31" spans="1:17" ht="15.75" x14ac:dyDescent="0.25">
      <c r="A31" s="9">
        <v>44133</v>
      </c>
      <c r="B31" s="8">
        <v>65</v>
      </c>
      <c r="C31" s="8">
        <v>51.3</v>
      </c>
      <c r="D31" s="8">
        <v>40</v>
      </c>
      <c r="E31" s="8">
        <v>36</v>
      </c>
      <c r="F31" s="8">
        <v>31.4</v>
      </c>
      <c r="G31" s="8">
        <v>27</v>
      </c>
      <c r="H31" s="8">
        <v>74</v>
      </c>
      <c r="I31" s="8">
        <v>50.6</v>
      </c>
      <c r="J31" s="8">
        <v>23</v>
      </c>
      <c r="K31" s="8">
        <v>4</v>
      </c>
      <c r="L31" s="8">
        <v>2.2999999999999998</v>
      </c>
      <c r="M31" s="8">
        <v>0</v>
      </c>
      <c r="N31" s="8">
        <v>30.2</v>
      </c>
      <c r="O31" s="8">
        <v>30.2</v>
      </c>
      <c r="P31" s="8">
        <v>30.2</v>
      </c>
      <c r="Q31" s="8">
        <v>0</v>
      </c>
    </row>
    <row r="32" spans="1:17" ht="15.75" x14ac:dyDescent="0.25">
      <c r="A32" s="9">
        <v>44134</v>
      </c>
      <c r="B32" s="8">
        <v>63</v>
      </c>
      <c r="C32" s="8">
        <v>52.9</v>
      </c>
      <c r="D32" s="8">
        <v>38</v>
      </c>
      <c r="E32" s="8">
        <v>40</v>
      </c>
      <c r="F32" s="8">
        <v>36.4</v>
      </c>
      <c r="G32" s="8">
        <v>33</v>
      </c>
      <c r="H32" s="8">
        <v>92</v>
      </c>
      <c r="I32" s="8">
        <v>57.1</v>
      </c>
      <c r="J32" s="8">
        <v>32</v>
      </c>
      <c r="K32" s="8">
        <v>7</v>
      </c>
      <c r="L32" s="8">
        <v>3</v>
      </c>
      <c r="M32" s="8">
        <v>2</v>
      </c>
      <c r="N32" s="8">
        <v>30.3</v>
      </c>
      <c r="O32" s="8">
        <v>30.2</v>
      </c>
      <c r="P32" s="8">
        <v>30.1</v>
      </c>
      <c r="Q32" s="8">
        <v>0</v>
      </c>
    </row>
    <row r="33" spans="1:17" ht="15.75" x14ac:dyDescent="0.25">
      <c r="A33" s="9">
        <v>44135</v>
      </c>
      <c r="B33" s="8">
        <v>66</v>
      </c>
      <c r="C33" s="8">
        <v>54.9</v>
      </c>
      <c r="D33" s="8">
        <v>47</v>
      </c>
      <c r="E33" s="8">
        <v>45</v>
      </c>
      <c r="F33" s="8">
        <v>32.6</v>
      </c>
      <c r="G33" s="8">
        <v>14</v>
      </c>
      <c r="H33" s="8">
        <v>90</v>
      </c>
      <c r="I33" s="8">
        <v>50.8</v>
      </c>
      <c r="J33" s="8">
        <v>13</v>
      </c>
      <c r="K33" s="8">
        <v>7</v>
      </c>
      <c r="L33" s="8">
        <v>3.1</v>
      </c>
      <c r="M33" s="8">
        <v>0</v>
      </c>
      <c r="N33" s="8">
        <v>30</v>
      </c>
      <c r="O33" s="8">
        <v>30</v>
      </c>
      <c r="P33" s="8">
        <v>29.9</v>
      </c>
      <c r="Q33" s="8">
        <v>0</v>
      </c>
    </row>
    <row r="36" spans="1:17" ht="77.25" x14ac:dyDescent="0.25">
      <c r="A36" s="11" t="s">
        <v>14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3B4D5-4B09-4253-A495-5882F303EA4A}">
  <dimension ref="A1:Q3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44136</v>
      </c>
      <c r="B3" s="8">
        <v>64</v>
      </c>
      <c r="C3" s="8">
        <v>57</v>
      </c>
      <c r="D3" s="8">
        <v>46</v>
      </c>
      <c r="E3" s="8">
        <v>24</v>
      </c>
      <c r="F3" s="8">
        <v>15.4</v>
      </c>
      <c r="G3" s="8">
        <v>12</v>
      </c>
      <c r="H3" s="8">
        <v>42</v>
      </c>
      <c r="I3" s="8">
        <v>20.8</v>
      </c>
      <c r="J3" s="8">
        <v>13</v>
      </c>
      <c r="K3" s="8">
        <v>9</v>
      </c>
      <c r="L3" s="8">
        <v>5.6</v>
      </c>
      <c r="M3" s="8">
        <v>2</v>
      </c>
      <c r="N3" s="8">
        <v>30.1</v>
      </c>
      <c r="O3" s="8">
        <v>30.1</v>
      </c>
      <c r="P3" s="8">
        <v>30</v>
      </c>
      <c r="Q3" s="8">
        <v>0</v>
      </c>
    </row>
    <row r="4" spans="1:17" ht="15.75" x14ac:dyDescent="0.25">
      <c r="A4" s="9">
        <v>44137</v>
      </c>
      <c r="B4" s="8">
        <v>54</v>
      </c>
      <c r="C4" s="8">
        <v>49.4</v>
      </c>
      <c r="D4" s="8">
        <v>37</v>
      </c>
      <c r="E4" s="8">
        <v>27</v>
      </c>
      <c r="F4" s="8">
        <v>9.9</v>
      </c>
      <c r="G4" s="8">
        <v>1</v>
      </c>
      <c r="H4" s="8">
        <v>47</v>
      </c>
      <c r="I4" s="8">
        <v>22.9</v>
      </c>
      <c r="J4" s="8">
        <v>11</v>
      </c>
      <c r="K4" s="8">
        <v>11</v>
      </c>
      <c r="L4" s="8">
        <v>7.1</v>
      </c>
      <c r="M4" s="8">
        <v>2</v>
      </c>
      <c r="N4" s="8">
        <v>30.2</v>
      </c>
      <c r="O4" s="8">
        <v>30.2</v>
      </c>
      <c r="P4" s="8">
        <v>30.1</v>
      </c>
      <c r="Q4" s="8">
        <v>0</v>
      </c>
    </row>
    <row r="5" spans="1:17" ht="15.75" x14ac:dyDescent="0.25">
      <c r="A5" s="9">
        <v>44138</v>
      </c>
      <c r="B5" s="8">
        <v>56</v>
      </c>
      <c r="C5" s="8">
        <v>45.6</v>
      </c>
      <c r="D5" s="8">
        <v>37</v>
      </c>
      <c r="E5" s="8">
        <v>23</v>
      </c>
      <c r="F5" s="8">
        <v>15</v>
      </c>
      <c r="G5" s="8">
        <v>10</v>
      </c>
      <c r="H5" s="8">
        <v>56</v>
      </c>
      <c r="I5" s="8">
        <v>31.6</v>
      </c>
      <c r="J5" s="8">
        <v>16</v>
      </c>
      <c r="K5" s="8">
        <v>4</v>
      </c>
      <c r="L5" s="8">
        <v>3</v>
      </c>
      <c r="M5" s="8">
        <v>0</v>
      </c>
      <c r="N5" s="8">
        <v>30.3</v>
      </c>
      <c r="O5" s="8">
        <v>30.2</v>
      </c>
      <c r="P5" s="8">
        <v>30.1</v>
      </c>
      <c r="Q5" s="8">
        <v>0</v>
      </c>
    </row>
    <row r="6" spans="1:17" ht="15.75" x14ac:dyDescent="0.25">
      <c r="A6" s="9">
        <v>44139</v>
      </c>
      <c r="B6" s="8">
        <v>57</v>
      </c>
      <c r="C6" s="8">
        <v>43</v>
      </c>
      <c r="D6" s="8">
        <v>32</v>
      </c>
      <c r="E6" s="8">
        <v>31</v>
      </c>
      <c r="F6" s="8">
        <v>25.4</v>
      </c>
      <c r="G6" s="8">
        <v>22</v>
      </c>
      <c r="H6" s="8">
        <v>73</v>
      </c>
      <c r="I6" s="8">
        <v>53.3</v>
      </c>
      <c r="J6" s="8">
        <v>25</v>
      </c>
      <c r="K6" s="8">
        <v>4</v>
      </c>
      <c r="L6" s="8">
        <v>2.2999999999999998</v>
      </c>
      <c r="M6" s="8">
        <v>0</v>
      </c>
      <c r="N6" s="8">
        <v>30.1</v>
      </c>
      <c r="O6" s="8">
        <v>30</v>
      </c>
      <c r="P6" s="8">
        <v>29.9</v>
      </c>
      <c r="Q6" s="8">
        <v>0</v>
      </c>
    </row>
    <row r="7" spans="1:17" ht="15.75" x14ac:dyDescent="0.25">
      <c r="A7" s="9">
        <v>44140</v>
      </c>
      <c r="B7" s="8">
        <v>60</v>
      </c>
      <c r="C7" s="8">
        <v>47.5</v>
      </c>
      <c r="D7" s="8">
        <v>37</v>
      </c>
      <c r="E7" s="8">
        <v>39</v>
      </c>
      <c r="F7" s="8">
        <v>33.1</v>
      </c>
      <c r="G7" s="8">
        <v>29</v>
      </c>
      <c r="H7" s="8">
        <v>80</v>
      </c>
      <c r="I7" s="8">
        <v>60</v>
      </c>
      <c r="J7" s="8">
        <v>35</v>
      </c>
      <c r="K7" s="8">
        <v>4</v>
      </c>
      <c r="L7" s="8">
        <v>2</v>
      </c>
      <c r="M7" s="8">
        <v>0</v>
      </c>
      <c r="N7" s="8">
        <v>30.1</v>
      </c>
      <c r="O7" s="8">
        <v>30</v>
      </c>
      <c r="P7" s="8">
        <v>29.9</v>
      </c>
      <c r="Q7" s="8">
        <v>0</v>
      </c>
    </row>
    <row r="8" spans="1:17" ht="15.75" x14ac:dyDescent="0.25">
      <c r="A8" s="9">
        <v>44141</v>
      </c>
      <c r="B8" s="8">
        <v>64</v>
      </c>
      <c r="C8" s="8">
        <v>50.8</v>
      </c>
      <c r="D8" s="8">
        <v>40</v>
      </c>
      <c r="E8" s="8">
        <v>39</v>
      </c>
      <c r="F8" s="8">
        <v>30.3</v>
      </c>
      <c r="G8" s="8">
        <v>19</v>
      </c>
      <c r="H8" s="8">
        <v>90</v>
      </c>
      <c r="I8" s="8">
        <v>53.1</v>
      </c>
      <c r="J8" s="8">
        <v>19</v>
      </c>
      <c r="K8" s="8">
        <v>7</v>
      </c>
      <c r="L8" s="8">
        <v>3.3</v>
      </c>
      <c r="M8" s="8">
        <v>2</v>
      </c>
      <c r="N8" s="8">
        <v>30</v>
      </c>
      <c r="O8" s="8">
        <v>29.9</v>
      </c>
      <c r="P8" s="8">
        <v>29.9</v>
      </c>
      <c r="Q8" s="8">
        <v>0</v>
      </c>
    </row>
    <row r="9" spans="1:17" ht="15.75" x14ac:dyDescent="0.25">
      <c r="A9" s="9">
        <v>44142</v>
      </c>
      <c r="B9" s="8">
        <v>65</v>
      </c>
      <c r="C9" s="8">
        <v>54.8</v>
      </c>
      <c r="D9" s="8">
        <v>41</v>
      </c>
      <c r="E9" s="8">
        <v>32</v>
      </c>
      <c r="F9" s="8">
        <v>17.5</v>
      </c>
      <c r="G9" s="8">
        <v>8</v>
      </c>
      <c r="H9" s="8">
        <v>70</v>
      </c>
      <c r="I9" s="8">
        <v>26.9</v>
      </c>
      <c r="J9" s="8">
        <v>12</v>
      </c>
      <c r="K9" s="8">
        <v>11</v>
      </c>
      <c r="L9" s="8">
        <v>6</v>
      </c>
      <c r="M9" s="8">
        <v>2</v>
      </c>
      <c r="N9" s="8">
        <v>30.3</v>
      </c>
      <c r="O9" s="8">
        <v>30.1</v>
      </c>
      <c r="P9" s="8">
        <v>30</v>
      </c>
      <c r="Q9" s="8">
        <v>0</v>
      </c>
    </row>
    <row r="10" spans="1:17" ht="15.75" x14ac:dyDescent="0.25">
      <c r="A10" s="9">
        <v>44143</v>
      </c>
      <c r="B10" s="8">
        <v>47</v>
      </c>
      <c r="C10" s="8">
        <v>43.7</v>
      </c>
      <c r="D10" s="8">
        <v>42</v>
      </c>
      <c r="E10" s="8">
        <v>20</v>
      </c>
      <c r="F10" s="8">
        <v>12.7</v>
      </c>
      <c r="G10" s="8">
        <v>7</v>
      </c>
      <c r="H10" s="8">
        <v>42</v>
      </c>
      <c r="I10" s="8">
        <v>30.3</v>
      </c>
      <c r="J10" s="8">
        <v>20</v>
      </c>
      <c r="K10" s="8">
        <v>4</v>
      </c>
      <c r="L10" s="8">
        <v>2</v>
      </c>
      <c r="M10" s="8">
        <v>0</v>
      </c>
      <c r="N10" s="8">
        <v>30.4</v>
      </c>
      <c r="O10" s="8">
        <v>30.3</v>
      </c>
      <c r="P10" s="8">
        <v>30.3</v>
      </c>
      <c r="Q10" s="8">
        <v>0</v>
      </c>
    </row>
    <row r="11" spans="1:17" ht="15.75" x14ac:dyDescent="0.25">
      <c r="A11" s="9">
        <v>44144</v>
      </c>
      <c r="B11" s="8">
        <v>61</v>
      </c>
      <c r="C11" s="8">
        <v>47.1</v>
      </c>
      <c r="D11" s="8">
        <v>35</v>
      </c>
      <c r="E11" s="8">
        <v>27</v>
      </c>
      <c r="F11" s="8">
        <v>22.1</v>
      </c>
      <c r="G11" s="8">
        <v>18</v>
      </c>
      <c r="H11" s="8">
        <v>62</v>
      </c>
      <c r="I11" s="8">
        <v>39.9</v>
      </c>
      <c r="J11" s="8">
        <v>20</v>
      </c>
      <c r="K11" s="8">
        <v>4</v>
      </c>
      <c r="L11" s="8">
        <v>2.8</v>
      </c>
      <c r="M11" s="8">
        <v>2</v>
      </c>
      <c r="N11" s="8">
        <v>30.2</v>
      </c>
      <c r="O11" s="8">
        <v>30.2</v>
      </c>
      <c r="P11" s="8">
        <v>30.1</v>
      </c>
      <c r="Q11" s="8">
        <v>0</v>
      </c>
    </row>
    <row r="12" spans="1:17" ht="15.75" x14ac:dyDescent="0.25">
      <c r="A12" s="9">
        <v>44145</v>
      </c>
      <c r="B12" s="8">
        <v>64</v>
      </c>
      <c r="C12" s="8">
        <v>47.1</v>
      </c>
      <c r="D12" s="8">
        <v>34</v>
      </c>
      <c r="E12" s="8">
        <v>31</v>
      </c>
      <c r="F12" s="8">
        <v>27</v>
      </c>
      <c r="G12" s="8">
        <v>22</v>
      </c>
      <c r="H12" s="8">
        <v>79</v>
      </c>
      <c r="I12" s="8">
        <v>50.9</v>
      </c>
      <c r="J12" s="8">
        <v>21</v>
      </c>
      <c r="K12" s="8">
        <v>4</v>
      </c>
      <c r="L12" s="8">
        <v>2</v>
      </c>
      <c r="M12" s="8">
        <v>0</v>
      </c>
      <c r="N12" s="8">
        <v>30.3</v>
      </c>
      <c r="O12" s="8">
        <v>30.2</v>
      </c>
      <c r="P12" s="8">
        <v>30.2</v>
      </c>
      <c r="Q12" s="8">
        <v>0</v>
      </c>
    </row>
    <row r="13" spans="1:17" ht="15.75" x14ac:dyDescent="0.25">
      <c r="A13" s="9">
        <v>44146</v>
      </c>
      <c r="B13" s="8">
        <v>57</v>
      </c>
      <c r="C13" s="8">
        <v>45.8</v>
      </c>
      <c r="D13" s="8">
        <v>37</v>
      </c>
      <c r="E13" s="8">
        <v>37</v>
      </c>
      <c r="F13" s="8">
        <v>33.4</v>
      </c>
      <c r="G13" s="8">
        <v>29</v>
      </c>
      <c r="H13" s="8">
        <v>83</v>
      </c>
      <c r="I13" s="8">
        <v>64</v>
      </c>
      <c r="J13" s="8">
        <v>41</v>
      </c>
      <c r="K13" s="8">
        <v>4</v>
      </c>
      <c r="L13" s="8">
        <v>1.8</v>
      </c>
      <c r="M13" s="8">
        <v>0</v>
      </c>
      <c r="N13" s="8">
        <v>30.3</v>
      </c>
      <c r="O13" s="8">
        <v>30.2</v>
      </c>
      <c r="P13" s="8">
        <v>30.1</v>
      </c>
      <c r="Q13" s="8">
        <v>0</v>
      </c>
    </row>
    <row r="14" spans="1:17" ht="15.75" x14ac:dyDescent="0.25">
      <c r="A14" s="9">
        <v>44147</v>
      </c>
      <c r="B14" s="8">
        <v>69</v>
      </c>
      <c r="C14" s="8">
        <v>54.3</v>
      </c>
      <c r="D14" s="8">
        <v>42</v>
      </c>
      <c r="E14" s="8">
        <v>38</v>
      </c>
      <c r="F14" s="8">
        <v>26.8</v>
      </c>
      <c r="G14" s="8">
        <v>17</v>
      </c>
      <c r="H14" s="8">
        <v>85</v>
      </c>
      <c r="I14" s="8">
        <v>44.3</v>
      </c>
      <c r="J14" s="8">
        <v>15</v>
      </c>
      <c r="K14" s="8">
        <v>7</v>
      </c>
      <c r="L14" s="8">
        <v>4</v>
      </c>
      <c r="M14" s="8">
        <v>2</v>
      </c>
      <c r="N14" s="8">
        <v>30.3</v>
      </c>
      <c r="O14" s="8">
        <v>30.2</v>
      </c>
      <c r="P14" s="8">
        <v>30.1</v>
      </c>
      <c r="Q14" s="8">
        <v>0</v>
      </c>
    </row>
    <row r="15" spans="1:17" ht="15.75" x14ac:dyDescent="0.25">
      <c r="A15" s="9">
        <v>44148</v>
      </c>
      <c r="B15" s="8">
        <v>61</v>
      </c>
      <c r="C15" s="8">
        <v>50.5</v>
      </c>
      <c r="D15" s="8">
        <v>38</v>
      </c>
      <c r="E15" s="8">
        <v>40</v>
      </c>
      <c r="F15" s="8">
        <v>28.5</v>
      </c>
      <c r="G15" s="8">
        <v>22</v>
      </c>
      <c r="H15" s="8">
        <v>70</v>
      </c>
      <c r="I15" s="8">
        <v>44.5</v>
      </c>
      <c r="J15" s="8">
        <v>27</v>
      </c>
      <c r="K15" s="8">
        <v>7</v>
      </c>
      <c r="L15" s="8">
        <v>3.4</v>
      </c>
      <c r="M15" s="8">
        <v>2</v>
      </c>
      <c r="N15" s="8">
        <v>30.4</v>
      </c>
      <c r="O15" s="8">
        <v>30.4</v>
      </c>
      <c r="P15" s="8">
        <v>30.3</v>
      </c>
      <c r="Q15" s="8">
        <v>0</v>
      </c>
    </row>
    <row r="16" spans="1:17" ht="15.75" x14ac:dyDescent="0.25">
      <c r="A16" s="9">
        <v>44149</v>
      </c>
      <c r="B16" s="8">
        <v>55</v>
      </c>
      <c r="C16" s="8">
        <v>48</v>
      </c>
      <c r="D16" s="8">
        <v>43</v>
      </c>
      <c r="E16" s="8">
        <v>42</v>
      </c>
      <c r="F16" s="8">
        <v>39.799999999999997</v>
      </c>
      <c r="G16" s="8">
        <v>38</v>
      </c>
      <c r="H16" s="8">
        <v>86</v>
      </c>
      <c r="I16" s="8">
        <v>73.5</v>
      </c>
      <c r="J16" s="8">
        <v>54</v>
      </c>
      <c r="K16" s="8">
        <v>2</v>
      </c>
      <c r="L16" s="8">
        <v>1.8</v>
      </c>
      <c r="M16" s="8">
        <v>0</v>
      </c>
      <c r="N16" s="8">
        <v>30.3</v>
      </c>
      <c r="O16" s="8">
        <v>30.2</v>
      </c>
      <c r="P16" s="8">
        <v>30.1</v>
      </c>
      <c r="Q16" s="8">
        <v>0</v>
      </c>
    </row>
    <row r="17" spans="1:17" ht="15.75" x14ac:dyDescent="0.25">
      <c r="A17" s="9">
        <v>44150</v>
      </c>
      <c r="B17" s="8">
        <v>60</v>
      </c>
      <c r="C17" s="8">
        <v>47.3</v>
      </c>
      <c r="D17" s="8">
        <v>38</v>
      </c>
      <c r="E17" s="8">
        <v>40</v>
      </c>
      <c r="F17" s="8">
        <v>38.4</v>
      </c>
      <c r="G17" s="8">
        <v>37</v>
      </c>
      <c r="H17" s="8">
        <v>96</v>
      </c>
      <c r="I17" s="8">
        <v>74.3</v>
      </c>
      <c r="J17" s="8">
        <v>42</v>
      </c>
      <c r="K17" s="8">
        <v>4</v>
      </c>
      <c r="L17" s="8">
        <v>1</v>
      </c>
      <c r="M17" s="8">
        <v>0</v>
      </c>
      <c r="N17" s="8">
        <v>30.2</v>
      </c>
      <c r="O17" s="8">
        <v>30.2</v>
      </c>
      <c r="P17" s="8">
        <v>30.1</v>
      </c>
      <c r="Q17" s="8">
        <v>0</v>
      </c>
    </row>
    <row r="18" spans="1:17" ht="15.75" x14ac:dyDescent="0.25">
      <c r="A18" s="9">
        <v>44151</v>
      </c>
      <c r="B18" s="8">
        <v>55</v>
      </c>
      <c r="C18" s="8">
        <v>50.4</v>
      </c>
      <c r="D18" s="8">
        <v>42</v>
      </c>
      <c r="E18" s="8">
        <v>44</v>
      </c>
      <c r="F18" s="8">
        <v>39</v>
      </c>
      <c r="G18" s="8">
        <v>35</v>
      </c>
      <c r="H18" s="8">
        <v>87</v>
      </c>
      <c r="I18" s="8">
        <v>66.099999999999994</v>
      </c>
      <c r="J18" s="8">
        <v>46</v>
      </c>
      <c r="K18" s="8">
        <v>4</v>
      </c>
      <c r="L18" s="8">
        <v>3</v>
      </c>
      <c r="M18" s="8">
        <v>2</v>
      </c>
      <c r="N18" s="8">
        <v>30.3</v>
      </c>
      <c r="O18" s="8">
        <v>30.2</v>
      </c>
      <c r="P18" s="8">
        <v>30.1</v>
      </c>
      <c r="Q18" s="8">
        <v>0</v>
      </c>
    </row>
    <row r="19" spans="1:17" ht="15.75" x14ac:dyDescent="0.25">
      <c r="A19" s="9">
        <v>44152</v>
      </c>
      <c r="B19" s="8">
        <v>51</v>
      </c>
      <c r="C19" s="8">
        <v>49.5</v>
      </c>
      <c r="D19" s="8">
        <v>47</v>
      </c>
      <c r="E19" s="8">
        <v>49</v>
      </c>
      <c r="F19" s="8">
        <v>46.5</v>
      </c>
      <c r="G19" s="8">
        <v>46</v>
      </c>
      <c r="H19" s="8">
        <v>96</v>
      </c>
      <c r="I19" s="8">
        <v>89.1</v>
      </c>
      <c r="J19" s="8">
        <v>81</v>
      </c>
      <c r="K19" s="8">
        <v>7</v>
      </c>
      <c r="L19" s="8">
        <v>3.4</v>
      </c>
      <c r="M19" s="8">
        <v>2</v>
      </c>
      <c r="N19" s="8">
        <v>30.1</v>
      </c>
      <c r="O19" s="8">
        <v>30</v>
      </c>
      <c r="P19" s="8">
        <v>29.9</v>
      </c>
      <c r="Q19" s="8">
        <v>0.03</v>
      </c>
    </row>
    <row r="20" spans="1:17" ht="15.75" x14ac:dyDescent="0.25">
      <c r="A20" s="9">
        <v>44153</v>
      </c>
      <c r="B20" s="8">
        <v>52</v>
      </c>
      <c r="C20" s="8">
        <v>49.3</v>
      </c>
      <c r="D20" s="8">
        <v>45</v>
      </c>
      <c r="E20" s="8">
        <v>51</v>
      </c>
      <c r="F20" s="8">
        <v>46.1</v>
      </c>
      <c r="G20" s="8">
        <v>35</v>
      </c>
      <c r="H20" s="8">
        <v>97</v>
      </c>
      <c r="I20" s="8">
        <v>89.8</v>
      </c>
      <c r="J20" s="8">
        <v>68</v>
      </c>
      <c r="K20" s="8">
        <v>11</v>
      </c>
      <c r="L20" s="8">
        <v>6.6</v>
      </c>
      <c r="M20" s="8">
        <v>2</v>
      </c>
      <c r="N20" s="8">
        <v>29.9</v>
      </c>
      <c r="O20" s="8">
        <v>29.7</v>
      </c>
      <c r="P20" s="8">
        <v>29.6</v>
      </c>
      <c r="Q20" s="8">
        <v>0.87</v>
      </c>
    </row>
    <row r="21" spans="1:17" ht="15.75" x14ac:dyDescent="0.25">
      <c r="A21" s="9">
        <v>44154</v>
      </c>
      <c r="B21" s="8">
        <v>49</v>
      </c>
      <c r="C21" s="8">
        <v>43.8</v>
      </c>
      <c r="D21" s="8">
        <v>39</v>
      </c>
      <c r="E21" s="8">
        <v>33</v>
      </c>
      <c r="F21" s="8">
        <v>27</v>
      </c>
      <c r="G21" s="8">
        <v>18</v>
      </c>
      <c r="H21" s="8">
        <v>77</v>
      </c>
      <c r="I21" s="8">
        <v>53.4</v>
      </c>
      <c r="J21" s="8">
        <v>36</v>
      </c>
      <c r="K21" s="8">
        <v>13</v>
      </c>
      <c r="L21" s="8">
        <v>8.5</v>
      </c>
      <c r="M21" s="8">
        <v>7</v>
      </c>
      <c r="N21" s="8">
        <v>30.1</v>
      </c>
      <c r="O21" s="8">
        <v>29.9</v>
      </c>
      <c r="P21" s="8">
        <v>29.7</v>
      </c>
      <c r="Q21" s="8">
        <v>0.79</v>
      </c>
    </row>
    <row r="22" spans="1:17" ht="15.75" x14ac:dyDescent="0.25">
      <c r="A22" s="9">
        <v>44155</v>
      </c>
      <c r="B22" s="8">
        <v>46</v>
      </c>
      <c r="C22" s="8">
        <v>40</v>
      </c>
      <c r="D22" s="8">
        <v>36</v>
      </c>
      <c r="E22" s="8">
        <v>23</v>
      </c>
      <c r="F22" s="8">
        <v>17.3</v>
      </c>
      <c r="G22" s="8">
        <v>15</v>
      </c>
      <c r="H22" s="8">
        <v>57</v>
      </c>
      <c r="I22" s="8">
        <v>41.1</v>
      </c>
      <c r="J22" s="8">
        <v>28</v>
      </c>
      <c r="K22" s="8">
        <v>9</v>
      </c>
      <c r="L22" s="8">
        <v>4.5</v>
      </c>
      <c r="M22" s="8">
        <v>2</v>
      </c>
      <c r="N22" s="8">
        <v>30.3</v>
      </c>
      <c r="O22" s="8">
        <v>30.2</v>
      </c>
      <c r="P22" s="8">
        <v>30.2</v>
      </c>
      <c r="Q22" s="8">
        <v>0</v>
      </c>
    </row>
    <row r="23" spans="1:17" ht="15.75" x14ac:dyDescent="0.25">
      <c r="A23" s="9">
        <v>44156</v>
      </c>
      <c r="B23" s="8">
        <v>38</v>
      </c>
      <c r="C23" s="8">
        <v>36</v>
      </c>
      <c r="D23" s="8">
        <v>33</v>
      </c>
      <c r="E23" s="8">
        <v>35</v>
      </c>
      <c r="F23" s="8">
        <v>29.4</v>
      </c>
      <c r="G23" s="8">
        <v>20</v>
      </c>
      <c r="H23" s="8">
        <v>96</v>
      </c>
      <c r="I23" s="8">
        <v>78.099999999999994</v>
      </c>
      <c r="J23" s="8">
        <v>49</v>
      </c>
      <c r="K23" s="8">
        <v>7</v>
      </c>
      <c r="L23" s="8">
        <v>3.3</v>
      </c>
      <c r="M23" s="8">
        <v>0</v>
      </c>
      <c r="N23" s="8">
        <v>30.4</v>
      </c>
      <c r="O23" s="8">
        <v>30.3</v>
      </c>
      <c r="P23" s="8">
        <v>30.2</v>
      </c>
      <c r="Q23" s="8">
        <v>0.22</v>
      </c>
    </row>
    <row r="24" spans="1:17" ht="15.75" x14ac:dyDescent="0.25">
      <c r="A24" s="9">
        <v>44157</v>
      </c>
      <c r="B24" s="8">
        <v>38</v>
      </c>
      <c r="C24" s="8">
        <v>34.5</v>
      </c>
      <c r="D24" s="8">
        <v>31</v>
      </c>
      <c r="E24" s="8">
        <v>15</v>
      </c>
      <c r="F24" s="8">
        <v>7.8</v>
      </c>
      <c r="G24" s="8">
        <v>4</v>
      </c>
      <c r="H24" s="8">
        <v>44</v>
      </c>
      <c r="I24" s="8">
        <v>33.799999999999997</v>
      </c>
      <c r="J24" s="8">
        <v>25</v>
      </c>
      <c r="K24" s="8">
        <v>11</v>
      </c>
      <c r="L24" s="8">
        <v>6.8</v>
      </c>
      <c r="M24" s="8">
        <v>2</v>
      </c>
      <c r="N24" s="8">
        <v>30.5</v>
      </c>
      <c r="O24" s="8">
        <v>30.4</v>
      </c>
      <c r="P24" s="8">
        <v>30.4</v>
      </c>
      <c r="Q24" s="8">
        <v>0.22</v>
      </c>
    </row>
    <row r="25" spans="1:17" ht="15.75" x14ac:dyDescent="0.25">
      <c r="A25" s="9">
        <v>44158</v>
      </c>
      <c r="B25" s="8">
        <v>42</v>
      </c>
      <c r="C25" s="8">
        <v>35.299999999999997</v>
      </c>
      <c r="D25" s="8">
        <v>31</v>
      </c>
      <c r="E25" s="8">
        <v>20</v>
      </c>
      <c r="F25" s="8">
        <v>10.1</v>
      </c>
      <c r="G25" s="8">
        <v>3</v>
      </c>
      <c r="H25" s="8">
        <v>65</v>
      </c>
      <c r="I25" s="8">
        <v>37.5</v>
      </c>
      <c r="J25" s="8">
        <v>25</v>
      </c>
      <c r="K25" s="8">
        <v>7</v>
      </c>
      <c r="L25" s="8">
        <v>5</v>
      </c>
      <c r="M25" s="8">
        <v>2</v>
      </c>
      <c r="N25" s="8">
        <v>30.5</v>
      </c>
      <c r="O25" s="8">
        <v>30.4</v>
      </c>
      <c r="P25" s="8">
        <v>30.3</v>
      </c>
      <c r="Q25" s="8">
        <v>0</v>
      </c>
    </row>
    <row r="26" spans="1:17" ht="15.75" x14ac:dyDescent="0.25">
      <c r="A26" s="9">
        <v>44159</v>
      </c>
      <c r="B26" s="8">
        <v>45</v>
      </c>
      <c r="C26" s="8">
        <v>34.5</v>
      </c>
      <c r="D26" s="8">
        <v>27</v>
      </c>
      <c r="E26" s="8">
        <v>23</v>
      </c>
      <c r="F26" s="8">
        <v>19.3</v>
      </c>
      <c r="G26" s="8">
        <v>15</v>
      </c>
      <c r="H26" s="8">
        <v>77</v>
      </c>
      <c r="I26" s="8">
        <v>57.1</v>
      </c>
      <c r="J26" s="8">
        <v>30</v>
      </c>
      <c r="K26" s="8">
        <v>4</v>
      </c>
      <c r="L26" s="8">
        <v>2</v>
      </c>
      <c r="M26" s="8">
        <v>0</v>
      </c>
      <c r="N26" s="8">
        <v>30.3</v>
      </c>
      <c r="O26" s="8">
        <v>30.3</v>
      </c>
      <c r="P26" s="8">
        <v>30.2</v>
      </c>
      <c r="Q26" s="8">
        <v>0</v>
      </c>
    </row>
    <row r="27" spans="1:17" ht="15.75" x14ac:dyDescent="0.25">
      <c r="A27" s="9">
        <v>44160</v>
      </c>
      <c r="B27" s="8">
        <v>44</v>
      </c>
      <c r="C27" s="8">
        <v>36.6</v>
      </c>
      <c r="D27" s="8">
        <v>26</v>
      </c>
      <c r="E27" s="8">
        <v>24</v>
      </c>
      <c r="F27" s="8">
        <v>17.5</v>
      </c>
      <c r="G27" s="8">
        <v>11</v>
      </c>
      <c r="H27" s="8">
        <v>90</v>
      </c>
      <c r="I27" s="8">
        <v>52.6</v>
      </c>
      <c r="J27" s="8">
        <v>27</v>
      </c>
      <c r="K27" s="8">
        <v>9</v>
      </c>
      <c r="L27" s="8">
        <v>3.5</v>
      </c>
      <c r="M27" s="8">
        <v>0</v>
      </c>
      <c r="N27" s="8">
        <v>30.4</v>
      </c>
      <c r="O27" s="8">
        <v>30.3</v>
      </c>
      <c r="P27" s="8">
        <v>30.2</v>
      </c>
      <c r="Q27" s="8">
        <v>0</v>
      </c>
    </row>
    <row r="28" spans="1:17" ht="15.75" x14ac:dyDescent="0.25">
      <c r="A28" s="9">
        <v>44161</v>
      </c>
      <c r="B28" s="8">
        <v>42</v>
      </c>
      <c r="C28" s="8">
        <v>35.5</v>
      </c>
      <c r="D28" s="8">
        <v>29</v>
      </c>
      <c r="E28" s="8">
        <v>21</v>
      </c>
      <c r="F28" s="8">
        <v>17.899999999999999</v>
      </c>
      <c r="G28" s="8">
        <v>13</v>
      </c>
      <c r="H28" s="8">
        <v>73</v>
      </c>
      <c r="I28" s="8">
        <v>50.9</v>
      </c>
      <c r="J28" s="8">
        <v>34</v>
      </c>
      <c r="K28" s="8">
        <v>4</v>
      </c>
      <c r="L28" s="8">
        <v>2.8</v>
      </c>
      <c r="M28" s="8">
        <v>2</v>
      </c>
      <c r="N28" s="8">
        <v>30.4</v>
      </c>
      <c r="O28" s="8">
        <v>30.4</v>
      </c>
      <c r="P28" s="8">
        <v>30.4</v>
      </c>
      <c r="Q28" s="8">
        <v>0</v>
      </c>
    </row>
    <row r="29" spans="1:17" ht="15.75" x14ac:dyDescent="0.25">
      <c r="A29" s="9">
        <v>44162</v>
      </c>
      <c r="B29" s="8">
        <v>41</v>
      </c>
      <c r="C29" s="8">
        <v>36.5</v>
      </c>
      <c r="D29" s="8">
        <v>33</v>
      </c>
      <c r="E29" s="8">
        <v>15</v>
      </c>
      <c r="F29" s="8">
        <v>11</v>
      </c>
      <c r="G29" s="8">
        <v>10</v>
      </c>
      <c r="H29" s="8">
        <v>48</v>
      </c>
      <c r="I29" s="8">
        <v>35.6</v>
      </c>
      <c r="J29" s="8">
        <v>28</v>
      </c>
      <c r="K29" s="8">
        <v>9</v>
      </c>
      <c r="L29" s="8">
        <v>6.8</v>
      </c>
      <c r="M29" s="8">
        <v>4</v>
      </c>
      <c r="N29" s="8">
        <v>30.6</v>
      </c>
      <c r="O29" s="8">
        <v>30.5</v>
      </c>
      <c r="P29" s="8">
        <v>30.4</v>
      </c>
      <c r="Q29" s="8">
        <v>0</v>
      </c>
    </row>
    <row r="30" spans="1:17" ht="15.75" x14ac:dyDescent="0.25">
      <c r="A30" s="9">
        <v>44163</v>
      </c>
      <c r="B30" s="8">
        <v>36</v>
      </c>
      <c r="C30" s="8">
        <v>31.4</v>
      </c>
      <c r="D30" s="8">
        <v>26</v>
      </c>
      <c r="E30" s="8">
        <v>14</v>
      </c>
      <c r="F30" s="8">
        <v>7.5</v>
      </c>
      <c r="G30" s="8">
        <v>4</v>
      </c>
      <c r="H30" s="8">
        <v>60</v>
      </c>
      <c r="I30" s="8">
        <v>38.299999999999997</v>
      </c>
      <c r="J30" s="8">
        <v>26</v>
      </c>
      <c r="K30" s="8">
        <v>9</v>
      </c>
      <c r="L30" s="8">
        <v>4.5</v>
      </c>
      <c r="M30" s="8">
        <v>2</v>
      </c>
      <c r="N30" s="8">
        <v>30.6</v>
      </c>
      <c r="O30" s="8">
        <v>30.5</v>
      </c>
      <c r="P30" s="8">
        <v>30.4</v>
      </c>
      <c r="Q30" s="8">
        <v>0</v>
      </c>
    </row>
    <row r="31" spans="1:17" ht="15.75" x14ac:dyDescent="0.25">
      <c r="A31" s="9">
        <v>44164</v>
      </c>
      <c r="B31" s="8">
        <v>42</v>
      </c>
      <c r="C31" s="8">
        <v>33.299999999999997</v>
      </c>
      <c r="D31" s="8">
        <v>24</v>
      </c>
      <c r="E31" s="8">
        <v>15</v>
      </c>
      <c r="F31" s="8">
        <v>11.1</v>
      </c>
      <c r="G31" s="8">
        <v>5</v>
      </c>
      <c r="H31" s="8">
        <v>70</v>
      </c>
      <c r="I31" s="8">
        <v>43.4</v>
      </c>
      <c r="J31" s="8">
        <v>28</v>
      </c>
      <c r="K31" s="8">
        <v>7</v>
      </c>
      <c r="L31" s="8">
        <v>4.0999999999999996</v>
      </c>
      <c r="M31" s="8">
        <v>0</v>
      </c>
      <c r="N31" s="8">
        <v>30.5</v>
      </c>
      <c r="O31" s="8">
        <v>30.4</v>
      </c>
      <c r="P31" s="8">
        <v>30.4</v>
      </c>
      <c r="Q31" s="8">
        <v>0</v>
      </c>
    </row>
    <row r="32" spans="1:17" ht="15.75" x14ac:dyDescent="0.25">
      <c r="A32" s="9">
        <v>44165</v>
      </c>
      <c r="B32" s="8">
        <v>39</v>
      </c>
      <c r="C32" s="8">
        <v>31.6</v>
      </c>
      <c r="D32" s="8">
        <v>27</v>
      </c>
      <c r="E32" s="8">
        <v>17</v>
      </c>
      <c r="F32" s="8">
        <v>9.5</v>
      </c>
      <c r="G32" s="8">
        <v>6</v>
      </c>
      <c r="H32" s="8">
        <v>62</v>
      </c>
      <c r="I32" s="8">
        <v>41.3</v>
      </c>
      <c r="J32" s="8">
        <v>27</v>
      </c>
      <c r="K32" s="8">
        <v>9</v>
      </c>
      <c r="L32" s="8">
        <v>4.4000000000000004</v>
      </c>
      <c r="M32" s="8">
        <v>0</v>
      </c>
      <c r="N32" s="8">
        <v>30.6</v>
      </c>
      <c r="O32" s="8">
        <v>30.6</v>
      </c>
      <c r="P32" s="8">
        <v>30.5</v>
      </c>
      <c r="Q32" s="8">
        <v>0</v>
      </c>
    </row>
    <row r="33" spans="1:1" x14ac:dyDescent="0.25">
      <c r="A33" s="4"/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0C35-CE1C-4860-BD54-5B2BB3282EF8}">
  <dimension ref="A1:Q3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44166</v>
      </c>
      <c r="B3" s="8">
        <v>37</v>
      </c>
      <c r="C3" s="8">
        <v>30</v>
      </c>
      <c r="D3" s="8">
        <v>24</v>
      </c>
      <c r="E3" s="8">
        <v>19</v>
      </c>
      <c r="F3" s="8">
        <v>13.8</v>
      </c>
      <c r="G3" s="8">
        <v>9</v>
      </c>
      <c r="H3" s="8">
        <v>75</v>
      </c>
      <c r="I3" s="8">
        <v>52.6</v>
      </c>
      <c r="J3" s="8">
        <v>32</v>
      </c>
      <c r="K3" s="8">
        <v>4</v>
      </c>
      <c r="L3" s="8">
        <v>2.8</v>
      </c>
      <c r="M3" s="8">
        <v>2</v>
      </c>
      <c r="N3" s="8">
        <v>30.6</v>
      </c>
      <c r="O3" s="8">
        <v>30.5</v>
      </c>
      <c r="P3" s="8">
        <v>30.5</v>
      </c>
      <c r="Q3" s="8">
        <v>0</v>
      </c>
    </row>
    <row r="4" spans="1:17" ht="15.75" x14ac:dyDescent="0.25">
      <c r="A4" s="9">
        <v>44167</v>
      </c>
      <c r="B4" s="8">
        <v>37</v>
      </c>
      <c r="C4" s="8">
        <v>32.5</v>
      </c>
      <c r="D4" s="8">
        <v>27</v>
      </c>
      <c r="E4" s="8">
        <v>21</v>
      </c>
      <c r="F4" s="8">
        <v>10.4</v>
      </c>
      <c r="G4" s="8">
        <v>4</v>
      </c>
      <c r="H4" s="8">
        <v>73</v>
      </c>
      <c r="I4" s="8">
        <v>43.4</v>
      </c>
      <c r="J4" s="8">
        <v>27</v>
      </c>
      <c r="K4" s="8">
        <v>9</v>
      </c>
      <c r="L4" s="8">
        <v>5.5</v>
      </c>
      <c r="M4" s="8">
        <v>2</v>
      </c>
      <c r="N4" s="8">
        <v>30.6</v>
      </c>
      <c r="O4" s="8">
        <v>30.5</v>
      </c>
      <c r="P4" s="8">
        <v>30.4</v>
      </c>
      <c r="Q4" s="8">
        <v>0</v>
      </c>
    </row>
    <row r="5" spans="1:17" ht="15.75" x14ac:dyDescent="0.25">
      <c r="A5" s="9">
        <v>44168</v>
      </c>
      <c r="B5" s="8">
        <v>39</v>
      </c>
      <c r="C5" s="8">
        <v>32.5</v>
      </c>
      <c r="D5" s="8">
        <v>27</v>
      </c>
      <c r="E5" s="8">
        <v>6</v>
      </c>
      <c r="F5" s="8">
        <v>3.5</v>
      </c>
      <c r="G5" s="8">
        <v>2</v>
      </c>
      <c r="H5" s="8">
        <v>37</v>
      </c>
      <c r="I5" s="8">
        <v>30.4</v>
      </c>
      <c r="J5" s="8">
        <v>22</v>
      </c>
      <c r="K5" s="8">
        <v>9</v>
      </c>
      <c r="L5" s="8">
        <v>4.8</v>
      </c>
      <c r="M5" s="8">
        <v>2</v>
      </c>
      <c r="N5" s="8">
        <v>30.6</v>
      </c>
      <c r="O5" s="8">
        <v>30.5</v>
      </c>
      <c r="P5" s="8">
        <v>30.5</v>
      </c>
      <c r="Q5" s="8">
        <v>0</v>
      </c>
    </row>
    <row r="6" spans="1:17" ht="15.75" x14ac:dyDescent="0.25">
      <c r="A6" s="9">
        <v>44169</v>
      </c>
      <c r="B6" s="8">
        <v>39</v>
      </c>
      <c r="C6" s="8">
        <v>32.6</v>
      </c>
      <c r="D6" s="8">
        <v>29</v>
      </c>
      <c r="E6" s="8">
        <v>6</v>
      </c>
      <c r="F6" s="8">
        <v>3.3</v>
      </c>
      <c r="G6" s="8">
        <v>1</v>
      </c>
      <c r="H6" s="8">
        <v>37</v>
      </c>
      <c r="I6" s="8">
        <v>29.8</v>
      </c>
      <c r="J6" s="8">
        <v>22</v>
      </c>
      <c r="K6" s="8">
        <v>9</v>
      </c>
      <c r="L6" s="8">
        <v>4.9000000000000004</v>
      </c>
      <c r="M6" s="8">
        <v>2</v>
      </c>
      <c r="N6" s="8">
        <v>30.5</v>
      </c>
      <c r="O6" s="8">
        <v>30.4</v>
      </c>
      <c r="P6" s="8">
        <v>30.3</v>
      </c>
      <c r="Q6" s="8">
        <v>0</v>
      </c>
    </row>
    <row r="7" spans="1:17" ht="15.75" x14ac:dyDescent="0.25">
      <c r="A7" s="9">
        <v>44170</v>
      </c>
      <c r="B7" s="8">
        <v>39</v>
      </c>
      <c r="C7" s="8">
        <v>31</v>
      </c>
      <c r="D7" s="8">
        <v>24</v>
      </c>
      <c r="E7" s="8">
        <v>13</v>
      </c>
      <c r="F7" s="8">
        <v>7.4</v>
      </c>
      <c r="G7" s="8">
        <v>5</v>
      </c>
      <c r="H7" s="8">
        <v>49</v>
      </c>
      <c r="I7" s="8">
        <v>38.4</v>
      </c>
      <c r="J7" s="8">
        <v>25</v>
      </c>
      <c r="K7" s="8">
        <v>4</v>
      </c>
      <c r="L7" s="8">
        <v>3</v>
      </c>
      <c r="M7" s="8">
        <v>2</v>
      </c>
      <c r="N7" s="8">
        <v>30.3</v>
      </c>
      <c r="O7" s="8">
        <v>30.3</v>
      </c>
      <c r="P7" s="8">
        <v>30.2</v>
      </c>
      <c r="Q7" s="8">
        <v>0</v>
      </c>
    </row>
    <row r="8" spans="1:17" ht="15.75" x14ac:dyDescent="0.25">
      <c r="A8" s="9">
        <v>44171</v>
      </c>
      <c r="B8" s="8">
        <v>43</v>
      </c>
      <c r="C8" s="8">
        <v>35</v>
      </c>
      <c r="D8" s="8">
        <v>26</v>
      </c>
      <c r="E8" s="8">
        <v>15</v>
      </c>
      <c r="F8" s="8">
        <v>9.3000000000000007</v>
      </c>
      <c r="G8" s="8">
        <v>-1</v>
      </c>
      <c r="H8" s="8">
        <v>58</v>
      </c>
      <c r="I8" s="8">
        <v>36.799999999999997</v>
      </c>
      <c r="J8" s="8">
        <v>22</v>
      </c>
      <c r="K8" s="8">
        <v>11</v>
      </c>
      <c r="L8" s="8">
        <v>5.8</v>
      </c>
      <c r="M8" s="8">
        <v>0</v>
      </c>
      <c r="N8" s="8">
        <v>30.4</v>
      </c>
      <c r="O8" s="8">
        <v>30.3</v>
      </c>
      <c r="P8" s="8">
        <v>30.2</v>
      </c>
      <c r="Q8" s="8">
        <v>0</v>
      </c>
    </row>
    <row r="9" spans="1:17" ht="15.75" x14ac:dyDescent="0.25">
      <c r="A9" s="9">
        <v>44172</v>
      </c>
      <c r="B9" s="8">
        <v>34</v>
      </c>
      <c r="C9" s="8">
        <v>28.9</v>
      </c>
      <c r="D9" s="8">
        <v>24</v>
      </c>
      <c r="E9" s="8">
        <v>-1</v>
      </c>
      <c r="F9" s="8">
        <v>-3.8</v>
      </c>
      <c r="G9" s="8">
        <v>-7</v>
      </c>
      <c r="H9" s="8">
        <v>34</v>
      </c>
      <c r="I9" s="8">
        <v>25.4</v>
      </c>
      <c r="J9" s="8">
        <v>18</v>
      </c>
      <c r="K9" s="8">
        <v>11</v>
      </c>
      <c r="L9" s="8">
        <v>7.1</v>
      </c>
      <c r="M9" s="8">
        <v>4</v>
      </c>
      <c r="N9" s="8">
        <v>30.5</v>
      </c>
      <c r="O9" s="8">
        <v>30.5</v>
      </c>
      <c r="P9" s="8">
        <v>30.4</v>
      </c>
      <c r="Q9" s="8">
        <v>0</v>
      </c>
    </row>
    <row r="10" spans="1:17" ht="15.75" x14ac:dyDescent="0.25">
      <c r="A10" s="9">
        <v>44173</v>
      </c>
      <c r="B10" s="8">
        <v>36</v>
      </c>
      <c r="C10" s="8">
        <v>27.3</v>
      </c>
      <c r="D10" s="8">
        <v>16</v>
      </c>
      <c r="E10" s="8">
        <v>11</v>
      </c>
      <c r="F10" s="8">
        <v>3.9</v>
      </c>
      <c r="G10" s="8">
        <v>0</v>
      </c>
      <c r="H10" s="8">
        <v>56</v>
      </c>
      <c r="I10" s="8">
        <v>38.6</v>
      </c>
      <c r="J10" s="8">
        <v>25</v>
      </c>
      <c r="K10" s="8">
        <v>7</v>
      </c>
      <c r="L10" s="8">
        <v>2.9</v>
      </c>
      <c r="M10" s="8">
        <v>2</v>
      </c>
      <c r="N10" s="8">
        <v>30.4</v>
      </c>
      <c r="O10" s="8">
        <v>30.3</v>
      </c>
      <c r="P10" s="8">
        <v>30.2</v>
      </c>
      <c r="Q10" s="8">
        <v>0</v>
      </c>
    </row>
    <row r="11" spans="1:17" ht="15.75" x14ac:dyDescent="0.25">
      <c r="A11" s="9">
        <v>44174</v>
      </c>
      <c r="B11" s="8">
        <v>37</v>
      </c>
      <c r="C11" s="8">
        <v>29.6</v>
      </c>
      <c r="D11" s="8">
        <v>23</v>
      </c>
      <c r="E11" s="8">
        <v>15</v>
      </c>
      <c r="F11" s="8">
        <v>13.1</v>
      </c>
      <c r="G11" s="8">
        <v>12</v>
      </c>
      <c r="H11" s="8">
        <v>64</v>
      </c>
      <c r="I11" s="8">
        <v>51.1</v>
      </c>
      <c r="J11" s="8">
        <v>36</v>
      </c>
      <c r="K11" s="8">
        <v>4</v>
      </c>
      <c r="L11" s="8">
        <v>2.5</v>
      </c>
      <c r="M11" s="8">
        <v>2</v>
      </c>
      <c r="N11" s="8">
        <v>30.2</v>
      </c>
      <c r="O11" s="8">
        <v>30.1</v>
      </c>
      <c r="P11" s="8">
        <v>30.1</v>
      </c>
      <c r="Q11" s="8">
        <v>0</v>
      </c>
    </row>
    <row r="12" spans="1:17" ht="15.75" x14ac:dyDescent="0.25">
      <c r="A12" s="9">
        <v>44175</v>
      </c>
      <c r="B12" s="8">
        <v>45</v>
      </c>
      <c r="C12" s="8">
        <v>31.5</v>
      </c>
      <c r="D12" s="8">
        <v>20</v>
      </c>
      <c r="E12" s="8">
        <v>20</v>
      </c>
      <c r="F12" s="8">
        <v>16.3</v>
      </c>
      <c r="G12" s="8">
        <v>14</v>
      </c>
      <c r="H12" s="8">
        <v>85</v>
      </c>
      <c r="I12" s="8">
        <v>56.6</v>
      </c>
      <c r="J12" s="8">
        <v>28</v>
      </c>
      <c r="K12" s="8">
        <v>7</v>
      </c>
      <c r="L12" s="8">
        <v>2.9</v>
      </c>
      <c r="M12" s="8">
        <v>2</v>
      </c>
      <c r="N12" s="8">
        <v>30.1</v>
      </c>
      <c r="O12" s="8">
        <v>30.1</v>
      </c>
      <c r="P12" s="8">
        <v>30</v>
      </c>
      <c r="Q12" s="8">
        <v>0</v>
      </c>
    </row>
    <row r="13" spans="1:17" ht="15.75" x14ac:dyDescent="0.25">
      <c r="A13" s="9">
        <v>44176</v>
      </c>
      <c r="B13" s="8">
        <v>44</v>
      </c>
      <c r="C13" s="8">
        <v>32.6</v>
      </c>
      <c r="D13" s="8">
        <v>26</v>
      </c>
      <c r="E13" s="8">
        <v>19</v>
      </c>
      <c r="F13" s="8">
        <v>14.5</v>
      </c>
      <c r="G13" s="8">
        <v>12</v>
      </c>
      <c r="H13" s="8">
        <v>72</v>
      </c>
      <c r="I13" s="8">
        <v>50.1</v>
      </c>
      <c r="J13" s="8">
        <v>29</v>
      </c>
      <c r="K13" s="8">
        <v>4</v>
      </c>
      <c r="L13" s="8">
        <v>2.5</v>
      </c>
      <c r="M13" s="8">
        <v>2</v>
      </c>
      <c r="N13" s="8">
        <v>30.1</v>
      </c>
      <c r="O13" s="8">
        <v>30.1</v>
      </c>
      <c r="P13" s="8">
        <v>30</v>
      </c>
      <c r="Q13" s="8">
        <v>0</v>
      </c>
    </row>
    <row r="14" spans="1:17" ht="15.75" x14ac:dyDescent="0.25">
      <c r="A14" s="9">
        <v>44177</v>
      </c>
      <c r="B14" s="8">
        <v>35</v>
      </c>
      <c r="C14" s="8">
        <v>29.1</v>
      </c>
      <c r="D14" s="8">
        <v>24</v>
      </c>
      <c r="E14" s="8">
        <v>25</v>
      </c>
      <c r="F14" s="8">
        <v>22</v>
      </c>
      <c r="G14" s="8">
        <v>10</v>
      </c>
      <c r="H14" s="8">
        <v>92</v>
      </c>
      <c r="I14" s="8">
        <v>77.599999999999994</v>
      </c>
      <c r="J14" s="8">
        <v>35</v>
      </c>
      <c r="K14" s="8">
        <v>7</v>
      </c>
      <c r="L14" s="8">
        <v>3.6</v>
      </c>
      <c r="M14" s="8">
        <v>2</v>
      </c>
      <c r="N14" s="8">
        <v>30.1</v>
      </c>
      <c r="O14" s="8">
        <v>30</v>
      </c>
      <c r="P14" s="8">
        <v>29.9</v>
      </c>
      <c r="Q14" s="8">
        <v>0</v>
      </c>
    </row>
    <row r="15" spans="1:17" ht="15.75" x14ac:dyDescent="0.25">
      <c r="A15" s="9">
        <v>44178</v>
      </c>
      <c r="B15" s="8">
        <v>31</v>
      </c>
      <c r="C15" s="8">
        <v>25.5</v>
      </c>
      <c r="D15" s="8">
        <v>22</v>
      </c>
      <c r="E15" s="8">
        <v>6</v>
      </c>
      <c r="F15" s="8">
        <v>-6.9</v>
      </c>
      <c r="G15" s="8">
        <v>-14</v>
      </c>
      <c r="H15" s="8">
        <v>36</v>
      </c>
      <c r="I15" s="8">
        <v>25</v>
      </c>
      <c r="J15" s="8">
        <v>17</v>
      </c>
      <c r="K15" s="8">
        <v>13</v>
      </c>
      <c r="L15" s="8">
        <v>9.9</v>
      </c>
      <c r="M15" s="8">
        <v>4</v>
      </c>
      <c r="N15" s="8">
        <v>30.5</v>
      </c>
      <c r="O15" s="8">
        <v>30.4</v>
      </c>
      <c r="P15" s="8">
        <v>30.1</v>
      </c>
      <c r="Q15" s="8">
        <v>0</v>
      </c>
    </row>
    <row r="16" spans="1:17" ht="15.75" x14ac:dyDescent="0.25">
      <c r="A16" s="9">
        <v>44179</v>
      </c>
      <c r="B16" s="8">
        <v>30</v>
      </c>
      <c r="C16" s="8">
        <v>23.3</v>
      </c>
      <c r="D16" s="8">
        <v>14</v>
      </c>
      <c r="E16" s="8">
        <v>-2</v>
      </c>
      <c r="F16" s="8">
        <v>-8.8000000000000007</v>
      </c>
      <c r="G16" s="8">
        <v>-12</v>
      </c>
      <c r="H16" s="8">
        <v>44</v>
      </c>
      <c r="I16" s="8">
        <v>25.9</v>
      </c>
      <c r="J16" s="8">
        <v>17</v>
      </c>
      <c r="K16" s="8">
        <v>7</v>
      </c>
      <c r="L16" s="8">
        <v>3.6</v>
      </c>
      <c r="M16" s="8">
        <v>2</v>
      </c>
      <c r="N16" s="8">
        <v>30.5</v>
      </c>
      <c r="O16" s="8">
        <v>30.4</v>
      </c>
      <c r="P16" s="8">
        <v>30.4</v>
      </c>
      <c r="Q16" s="8">
        <v>0</v>
      </c>
    </row>
    <row r="17" spans="1:17" ht="15.75" x14ac:dyDescent="0.25">
      <c r="A17" s="9">
        <v>44180</v>
      </c>
      <c r="B17" s="8">
        <v>31</v>
      </c>
      <c r="C17" s="8">
        <v>23</v>
      </c>
      <c r="D17" s="8">
        <v>13</v>
      </c>
      <c r="E17" s="8">
        <v>-2</v>
      </c>
      <c r="F17" s="8">
        <v>-4</v>
      </c>
      <c r="G17" s="8">
        <v>-8</v>
      </c>
      <c r="H17" s="8">
        <v>51</v>
      </c>
      <c r="I17" s="8">
        <v>32.1</v>
      </c>
      <c r="J17" s="8">
        <v>20</v>
      </c>
      <c r="K17" s="8">
        <v>4</v>
      </c>
      <c r="L17" s="8">
        <v>3</v>
      </c>
      <c r="M17" s="8">
        <v>0</v>
      </c>
      <c r="N17" s="8">
        <v>30.5</v>
      </c>
      <c r="O17" s="8">
        <v>30.4</v>
      </c>
      <c r="P17" s="8">
        <v>30.4</v>
      </c>
      <c r="Q17" s="8">
        <v>0</v>
      </c>
    </row>
    <row r="18" spans="1:17" ht="15.75" x14ac:dyDescent="0.25">
      <c r="A18" s="9">
        <v>44181</v>
      </c>
      <c r="B18" s="8">
        <v>35</v>
      </c>
      <c r="C18" s="8">
        <v>27.4</v>
      </c>
      <c r="D18" s="8">
        <v>20</v>
      </c>
      <c r="E18" s="8">
        <v>2</v>
      </c>
      <c r="F18" s="8">
        <v>-2.5</v>
      </c>
      <c r="G18" s="8">
        <v>-6</v>
      </c>
      <c r="H18" s="8">
        <v>36</v>
      </c>
      <c r="I18" s="8">
        <v>28.3</v>
      </c>
      <c r="J18" s="8">
        <v>20</v>
      </c>
      <c r="K18" s="8">
        <v>7</v>
      </c>
      <c r="L18" s="8">
        <v>3.9</v>
      </c>
      <c r="M18" s="8">
        <v>0</v>
      </c>
      <c r="N18" s="8">
        <v>30.5</v>
      </c>
      <c r="O18" s="8">
        <v>30.4</v>
      </c>
      <c r="P18" s="8">
        <v>30.4</v>
      </c>
      <c r="Q18" s="8">
        <v>0</v>
      </c>
    </row>
    <row r="19" spans="1:17" ht="15.75" x14ac:dyDescent="0.25">
      <c r="A19" s="9">
        <v>44182</v>
      </c>
      <c r="B19" s="8">
        <v>37</v>
      </c>
      <c r="C19" s="8">
        <v>26.5</v>
      </c>
      <c r="D19" s="8">
        <v>17</v>
      </c>
      <c r="E19" s="8">
        <v>9</v>
      </c>
      <c r="F19" s="8">
        <v>5.8</v>
      </c>
      <c r="G19" s="8">
        <v>3</v>
      </c>
      <c r="H19" s="8">
        <v>62</v>
      </c>
      <c r="I19" s="8">
        <v>43.6</v>
      </c>
      <c r="J19" s="8">
        <v>27</v>
      </c>
      <c r="K19" s="8">
        <v>4</v>
      </c>
      <c r="L19" s="8">
        <v>2.8</v>
      </c>
      <c r="M19" s="8">
        <v>2</v>
      </c>
      <c r="N19" s="8">
        <v>30.4</v>
      </c>
      <c r="O19" s="8">
        <v>30.3</v>
      </c>
      <c r="P19" s="8">
        <v>30.3</v>
      </c>
      <c r="Q19" s="8">
        <v>0</v>
      </c>
    </row>
    <row r="20" spans="1:17" ht="15.75" x14ac:dyDescent="0.25">
      <c r="A20" s="9">
        <v>44183</v>
      </c>
      <c r="B20" s="8">
        <v>32</v>
      </c>
      <c r="C20" s="8">
        <v>27.9</v>
      </c>
      <c r="D20" s="8">
        <v>20</v>
      </c>
      <c r="E20" s="8">
        <v>4</v>
      </c>
      <c r="F20" s="8">
        <v>-4.8</v>
      </c>
      <c r="G20" s="8">
        <v>-13</v>
      </c>
      <c r="H20" s="8">
        <v>34</v>
      </c>
      <c r="I20" s="8">
        <v>25.6</v>
      </c>
      <c r="J20" s="8">
        <v>15</v>
      </c>
      <c r="K20" s="8">
        <v>11</v>
      </c>
      <c r="L20" s="8">
        <v>7</v>
      </c>
      <c r="M20" s="8">
        <v>2</v>
      </c>
      <c r="N20" s="8">
        <v>30.6</v>
      </c>
      <c r="O20" s="8">
        <v>30.5</v>
      </c>
      <c r="P20" s="8">
        <v>30.4</v>
      </c>
      <c r="Q20" s="8">
        <v>0</v>
      </c>
    </row>
    <row r="21" spans="1:17" ht="15.75" x14ac:dyDescent="0.25">
      <c r="A21" s="9">
        <v>44184</v>
      </c>
      <c r="B21" s="8">
        <v>37</v>
      </c>
      <c r="C21" s="8">
        <v>24.8</v>
      </c>
      <c r="D21" s="8">
        <v>15</v>
      </c>
      <c r="E21" s="8">
        <v>7</v>
      </c>
      <c r="F21" s="8">
        <v>1.8</v>
      </c>
      <c r="G21" s="8">
        <v>-2</v>
      </c>
      <c r="H21" s="8">
        <v>53</v>
      </c>
      <c r="I21" s="8">
        <v>39</v>
      </c>
      <c r="J21" s="8">
        <v>24</v>
      </c>
      <c r="K21" s="8">
        <v>4</v>
      </c>
      <c r="L21" s="8">
        <v>2.5</v>
      </c>
      <c r="M21" s="8">
        <v>0</v>
      </c>
      <c r="N21" s="8">
        <v>30.6</v>
      </c>
      <c r="O21" s="8">
        <v>30.5</v>
      </c>
      <c r="P21" s="8">
        <v>30.4</v>
      </c>
      <c r="Q21" s="8">
        <v>0</v>
      </c>
    </row>
    <row r="22" spans="1:17" ht="15.75" x14ac:dyDescent="0.25">
      <c r="A22" s="9">
        <v>44185</v>
      </c>
      <c r="B22" s="8">
        <v>40</v>
      </c>
      <c r="C22" s="8">
        <v>29.7</v>
      </c>
      <c r="D22" s="8">
        <v>22</v>
      </c>
      <c r="E22" s="8">
        <v>11</v>
      </c>
      <c r="F22" s="8">
        <v>7.4</v>
      </c>
      <c r="G22" s="8">
        <v>5</v>
      </c>
      <c r="H22" s="8">
        <v>59</v>
      </c>
      <c r="I22" s="8">
        <v>40.9</v>
      </c>
      <c r="J22" s="8">
        <v>25</v>
      </c>
      <c r="K22" s="8">
        <v>7</v>
      </c>
      <c r="L22" s="8">
        <v>4.3</v>
      </c>
      <c r="M22" s="8">
        <v>2</v>
      </c>
      <c r="N22" s="8">
        <v>30.5</v>
      </c>
      <c r="O22" s="8">
        <v>30.4</v>
      </c>
      <c r="P22" s="8">
        <v>30.4</v>
      </c>
      <c r="Q22" s="8">
        <v>0</v>
      </c>
    </row>
    <row r="23" spans="1:17" ht="15.75" x14ac:dyDescent="0.25">
      <c r="A23" s="9">
        <v>44186</v>
      </c>
      <c r="B23" s="8">
        <v>41</v>
      </c>
      <c r="C23" s="8">
        <v>27.5</v>
      </c>
      <c r="D23" s="8">
        <v>18</v>
      </c>
      <c r="E23" s="8">
        <v>12</v>
      </c>
      <c r="F23" s="8">
        <v>10</v>
      </c>
      <c r="G23" s="8">
        <v>8</v>
      </c>
      <c r="H23" s="8">
        <v>72</v>
      </c>
      <c r="I23" s="8">
        <v>51.9</v>
      </c>
      <c r="J23" s="8">
        <v>26</v>
      </c>
      <c r="K23" s="8">
        <v>4</v>
      </c>
      <c r="L23" s="8">
        <v>2</v>
      </c>
      <c r="M23" s="8">
        <v>0</v>
      </c>
      <c r="N23" s="8">
        <v>30.4</v>
      </c>
      <c r="O23" s="8">
        <v>30.2</v>
      </c>
      <c r="P23" s="8">
        <v>30.1</v>
      </c>
      <c r="Q23" s="8">
        <v>0</v>
      </c>
    </row>
    <row r="24" spans="1:17" ht="15.75" x14ac:dyDescent="0.25">
      <c r="A24" s="9">
        <v>44187</v>
      </c>
      <c r="B24" s="8">
        <v>44</v>
      </c>
      <c r="C24" s="8">
        <v>29.8</v>
      </c>
      <c r="D24" s="8">
        <v>19</v>
      </c>
      <c r="E24" s="8">
        <v>16</v>
      </c>
      <c r="F24" s="8">
        <v>13.1</v>
      </c>
      <c r="G24" s="8">
        <v>11</v>
      </c>
      <c r="H24" s="8">
        <v>73</v>
      </c>
      <c r="I24" s="8">
        <v>53.3</v>
      </c>
      <c r="J24" s="8">
        <v>29</v>
      </c>
      <c r="K24" s="8">
        <v>4</v>
      </c>
      <c r="L24" s="8">
        <v>1.8</v>
      </c>
      <c r="M24" s="8">
        <v>0</v>
      </c>
      <c r="N24" s="8">
        <v>30.1</v>
      </c>
      <c r="O24" s="8">
        <v>30.1</v>
      </c>
      <c r="P24" s="8">
        <v>30</v>
      </c>
      <c r="Q24" s="8">
        <v>0</v>
      </c>
    </row>
    <row r="25" spans="1:17" ht="15.75" x14ac:dyDescent="0.25">
      <c r="A25" s="9">
        <v>44188</v>
      </c>
      <c r="B25" s="8">
        <v>44</v>
      </c>
      <c r="C25" s="8">
        <v>37.1</v>
      </c>
      <c r="D25" s="8">
        <v>28</v>
      </c>
      <c r="E25" s="8">
        <v>17</v>
      </c>
      <c r="F25" s="8">
        <v>3.8</v>
      </c>
      <c r="G25" s="8">
        <v>-4</v>
      </c>
      <c r="H25" s="8">
        <v>62</v>
      </c>
      <c r="I25" s="8">
        <v>29.3</v>
      </c>
      <c r="J25" s="8">
        <v>14</v>
      </c>
      <c r="K25" s="8">
        <v>11</v>
      </c>
      <c r="L25" s="8">
        <v>7.8</v>
      </c>
      <c r="M25" s="8">
        <v>2</v>
      </c>
      <c r="N25" s="8">
        <v>30.1</v>
      </c>
      <c r="O25" s="8">
        <v>30.1</v>
      </c>
      <c r="P25" s="8">
        <v>30</v>
      </c>
      <c r="Q25" s="8">
        <v>0</v>
      </c>
    </row>
    <row r="26" spans="1:17" ht="15.75" x14ac:dyDescent="0.25">
      <c r="A26" s="9">
        <v>44189</v>
      </c>
      <c r="B26" s="8">
        <v>39</v>
      </c>
      <c r="C26" s="8">
        <v>32.4</v>
      </c>
      <c r="D26" s="8">
        <v>24</v>
      </c>
      <c r="E26" s="8">
        <v>4</v>
      </c>
      <c r="F26" s="8">
        <v>-1.1000000000000001</v>
      </c>
      <c r="G26" s="8">
        <v>-4</v>
      </c>
      <c r="H26" s="8">
        <v>42</v>
      </c>
      <c r="I26" s="8">
        <v>25.4</v>
      </c>
      <c r="J26" s="8">
        <v>16</v>
      </c>
      <c r="K26" s="8">
        <v>11</v>
      </c>
      <c r="L26" s="8">
        <v>6.6</v>
      </c>
      <c r="M26" s="8">
        <v>0</v>
      </c>
      <c r="N26" s="8">
        <v>30.2</v>
      </c>
      <c r="O26" s="8">
        <v>30.1</v>
      </c>
      <c r="P26" s="8">
        <v>30.1</v>
      </c>
      <c r="Q26" s="8">
        <v>0</v>
      </c>
    </row>
    <row r="27" spans="1:17" ht="15.75" x14ac:dyDescent="0.25">
      <c r="A27" s="9">
        <v>44190</v>
      </c>
      <c r="B27" s="8">
        <v>43</v>
      </c>
      <c r="C27" s="8">
        <v>29.1</v>
      </c>
      <c r="D27" s="8">
        <v>20</v>
      </c>
      <c r="E27" s="8">
        <v>10</v>
      </c>
      <c r="F27" s="8">
        <v>6</v>
      </c>
      <c r="G27" s="8">
        <v>4</v>
      </c>
      <c r="H27" s="8">
        <v>59</v>
      </c>
      <c r="I27" s="8">
        <v>40.6</v>
      </c>
      <c r="J27" s="8">
        <v>21</v>
      </c>
      <c r="K27" s="8">
        <v>4</v>
      </c>
      <c r="L27" s="8">
        <v>2</v>
      </c>
      <c r="M27" s="8">
        <v>0</v>
      </c>
      <c r="N27" s="8">
        <v>30.1</v>
      </c>
      <c r="O27" s="8">
        <v>30.1</v>
      </c>
      <c r="P27" s="8">
        <v>30</v>
      </c>
      <c r="Q27" s="8">
        <v>0</v>
      </c>
    </row>
    <row r="28" spans="1:17" ht="15.75" x14ac:dyDescent="0.25">
      <c r="A28" s="9">
        <v>44191</v>
      </c>
      <c r="B28" s="8">
        <v>37</v>
      </c>
      <c r="C28" s="8">
        <v>27.5</v>
      </c>
      <c r="D28" s="8">
        <v>21</v>
      </c>
      <c r="E28" s="8">
        <v>19</v>
      </c>
      <c r="F28" s="8">
        <v>15.3</v>
      </c>
      <c r="G28" s="8">
        <v>9</v>
      </c>
      <c r="H28" s="8">
        <v>80</v>
      </c>
      <c r="I28" s="8">
        <v>61.1</v>
      </c>
      <c r="J28" s="8">
        <v>50</v>
      </c>
      <c r="K28" s="8">
        <v>4</v>
      </c>
      <c r="L28" s="8">
        <v>2.2999999999999998</v>
      </c>
      <c r="M28" s="8">
        <v>0</v>
      </c>
      <c r="N28" s="8">
        <v>30.1</v>
      </c>
      <c r="O28" s="8">
        <v>30</v>
      </c>
      <c r="P28" s="8">
        <v>29.9</v>
      </c>
      <c r="Q28" s="8">
        <v>0</v>
      </c>
    </row>
    <row r="29" spans="1:17" ht="15.75" x14ac:dyDescent="0.25">
      <c r="A29" s="9">
        <v>44192</v>
      </c>
      <c r="B29" s="8">
        <v>44</v>
      </c>
      <c r="C29" s="8">
        <v>30.1</v>
      </c>
      <c r="D29" s="8">
        <v>20</v>
      </c>
      <c r="E29" s="8">
        <v>28</v>
      </c>
      <c r="F29" s="8">
        <v>17.8</v>
      </c>
      <c r="G29" s="8">
        <v>15</v>
      </c>
      <c r="H29" s="8">
        <v>87</v>
      </c>
      <c r="I29" s="8">
        <v>64.400000000000006</v>
      </c>
      <c r="J29" s="8">
        <v>30</v>
      </c>
      <c r="K29" s="8">
        <v>7</v>
      </c>
      <c r="L29" s="8">
        <v>2.4</v>
      </c>
      <c r="M29" s="8">
        <v>0</v>
      </c>
      <c r="N29" s="8">
        <v>30.1</v>
      </c>
      <c r="O29" s="8">
        <v>30</v>
      </c>
      <c r="P29" s="8">
        <v>30</v>
      </c>
      <c r="Q29" s="8">
        <v>0</v>
      </c>
    </row>
    <row r="30" spans="1:17" ht="15.75" x14ac:dyDescent="0.25">
      <c r="A30" s="9">
        <v>44193</v>
      </c>
      <c r="B30" s="8">
        <v>35</v>
      </c>
      <c r="C30" s="8">
        <v>31</v>
      </c>
      <c r="D30" s="8">
        <v>27</v>
      </c>
      <c r="E30" s="8">
        <v>24</v>
      </c>
      <c r="F30" s="8">
        <v>13</v>
      </c>
      <c r="G30" s="8">
        <v>-5</v>
      </c>
      <c r="H30" s="8">
        <v>77</v>
      </c>
      <c r="I30" s="8">
        <v>49.3</v>
      </c>
      <c r="J30" s="8">
        <v>26</v>
      </c>
      <c r="K30" s="8">
        <v>13</v>
      </c>
      <c r="L30" s="8">
        <v>5.3</v>
      </c>
      <c r="M30" s="8">
        <v>2</v>
      </c>
      <c r="N30" s="8">
        <v>30.5</v>
      </c>
      <c r="O30" s="8">
        <v>30.3</v>
      </c>
      <c r="P30" s="8">
        <v>30.2</v>
      </c>
      <c r="Q30" s="8">
        <v>0</v>
      </c>
    </row>
    <row r="31" spans="1:17" ht="15.75" x14ac:dyDescent="0.25">
      <c r="A31" s="9">
        <v>44194</v>
      </c>
      <c r="B31" s="8">
        <v>20</v>
      </c>
      <c r="C31" s="8">
        <v>13.6</v>
      </c>
      <c r="D31" s="8">
        <v>9</v>
      </c>
      <c r="E31" s="8">
        <v>-16</v>
      </c>
      <c r="F31" s="8">
        <v>-21.8</v>
      </c>
      <c r="G31" s="8">
        <v>-25</v>
      </c>
      <c r="H31" s="8">
        <v>22</v>
      </c>
      <c r="I31" s="8">
        <v>19.3</v>
      </c>
      <c r="J31" s="8">
        <v>17</v>
      </c>
      <c r="K31" s="8">
        <v>16</v>
      </c>
      <c r="L31" s="8">
        <v>12.5</v>
      </c>
      <c r="M31" s="8">
        <v>7</v>
      </c>
      <c r="N31" s="8">
        <v>30.7</v>
      </c>
      <c r="O31" s="8">
        <v>30.6</v>
      </c>
      <c r="P31" s="8">
        <v>30.6</v>
      </c>
      <c r="Q31" s="8">
        <v>0</v>
      </c>
    </row>
    <row r="32" spans="1:17" ht="15.75" x14ac:dyDescent="0.25">
      <c r="A32" s="9">
        <v>44195</v>
      </c>
      <c r="B32" s="8">
        <v>21</v>
      </c>
      <c r="C32" s="8">
        <v>16</v>
      </c>
      <c r="D32" s="8">
        <v>10</v>
      </c>
      <c r="E32" s="8">
        <v>-12</v>
      </c>
      <c r="F32" s="8">
        <v>-17.5</v>
      </c>
      <c r="G32" s="8">
        <v>-22</v>
      </c>
      <c r="H32" s="8">
        <v>25</v>
      </c>
      <c r="I32" s="8">
        <v>21.9</v>
      </c>
      <c r="J32" s="8">
        <v>18</v>
      </c>
      <c r="K32" s="8">
        <v>13</v>
      </c>
      <c r="L32" s="8">
        <v>8.6</v>
      </c>
      <c r="M32" s="8">
        <v>4</v>
      </c>
      <c r="N32" s="8">
        <v>30.6</v>
      </c>
      <c r="O32" s="8">
        <v>30.5</v>
      </c>
      <c r="P32" s="8">
        <v>30.4</v>
      </c>
      <c r="Q32" s="8">
        <v>0</v>
      </c>
    </row>
    <row r="33" spans="1:17" ht="15.75" x14ac:dyDescent="0.25">
      <c r="A33" s="9">
        <v>44196</v>
      </c>
      <c r="B33" s="8">
        <v>33</v>
      </c>
      <c r="C33" s="8">
        <v>22.6</v>
      </c>
      <c r="D33" s="8">
        <v>12</v>
      </c>
      <c r="E33" s="8">
        <v>-3</v>
      </c>
      <c r="F33" s="8">
        <v>-9.5</v>
      </c>
      <c r="G33" s="8">
        <v>-12</v>
      </c>
      <c r="H33" s="8">
        <v>42</v>
      </c>
      <c r="I33" s="8">
        <v>25.9</v>
      </c>
      <c r="J33" s="8">
        <v>15</v>
      </c>
      <c r="K33" s="8">
        <v>7</v>
      </c>
      <c r="L33" s="8">
        <v>3.4</v>
      </c>
      <c r="M33" s="8">
        <v>0</v>
      </c>
      <c r="N33" s="8">
        <v>30.4</v>
      </c>
      <c r="O33" s="8">
        <v>30.3</v>
      </c>
      <c r="P33" s="8">
        <v>30.2</v>
      </c>
      <c r="Q33" s="8">
        <v>0</v>
      </c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E088-1F90-424D-8608-70144709E950}">
  <dimension ref="A1:AI4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35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35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35" ht="15.75" x14ac:dyDescent="0.25">
      <c r="A3" s="9">
        <v>43466</v>
      </c>
      <c r="B3" s="8">
        <v>33</v>
      </c>
      <c r="C3" s="8">
        <v>22.1</v>
      </c>
      <c r="D3" s="8">
        <v>10</v>
      </c>
      <c r="E3" s="8">
        <v>2</v>
      </c>
      <c r="F3" s="8">
        <v>-0.9</v>
      </c>
      <c r="G3" s="8">
        <v>-3</v>
      </c>
      <c r="H3" s="8">
        <v>68</v>
      </c>
      <c r="I3" s="8">
        <v>40.1</v>
      </c>
      <c r="J3" s="8">
        <v>22</v>
      </c>
      <c r="K3" s="8">
        <v>7</v>
      </c>
      <c r="L3" s="8">
        <v>4</v>
      </c>
      <c r="M3" s="8">
        <v>2</v>
      </c>
      <c r="N3" s="8">
        <v>30.6</v>
      </c>
      <c r="O3" s="8">
        <v>15.3</v>
      </c>
      <c r="P3" s="8">
        <v>0</v>
      </c>
      <c r="Q3" s="8">
        <v>0</v>
      </c>
    </row>
    <row r="4" spans="1:35" ht="15.75" x14ac:dyDescent="0.25">
      <c r="A4" s="9">
        <v>43467</v>
      </c>
      <c r="B4" s="8">
        <v>31</v>
      </c>
      <c r="C4" s="8">
        <v>22.5</v>
      </c>
      <c r="D4" s="8">
        <v>14</v>
      </c>
      <c r="E4" s="8">
        <v>4</v>
      </c>
      <c r="F4" s="8">
        <v>0.5</v>
      </c>
      <c r="G4" s="8">
        <v>-1</v>
      </c>
      <c r="H4" s="8">
        <v>52</v>
      </c>
      <c r="I4" s="8">
        <v>40</v>
      </c>
      <c r="J4" s="8">
        <v>27</v>
      </c>
      <c r="K4" s="8">
        <v>4</v>
      </c>
      <c r="L4" s="8">
        <v>2.2999999999999998</v>
      </c>
      <c r="M4" s="8">
        <v>0</v>
      </c>
      <c r="N4" s="8">
        <v>30.6</v>
      </c>
      <c r="O4" s="8">
        <v>15.3</v>
      </c>
      <c r="P4" s="8">
        <v>0</v>
      </c>
      <c r="Q4" s="8">
        <v>0</v>
      </c>
    </row>
    <row r="5" spans="1:35" ht="15.75" x14ac:dyDescent="0.25">
      <c r="A5" s="9">
        <v>43468</v>
      </c>
      <c r="B5" s="8">
        <v>30</v>
      </c>
      <c r="C5" s="8">
        <v>23.4</v>
      </c>
      <c r="D5" s="8">
        <v>15</v>
      </c>
      <c r="E5" s="8">
        <v>9</v>
      </c>
      <c r="F5" s="8">
        <v>5.3</v>
      </c>
      <c r="G5" s="8">
        <v>3</v>
      </c>
      <c r="H5" s="8">
        <v>62</v>
      </c>
      <c r="I5" s="8">
        <v>47.1</v>
      </c>
      <c r="J5" s="8">
        <v>33</v>
      </c>
      <c r="K5" s="8">
        <v>7</v>
      </c>
      <c r="L5" s="8">
        <v>2.9</v>
      </c>
      <c r="M5" s="8">
        <v>0</v>
      </c>
      <c r="N5" s="8">
        <v>30.5</v>
      </c>
      <c r="O5" s="8">
        <v>15.2</v>
      </c>
      <c r="P5" s="8">
        <v>0</v>
      </c>
      <c r="Q5" s="8">
        <v>0</v>
      </c>
    </row>
    <row r="6" spans="1:35" ht="15.75" x14ac:dyDescent="0.25">
      <c r="A6" s="9">
        <v>43469</v>
      </c>
      <c r="B6" s="8">
        <v>33</v>
      </c>
      <c r="C6" s="8">
        <v>28.3</v>
      </c>
      <c r="D6" s="8">
        <v>21</v>
      </c>
      <c r="E6" s="8">
        <v>6</v>
      </c>
      <c r="F6" s="8">
        <v>-10.4</v>
      </c>
      <c r="G6" s="8">
        <v>-16</v>
      </c>
      <c r="H6" s="8">
        <v>54</v>
      </c>
      <c r="I6" s="8">
        <v>21</v>
      </c>
      <c r="J6" s="8">
        <v>12</v>
      </c>
      <c r="K6" s="8">
        <v>13</v>
      </c>
      <c r="L6" s="8">
        <v>6</v>
      </c>
      <c r="M6" s="8">
        <v>2</v>
      </c>
      <c r="N6" s="8">
        <v>30.5</v>
      </c>
      <c r="O6" s="8">
        <v>15.2</v>
      </c>
      <c r="P6" s="8">
        <v>0</v>
      </c>
      <c r="Q6" s="8">
        <v>0</v>
      </c>
    </row>
    <row r="7" spans="1:35" ht="15.75" x14ac:dyDescent="0.25">
      <c r="A7" s="9">
        <v>43470</v>
      </c>
      <c r="B7" s="8">
        <v>31</v>
      </c>
      <c r="C7" s="8">
        <v>26.9</v>
      </c>
      <c r="D7" s="8">
        <v>22</v>
      </c>
      <c r="E7" s="8">
        <v>-8</v>
      </c>
      <c r="F7" s="8">
        <v>-12.8</v>
      </c>
      <c r="G7" s="8">
        <v>-17</v>
      </c>
      <c r="H7" s="8">
        <v>23</v>
      </c>
      <c r="I7" s="8">
        <v>17.899999999999999</v>
      </c>
      <c r="J7" s="8">
        <v>13</v>
      </c>
      <c r="K7" s="8">
        <v>9</v>
      </c>
      <c r="L7" s="8">
        <v>4.5999999999999996</v>
      </c>
      <c r="M7" s="8">
        <v>2</v>
      </c>
      <c r="N7" s="8">
        <v>30.4</v>
      </c>
      <c r="O7" s="8">
        <v>15.2</v>
      </c>
      <c r="P7" s="8">
        <v>0</v>
      </c>
      <c r="Q7" s="8">
        <v>0</v>
      </c>
    </row>
    <row r="8" spans="1:35" ht="15.75" x14ac:dyDescent="0.25">
      <c r="A8" s="9">
        <v>43471</v>
      </c>
      <c r="B8" s="8">
        <v>33</v>
      </c>
      <c r="C8" s="8">
        <v>23.3</v>
      </c>
      <c r="D8" s="8">
        <v>15</v>
      </c>
      <c r="E8" s="8">
        <v>2</v>
      </c>
      <c r="F8" s="8">
        <v>-2.4</v>
      </c>
      <c r="G8" s="8">
        <v>-5</v>
      </c>
      <c r="H8" s="8">
        <v>47</v>
      </c>
      <c r="I8" s="8">
        <v>34.4</v>
      </c>
      <c r="J8" s="8">
        <v>20</v>
      </c>
      <c r="K8" s="8">
        <v>4</v>
      </c>
      <c r="L8" s="8">
        <v>2</v>
      </c>
      <c r="M8" s="8">
        <v>0</v>
      </c>
      <c r="N8" s="8">
        <v>30.4</v>
      </c>
      <c r="O8" s="8">
        <v>15.2</v>
      </c>
      <c r="P8" s="8">
        <v>0</v>
      </c>
      <c r="Q8" s="8">
        <v>0</v>
      </c>
    </row>
    <row r="9" spans="1:35" ht="15.75" x14ac:dyDescent="0.25">
      <c r="A9" s="9">
        <v>43472</v>
      </c>
      <c r="B9" s="8">
        <v>36</v>
      </c>
      <c r="C9" s="8">
        <v>27.6</v>
      </c>
      <c r="D9" s="8">
        <v>16</v>
      </c>
      <c r="E9" s="8">
        <v>5</v>
      </c>
      <c r="F9" s="8">
        <v>-3</v>
      </c>
      <c r="G9" s="8">
        <v>-9</v>
      </c>
      <c r="H9" s="8">
        <v>58</v>
      </c>
      <c r="I9" s="8">
        <v>31.4</v>
      </c>
      <c r="J9" s="8">
        <v>15</v>
      </c>
      <c r="K9" s="8">
        <v>7</v>
      </c>
      <c r="L9" s="8">
        <v>3.5</v>
      </c>
      <c r="M9" s="8">
        <v>0</v>
      </c>
      <c r="N9" s="8">
        <v>30.4</v>
      </c>
      <c r="O9" s="8">
        <v>15.2</v>
      </c>
      <c r="P9" s="8">
        <v>0</v>
      </c>
      <c r="Q9" s="8">
        <v>0</v>
      </c>
    </row>
    <row r="10" spans="1:35" ht="15.75" x14ac:dyDescent="0.25">
      <c r="A10" s="9">
        <v>43473</v>
      </c>
      <c r="B10" s="8">
        <v>33</v>
      </c>
      <c r="C10" s="8">
        <v>27.1</v>
      </c>
      <c r="D10" s="8">
        <v>21</v>
      </c>
      <c r="E10" s="8">
        <v>-5</v>
      </c>
      <c r="F10" s="8">
        <v>-9.5</v>
      </c>
      <c r="G10" s="8">
        <v>-13</v>
      </c>
      <c r="H10" s="8">
        <v>33</v>
      </c>
      <c r="I10" s="8">
        <v>21.1</v>
      </c>
      <c r="J10" s="8">
        <v>14</v>
      </c>
      <c r="K10" s="8">
        <v>9</v>
      </c>
      <c r="L10" s="8">
        <v>5.6</v>
      </c>
      <c r="M10" s="8">
        <v>2</v>
      </c>
      <c r="N10" s="8">
        <v>30.6</v>
      </c>
      <c r="O10" s="8">
        <v>15.3</v>
      </c>
      <c r="P10" s="8">
        <v>0</v>
      </c>
      <c r="Q10" s="8">
        <v>0</v>
      </c>
    </row>
    <row r="11" spans="1:35" ht="15.75" x14ac:dyDescent="0.25">
      <c r="A11" s="9">
        <v>43474</v>
      </c>
      <c r="B11" s="8">
        <v>33</v>
      </c>
      <c r="C11" s="8">
        <v>24.3</v>
      </c>
      <c r="D11" s="8">
        <v>15</v>
      </c>
      <c r="E11" s="8">
        <v>-1</v>
      </c>
      <c r="F11" s="8">
        <v>-4</v>
      </c>
      <c r="G11" s="8">
        <v>-6</v>
      </c>
      <c r="H11" s="8">
        <v>47</v>
      </c>
      <c r="I11" s="8">
        <v>30.9</v>
      </c>
      <c r="J11" s="8">
        <v>19</v>
      </c>
      <c r="K11" s="8">
        <v>9</v>
      </c>
      <c r="L11" s="8">
        <v>4.0999999999999996</v>
      </c>
      <c r="M11" s="8">
        <v>0</v>
      </c>
      <c r="N11" s="8">
        <v>30.6</v>
      </c>
      <c r="O11" s="8">
        <v>15.2</v>
      </c>
      <c r="P11" s="8">
        <v>0</v>
      </c>
      <c r="Q11" s="8">
        <v>0</v>
      </c>
    </row>
    <row r="12" spans="1:35" ht="15.75" x14ac:dyDescent="0.25">
      <c r="A12" s="9">
        <v>43475</v>
      </c>
      <c r="B12" s="8">
        <v>40</v>
      </c>
      <c r="C12" s="8">
        <v>26.5</v>
      </c>
      <c r="D12" s="8">
        <v>16</v>
      </c>
      <c r="E12" s="8">
        <v>4</v>
      </c>
      <c r="F12" s="8">
        <v>1.5</v>
      </c>
      <c r="G12" s="8">
        <v>-2</v>
      </c>
      <c r="H12" s="8">
        <v>52</v>
      </c>
      <c r="I12" s="8">
        <v>36.1</v>
      </c>
      <c r="J12" s="8">
        <v>21</v>
      </c>
      <c r="K12" s="8">
        <v>4</v>
      </c>
      <c r="L12" s="8">
        <v>1.8</v>
      </c>
      <c r="M12" s="8">
        <v>0</v>
      </c>
      <c r="N12" s="8">
        <v>30.2</v>
      </c>
      <c r="O12" s="8">
        <v>15.1</v>
      </c>
      <c r="P12" s="8">
        <v>0</v>
      </c>
      <c r="Q12" s="8">
        <v>0</v>
      </c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5" ht="15.75" x14ac:dyDescent="0.25">
      <c r="A13" s="9">
        <v>43476</v>
      </c>
      <c r="B13" s="8">
        <v>41</v>
      </c>
      <c r="C13" s="8">
        <v>31.8</v>
      </c>
      <c r="D13" s="8">
        <v>26</v>
      </c>
      <c r="E13" s="8">
        <v>17</v>
      </c>
      <c r="F13" s="8">
        <v>8.9</v>
      </c>
      <c r="G13" s="8">
        <v>6</v>
      </c>
      <c r="H13" s="8">
        <v>68</v>
      </c>
      <c r="I13" s="8">
        <v>41.1</v>
      </c>
      <c r="J13" s="8">
        <v>24</v>
      </c>
      <c r="K13" s="8">
        <v>4</v>
      </c>
      <c r="L13" s="8">
        <v>2.2999999999999998</v>
      </c>
      <c r="M13" s="8">
        <v>2</v>
      </c>
      <c r="N13" s="8">
        <v>30.2</v>
      </c>
      <c r="O13" s="8">
        <v>15.1</v>
      </c>
      <c r="P13" s="8">
        <v>0</v>
      </c>
      <c r="Q13" s="8">
        <v>0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</row>
    <row r="14" spans="1:35" ht="15.75" x14ac:dyDescent="0.25">
      <c r="A14" s="9">
        <v>43477</v>
      </c>
      <c r="B14" s="8">
        <v>40</v>
      </c>
      <c r="C14" s="8">
        <v>28.4</v>
      </c>
      <c r="D14" s="8">
        <v>22</v>
      </c>
      <c r="E14" s="8">
        <v>20</v>
      </c>
      <c r="F14" s="8">
        <v>17.5</v>
      </c>
      <c r="G14" s="8">
        <v>12</v>
      </c>
      <c r="H14" s="8">
        <v>85</v>
      </c>
      <c r="I14" s="8">
        <v>67.599999999999994</v>
      </c>
      <c r="J14" s="8">
        <v>38</v>
      </c>
      <c r="K14" s="8">
        <v>4</v>
      </c>
      <c r="L14" s="8">
        <v>2.2999999999999998</v>
      </c>
      <c r="M14" s="8">
        <v>0</v>
      </c>
      <c r="N14" s="8">
        <v>30.1</v>
      </c>
      <c r="O14" s="8">
        <v>15.1</v>
      </c>
      <c r="P14" s="8">
        <v>0</v>
      </c>
      <c r="Q14" s="8">
        <v>0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5" ht="15.75" x14ac:dyDescent="0.25">
      <c r="A15" s="9">
        <v>43478</v>
      </c>
      <c r="B15" s="8">
        <v>47</v>
      </c>
      <c r="C15" s="8">
        <v>30</v>
      </c>
      <c r="D15" s="8">
        <v>14</v>
      </c>
      <c r="E15" s="8">
        <v>17</v>
      </c>
      <c r="F15" s="8">
        <v>10.5</v>
      </c>
      <c r="G15" s="8">
        <v>-1</v>
      </c>
      <c r="H15" s="8">
        <v>90</v>
      </c>
      <c r="I15" s="8">
        <v>54.8</v>
      </c>
      <c r="J15" s="8">
        <v>13</v>
      </c>
      <c r="K15" s="8">
        <v>7</v>
      </c>
      <c r="L15" s="8">
        <v>3.3</v>
      </c>
      <c r="M15" s="8">
        <v>0</v>
      </c>
      <c r="N15" s="8">
        <v>30.3</v>
      </c>
      <c r="O15" s="8">
        <v>15.1</v>
      </c>
      <c r="P15" s="8">
        <v>0</v>
      </c>
      <c r="Q15" s="8">
        <v>0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</row>
    <row r="16" spans="1:35" ht="15.75" x14ac:dyDescent="0.25">
      <c r="A16" s="9">
        <v>43479</v>
      </c>
      <c r="B16" s="8">
        <v>41</v>
      </c>
      <c r="C16" s="8">
        <v>29.8</v>
      </c>
      <c r="D16" s="8">
        <v>19</v>
      </c>
      <c r="E16" s="8">
        <v>20</v>
      </c>
      <c r="F16" s="8">
        <v>10</v>
      </c>
      <c r="G16" s="8">
        <v>-12</v>
      </c>
      <c r="H16" s="8">
        <v>80</v>
      </c>
      <c r="I16" s="8">
        <v>50.8</v>
      </c>
      <c r="J16" s="8">
        <v>17</v>
      </c>
      <c r="K16" s="8">
        <v>18</v>
      </c>
      <c r="L16" s="8">
        <v>5.8</v>
      </c>
      <c r="M16" s="8">
        <v>2</v>
      </c>
      <c r="N16" s="8">
        <v>30.3</v>
      </c>
      <c r="O16" s="8">
        <v>15.1</v>
      </c>
      <c r="P16" s="8">
        <v>0</v>
      </c>
      <c r="Q16" s="8">
        <v>0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</row>
    <row r="17" spans="1:35" ht="15.75" x14ac:dyDescent="0.25">
      <c r="A17" s="9">
        <v>43480</v>
      </c>
      <c r="B17" s="8">
        <v>28</v>
      </c>
      <c r="C17" s="8">
        <v>22.6</v>
      </c>
      <c r="D17" s="8">
        <v>18</v>
      </c>
      <c r="E17" s="8">
        <v>-16</v>
      </c>
      <c r="F17" s="8">
        <v>-19.3</v>
      </c>
      <c r="G17" s="8">
        <v>-22</v>
      </c>
      <c r="H17" s="8">
        <v>18</v>
      </c>
      <c r="I17" s="8">
        <v>15.4</v>
      </c>
      <c r="J17" s="8">
        <v>11</v>
      </c>
      <c r="K17" s="8">
        <v>16</v>
      </c>
      <c r="L17" s="8">
        <v>9.4</v>
      </c>
      <c r="M17" s="8">
        <v>4</v>
      </c>
      <c r="N17" s="8">
        <v>30.6</v>
      </c>
      <c r="O17" s="8">
        <v>15.3</v>
      </c>
      <c r="P17" s="8">
        <v>0</v>
      </c>
      <c r="Q17" s="8">
        <v>0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</row>
    <row r="18" spans="1:35" ht="15.75" x14ac:dyDescent="0.25">
      <c r="A18" s="9">
        <v>43481</v>
      </c>
      <c r="B18" s="8">
        <v>35</v>
      </c>
      <c r="C18" s="8">
        <v>23.5</v>
      </c>
      <c r="D18" s="8">
        <v>12</v>
      </c>
      <c r="E18" s="8">
        <v>-9</v>
      </c>
      <c r="F18" s="8">
        <v>-12.5</v>
      </c>
      <c r="G18" s="8">
        <v>-18</v>
      </c>
      <c r="H18" s="8">
        <v>39</v>
      </c>
      <c r="I18" s="8">
        <v>22.5</v>
      </c>
      <c r="J18" s="8">
        <v>10</v>
      </c>
      <c r="K18" s="8">
        <v>4</v>
      </c>
      <c r="L18" s="8">
        <v>2.5</v>
      </c>
      <c r="M18" s="8">
        <v>2</v>
      </c>
      <c r="N18" s="8">
        <v>30.4</v>
      </c>
      <c r="O18" s="8">
        <v>15.1</v>
      </c>
      <c r="P18" s="8">
        <v>0</v>
      </c>
      <c r="Q18" s="8">
        <v>0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</row>
    <row r="19" spans="1:35" ht="15.75" x14ac:dyDescent="0.25">
      <c r="A19" s="9">
        <v>43482</v>
      </c>
      <c r="B19" s="8">
        <v>44</v>
      </c>
      <c r="C19" s="8">
        <v>28</v>
      </c>
      <c r="D19" s="8">
        <v>13</v>
      </c>
      <c r="E19" s="8">
        <v>-3</v>
      </c>
      <c r="F19" s="8">
        <v>-10.5</v>
      </c>
      <c r="G19" s="8">
        <v>-23</v>
      </c>
      <c r="H19" s="8">
        <v>47</v>
      </c>
      <c r="I19" s="8">
        <v>23.8</v>
      </c>
      <c r="J19" s="8">
        <v>5</v>
      </c>
      <c r="K19" s="8">
        <v>7</v>
      </c>
      <c r="L19" s="8">
        <v>3.4</v>
      </c>
      <c r="M19" s="8">
        <v>2</v>
      </c>
      <c r="N19" s="8">
        <v>30.2</v>
      </c>
      <c r="O19" s="8">
        <v>15.1</v>
      </c>
      <c r="P19" s="8">
        <v>0</v>
      </c>
      <c r="Q19" s="8">
        <v>0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</row>
    <row r="20" spans="1:35" ht="15.75" x14ac:dyDescent="0.25">
      <c r="A20" s="9">
        <v>43483</v>
      </c>
      <c r="B20" s="8">
        <v>43</v>
      </c>
      <c r="C20" s="8">
        <v>30.4</v>
      </c>
      <c r="D20" s="8">
        <v>19</v>
      </c>
      <c r="E20" s="8">
        <v>2</v>
      </c>
      <c r="F20" s="8">
        <v>-2.1</v>
      </c>
      <c r="G20" s="8">
        <v>-5</v>
      </c>
      <c r="H20" s="8">
        <v>42</v>
      </c>
      <c r="I20" s="8">
        <v>27.3</v>
      </c>
      <c r="J20" s="8">
        <v>14</v>
      </c>
      <c r="K20" s="8">
        <v>7</v>
      </c>
      <c r="L20" s="8">
        <v>3.1</v>
      </c>
      <c r="M20" s="8">
        <v>2</v>
      </c>
      <c r="N20" s="8">
        <v>30.2</v>
      </c>
      <c r="O20" s="8">
        <v>15.1</v>
      </c>
      <c r="P20" s="8">
        <v>0</v>
      </c>
      <c r="Q20" s="8">
        <v>0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</row>
    <row r="21" spans="1:35" ht="15.75" x14ac:dyDescent="0.25">
      <c r="A21" s="9">
        <v>43484</v>
      </c>
      <c r="B21" s="8">
        <v>39</v>
      </c>
      <c r="C21" s="8">
        <v>34.5</v>
      </c>
      <c r="D21" s="8">
        <v>30</v>
      </c>
      <c r="E21" s="8">
        <v>5</v>
      </c>
      <c r="F21" s="8">
        <v>-1.8</v>
      </c>
      <c r="G21" s="8">
        <v>-7</v>
      </c>
      <c r="H21" s="8">
        <v>35</v>
      </c>
      <c r="I21" s="8">
        <v>22.1</v>
      </c>
      <c r="J21" s="8">
        <v>18</v>
      </c>
      <c r="K21" s="8">
        <v>9</v>
      </c>
      <c r="L21" s="8">
        <v>6.8</v>
      </c>
      <c r="M21" s="8">
        <v>0</v>
      </c>
      <c r="N21" s="8">
        <v>30.3</v>
      </c>
      <c r="O21" s="8">
        <v>15.1</v>
      </c>
      <c r="P21" s="8">
        <v>0</v>
      </c>
      <c r="Q21" s="8">
        <v>0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</row>
    <row r="22" spans="1:35" ht="15.75" x14ac:dyDescent="0.25">
      <c r="A22" s="9">
        <v>43485</v>
      </c>
      <c r="B22" s="8">
        <v>39</v>
      </c>
      <c r="C22" s="8">
        <v>33.5</v>
      </c>
      <c r="D22" s="8">
        <v>28</v>
      </c>
      <c r="E22" s="8">
        <v>-4</v>
      </c>
      <c r="F22" s="8">
        <v>-6</v>
      </c>
      <c r="G22" s="8">
        <v>-9</v>
      </c>
      <c r="H22" s="8">
        <v>26</v>
      </c>
      <c r="I22" s="8">
        <v>19.100000000000001</v>
      </c>
      <c r="J22" s="8">
        <v>13</v>
      </c>
      <c r="K22" s="8">
        <v>13</v>
      </c>
      <c r="L22" s="8">
        <v>8.4</v>
      </c>
      <c r="M22" s="8">
        <v>2</v>
      </c>
      <c r="N22" s="8">
        <v>30.4</v>
      </c>
      <c r="O22" s="8">
        <v>15.2</v>
      </c>
      <c r="P22" s="8">
        <v>0</v>
      </c>
      <c r="Q22" s="8">
        <v>0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</row>
    <row r="23" spans="1:35" ht="15.75" x14ac:dyDescent="0.25">
      <c r="A23" s="9">
        <v>43486</v>
      </c>
      <c r="B23" s="8">
        <v>47</v>
      </c>
      <c r="C23" s="8">
        <v>34.9</v>
      </c>
      <c r="D23" s="8">
        <v>21</v>
      </c>
      <c r="E23" s="8">
        <v>-3</v>
      </c>
      <c r="F23" s="8">
        <v>-6.1</v>
      </c>
      <c r="G23" s="8">
        <v>-9</v>
      </c>
      <c r="H23" s="8">
        <v>36</v>
      </c>
      <c r="I23" s="8">
        <v>19.3</v>
      </c>
      <c r="J23" s="8">
        <v>9</v>
      </c>
      <c r="K23" s="8">
        <v>9</v>
      </c>
      <c r="L23" s="8">
        <v>5</v>
      </c>
      <c r="M23" s="8">
        <v>2</v>
      </c>
      <c r="N23" s="8">
        <v>30.2</v>
      </c>
      <c r="O23" s="8">
        <v>15.1</v>
      </c>
      <c r="P23" s="8">
        <v>0</v>
      </c>
      <c r="Q23" s="8">
        <v>0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</row>
    <row r="24" spans="1:35" ht="15.75" x14ac:dyDescent="0.25">
      <c r="A24" s="9">
        <v>43487</v>
      </c>
      <c r="B24" s="8">
        <v>52</v>
      </c>
      <c r="C24" s="8">
        <v>39.299999999999997</v>
      </c>
      <c r="D24" s="8">
        <v>23</v>
      </c>
      <c r="E24" s="8">
        <v>2</v>
      </c>
      <c r="F24" s="8">
        <v>-1.1000000000000001</v>
      </c>
      <c r="G24" s="8">
        <v>-5</v>
      </c>
      <c r="H24" s="8">
        <v>39</v>
      </c>
      <c r="I24" s="8">
        <v>20.5</v>
      </c>
      <c r="J24" s="8">
        <v>10</v>
      </c>
      <c r="K24" s="8">
        <v>9</v>
      </c>
      <c r="L24" s="8">
        <v>3.6</v>
      </c>
      <c r="M24" s="8">
        <v>0</v>
      </c>
      <c r="N24" s="8">
        <v>30</v>
      </c>
      <c r="O24" s="8">
        <v>15</v>
      </c>
      <c r="P24" s="8">
        <v>0</v>
      </c>
      <c r="Q24" s="8">
        <v>0</v>
      </c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</row>
    <row r="25" spans="1:35" ht="15.75" x14ac:dyDescent="0.25">
      <c r="A25" s="9">
        <v>43488</v>
      </c>
      <c r="B25" s="8">
        <v>52</v>
      </c>
      <c r="C25" s="8">
        <v>38.1</v>
      </c>
      <c r="D25" s="8">
        <v>25</v>
      </c>
      <c r="E25" s="8">
        <v>21</v>
      </c>
      <c r="F25" s="8">
        <v>5</v>
      </c>
      <c r="G25" s="8">
        <v>1</v>
      </c>
      <c r="H25" s="8">
        <v>66</v>
      </c>
      <c r="I25" s="8">
        <v>29.6</v>
      </c>
      <c r="J25" s="8">
        <v>12</v>
      </c>
      <c r="K25" s="8">
        <v>7</v>
      </c>
      <c r="L25" s="8">
        <v>4.3</v>
      </c>
      <c r="M25" s="8">
        <v>2</v>
      </c>
      <c r="N25" s="8">
        <v>30.1</v>
      </c>
      <c r="O25" s="8">
        <v>15.1</v>
      </c>
      <c r="P25" s="8">
        <v>0</v>
      </c>
      <c r="Q25" s="8">
        <v>0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</row>
    <row r="26" spans="1:35" ht="15.75" x14ac:dyDescent="0.25">
      <c r="A26" s="9">
        <v>43489</v>
      </c>
      <c r="B26" s="8">
        <v>39</v>
      </c>
      <c r="C26" s="8">
        <v>31.6</v>
      </c>
      <c r="D26" s="8">
        <v>26</v>
      </c>
      <c r="E26" s="8">
        <v>19</v>
      </c>
      <c r="F26" s="8">
        <v>18.3</v>
      </c>
      <c r="G26" s="8">
        <v>17</v>
      </c>
      <c r="H26" s="8">
        <v>73</v>
      </c>
      <c r="I26" s="8">
        <v>59.8</v>
      </c>
      <c r="J26" s="8">
        <v>43</v>
      </c>
      <c r="K26" s="8">
        <v>7</v>
      </c>
      <c r="L26" s="8">
        <v>4</v>
      </c>
      <c r="M26" s="8">
        <v>0</v>
      </c>
      <c r="N26" s="8">
        <v>30.2</v>
      </c>
      <c r="O26" s="8">
        <v>15.1</v>
      </c>
      <c r="P26" s="8">
        <v>0</v>
      </c>
      <c r="Q26" s="8">
        <v>0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</row>
    <row r="27" spans="1:35" ht="15.75" x14ac:dyDescent="0.25">
      <c r="A27" s="9">
        <v>43490</v>
      </c>
      <c r="B27" s="8">
        <v>40</v>
      </c>
      <c r="C27" s="8">
        <v>34.6</v>
      </c>
      <c r="D27" s="8">
        <v>28</v>
      </c>
      <c r="E27" s="8">
        <v>3</v>
      </c>
      <c r="F27" s="8">
        <v>-4.9000000000000004</v>
      </c>
      <c r="G27" s="8">
        <v>-10</v>
      </c>
      <c r="H27" s="8">
        <v>30</v>
      </c>
      <c r="I27" s="8">
        <v>20</v>
      </c>
      <c r="J27" s="8">
        <v>12</v>
      </c>
      <c r="K27" s="8">
        <v>11</v>
      </c>
      <c r="L27" s="8">
        <v>7.5</v>
      </c>
      <c r="M27" s="8">
        <v>4</v>
      </c>
      <c r="N27" s="8">
        <v>30.5</v>
      </c>
      <c r="O27" s="8">
        <v>15.2</v>
      </c>
      <c r="P27" s="8">
        <v>0</v>
      </c>
      <c r="Q27" s="8">
        <v>0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</row>
    <row r="28" spans="1:35" ht="15.75" x14ac:dyDescent="0.25">
      <c r="A28" s="9">
        <v>43491</v>
      </c>
      <c r="B28" s="8">
        <v>39</v>
      </c>
      <c r="C28" s="8">
        <v>31.4</v>
      </c>
      <c r="D28" s="8">
        <v>23</v>
      </c>
      <c r="E28" s="8">
        <v>1</v>
      </c>
      <c r="F28" s="8">
        <v>-4.4000000000000004</v>
      </c>
      <c r="G28" s="8">
        <v>-8</v>
      </c>
      <c r="H28" s="8">
        <v>30</v>
      </c>
      <c r="I28" s="8">
        <v>22.4</v>
      </c>
      <c r="J28" s="8">
        <v>16</v>
      </c>
      <c r="K28" s="8">
        <v>7</v>
      </c>
      <c r="L28" s="8">
        <v>3.9</v>
      </c>
      <c r="M28" s="8">
        <v>2</v>
      </c>
      <c r="N28" s="8">
        <v>30.6</v>
      </c>
      <c r="O28" s="8">
        <v>15.2</v>
      </c>
      <c r="P28" s="8">
        <v>0</v>
      </c>
      <c r="Q28" s="8">
        <v>0</v>
      </c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</row>
    <row r="29" spans="1:35" ht="15.75" x14ac:dyDescent="0.25">
      <c r="A29" s="9">
        <v>43492</v>
      </c>
      <c r="B29" s="8">
        <v>41</v>
      </c>
      <c r="C29" s="8">
        <v>34.299999999999997</v>
      </c>
      <c r="D29" s="8">
        <v>28</v>
      </c>
      <c r="E29" s="8">
        <v>7</v>
      </c>
      <c r="F29" s="8">
        <v>-0.1</v>
      </c>
      <c r="G29" s="8">
        <v>-14</v>
      </c>
      <c r="H29" s="8">
        <v>38</v>
      </c>
      <c r="I29" s="8">
        <v>26</v>
      </c>
      <c r="J29" s="8">
        <v>9</v>
      </c>
      <c r="K29" s="8">
        <v>13</v>
      </c>
      <c r="L29" s="8">
        <v>4.3</v>
      </c>
      <c r="M29" s="8">
        <v>0</v>
      </c>
      <c r="N29" s="8">
        <v>30.3</v>
      </c>
      <c r="O29" s="8">
        <v>15.1</v>
      </c>
      <c r="P29" s="8">
        <v>0</v>
      </c>
      <c r="Q29" s="8">
        <v>0</v>
      </c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</row>
    <row r="30" spans="1:35" ht="15.75" x14ac:dyDescent="0.25">
      <c r="A30" s="9">
        <v>43493</v>
      </c>
      <c r="B30" s="8">
        <v>42</v>
      </c>
      <c r="C30" s="8">
        <v>35.1</v>
      </c>
      <c r="D30" s="8">
        <v>29</v>
      </c>
      <c r="E30" s="8">
        <v>-2</v>
      </c>
      <c r="F30" s="8">
        <v>-8.5</v>
      </c>
      <c r="G30" s="8">
        <v>-15</v>
      </c>
      <c r="H30" s="8">
        <v>24</v>
      </c>
      <c r="I30" s="8">
        <v>16.100000000000001</v>
      </c>
      <c r="J30" s="8">
        <v>10</v>
      </c>
      <c r="K30" s="8">
        <v>7</v>
      </c>
      <c r="L30" s="8">
        <v>4.3</v>
      </c>
      <c r="M30" s="8">
        <v>2</v>
      </c>
      <c r="N30" s="8">
        <v>30.3</v>
      </c>
      <c r="O30" s="8">
        <v>15.1</v>
      </c>
      <c r="P30" s="8">
        <v>0</v>
      </c>
      <c r="Q30" s="8">
        <v>0</v>
      </c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</row>
    <row r="31" spans="1:35" ht="15.75" x14ac:dyDescent="0.25">
      <c r="A31" s="9">
        <v>43494</v>
      </c>
      <c r="B31" s="8">
        <v>43</v>
      </c>
      <c r="C31" s="8">
        <v>33.4</v>
      </c>
      <c r="D31" s="8">
        <v>26</v>
      </c>
      <c r="E31" s="8">
        <v>6</v>
      </c>
      <c r="F31" s="8">
        <v>1.5</v>
      </c>
      <c r="G31" s="8">
        <v>-3</v>
      </c>
      <c r="H31" s="8">
        <v>35</v>
      </c>
      <c r="I31" s="8">
        <v>26.8</v>
      </c>
      <c r="J31" s="8">
        <v>19</v>
      </c>
      <c r="K31" s="8">
        <v>4</v>
      </c>
      <c r="L31" s="8">
        <v>2.5</v>
      </c>
      <c r="M31" s="8">
        <v>0</v>
      </c>
      <c r="N31" s="8">
        <v>30.2</v>
      </c>
      <c r="O31" s="8">
        <v>15.1</v>
      </c>
      <c r="P31" s="8">
        <v>0</v>
      </c>
      <c r="Q31" s="8">
        <v>0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</row>
    <row r="32" spans="1:35" ht="15.75" x14ac:dyDescent="0.25">
      <c r="A32" s="9">
        <v>43495</v>
      </c>
      <c r="B32" s="8">
        <v>39</v>
      </c>
      <c r="C32" s="8">
        <v>34</v>
      </c>
      <c r="D32" s="8">
        <v>29</v>
      </c>
      <c r="E32" s="8">
        <v>1</v>
      </c>
      <c r="F32" s="8">
        <v>-9.5</v>
      </c>
      <c r="G32" s="8">
        <v>-25</v>
      </c>
      <c r="H32" s="8">
        <v>26</v>
      </c>
      <c r="I32" s="8">
        <v>16.100000000000001</v>
      </c>
      <c r="J32" s="8">
        <v>9</v>
      </c>
      <c r="K32" s="8">
        <v>16</v>
      </c>
      <c r="L32" s="8">
        <v>9.5</v>
      </c>
      <c r="M32" s="8">
        <v>4</v>
      </c>
      <c r="N32" s="8">
        <v>30.4</v>
      </c>
      <c r="O32" s="8">
        <v>15.2</v>
      </c>
      <c r="P32" s="8">
        <v>0</v>
      </c>
      <c r="Q32" s="8">
        <v>0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</row>
    <row r="33" spans="1:35" ht="15.75" x14ac:dyDescent="0.25">
      <c r="A33" s="9">
        <v>43496</v>
      </c>
      <c r="B33" s="8">
        <v>32</v>
      </c>
      <c r="C33" s="8">
        <v>26.3</v>
      </c>
      <c r="D33" s="8">
        <v>22</v>
      </c>
      <c r="E33" s="8">
        <v>-11</v>
      </c>
      <c r="F33" s="8">
        <v>-22.1</v>
      </c>
      <c r="G33" s="8">
        <v>-27</v>
      </c>
      <c r="H33" s="8">
        <v>21</v>
      </c>
      <c r="I33" s="8">
        <v>12.3</v>
      </c>
      <c r="J33" s="8">
        <v>8</v>
      </c>
      <c r="K33" s="8">
        <v>9</v>
      </c>
      <c r="L33" s="8">
        <v>6.5</v>
      </c>
      <c r="M33" s="8">
        <v>2</v>
      </c>
      <c r="N33" s="8">
        <v>30.5</v>
      </c>
      <c r="O33" s="8">
        <v>15.2</v>
      </c>
      <c r="P33" s="8">
        <v>0</v>
      </c>
      <c r="Q33" s="8">
        <v>0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</row>
    <row r="34" spans="1:35" x14ac:dyDescent="0.25"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</row>
    <row r="35" spans="1:35" x14ac:dyDescent="0.25"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</row>
    <row r="36" spans="1:35" x14ac:dyDescent="0.25"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</row>
    <row r="37" spans="1:35" x14ac:dyDescent="0.25"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</row>
    <row r="38" spans="1:35" x14ac:dyDescent="0.25"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</row>
    <row r="39" spans="1:35" x14ac:dyDescent="0.25"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</row>
    <row r="40" spans="1:35" x14ac:dyDescent="0.25"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</row>
    <row r="41" spans="1:35" x14ac:dyDescent="0.25"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</row>
    <row r="42" spans="1:35" x14ac:dyDescent="0.25"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</row>
    <row r="43" spans="1:35" x14ac:dyDescent="0.25"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D0E9F-AAE7-41A0-A8FB-EFCC991FDA96}">
  <dimension ref="A1:Q62"/>
  <sheetViews>
    <sheetView zoomScaleNormal="100"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43497</v>
      </c>
      <c r="B3" s="8">
        <v>40</v>
      </c>
      <c r="C3" s="8">
        <v>26</v>
      </c>
      <c r="D3" s="8">
        <v>15</v>
      </c>
      <c r="E3" s="8">
        <v>0</v>
      </c>
      <c r="F3" s="8">
        <v>-5.5</v>
      </c>
      <c r="G3" s="8">
        <v>-9</v>
      </c>
      <c r="H3" s="8">
        <v>42</v>
      </c>
      <c r="I3" s="8">
        <v>28.4</v>
      </c>
      <c r="J3" s="8">
        <v>14</v>
      </c>
      <c r="K3" s="8">
        <v>9</v>
      </c>
      <c r="L3" s="8">
        <v>3.1</v>
      </c>
      <c r="M3" s="8">
        <v>0</v>
      </c>
      <c r="N3" s="8">
        <v>30.2</v>
      </c>
      <c r="O3" s="8">
        <v>15</v>
      </c>
      <c r="P3" s="8">
        <v>0</v>
      </c>
      <c r="Q3" s="8">
        <v>0</v>
      </c>
    </row>
    <row r="4" spans="1:17" ht="15.75" x14ac:dyDescent="0.25">
      <c r="A4" s="9">
        <v>43498</v>
      </c>
      <c r="B4" s="8">
        <v>33</v>
      </c>
      <c r="C4" s="8">
        <v>27.9</v>
      </c>
      <c r="D4" s="8">
        <v>22</v>
      </c>
      <c r="E4" s="8">
        <v>26</v>
      </c>
      <c r="F4" s="8">
        <v>18.600000000000001</v>
      </c>
      <c r="G4" s="8">
        <v>2</v>
      </c>
      <c r="H4" s="8">
        <v>89</v>
      </c>
      <c r="I4" s="8">
        <v>69.599999999999994</v>
      </c>
      <c r="J4" s="8">
        <v>42</v>
      </c>
      <c r="K4" s="8">
        <v>7</v>
      </c>
      <c r="L4" s="8">
        <v>3.1</v>
      </c>
      <c r="M4" s="8">
        <v>2</v>
      </c>
      <c r="N4" s="8">
        <v>29.9</v>
      </c>
      <c r="O4" s="8">
        <v>14.9</v>
      </c>
      <c r="P4" s="8">
        <v>0</v>
      </c>
      <c r="Q4" s="8">
        <v>0</v>
      </c>
    </row>
    <row r="5" spans="1:17" ht="15.75" x14ac:dyDescent="0.25">
      <c r="A5" s="9">
        <v>43499</v>
      </c>
      <c r="B5" s="8">
        <v>45</v>
      </c>
      <c r="C5" s="8">
        <v>36.9</v>
      </c>
      <c r="D5" s="8">
        <v>26</v>
      </c>
      <c r="E5" s="8">
        <v>23</v>
      </c>
      <c r="F5" s="8">
        <v>-0.5</v>
      </c>
      <c r="G5" s="8">
        <v>-9</v>
      </c>
      <c r="H5" s="8">
        <v>89</v>
      </c>
      <c r="I5" s="8">
        <v>26.1</v>
      </c>
      <c r="J5" s="8">
        <v>14</v>
      </c>
      <c r="K5" s="8">
        <v>13</v>
      </c>
      <c r="L5" s="8">
        <v>8.3000000000000007</v>
      </c>
      <c r="M5" s="8">
        <v>2</v>
      </c>
      <c r="N5" s="8">
        <v>30.2</v>
      </c>
      <c r="O5" s="8">
        <v>15</v>
      </c>
      <c r="P5" s="8">
        <v>0</v>
      </c>
      <c r="Q5" s="8">
        <v>0</v>
      </c>
    </row>
    <row r="6" spans="1:17" ht="15.75" x14ac:dyDescent="0.25">
      <c r="A6" s="9">
        <v>43500</v>
      </c>
      <c r="B6" s="8">
        <v>37</v>
      </c>
      <c r="C6" s="8">
        <v>28.6</v>
      </c>
      <c r="D6" s="8">
        <v>22</v>
      </c>
      <c r="E6" s="8">
        <v>18</v>
      </c>
      <c r="F6" s="8">
        <v>12.4</v>
      </c>
      <c r="G6" s="8">
        <v>-6</v>
      </c>
      <c r="H6" s="8">
        <v>67</v>
      </c>
      <c r="I6" s="8">
        <v>52.1</v>
      </c>
      <c r="J6" s="8">
        <v>29</v>
      </c>
      <c r="K6" s="8">
        <v>4</v>
      </c>
      <c r="L6" s="8">
        <v>3.3</v>
      </c>
      <c r="M6" s="8">
        <v>0</v>
      </c>
      <c r="N6" s="8">
        <v>30.2</v>
      </c>
      <c r="O6" s="8">
        <v>15</v>
      </c>
      <c r="P6" s="8">
        <v>0</v>
      </c>
      <c r="Q6" s="8">
        <v>0</v>
      </c>
    </row>
    <row r="7" spans="1:17" ht="15.75" x14ac:dyDescent="0.25">
      <c r="A7" s="9">
        <v>43501</v>
      </c>
      <c r="B7" s="8">
        <v>33</v>
      </c>
      <c r="C7" s="8">
        <v>27.1</v>
      </c>
      <c r="D7" s="8">
        <v>22</v>
      </c>
      <c r="E7" s="8">
        <v>18</v>
      </c>
      <c r="F7" s="8">
        <v>14.4</v>
      </c>
      <c r="G7" s="8">
        <v>11</v>
      </c>
      <c r="H7" s="8">
        <v>76</v>
      </c>
      <c r="I7" s="8">
        <v>59.6</v>
      </c>
      <c r="J7" s="8">
        <v>50</v>
      </c>
      <c r="K7" s="8">
        <v>9</v>
      </c>
      <c r="L7" s="8">
        <v>4.5</v>
      </c>
      <c r="M7" s="8">
        <v>2</v>
      </c>
      <c r="N7" s="8">
        <v>30</v>
      </c>
      <c r="O7" s="8">
        <v>15</v>
      </c>
      <c r="P7" s="8">
        <v>0</v>
      </c>
      <c r="Q7" s="8">
        <v>0</v>
      </c>
    </row>
    <row r="8" spans="1:17" ht="15.75" x14ac:dyDescent="0.25">
      <c r="A8" s="9">
        <v>43502</v>
      </c>
      <c r="B8" s="8">
        <v>29</v>
      </c>
      <c r="C8" s="8">
        <v>27.3</v>
      </c>
      <c r="D8" s="8">
        <v>25</v>
      </c>
      <c r="E8" s="8">
        <v>10</v>
      </c>
      <c r="F8" s="8">
        <v>5.0999999999999996</v>
      </c>
      <c r="G8" s="8">
        <v>-5</v>
      </c>
      <c r="H8" s="8">
        <v>49</v>
      </c>
      <c r="I8" s="8">
        <v>39.5</v>
      </c>
      <c r="J8" s="8">
        <v>28</v>
      </c>
      <c r="K8" s="8">
        <v>11</v>
      </c>
      <c r="L8" s="8">
        <v>5.4</v>
      </c>
      <c r="M8" s="8">
        <v>2</v>
      </c>
      <c r="N8" s="8">
        <v>30.2</v>
      </c>
      <c r="O8" s="8">
        <v>15</v>
      </c>
      <c r="P8" s="8">
        <v>0</v>
      </c>
      <c r="Q8" s="8">
        <v>0</v>
      </c>
    </row>
    <row r="9" spans="1:17" ht="15.75" x14ac:dyDescent="0.25">
      <c r="A9" s="9">
        <v>43503</v>
      </c>
      <c r="B9" s="8">
        <v>24</v>
      </c>
      <c r="C9" s="8">
        <v>18.8</v>
      </c>
      <c r="D9" s="8">
        <v>13</v>
      </c>
      <c r="E9" s="8">
        <v>-19</v>
      </c>
      <c r="F9" s="8">
        <v>-23.1</v>
      </c>
      <c r="G9" s="8">
        <v>-30</v>
      </c>
      <c r="H9" s="8">
        <v>21</v>
      </c>
      <c r="I9" s="8">
        <v>15.1</v>
      </c>
      <c r="J9" s="8">
        <v>10</v>
      </c>
      <c r="K9" s="8">
        <v>16</v>
      </c>
      <c r="L9" s="8">
        <v>8</v>
      </c>
      <c r="M9" s="8">
        <v>2</v>
      </c>
      <c r="N9" s="8">
        <v>30.5</v>
      </c>
      <c r="O9" s="8">
        <v>15.2</v>
      </c>
      <c r="P9" s="8">
        <v>0</v>
      </c>
      <c r="Q9" s="8">
        <v>0</v>
      </c>
    </row>
    <row r="10" spans="1:17" ht="15.75" x14ac:dyDescent="0.25">
      <c r="A10" s="9">
        <v>43504</v>
      </c>
      <c r="B10" s="8">
        <v>29</v>
      </c>
      <c r="C10" s="8">
        <v>23.5</v>
      </c>
      <c r="D10" s="8">
        <v>20</v>
      </c>
      <c r="E10" s="8">
        <v>-12</v>
      </c>
      <c r="F10" s="8">
        <v>-16</v>
      </c>
      <c r="G10" s="8">
        <v>-21</v>
      </c>
      <c r="H10" s="8">
        <v>22</v>
      </c>
      <c r="I10" s="8">
        <v>17.399999999999999</v>
      </c>
      <c r="J10" s="8">
        <v>14</v>
      </c>
      <c r="K10" s="8">
        <v>9</v>
      </c>
      <c r="L10" s="8">
        <v>4.9000000000000004</v>
      </c>
      <c r="M10" s="8">
        <v>2</v>
      </c>
      <c r="N10" s="8">
        <v>30.4</v>
      </c>
      <c r="O10" s="8">
        <v>15.2</v>
      </c>
      <c r="P10" s="8">
        <v>0</v>
      </c>
      <c r="Q10" s="8">
        <v>0</v>
      </c>
    </row>
    <row r="11" spans="1:17" ht="15.75" x14ac:dyDescent="0.25">
      <c r="A11" s="9">
        <v>43505</v>
      </c>
      <c r="B11" s="8">
        <v>27</v>
      </c>
      <c r="C11" s="8">
        <v>22.5</v>
      </c>
      <c r="D11" s="8">
        <v>18</v>
      </c>
      <c r="E11" s="8">
        <v>-8</v>
      </c>
      <c r="F11" s="8">
        <v>-13.5</v>
      </c>
      <c r="G11" s="8">
        <v>-17</v>
      </c>
      <c r="H11" s="8">
        <v>31</v>
      </c>
      <c r="I11" s="8">
        <v>20.6</v>
      </c>
      <c r="J11" s="8">
        <v>17</v>
      </c>
      <c r="K11" s="8">
        <v>11</v>
      </c>
      <c r="L11" s="8">
        <v>4.9000000000000004</v>
      </c>
      <c r="M11" s="8">
        <v>0</v>
      </c>
      <c r="N11" s="8">
        <v>30.6</v>
      </c>
      <c r="O11" s="8">
        <v>15.3</v>
      </c>
      <c r="P11" s="8">
        <v>0</v>
      </c>
      <c r="Q11" s="8">
        <v>0</v>
      </c>
    </row>
    <row r="12" spans="1:17" ht="15.75" x14ac:dyDescent="0.25">
      <c r="A12" s="9">
        <v>43506</v>
      </c>
      <c r="B12" s="8">
        <v>28</v>
      </c>
      <c r="C12" s="8">
        <v>21.3</v>
      </c>
      <c r="D12" s="8">
        <v>15</v>
      </c>
      <c r="E12" s="8">
        <v>-8</v>
      </c>
      <c r="F12" s="8">
        <v>-10.3</v>
      </c>
      <c r="G12" s="8">
        <v>-13</v>
      </c>
      <c r="H12" s="8">
        <v>35</v>
      </c>
      <c r="I12" s="8">
        <v>25.4</v>
      </c>
      <c r="J12" s="8">
        <v>17</v>
      </c>
      <c r="K12" s="8">
        <v>7</v>
      </c>
      <c r="L12" s="8">
        <v>3.6</v>
      </c>
      <c r="M12" s="8">
        <v>2</v>
      </c>
      <c r="N12" s="8">
        <v>30.5</v>
      </c>
      <c r="O12" s="8">
        <v>15.2</v>
      </c>
      <c r="P12" s="8">
        <v>0</v>
      </c>
      <c r="Q12" s="8">
        <v>0</v>
      </c>
    </row>
    <row r="13" spans="1:17" ht="15.75" x14ac:dyDescent="0.25">
      <c r="A13" s="9">
        <v>43507</v>
      </c>
      <c r="B13" s="8">
        <v>38</v>
      </c>
      <c r="C13" s="8">
        <v>25.6</v>
      </c>
      <c r="D13" s="8">
        <v>16</v>
      </c>
      <c r="E13" s="8">
        <v>-2</v>
      </c>
      <c r="F13" s="8">
        <v>-5.0999999999999996</v>
      </c>
      <c r="G13" s="8">
        <v>-8</v>
      </c>
      <c r="H13" s="8">
        <v>44</v>
      </c>
      <c r="I13" s="8">
        <v>28.4</v>
      </c>
      <c r="J13" s="8">
        <v>15</v>
      </c>
      <c r="K13" s="8">
        <v>9</v>
      </c>
      <c r="L13" s="8">
        <v>4.3</v>
      </c>
      <c r="M13" s="8">
        <v>2</v>
      </c>
      <c r="N13" s="8">
        <v>30.4</v>
      </c>
      <c r="O13" s="8">
        <v>15.2</v>
      </c>
      <c r="P13" s="8">
        <v>0</v>
      </c>
      <c r="Q13" s="8">
        <v>0</v>
      </c>
    </row>
    <row r="14" spans="1:17" ht="15.75" x14ac:dyDescent="0.25">
      <c r="A14" s="9">
        <v>43508</v>
      </c>
      <c r="B14" s="8">
        <v>26</v>
      </c>
      <c r="C14" s="8">
        <v>24.7</v>
      </c>
      <c r="D14" s="8">
        <v>23</v>
      </c>
      <c r="E14" s="8">
        <v>18</v>
      </c>
      <c r="F14" s="8">
        <v>9.3000000000000007</v>
      </c>
      <c r="G14" s="8">
        <v>-9</v>
      </c>
      <c r="H14" s="8">
        <v>82</v>
      </c>
      <c r="I14" s="8">
        <v>56.2</v>
      </c>
      <c r="J14" s="8">
        <v>21</v>
      </c>
      <c r="K14" s="8">
        <v>7</v>
      </c>
      <c r="L14" s="8">
        <v>5</v>
      </c>
      <c r="M14" s="8">
        <v>4</v>
      </c>
      <c r="N14" s="8">
        <v>30.5</v>
      </c>
      <c r="O14" s="8">
        <v>15.2</v>
      </c>
      <c r="P14" s="8">
        <v>0</v>
      </c>
      <c r="Q14" s="8">
        <v>0</v>
      </c>
    </row>
    <row r="15" spans="1:17" ht="15.75" x14ac:dyDescent="0.25">
      <c r="A15" s="9">
        <v>43509</v>
      </c>
      <c r="B15" s="8">
        <v>30</v>
      </c>
      <c r="C15" s="8">
        <v>24.6</v>
      </c>
      <c r="D15" s="8">
        <v>20</v>
      </c>
      <c r="E15" s="8">
        <v>15</v>
      </c>
      <c r="F15" s="8">
        <v>-0.4</v>
      </c>
      <c r="G15" s="8">
        <v>-13</v>
      </c>
      <c r="H15" s="8">
        <v>73</v>
      </c>
      <c r="I15" s="8">
        <v>40</v>
      </c>
      <c r="J15" s="8">
        <v>15</v>
      </c>
      <c r="K15" s="8">
        <v>9</v>
      </c>
      <c r="L15" s="8">
        <v>3.6</v>
      </c>
      <c r="M15" s="8">
        <v>2</v>
      </c>
      <c r="N15" s="8">
        <v>30.6</v>
      </c>
      <c r="O15" s="8">
        <v>15.3</v>
      </c>
      <c r="P15" s="8">
        <v>0</v>
      </c>
      <c r="Q15" s="8">
        <v>0.04</v>
      </c>
    </row>
    <row r="16" spans="1:17" ht="15.75" x14ac:dyDescent="0.25">
      <c r="A16" s="9">
        <v>43510</v>
      </c>
      <c r="B16" s="8">
        <v>28</v>
      </c>
      <c r="C16" s="8">
        <v>24.4</v>
      </c>
      <c r="D16" s="8">
        <v>21</v>
      </c>
      <c r="E16" s="8">
        <v>21</v>
      </c>
      <c r="F16" s="8">
        <v>14.8</v>
      </c>
      <c r="G16" s="8">
        <v>7</v>
      </c>
      <c r="H16" s="8">
        <v>85</v>
      </c>
      <c r="I16" s="8">
        <v>68.5</v>
      </c>
      <c r="J16" s="8">
        <v>51</v>
      </c>
      <c r="K16" s="8">
        <v>11</v>
      </c>
      <c r="L16" s="8">
        <v>4.9000000000000004</v>
      </c>
      <c r="M16" s="8">
        <v>2</v>
      </c>
      <c r="N16" s="8">
        <v>30.5</v>
      </c>
      <c r="O16" s="8">
        <v>15.2</v>
      </c>
      <c r="P16" s="8">
        <v>0</v>
      </c>
      <c r="Q16" s="8">
        <v>0</v>
      </c>
    </row>
    <row r="17" spans="1:17" ht="15.75" x14ac:dyDescent="0.25">
      <c r="A17" s="9">
        <v>43511</v>
      </c>
      <c r="B17" s="8">
        <v>32</v>
      </c>
      <c r="C17" s="8">
        <v>26.8</v>
      </c>
      <c r="D17" s="8">
        <v>22</v>
      </c>
      <c r="E17" s="8">
        <v>0</v>
      </c>
      <c r="F17" s="8">
        <v>-4.3</v>
      </c>
      <c r="G17" s="8">
        <v>-7</v>
      </c>
      <c r="H17" s="8">
        <v>35</v>
      </c>
      <c r="I17" s="8">
        <v>26.4</v>
      </c>
      <c r="J17" s="8">
        <v>20</v>
      </c>
      <c r="K17" s="8">
        <v>13</v>
      </c>
      <c r="L17" s="8">
        <v>9.3000000000000007</v>
      </c>
      <c r="M17" s="8">
        <v>2</v>
      </c>
      <c r="N17" s="8">
        <v>30.4</v>
      </c>
      <c r="O17" s="8">
        <v>15.2</v>
      </c>
      <c r="P17" s="8">
        <v>0</v>
      </c>
      <c r="Q17" s="8">
        <v>0.01</v>
      </c>
    </row>
    <row r="18" spans="1:17" ht="15.75" x14ac:dyDescent="0.25">
      <c r="A18" s="9">
        <v>43512</v>
      </c>
      <c r="B18" s="8">
        <v>36</v>
      </c>
      <c r="C18" s="8">
        <v>28.6</v>
      </c>
      <c r="D18" s="8">
        <v>21</v>
      </c>
      <c r="E18" s="8">
        <v>-6</v>
      </c>
      <c r="F18" s="8">
        <v>-9.9</v>
      </c>
      <c r="G18" s="8">
        <v>-16</v>
      </c>
      <c r="H18" s="8">
        <v>26</v>
      </c>
      <c r="I18" s="8">
        <v>19.5</v>
      </c>
      <c r="J18" s="8">
        <v>11</v>
      </c>
      <c r="K18" s="8">
        <v>11</v>
      </c>
      <c r="L18" s="8">
        <v>7.6</v>
      </c>
      <c r="M18" s="8">
        <v>4</v>
      </c>
      <c r="N18" s="8">
        <v>30.4</v>
      </c>
      <c r="O18" s="8">
        <v>15.2</v>
      </c>
      <c r="P18" s="8">
        <v>0</v>
      </c>
      <c r="Q18" s="8">
        <v>0</v>
      </c>
    </row>
    <row r="19" spans="1:17" ht="15.75" x14ac:dyDescent="0.25">
      <c r="A19" s="9">
        <v>43513</v>
      </c>
      <c r="B19" s="8">
        <v>42</v>
      </c>
      <c r="C19" s="8">
        <v>31.8</v>
      </c>
      <c r="D19" s="8">
        <v>23</v>
      </c>
      <c r="E19" s="8">
        <v>-1</v>
      </c>
      <c r="F19" s="8">
        <v>-4.5999999999999996</v>
      </c>
      <c r="G19" s="8">
        <v>-7</v>
      </c>
      <c r="H19" s="8">
        <v>32</v>
      </c>
      <c r="I19" s="8">
        <v>22.5</v>
      </c>
      <c r="J19" s="8">
        <v>13</v>
      </c>
      <c r="K19" s="8">
        <v>7</v>
      </c>
      <c r="L19" s="8">
        <v>3.9</v>
      </c>
      <c r="M19" s="8">
        <v>2</v>
      </c>
      <c r="N19" s="8">
        <v>30.4</v>
      </c>
      <c r="O19" s="8">
        <v>15.1</v>
      </c>
      <c r="P19" s="8">
        <v>0</v>
      </c>
      <c r="Q19" s="8">
        <v>0</v>
      </c>
    </row>
    <row r="20" spans="1:17" ht="15.75" x14ac:dyDescent="0.25">
      <c r="A20" s="9">
        <v>43514</v>
      </c>
      <c r="B20" s="8">
        <v>41</v>
      </c>
      <c r="C20" s="8">
        <v>34.1</v>
      </c>
      <c r="D20" s="8">
        <v>26</v>
      </c>
      <c r="E20" s="8">
        <v>16</v>
      </c>
      <c r="F20" s="8">
        <v>4.5999999999999996</v>
      </c>
      <c r="G20" s="8">
        <v>1</v>
      </c>
      <c r="H20" s="8">
        <v>45</v>
      </c>
      <c r="I20" s="8">
        <v>30.3</v>
      </c>
      <c r="J20" s="8">
        <v>20</v>
      </c>
      <c r="K20" s="8">
        <v>7</v>
      </c>
      <c r="L20" s="8">
        <v>3.1</v>
      </c>
      <c r="M20" s="8">
        <v>2</v>
      </c>
      <c r="N20" s="8">
        <v>30.2</v>
      </c>
      <c r="O20" s="8">
        <v>15.1</v>
      </c>
      <c r="P20" s="8">
        <v>0</v>
      </c>
      <c r="Q20" s="8">
        <v>0</v>
      </c>
    </row>
    <row r="21" spans="1:17" ht="15.75" x14ac:dyDescent="0.25">
      <c r="A21" s="9">
        <v>43515</v>
      </c>
      <c r="B21" s="8">
        <v>37</v>
      </c>
      <c r="C21" s="8">
        <v>33.1</v>
      </c>
      <c r="D21" s="8">
        <v>30</v>
      </c>
      <c r="E21" s="8">
        <v>29</v>
      </c>
      <c r="F21" s="8">
        <v>24.3</v>
      </c>
      <c r="G21" s="8">
        <v>2</v>
      </c>
      <c r="H21" s="8">
        <v>93</v>
      </c>
      <c r="I21" s="8">
        <v>73.8</v>
      </c>
      <c r="J21" s="8">
        <v>26</v>
      </c>
      <c r="K21" s="8">
        <v>7</v>
      </c>
      <c r="L21" s="8">
        <v>4.3</v>
      </c>
      <c r="M21" s="8">
        <v>0</v>
      </c>
      <c r="N21" s="8">
        <v>30.1</v>
      </c>
      <c r="O21" s="8">
        <v>15</v>
      </c>
      <c r="P21" s="8">
        <v>0</v>
      </c>
      <c r="Q21" s="8">
        <v>0.03</v>
      </c>
    </row>
    <row r="22" spans="1:17" ht="15.75" x14ac:dyDescent="0.25">
      <c r="A22" s="9">
        <v>43516</v>
      </c>
      <c r="B22" s="8">
        <v>45</v>
      </c>
      <c r="C22" s="8">
        <v>34.1</v>
      </c>
      <c r="D22" s="8">
        <v>24</v>
      </c>
      <c r="E22" s="8">
        <v>20</v>
      </c>
      <c r="F22" s="8">
        <v>8.5</v>
      </c>
      <c r="G22" s="8">
        <v>3</v>
      </c>
      <c r="H22" s="8">
        <v>62</v>
      </c>
      <c r="I22" s="8">
        <v>36.299999999999997</v>
      </c>
      <c r="J22" s="8">
        <v>23</v>
      </c>
      <c r="K22" s="8">
        <v>7</v>
      </c>
      <c r="L22" s="8">
        <v>4.5</v>
      </c>
      <c r="M22" s="8">
        <v>2</v>
      </c>
      <c r="N22" s="8">
        <v>30.3</v>
      </c>
      <c r="O22" s="8">
        <v>15.1</v>
      </c>
      <c r="P22" s="8">
        <v>0</v>
      </c>
      <c r="Q22" s="8">
        <v>0.02</v>
      </c>
    </row>
    <row r="23" spans="1:17" ht="15.75" x14ac:dyDescent="0.25">
      <c r="A23" s="9">
        <v>43517</v>
      </c>
      <c r="B23" s="8">
        <v>50</v>
      </c>
      <c r="C23" s="8">
        <v>35.6</v>
      </c>
      <c r="D23" s="8">
        <v>21</v>
      </c>
      <c r="E23" s="8">
        <v>25</v>
      </c>
      <c r="F23" s="8">
        <v>17.100000000000001</v>
      </c>
      <c r="G23" s="8">
        <v>4</v>
      </c>
      <c r="H23" s="8">
        <v>86</v>
      </c>
      <c r="I23" s="8">
        <v>55.1</v>
      </c>
      <c r="J23" s="8">
        <v>20</v>
      </c>
      <c r="K23" s="8">
        <v>9</v>
      </c>
      <c r="L23" s="8">
        <v>3.9</v>
      </c>
      <c r="M23" s="8">
        <v>0</v>
      </c>
      <c r="N23" s="8">
        <v>30.3</v>
      </c>
      <c r="O23" s="8">
        <v>15.1</v>
      </c>
      <c r="P23" s="8">
        <v>0</v>
      </c>
      <c r="Q23" s="8">
        <v>0</v>
      </c>
    </row>
    <row r="24" spans="1:17" ht="15.75" x14ac:dyDescent="0.25">
      <c r="A24" s="9">
        <v>43518</v>
      </c>
      <c r="B24" s="8">
        <v>51</v>
      </c>
      <c r="C24" s="8">
        <v>38.1</v>
      </c>
      <c r="D24" s="8">
        <v>25</v>
      </c>
      <c r="E24" s="8">
        <v>25</v>
      </c>
      <c r="F24" s="8">
        <v>16.100000000000001</v>
      </c>
      <c r="G24" s="8">
        <v>5</v>
      </c>
      <c r="H24" s="8">
        <v>91</v>
      </c>
      <c r="I24" s="8">
        <v>50.6</v>
      </c>
      <c r="J24" s="8">
        <v>15</v>
      </c>
      <c r="K24" s="8">
        <v>7</v>
      </c>
      <c r="L24" s="8">
        <v>2.9</v>
      </c>
      <c r="M24" s="8">
        <v>2</v>
      </c>
      <c r="N24" s="8">
        <v>30.2</v>
      </c>
      <c r="O24" s="8">
        <v>15.1</v>
      </c>
      <c r="P24" s="8">
        <v>0</v>
      </c>
      <c r="Q24" s="8">
        <v>0</v>
      </c>
    </row>
    <row r="25" spans="1:17" ht="15.75" x14ac:dyDescent="0.25">
      <c r="A25" s="9">
        <v>43519</v>
      </c>
      <c r="B25" s="8">
        <v>55</v>
      </c>
      <c r="C25" s="8">
        <v>41</v>
      </c>
      <c r="D25" s="8">
        <v>27</v>
      </c>
      <c r="E25" s="8">
        <v>20</v>
      </c>
      <c r="F25" s="8">
        <v>16.399999999999999</v>
      </c>
      <c r="G25" s="8">
        <v>13</v>
      </c>
      <c r="H25" s="8">
        <v>71</v>
      </c>
      <c r="I25" s="8">
        <v>42</v>
      </c>
      <c r="J25" s="8">
        <v>19</v>
      </c>
      <c r="K25" s="8">
        <v>7</v>
      </c>
      <c r="L25" s="8">
        <v>2.8</v>
      </c>
      <c r="M25" s="8">
        <v>0</v>
      </c>
      <c r="N25" s="8">
        <v>30.3</v>
      </c>
      <c r="O25" s="8">
        <v>15.1</v>
      </c>
      <c r="P25" s="8">
        <v>0</v>
      </c>
      <c r="Q25" s="8">
        <v>0</v>
      </c>
    </row>
    <row r="26" spans="1:17" ht="15.75" x14ac:dyDescent="0.25">
      <c r="A26" s="9">
        <v>43520</v>
      </c>
      <c r="B26" s="8">
        <v>53</v>
      </c>
      <c r="C26" s="8">
        <v>41.3</v>
      </c>
      <c r="D26" s="8">
        <v>29</v>
      </c>
      <c r="E26" s="8">
        <v>17</v>
      </c>
      <c r="F26" s="8">
        <v>10.9</v>
      </c>
      <c r="G26" s="8">
        <v>4</v>
      </c>
      <c r="H26" s="8">
        <v>61</v>
      </c>
      <c r="I26" s="8">
        <v>33.6</v>
      </c>
      <c r="J26" s="8">
        <v>13</v>
      </c>
      <c r="K26" s="8">
        <v>9</v>
      </c>
      <c r="L26" s="8">
        <v>4.5999999999999996</v>
      </c>
      <c r="M26" s="8">
        <v>2</v>
      </c>
      <c r="N26" s="8">
        <v>30.1</v>
      </c>
      <c r="O26" s="8">
        <v>15</v>
      </c>
      <c r="P26" s="8">
        <v>0</v>
      </c>
      <c r="Q26" s="8">
        <v>0</v>
      </c>
    </row>
    <row r="27" spans="1:17" ht="15.75" x14ac:dyDescent="0.25">
      <c r="A27" s="9">
        <v>43521</v>
      </c>
      <c r="B27" s="8">
        <v>51</v>
      </c>
      <c r="C27" s="8">
        <v>41.6</v>
      </c>
      <c r="D27" s="8">
        <v>34</v>
      </c>
      <c r="E27" s="8">
        <v>17</v>
      </c>
      <c r="F27" s="8">
        <v>11.1</v>
      </c>
      <c r="G27" s="8">
        <v>7</v>
      </c>
      <c r="H27" s="8">
        <v>48</v>
      </c>
      <c r="I27" s="8">
        <v>31.4</v>
      </c>
      <c r="J27" s="8">
        <v>17</v>
      </c>
      <c r="K27" s="8">
        <v>9</v>
      </c>
      <c r="L27" s="8">
        <v>4</v>
      </c>
      <c r="M27" s="8">
        <v>0</v>
      </c>
      <c r="N27" s="8">
        <v>30.2</v>
      </c>
      <c r="O27" s="8">
        <v>15.1</v>
      </c>
      <c r="P27" s="8">
        <v>0</v>
      </c>
      <c r="Q27" s="8">
        <v>0</v>
      </c>
    </row>
    <row r="28" spans="1:17" ht="15.75" x14ac:dyDescent="0.25">
      <c r="A28" s="9">
        <v>43522</v>
      </c>
      <c r="B28" s="8">
        <v>46</v>
      </c>
      <c r="C28" s="8">
        <v>39.799999999999997</v>
      </c>
      <c r="D28" s="8">
        <v>33</v>
      </c>
      <c r="E28" s="8">
        <v>24</v>
      </c>
      <c r="F28" s="8">
        <v>13.9</v>
      </c>
      <c r="G28" s="8">
        <v>9</v>
      </c>
      <c r="H28" s="8">
        <v>54</v>
      </c>
      <c r="I28" s="8">
        <v>36.4</v>
      </c>
      <c r="J28" s="8">
        <v>22</v>
      </c>
      <c r="K28" s="8">
        <v>7</v>
      </c>
      <c r="L28" s="8">
        <v>2.6</v>
      </c>
      <c r="M28" s="8">
        <v>0</v>
      </c>
      <c r="N28" s="8">
        <v>30.2</v>
      </c>
      <c r="O28" s="8">
        <v>15.1</v>
      </c>
      <c r="P28" s="8">
        <v>0</v>
      </c>
      <c r="Q28" s="8">
        <v>0</v>
      </c>
    </row>
    <row r="29" spans="1:17" ht="15.75" x14ac:dyDescent="0.25">
      <c r="A29" s="9">
        <v>43523</v>
      </c>
      <c r="B29" s="8">
        <v>52</v>
      </c>
      <c r="C29" s="8">
        <v>41.9</v>
      </c>
      <c r="D29" s="8">
        <v>30</v>
      </c>
      <c r="E29" s="8">
        <v>24</v>
      </c>
      <c r="F29" s="8">
        <v>20.3</v>
      </c>
      <c r="G29" s="8">
        <v>17</v>
      </c>
      <c r="H29" s="8">
        <v>64</v>
      </c>
      <c r="I29" s="8">
        <v>44</v>
      </c>
      <c r="J29" s="8">
        <v>28</v>
      </c>
      <c r="K29" s="8">
        <v>7</v>
      </c>
      <c r="L29" s="8">
        <v>3.4</v>
      </c>
      <c r="M29" s="8">
        <v>2</v>
      </c>
      <c r="N29" s="8">
        <v>30.1</v>
      </c>
      <c r="O29" s="8">
        <v>15</v>
      </c>
      <c r="P29" s="8">
        <v>0</v>
      </c>
      <c r="Q29" s="8">
        <v>0</v>
      </c>
    </row>
    <row r="30" spans="1:17" ht="15.75" x14ac:dyDescent="0.25">
      <c r="A30" s="9">
        <v>43524</v>
      </c>
      <c r="B30" s="8">
        <v>56</v>
      </c>
      <c r="C30" s="8">
        <v>43.4</v>
      </c>
      <c r="D30" s="8">
        <v>29</v>
      </c>
      <c r="E30" s="8">
        <v>27</v>
      </c>
      <c r="F30" s="8">
        <v>19.899999999999999</v>
      </c>
      <c r="G30" s="8">
        <v>15</v>
      </c>
      <c r="H30" s="8">
        <v>65</v>
      </c>
      <c r="I30" s="8">
        <v>42.5</v>
      </c>
      <c r="J30" s="8">
        <v>21</v>
      </c>
      <c r="K30" s="8">
        <v>9</v>
      </c>
      <c r="L30" s="8">
        <v>3.4</v>
      </c>
      <c r="M30" s="8">
        <v>0</v>
      </c>
      <c r="N30" s="8">
        <v>30</v>
      </c>
      <c r="O30" s="8">
        <v>15</v>
      </c>
      <c r="P30" s="8">
        <v>0</v>
      </c>
      <c r="Q30" s="8">
        <v>0</v>
      </c>
    </row>
    <row r="31" spans="1:17" ht="15.75" x14ac:dyDescent="0.25">
      <c r="A31" s="9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4" spans="1:17" x14ac:dyDescent="0.2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</sheetData>
  <conditionalFormatting sqref="B3:B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97A2-8564-40A5-8A79-1B288EB05EA9}">
  <dimension ref="A1:Q68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43525</v>
      </c>
      <c r="B3" s="8">
        <v>56</v>
      </c>
      <c r="C3" s="8">
        <v>45.4</v>
      </c>
      <c r="D3" s="8">
        <v>35</v>
      </c>
      <c r="E3" s="8">
        <v>30</v>
      </c>
      <c r="F3" s="8">
        <v>23.5</v>
      </c>
      <c r="G3" s="8">
        <v>15</v>
      </c>
      <c r="H3" s="8">
        <v>67</v>
      </c>
      <c r="I3" s="8">
        <v>44.9</v>
      </c>
      <c r="J3" s="8">
        <v>24</v>
      </c>
      <c r="K3" s="8">
        <v>7</v>
      </c>
      <c r="L3" s="8">
        <v>3.4</v>
      </c>
      <c r="M3" s="8">
        <v>2</v>
      </c>
      <c r="N3" s="8">
        <v>30.1</v>
      </c>
      <c r="O3" s="8">
        <v>15</v>
      </c>
      <c r="P3" s="8">
        <v>0</v>
      </c>
      <c r="Q3" s="8">
        <v>0</v>
      </c>
    </row>
    <row r="4" spans="1:17" ht="15.75" x14ac:dyDescent="0.25">
      <c r="A4" s="9">
        <v>43526</v>
      </c>
      <c r="B4" s="8">
        <v>60</v>
      </c>
      <c r="C4" s="8">
        <v>47</v>
      </c>
      <c r="D4" s="8">
        <v>34</v>
      </c>
      <c r="E4" s="8">
        <v>30</v>
      </c>
      <c r="F4" s="8">
        <v>24.8</v>
      </c>
      <c r="G4" s="8">
        <v>19</v>
      </c>
      <c r="H4" s="8">
        <v>80</v>
      </c>
      <c r="I4" s="8">
        <v>47.8</v>
      </c>
      <c r="J4" s="8">
        <v>20</v>
      </c>
      <c r="K4" s="8">
        <v>9</v>
      </c>
      <c r="L4" s="8">
        <v>4.3</v>
      </c>
      <c r="M4" s="8">
        <v>0</v>
      </c>
      <c r="N4" s="8">
        <v>30</v>
      </c>
      <c r="O4" s="8">
        <v>15</v>
      </c>
      <c r="P4" s="8">
        <v>0</v>
      </c>
      <c r="Q4" s="8">
        <v>0</v>
      </c>
    </row>
    <row r="5" spans="1:17" ht="15.75" x14ac:dyDescent="0.25">
      <c r="A5" s="9">
        <v>43527</v>
      </c>
      <c r="B5" s="8">
        <v>56</v>
      </c>
      <c r="C5" s="8">
        <v>46.5</v>
      </c>
      <c r="D5" s="8">
        <v>37</v>
      </c>
      <c r="E5" s="8">
        <v>30</v>
      </c>
      <c r="F5" s="8">
        <v>27.4</v>
      </c>
      <c r="G5" s="8">
        <v>24</v>
      </c>
      <c r="H5" s="8">
        <v>66</v>
      </c>
      <c r="I5" s="8">
        <v>48.9</v>
      </c>
      <c r="J5" s="8">
        <v>34</v>
      </c>
      <c r="K5" s="8">
        <v>9</v>
      </c>
      <c r="L5" s="8">
        <v>3.5</v>
      </c>
      <c r="M5" s="8">
        <v>2</v>
      </c>
      <c r="N5" s="8">
        <v>29.9</v>
      </c>
      <c r="O5" s="8">
        <v>14.9</v>
      </c>
      <c r="P5" s="8">
        <v>0</v>
      </c>
      <c r="Q5" s="8">
        <v>0</v>
      </c>
    </row>
    <row r="6" spans="1:17" ht="15.75" x14ac:dyDescent="0.25">
      <c r="A6" s="9">
        <v>43528</v>
      </c>
      <c r="B6" s="8">
        <v>62</v>
      </c>
      <c r="C6" s="8">
        <v>49.6</v>
      </c>
      <c r="D6" s="8">
        <v>34</v>
      </c>
      <c r="E6" s="8">
        <v>28</v>
      </c>
      <c r="F6" s="8">
        <v>19.399999999999999</v>
      </c>
      <c r="G6" s="8">
        <v>5</v>
      </c>
      <c r="H6" s="8">
        <v>76</v>
      </c>
      <c r="I6" s="8">
        <v>39</v>
      </c>
      <c r="J6" s="8">
        <v>10</v>
      </c>
      <c r="K6" s="8">
        <v>9</v>
      </c>
      <c r="L6" s="8">
        <v>3.4</v>
      </c>
      <c r="M6" s="8">
        <v>2</v>
      </c>
      <c r="N6" s="8">
        <v>29.9</v>
      </c>
      <c r="O6" s="8">
        <v>14.9</v>
      </c>
      <c r="P6" s="8">
        <v>0</v>
      </c>
      <c r="Q6" s="8">
        <v>0</v>
      </c>
    </row>
    <row r="7" spans="1:17" ht="15.75" x14ac:dyDescent="0.25">
      <c r="A7" s="9">
        <v>43529</v>
      </c>
      <c r="B7" s="8">
        <v>62</v>
      </c>
      <c r="C7" s="8">
        <v>52.6</v>
      </c>
      <c r="D7" s="8">
        <v>42</v>
      </c>
      <c r="E7" s="8">
        <v>36</v>
      </c>
      <c r="F7" s="8">
        <v>17.399999999999999</v>
      </c>
      <c r="G7" s="8">
        <v>2</v>
      </c>
      <c r="H7" s="8">
        <v>77</v>
      </c>
      <c r="I7" s="8">
        <v>35.4</v>
      </c>
      <c r="J7" s="8">
        <v>9</v>
      </c>
      <c r="K7" s="8">
        <v>13</v>
      </c>
      <c r="L7" s="8">
        <v>7.9</v>
      </c>
      <c r="M7" s="8">
        <v>2</v>
      </c>
      <c r="N7" s="8">
        <v>30</v>
      </c>
      <c r="O7" s="8">
        <v>15</v>
      </c>
      <c r="P7" s="8">
        <v>0</v>
      </c>
      <c r="Q7" s="8">
        <v>0</v>
      </c>
    </row>
    <row r="8" spans="1:17" ht="15.75" x14ac:dyDescent="0.25">
      <c r="A8" s="9">
        <v>43530</v>
      </c>
      <c r="B8" s="8">
        <v>50</v>
      </c>
      <c r="C8" s="8">
        <v>45.6</v>
      </c>
      <c r="D8" s="8">
        <v>38</v>
      </c>
      <c r="E8" s="8">
        <v>16</v>
      </c>
      <c r="F8" s="8">
        <v>6.5</v>
      </c>
      <c r="G8" s="8">
        <v>-3</v>
      </c>
      <c r="H8" s="8">
        <v>39</v>
      </c>
      <c r="I8" s="8">
        <v>21.1</v>
      </c>
      <c r="J8" s="8">
        <v>11</v>
      </c>
      <c r="K8" s="8">
        <v>16</v>
      </c>
      <c r="L8" s="8">
        <v>8.3000000000000007</v>
      </c>
      <c r="M8" s="8">
        <v>0</v>
      </c>
      <c r="N8" s="8">
        <v>30.3</v>
      </c>
      <c r="O8" s="8">
        <v>15.1</v>
      </c>
      <c r="P8" s="8">
        <v>0</v>
      </c>
      <c r="Q8" s="8">
        <v>0</v>
      </c>
    </row>
    <row r="9" spans="1:17" ht="15.75" x14ac:dyDescent="0.25">
      <c r="A9" s="9">
        <v>43531</v>
      </c>
      <c r="B9" s="8">
        <v>55</v>
      </c>
      <c r="C9" s="8">
        <v>43</v>
      </c>
      <c r="D9" s="8">
        <v>27</v>
      </c>
      <c r="E9" s="8">
        <v>14</v>
      </c>
      <c r="F9" s="8">
        <v>5.3</v>
      </c>
      <c r="G9" s="8">
        <v>-4</v>
      </c>
      <c r="H9" s="8">
        <v>54</v>
      </c>
      <c r="I9" s="8">
        <v>25.6</v>
      </c>
      <c r="J9" s="8">
        <v>9</v>
      </c>
      <c r="K9" s="8">
        <v>11</v>
      </c>
      <c r="L9" s="8">
        <v>4.0999999999999996</v>
      </c>
      <c r="M9" s="8">
        <v>2</v>
      </c>
      <c r="N9" s="8">
        <v>30.3</v>
      </c>
      <c r="O9" s="8">
        <v>15.1</v>
      </c>
      <c r="P9" s="8">
        <v>0</v>
      </c>
      <c r="Q9" s="8">
        <v>0</v>
      </c>
    </row>
    <row r="10" spans="1:17" ht="15.75" x14ac:dyDescent="0.25">
      <c r="A10" s="9">
        <v>43532</v>
      </c>
      <c r="B10" s="8">
        <v>56</v>
      </c>
      <c r="C10" s="8">
        <v>45.6</v>
      </c>
      <c r="D10" s="8">
        <v>33</v>
      </c>
      <c r="E10" s="8">
        <v>17</v>
      </c>
      <c r="F10" s="8">
        <v>15.1</v>
      </c>
      <c r="G10" s="8">
        <v>11</v>
      </c>
      <c r="H10" s="8">
        <v>45</v>
      </c>
      <c r="I10" s="8">
        <v>30.1</v>
      </c>
      <c r="J10" s="8">
        <v>21</v>
      </c>
      <c r="K10" s="8">
        <v>11</v>
      </c>
      <c r="L10" s="8">
        <v>5.4</v>
      </c>
      <c r="M10" s="8">
        <v>2</v>
      </c>
      <c r="N10" s="8">
        <v>30.1</v>
      </c>
      <c r="O10" s="8">
        <v>15</v>
      </c>
      <c r="P10" s="8">
        <v>0</v>
      </c>
      <c r="Q10" s="8">
        <v>0</v>
      </c>
    </row>
    <row r="11" spans="1:17" ht="15.75" x14ac:dyDescent="0.25">
      <c r="A11" s="9">
        <v>43533</v>
      </c>
      <c r="B11" s="8">
        <v>53</v>
      </c>
      <c r="C11" s="8">
        <v>48.1</v>
      </c>
      <c r="D11" s="8">
        <v>43</v>
      </c>
      <c r="E11" s="8">
        <v>33</v>
      </c>
      <c r="F11" s="8">
        <v>22.6</v>
      </c>
      <c r="G11" s="8">
        <v>18</v>
      </c>
      <c r="H11" s="8">
        <v>55</v>
      </c>
      <c r="I11" s="8">
        <v>37.4</v>
      </c>
      <c r="J11" s="8">
        <v>28</v>
      </c>
      <c r="K11" s="8">
        <v>4</v>
      </c>
      <c r="L11" s="8">
        <v>3.3</v>
      </c>
      <c r="M11" s="8">
        <v>2</v>
      </c>
      <c r="N11" s="8">
        <v>30</v>
      </c>
      <c r="O11" s="8">
        <v>15</v>
      </c>
      <c r="P11" s="8">
        <v>0</v>
      </c>
      <c r="Q11" s="8">
        <v>0</v>
      </c>
    </row>
    <row r="12" spans="1:17" ht="15.75" x14ac:dyDescent="0.25">
      <c r="A12" s="9">
        <v>43534</v>
      </c>
      <c r="B12" s="8">
        <v>54</v>
      </c>
      <c r="C12" s="8">
        <v>44.8</v>
      </c>
      <c r="D12" s="8">
        <v>36</v>
      </c>
      <c r="E12" s="8">
        <v>39</v>
      </c>
      <c r="F12" s="8">
        <v>33.4</v>
      </c>
      <c r="G12" s="8">
        <v>29</v>
      </c>
      <c r="H12" s="8">
        <v>84</v>
      </c>
      <c r="I12" s="8">
        <v>66.400000000000006</v>
      </c>
      <c r="J12" s="8">
        <v>38</v>
      </c>
      <c r="K12" s="8">
        <v>7</v>
      </c>
      <c r="L12" s="8">
        <v>4</v>
      </c>
      <c r="M12" s="8">
        <v>2</v>
      </c>
      <c r="N12" s="8">
        <v>30</v>
      </c>
      <c r="O12" s="8">
        <v>15</v>
      </c>
      <c r="P12" s="8">
        <v>0</v>
      </c>
      <c r="Q12" s="8">
        <v>0</v>
      </c>
    </row>
    <row r="13" spans="1:17" ht="15.75" x14ac:dyDescent="0.25">
      <c r="A13" s="9">
        <v>43535</v>
      </c>
      <c r="B13" s="8">
        <v>60</v>
      </c>
      <c r="C13" s="8">
        <v>48.8</v>
      </c>
      <c r="D13" s="8">
        <v>36</v>
      </c>
      <c r="E13" s="8">
        <v>35</v>
      </c>
      <c r="F13" s="8">
        <v>17.100000000000001</v>
      </c>
      <c r="G13" s="8">
        <v>4</v>
      </c>
      <c r="H13" s="8">
        <v>93</v>
      </c>
      <c r="I13" s="8">
        <v>41.1</v>
      </c>
      <c r="J13" s="8">
        <v>10</v>
      </c>
      <c r="K13" s="8">
        <v>16</v>
      </c>
      <c r="L13" s="8">
        <v>8.3000000000000007</v>
      </c>
      <c r="M13" s="8">
        <v>2</v>
      </c>
      <c r="N13" s="8">
        <v>29.8</v>
      </c>
      <c r="O13" s="8">
        <v>14.9</v>
      </c>
      <c r="P13" s="8">
        <v>0</v>
      </c>
      <c r="Q13" s="8">
        <v>0.01</v>
      </c>
    </row>
    <row r="14" spans="1:17" ht="15.75" x14ac:dyDescent="0.25">
      <c r="A14" s="9">
        <v>43536</v>
      </c>
      <c r="B14" s="8">
        <v>52</v>
      </c>
      <c r="C14" s="8">
        <v>46</v>
      </c>
      <c r="D14" s="8">
        <v>37</v>
      </c>
      <c r="E14" s="8">
        <v>-5</v>
      </c>
      <c r="F14" s="8">
        <v>-7.6</v>
      </c>
      <c r="G14" s="8">
        <v>-10</v>
      </c>
      <c r="H14" s="8">
        <v>15</v>
      </c>
      <c r="I14" s="8">
        <v>10.6</v>
      </c>
      <c r="J14" s="8">
        <v>7</v>
      </c>
      <c r="K14" s="8">
        <v>16</v>
      </c>
      <c r="L14" s="8">
        <v>8.4</v>
      </c>
      <c r="M14" s="8">
        <v>0</v>
      </c>
      <c r="N14" s="8">
        <v>30</v>
      </c>
      <c r="O14" s="8">
        <v>15</v>
      </c>
      <c r="P14" s="8">
        <v>0</v>
      </c>
      <c r="Q14" s="8">
        <v>0</v>
      </c>
    </row>
    <row r="15" spans="1:17" ht="15.75" x14ac:dyDescent="0.25">
      <c r="A15" s="9">
        <v>43537</v>
      </c>
      <c r="B15" s="8">
        <v>59</v>
      </c>
      <c r="C15" s="8">
        <v>49</v>
      </c>
      <c r="D15" s="8">
        <v>33</v>
      </c>
      <c r="E15" s="8">
        <v>8</v>
      </c>
      <c r="F15" s="8">
        <v>5.3</v>
      </c>
      <c r="G15" s="8">
        <v>4</v>
      </c>
      <c r="H15" s="8">
        <v>32</v>
      </c>
      <c r="I15" s="8">
        <v>17.8</v>
      </c>
      <c r="J15" s="8">
        <v>11</v>
      </c>
      <c r="K15" s="8">
        <v>7</v>
      </c>
      <c r="L15" s="8">
        <v>4</v>
      </c>
      <c r="M15" s="8">
        <v>2</v>
      </c>
      <c r="N15" s="8">
        <v>30.1</v>
      </c>
      <c r="O15" s="8">
        <v>15</v>
      </c>
      <c r="P15" s="8">
        <v>0</v>
      </c>
      <c r="Q15" s="8">
        <v>0</v>
      </c>
    </row>
    <row r="16" spans="1:17" ht="15.75" x14ac:dyDescent="0.25">
      <c r="A16" s="9">
        <v>43538</v>
      </c>
      <c r="B16" s="8">
        <v>60</v>
      </c>
      <c r="C16" s="8">
        <v>52.4</v>
      </c>
      <c r="D16" s="8">
        <v>35</v>
      </c>
      <c r="E16" s="8">
        <v>13</v>
      </c>
      <c r="F16" s="8">
        <v>7.4</v>
      </c>
      <c r="G16" s="8">
        <v>1</v>
      </c>
      <c r="H16" s="8">
        <v>35</v>
      </c>
      <c r="I16" s="8">
        <v>17.399999999999999</v>
      </c>
      <c r="J16" s="8">
        <v>9</v>
      </c>
      <c r="K16" s="8">
        <v>13</v>
      </c>
      <c r="L16" s="8">
        <v>6.5</v>
      </c>
      <c r="M16" s="8">
        <v>0</v>
      </c>
      <c r="N16" s="8">
        <v>30.1</v>
      </c>
      <c r="O16" s="8">
        <v>15</v>
      </c>
      <c r="P16" s="8">
        <v>0</v>
      </c>
      <c r="Q16" s="8">
        <v>0</v>
      </c>
    </row>
    <row r="17" spans="1:17" ht="15.75" x14ac:dyDescent="0.25">
      <c r="A17" s="9">
        <v>43539</v>
      </c>
      <c r="B17" s="8">
        <v>57</v>
      </c>
      <c r="C17" s="8">
        <v>50.1</v>
      </c>
      <c r="D17" s="8">
        <v>45</v>
      </c>
      <c r="E17" s="8">
        <v>13</v>
      </c>
      <c r="F17" s="8">
        <v>7.8</v>
      </c>
      <c r="G17" s="8">
        <v>4</v>
      </c>
      <c r="H17" s="8">
        <v>28</v>
      </c>
      <c r="I17" s="8">
        <v>18.5</v>
      </c>
      <c r="J17" s="8">
        <v>13</v>
      </c>
      <c r="K17" s="8">
        <v>11</v>
      </c>
      <c r="L17" s="8">
        <v>8.1</v>
      </c>
      <c r="M17" s="8">
        <v>4</v>
      </c>
      <c r="N17" s="8">
        <v>30.2</v>
      </c>
      <c r="O17" s="8">
        <v>15</v>
      </c>
      <c r="P17" s="8">
        <v>0</v>
      </c>
      <c r="Q17" s="8">
        <v>0</v>
      </c>
    </row>
    <row r="18" spans="1:17" ht="15.75" x14ac:dyDescent="0.25">
      <c r="A18" s="9">
        <v>43540</v>
      </c>
      <c r="B18" s="8">
        <v>66</v>
      </c>
      <c r="C18" s="8">
        <v>51.4</v>
      </c>
      <c r="D18" s="8">
        <v>37</v>
      </c>
      <c r="E18" s="8">
        <v>18</v>
      </c>
      <c r="F18" s="8">
        <v>16.100000000000001</v>
      </c>
      <c r="G18" s="8">
        <v>13</v>
      </c>
      <c r="H18" s="8">
        <v>46</v>
      </c>
      <c r="I18" s="8">
        <v>27.3</v>
      </c>
      <c r="J18" s="8">
        <v>13</v>
      </c>
      <c r="K18" s="8">
        <v>9</v>
      </c>
      <c r="L18" s="8">
        <v>4.9000000000000004</v>
      </c>
      <c r="M18" s="8">
        <v>2</v>
      </c>
      <c r="N18" s="8">
        <v>30</v>
      </c>
      <c r="O18" s="8">
        <v>15</v>
      </c>
      <c r="P18" s="8">
        <v>0</v>
      </c>
      <c r="Q18" s="8">
        <v>0</v>
      </c>
    </row>
    <row r="19" spans="1:17" ht="15.75" x14ac:dyDescent="0.25">
      <c r="A19" s="9">
        <v>43541</v>
      </c>
      <c r="B19" s="8">
        <v>67</v>
      </c>
      <c r="C19" s="8">
        <v>54.4</v>
      </c>
      <c r="D19" s="8">
        <v>41</v>
      </c>
      <c r="E19" s="8">
        <v>26</v>
      </c>
      <c r="F19" s="8">
        <v>22.1</v>
      </c>
      <c r="G19" s="8">
        <v>20</v>
      </c>
      <c r="H19" s="8">
        <v>51</v>
      </c>
      <c r="I19" s="8">
        <v>31.5</v>
      </c>
      <c r="J19" s="8">
        <v>17</v>
      </c>
      <c r="K19" s="8">
        <v>9</v>
      </c>
      <c r="L19" s="8">
        <v>5</v>
      </c>
      <c r="M19" s="8">
        <v>4</v>
      </c>
      <c r="N19" s="8">
        <v>30.1</v>
      </c>
      <c r="O19" s="8">
        <v>15</v>
      </c>
      <c r="P19" s="8">
        <v>0</v>
      </c>
      <c r="Q19" s="8">
        <v>0</v>
      </c>
    </row>
    <row r="20" spans="1:17" ht="15.75" x14ac:dyDescent="0.25">
      <c r="A20" s="9">
        <v>43542</v>
      </c>
      <c r="B20" s="8">
        <v>70</v>
      </c>
      <c r="C20" s="8">
        <v>57.8</v>
      </c>
      <c r="D20" s="8">
        <v>48</v>
      </c>
      <c r="E20" s="8">
        <v>32</v>
      </c>
      <c r="F20" s="8">
        <v>29.6</v>
      </c>
      <c r="G20" s="8">
        <v>25</v>
      </c>
      <c r="H20" s="8">
        <v>46</v>
      </c>
      <c r="I20" s="8">
        <v>34.9</v>
      </c>
      <c r="J20" s="8">
        <v>23</v>
      </c>
      <c r="K20" s="8">
        <v>7</v>
      </c>
      <c r="L20" s="8">
        <v>3.4</v>
      </c>
      <c r="M20" s="8">
        <v>2</v>
      </c>
      <c r="N20" s="8">
        <v>29.8</v>
      </c>
      <c r="O20" s="8">
        <v>14.9</v>
      </c>
      <c r="P20" s="8">
        <v>0</v>
      </c>
      <c r="Q20" s="8">
        <v>0</v>
      </c>
    </row>
    <row r="21" spans="1:17" ht="15.75" x14ac:dyDescent="0.25">
      <c r="A21" s="9">
        <v>43543</v>
      </c>
      <c r="B21" s="8">
        <v>74</v>
      </c>
      <c r="C21" s="8">
        <v>61</v>
      </c>
      <c r="D21" s="8">
        <v>43</v>
      </c>
      <c r="E21" s="8">
        <v>42</v>
      </c>
      <c r="F21" s="8">
        <v>35.5</v>
      </c>
      <c r="G21" s="8">
        <v>29</v>
      </c>
      <c r="H21" s="8">
        <v>70</v>
      </c>
      <c r="I21" s="8">
        <v>42.4</v>
      </c>
      <c r="J21" s="8">
        <v>19</v>
      </c>
      <c r="K21" s="8">
        <v>9</v>
      </c>
      <c r="L21" s="8">
        <v>4.5</v>
      </c>
      <c r="M21" s="8">
        <v>0</v>
      </c>
      <c r="N21" s="8">
        <v>29.7</v>
      </c>
      <c r="O21" s="8">
        <v>14.8</v>
      </c>
      <c r="P21" s="8">
        <v>0</v>
      </c>
      <c r="Q21" s="8">
        <v>0</v>
      </c>
    </row>
    <row r="22" spans="1:17" ht="15.75" x14ac:dyDescent="0.25">
      <c r="A22" s="9">
        <v>43544</v>
      </c>
      <c r="B22" s="8">
        <v>67</v>
      </c>
      <c r="C22" s="8">
        <v>60.8</v>
      </c>
      <c r="D22" s="8">
        <v>53</v>
      </c>
      <c r="E22" s="8">
        <v>51</v>
      </c>
      <c r="F22" s="8">
        <v>39.4</v>
      </c>
      <c r="G22" s="8">
        <v>15</v>
      </c>
      <c r="H22" s="8">
        <v>81</v>
      </c>
      <c r="I22" s="8">
        <v>47.4</v>
      </c>
      <c r="J22" s="8">
        <v>22</v>
      </c>
      <c r="K22" s="8">
        <v>20</v>
      </c>
      <c r="L22" s="8">
        <v>7</v>
      </c>
      <c r="M22" s="8">
        <v>2</v>
      </c>
      <c r="N22" s="8">
        <v>29.6</v>
      </c>
      <c r="O22" s="8">
        <v>14.8</v>
      </c>
      <c r="P22" s="8">
        <v>0</v>
      </c>
      <c r="Q22" s="8">
        <v>0</v>
      </c>
    </row>
    <row r="23" spans="1:17" ht="15.75" x14ac:dyDescent="0.25">
      <c r="A23" s="9">
        <v>43545</v>
      </c>
      <c r="B23" s="8">
        <v>54</v>
      </c>
      <c r="C23" s="8">
        <v>47</v>
      </c>
      <c r="D23" s="8">
        <v>41</v>
      </c>
      <c r="E23" s="8">
        <v>16</v>
      </c>
      <c r="F23" s="8">
        <v>5.5</v>
      </c>
      <c r="G23" s="8">
        <v>1</v>
      </c>
      <c r="H23" s="8">
        <v>29</v>
      </c>
      <c r="I23" s="8">
        <v>19</v>
      </c>
      <c r="J23" s="8">
        <v>11</v>
      </c>
      <c r="K23" s="8">
        <v>18</v>
      </c>
      <c r="L23" s="8">
        <v>9.8000000000000007</v>
      </c>
      <c r="M23" s="8">
        <v>4</v>
      </c>
      <c r="N23" s="8">
        <v>30.1</v>
      </c>
      <c r="O23" s="8">
        <v>15</v>
      </c>
      <c r="P23" s="8">
        <v>0</v>
      </c>
      <c r="Q23" s="8">
        <v>0.09</v>
      </c>
    </row>
    <row r="24" spans="1:17" ht="15.75" x14ac:dyDescent="0.25">
      <c r="A24" s="9">
        <v>43546</v>
      </c>
      <c r="B24" s="8">
        <v>56</v>
      </c>
      <c r="C24" s="8">
        <v>46.6</v>
      </c>
      <c r="D24" s="8">
        <v>33</v>
      </c>
      <c r="E24" s="8">
        <v>17</v>
      </c>
      <c r="F24" s="8">
        <v>8.1</v>
      </c>
      <c r="G24" s="8">
        <v>0</v>
      </c>
      <c r="H24" s="8">
        <v>51</v>
      </c>
      <c r="I24" s="8">
        <v>24.4</v>
      </c>
      <c r="J24" s="8">
        <v>10</v>
      </c>
      <c r="K24" s="8">
        <v>11</v>
      </c>
      <c r="L24" s="8">
        <v>6.4</v>
      </c>
      <c r="M24" s="8">
        <v>0</v>
      </c>
      <c r="N24" s="8">
        <v>30.2</v>
      </c>
      <c r="O24" s="8">
        <v>15.1</v>
      </c>
      <c r="P24" s="8">
        <v>0</v>
      </c>
      <c r="Q24" s="8">
        <v>0</v>
      </c>
    </row>
    <row r="25" spans="1:17" ht="15.75" x14ac:dyDescent="0.25">
      <c r="A25" s="9">
        <v>43547</v>
      </c>
      <c r="B25" s="8">
        <v>53</v>
      </c>
      <c r="C25" s="8">
        <v>45.3</v>
      </c>
      <c r="D25" s="8">
        <v>39</v>
      </c>
      <c r="E25" s="8">
        <v>5</v>
      </c>
      <c r="F25" s="8">
        <v>-0.1</v>
      </c>
      <c r="G25" s="8">
        <v>-6</v>
      </c>
      <c r="H25" s="8">
        <v>21</v>
      </c>
      <c r="I25" s="8">
        <v>16.3</v>
      </c>
      <c r="J25" s="8">
        <v>9</v>
      </c>
      <c r="K25" s="8">
        <v>13</v>
      </c>
      <c r="L25" s="8">
        <v>8</v>
      </c>
      <c r="M25" s="8">
        <v>4</v>
      </c>
      <c r="N25" s="8">
        <v>30.4</v>
      </c>
      <c r="O25" s="8">
        <v>15.1</v>
      </c>
      <c r="P25" s="8">
        <v>0</v>
      </c>
      <c r="Q25" s="8">
        <v>0</v>
      </c>
    </row>
    <row r="26" spans="1:17" ht="15.75" x14ac:dyDescent="0.25">
      <c r="A26" s="9">
        <v>43548</v>
      </c>
      <c r="B26" s="8">
        <v>67</v>
      </c>
      <c r="C26" s="8">
        <v>52.4</v>
      </c>
      <c r="D26" s="8">
        <v>37</v>
      </c>
      <c r="E26" s="8">
        <v>18</v>
      </c>
      <c r="F26" s="8">
        <v>12.4</v>
      </c>
      <c r="G26" s="8">
        <v>10</v>
      </c>
      <c r="H26" s="8">
        <v>37</v>
      </c>
      <c r="I26" s="8">
        <v>22.3</v>
      </c>
      <c r="J26" s="8">
        <v>11</v>
      </c>
      <c r="K26" s="8">
        <v>11</v>
      </c>
      <c r="L26" s="8">
        <v>6.3</v>
      </c>
      <c r="M26" s="8">
        <v>2</v>
      </c>
      <c r="N26" s="8">
        <v>30</v>
      </c>
      <c r="O26" s="8">
        <v>14.9</v>
      </c>
      <c r="P26" s="8">
        <v>0</v>
      </c>
      <c r="Q26" s="8">
        <v>0</v>
      </c>
    </row>
    <row r="27" spans="1:17" ht="15.75" x14ac:dyDescent="0.25">
      <c r="A27" s="9">
        <v>43549</v>
      </c>
      <c r="B27" s="8">
        <v>72</v>
      </c>
      <c r="C27" s="8">
        <v>57.3</v>
      </c>
      <c r="D27" s="8">
        <v>39</v>
      </c>
      <c r="E27" s="8">
        <v>22</v>
      </c>
      <c r="F27" s="8">
        <v>9.3000000000000007</v>
      </c>
      <c r="G27" s="8">
        <v>-3</v>
      </c>
      <c r="H27" s="8">
        <v>50</v>
      </c>
      <c r="I27" s="8">
        <v>20.6</v>
      </c>
      <c r="J27" s="8">
        <v>5</v>
      </c>
      <c r="K27" s="8">
        <v>9</v>
      </c>
      <c r="L27" s="8">
        <v>4.0999999999999996</v>
      </c>
      <c r="M27" s="8">
        <v>2</v>
      </c>
      <c r="N27" s="8">
        <v>29.8</v>
      </c>
      <c r="O27" s="8">
        <v>14.9</v>
      </c>
      <c r="P27" s="8">
        <v>0</v>
      </c>
      <c r="Q27" s="8">
        <v>0</v>
      </c>
    </row>
    <row r="28" spans="1:17" ht="15.75" x14ac:dyDescent="0.25">
      <c r="A28" s="9">
        <v>43550</v>
      </c>
      <c r="B28" s="8">
        <v>64</v>
      </c>
      <c r="C28" s="8">
        <v>54.8</v>
      </c>
      <c r="D28" s="8">
        <v>47</v>
      </c>
      <c r="E28" s="8">
        <v>33</v>
      </c>
      <c r="F28" s="8">
        <v>22.3</v>
      </c>
      <c r="G28" s="8">
        <v>12</v>
      </c>
      <c r="H28" s="8">
        <v>47</v>
      </c>
      <c r="I28" s="8">
        <v>29</v>
      </c>
      <c r="J28" s="8">
        <v>23</v>
      </c>
      <c r="K28" s="8">
        <v>9</v>
      </c>
      <c r="L28" s="8">
        <v>5.9</v>
      </c>
      <c r="M28" s="8">
        <v>2</v>
      </c>
      <c r="N28" s="8">
        <v>29.9</v>
      </c>
      <c r="O28" s="8">
        <v>14.9</v>
      </c>
      <c r="P28" s="8">
        <v>0</v>
      </c>
      <c r="Q28" s="8">
        <v>0</v>
      </c>
    </row>
    <row r="29" spans="1:17" ht="15.75" x14ac:dyDescent="0.25">
      <c r="A29" s="9">
        <v>43551</v>
      </c>
      <c r="B29" s="8">
        <v>71</v>
      </c>
      <c r="C29" s="8">
        <v>54.3</v>
      </c>
      <c r="D29" s="8">
        <v>41</v>
      </c>
      <c r="E29" s="8">
        <v>33</v>
      </c>
      <c r="F29" s="8">
        <v>23.9</v>
      </c>
      <c r="G29" s="8">
        <v>12</v>
      </c>
      <c r="H29" s="8">
        <v>67</v>
      </c>
      <c r="I29" s="8">
        <v>36.6</v>
      </c>
      <c r="J29" s="8">
        <v>10</v>
      </c>
      <c r="K29" s="8">
        <v>9</v>
      </c>
      <c r="L29" s="8">
        <v>4.9000000000000004</v>
      </c>
      <c r="M29" s="8">
        <v>2</v>
      </c>
      <c r="N29" s="8">
        <v>29.9</v>
      </c>
      <c r="O29" s="8">
        <v>14.9</v>
      </c>
      <c r="P29" s="8">
        <v>0</v>
      </c>
      <c r="Q29" s="8">
        <v>0</v>
      </c>
    </row>
    <row r="30" spans="1:17" ht="15.75" x14ac:dyDescent="0.25">
      <c r="A30" s="9">
        <v>43552</v>
      </c>
      <c r="B30" s="8">
        <v>49</v>
      </c>
      <c r="C30" s="8">
        <v>45.1</v>
      </c>
      <c r="D30" s="8">
        <v>40</v>
      </c>
      <c r="E30" s="8">
        <v>26</v>
      </c>
      <c r="F30" s="8">
        <v>15.9</v>
      </c>
      <c r="G30" s="8">
        <v>10</v>
      </c>
      <c r="H30" s="8">
        <v>49</v>
      </c>
      <c r="I30" s="8">
        <v>31.6</v>
      </c>
      <c r="J30" s="8">
        <v>22</v>
      </c>
      <c r="K30" s="8">
        <v>7</v>
      </c>
      <c r="L30" s="8">
        <v>4.3</v>
      </c>
      <c r="M30" s="8">
        <v>2</v>
      </c>
      <c r="N30" s="8">
        <v>30</v>
      </c>
      <c r="O30" s="8">
        <v>15</v>
      </c>
      <c r="P30" s="8">
        <v>0</v>
      </c>
      <c r="Q30" s="8">
        <v>0</v>
      </c>
    </row>
    <row r="31" spans="1:17" ht="15.75" x14ac:dyDescent="0.25">
      <c r="A31" s="9">
        <v>43553</v>
      </c>
      <c r="B31" s="8">
        <v>56</v>
      </c>
      <c r="C31" s="8">
        <v>46</v>
      </c>
      <c r="D31" s="8">
        <v>36</v>
      </c>
      <c r="E31" s="8">
        <v>16</v>
      </c>
      <c r="F31" s="8">
        <v>10.4</v>
      </c>
      <c r="G31" s="8">
        <v>4</v>
      </c>
      <c r="H31" s="8">
        <v>39</v>
      </c>
      <c r="I31" s="8">
        <v>25</v>
      </c>
      <c r="J31" s="8">
        <v>13</v>
      </c>
      <c r="K31" s="8">
        <v>16</v>
      </c>
      <c r="L31" s="8">
        <v>8.3000000000000007</v>
      </c>
      <c r="M31" s="8">
        <v>2</v>
      </c>
      <c r="N31" s="8">
        <v>29.9</v>
      </c>
      <c r="O31" s="8">
        <v>14.9</v>
      </c>
      <c r="P31" s="8">
        <v>0</v>
      </c>
      <c r="Q31" s="8">
        <v>0</v>
      </c>
    </row>
    <row r="32" spans="1:17" ht="15.75" x14ac:dyDescent="0.25">
      <c r="A32" s="9">
        <v>43554</v>
      </c>
      <c r="B32" s="8">
        <v>50</v>
      </c>
      <c r="C32" s="8">
        <v>44.9</v>
      </c>
      <c r="D32" s="8">
        <v>40</v>
      </c>
      <c r="E32" s="8">
        <v>8</v>
      </c>
      <c r="F32" s="8">
        <v>4.4000000000000004</v>
      </c>
      <c r="G32" s="8">
        <v>-1</v>
      </c>
      <c r="H32" s="8">
        <v>26</v>
      </c>
      <c r="I32" s="8">
        <v>19.8</v>
      </c>
      <c r="J32" s="8">
        <v>12</v>
      </c>
      <c r="K32" s="8">
        <v>13</v>
      </c>
      <c r="L32" s="8">
        <v>9.1</v>
      </c>
      <c r="M32" s="8">
        <v>4</v>
      </c>
      <c r="N32" s="8">
        <v>30.1</v>
      </c>
      <c r="O32" s="8">
        <v>15</v>
      </c>
      <c r="P32" s="8">
        <v>0</v>
      </c>
      <c r="Q32" s="8">
        <v>0</v>
      </c>
    </row>
    <row r="33" spans="1:17" ht="15.75" x14ac:dyDescent="0.25">
      <c r="A33" s="9">
        <v>43555</v>
      </c>
      <c r="B33" s="8">
        <v>59</v>
      </c>
      <c r="C33" s="8">
        <v>49.5</v>
      </c>
      <c r="D33" s="8">
        <v>33</v>
      </c>
      <c r="E33" s="8">
        <v>14</v>
      </c>
      <c r="F33" s="8">
        <v>7.1</v>
      </c>
      <c r="G33" s="8">
        <v>2</v>
      </c>
      <c r="H33" s="8">
        <v>40</v>
      </c>
      <c r="I33" s="8">
        <v>20.100000000000001</v>
      </c>
      <c r="J33" s="8">
        <v>11</v>
      </c>
      <c r="K33" s="8">
        <v>11</v>
      </c>
      <c r="L33" s="8">
        <v>6.1</v>
      </c>
      <c r="M33" s="8">
        <v>2</v>
      </c>
      <c r="N33" s="8">
        <v>30.2</v>
      </c>
      <c r="O33" s="8">
        <v>15.1</v>
      </c>
      <c r="P33" s="8">
        <v>0</v>
      </c>
      <c r="Q33" s="8">
        <v>0</v>
      </c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D6B5-9CDC-43E8-999D-2FBD008EA475}">
  <dimension ref="A1:Q68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43556</v>
      </c>
      <c r="B3" s="8">
        <v>61</v>
      </c>
      <c r="C3" s="8">
        <v>50.9</v>
      </c>
      <c r="D3" s="8">
        <v>36</v>
      </c>
      <c r="E3" s="8">
        <v>16</v>
      </c>
      <c r="F3" s="8">
        <v>9.6</v>
      </c>
      <c r="G3" s="8">
        <v>5</v>
      </c>
      <c r="H3" s="8">
        <v>39</v>
      </c>
      <c r="I3" s="8">
        <v>21.1</v>
      </c>
      <c r="J3" s="8">
        <v>11</v>
      </c>
      <c r="K3" s="8">
        <v>9</v>
      </c>
      <c r="L3" s="8">
        <v>4</v>
      </c>
      <c r="M3" s="8">
        <v>2</v>
      </c>
      <c r="N3" s="8">
        <v>30.2</v>
      </c>
      <c r="O3" s="8">
        <v>15.1</v>
      </c>
      <c r="P3" s="8">
        <v>0</v>
      </c>
      <c r="Q3" s="8">
        <v>0</v>
      </c>
    </row>
    <row r="4" spans="1:17" ht="15.75" x14ac:dyDescent="0.25">
      <c r="A4" s="9">
        <v>43557</v>
      </c>
      <c r="B4" s="8">
        <v>65</v>
      </c>
      <c r="C4" s="8">
        <v>52.6</v>
      </c>
      <c r="D4" s="8">
        <v>40</v>
      </c>
      <c r="E4" s="8">
        <v>24</v>
      </c>
      <c r="F4" s="8">
        <v>16.600000000000001</v>
      </c>
      <c r="G4" s="8">
        <v>7</v>
      </c>
      <c r="H4" s="8">
        <v>49</v>
      </c>
      <c r="I4" s="8">
        <v>27.8</v>
      </c>
      <c r="J4" s="8">
        <v>10</v>
      </c>
      <c r="K4" s="8">
        <v>9</v>
      </c>
      <c r="L4" s="8">
        <v>5.3</v>
      </c>
      <c r="M4" s="8">
        <v>0</v>
      </c>
      <c r="N4" s="8">
        <v>30.2</v>
      </c>
      <c r="O4" s="8">
        <v>15.1</v>
      </c>
      <c r="P4" s="8">
        <v>0</v>
      </c>
      <c r="Q4" s="8">
        <v>0</v>
      </c>
    </row>
    <row r="5" spans="1:17" ht="15.75" x14ac:dyDescent="0.25">
      <c r="A5" s="9">
        <v>43558</v>
      </c>
      <c r="B5" s="8">
        <v>67</v>
      </c>
      <c r="C5" s="8">
        <v>54.5</v>
      </c>
      <c r="D5" s="8">
        <v>39</v>
      </c>
      <c r="E5" s="8">
        <v>25</v>
      </c>
      <c r="F5" s="8">
        <v>23.8</v>
      </c>
      <c r="G5" s="8">
        <v>22</v>
      </c>
      <c r="H5" s="8">
        <v>55</v>
      </c>
      <c r="I5" s="8">
        <v>32.6</v>
      </c>
      <c r="J5" s="8">
        <v>18</v>
      </c>
      <c r="K5" s="8">
        <v>11</v>
      </c>
      <c r="L5" s="8">
        <v>5.8</v>
      </c>
      <c r="M5" s="8">
        <v>2</v>
      </c>
      <c r="N5" s="8">
        <v>30.2</v>
      </c>
      <c r="O5" s="8">
        <v>15.1</v>
      </c>
      <c r="P5" s="8">
        <v>0</v>
      </c>
      <c r="Q5" s="8">
        <v>0</v>
      </c>
    </row>
    <row r="6" spans="1:17" ht="15.75" x14ac:dyDescent="0.25">
      <c r="A6" s="9">
        <v>43559</v>
      </c>
      <c r="B6" s="8">
        <v>80</v>
      </c>
      <c r="C6" s="8">
        <v>65.900000000000006</v>
      </c>
      <c r="D6" s="8">
        <v>47</v>
      </c>
      <c r="E6" s="8">
        <v>32</v>
      </c>
      <c r="F6" s="8">
        <v>23.9</v>
      </c>
      <c r="G6" s="8">
        <v>5</v>
      </c>
      <c r="H6" s="8">
        <v>49</v>
      </c>
      <c r="I6" s="8">
        <v>25.4</v>
      </c>
      <c r="J6" s="8">
        <v>6</v>
      </c>
      <c r="K6" s="8">
        <v>11</v>
      </c>
      <c r="L6" s="8">
        <v>7.1</v>
      </c>
      <c r="M6" s="8">
        <v>2</v>
      </c>
      <c r="N6" s="8">
        <v>29.9</v>
      </c>
      <c r="O6" s="8">
        <v>14.9</v>
      </c>
      <c r="P6" s="8">
        <v>0</v>
      </c>
      <c r="Q6" s="8">
        <v>0</v>
      </c>
    </row>
    <row r="7" spans="1:17" ht="15.75" x14ac:dyDescent="0.25">
      <c r="A7" s="9">
        <v>43560</v>
      </c>
      <c r="B7" s="8">
        <v>69</v>
      </c>
      <c r="C7" s="8">
        <v>59.1</v>
      </c>
      <c r="D7" s="8">
        <v>51</v>
      </c>
      <c r="E7" s="8">
        <v>22</v>
      </c>
      <c r="F7" s="8">
        <v>16.5</v>
      </c>
      <c r="G7" s="8">
        <v>14</v>
      </c>
      <c r="H7" s="8">
        <v>27</v>
      </c>
      <c r="I7" s="8">
        <v>19</v>
      </c>
      <c r="J7" s="8">
        <v>15</v>
      </c>
      <c r="K7" s="8">
        <v>9</v>
      </c>
      <c r="L7" s="8">
        <v>6.4</v>
      </c>
      <c r="M7" s="8">
        <v>4</v>
      </c>
      <c r="N7" s="8">
        <v>29.8</v>
      </c>
      <c r="O7" s="8">
        <v>14.9</v>
      </c>
      <c r="P7" s="8">
        <v>0</v>
      </c>
      <c r="Q7" s="8">
        <v>0</v>
      </c>
    </row>
    <row r="8" spans="1:17" ht="15.75" x14ac:dyDescent="0.25">
      <c r="A8" s="9">
        <v>43561</v>
      </c>
      <c r="B8" s="8">
        <v>68</v>
      </c>
      <c r="C8" s="8">
        <v>57.1</v>
      </c>
      <c r="D8" s="8">
        <v>45</v>
      </c>
      <c r="E8" s="8">
        <v>20</v>
      </c>
      <c r="F8" s="8">
        <v>14.1</v>
      </c>
      <c r="G8" s="8">
        <v>10</v>
      </c>
      <c r="H8" s="8">
        <v>26</v>
      </c>
      <c r="I8" s="8">
        <v>19</v>
      </c>
      <c r="J8" s="8">
        <v>12</v>
      </c>
      <c r="K8" s="8">
        <v>9</v>
      </c>
      <c r="L8" s="8">
        <v>5.3</v>
      </c>
      <c r="M8" s="8">
        <v>2</v>
      </c>
      <c r="N8" s="8">
        <v>29.8</v>
      </c>
      <c r="O8" s="8">
        <v>14.9</v>
      </c>
      <c r="P8" s="8">
        <v>0</v>
      </c>
      <c r="Q8" s="8">
        <v>0</v>
      </c>
    </row>
    <row r="9" spans="1:17" ht="15.75" x14ac:dyDescent="0.25">
      <c r="A9" s="9">
        <v>43562</v>
      </c>
      <c r="B9" s="8">
        <v>65</v>
      </c>
      <c r="C9" s="8">
        <v>55.3</v>
      </c>
      <c r="D9" s="8">
        <v>46</v>
      </c>
      <c r="E9" s="8">
        <v>24</v>
      </c>
      <c r="F9" s="8">
        <v>19.899999999999999</v>
      </c>
      <c r="G9" s="8">
        <v>15</v>
      </c>
      <c r="H9" s="8">
        <v>37</v>
      </c>
      <c r="I9" s="8">
        <v>26.4</v>
      </c>
      <c r="J9" s="8">
        <v>14</v>
      </c>
      <c r="K9" s="8">
        <v>9</v>
      </c>
      <c r="L9" s="8">
        <v>5.3</v>
      </c>
      <c r="M9" s="8">
        <v>2</v>
      </c>
      <c r="N9" s="8">
        <v>29.8</v>
      </c>
      <c r="O9" s="8">
        <v>14.9</v>
      </c>
      <c r="P9" s="8">
        <v>0</v>
      </c>
      <c r="Q9" s="8">
        <v>0</v>
      </c>
    </row>
    <row r="10" spans="1:17" ht="15.75" x14ac:dyDescent="0.25">
      <c r="A10" s="9">
        <v>43563</v>
      </c>
      <c r="B10" s="8">
        <v>60</v>
      </c>
      <c r="C10" s="8">
        <v>53.1</v>
      </c>
      <c r="D10" s="8">
        <v>44</v>
      </c>
      <c r="E10" s="8">
        <v>20</v>
      </c>
      <c r="F10" s="8">
        <v>11.6</v>
      </c>
      <c r="G10" s="8">
        <v>3</v>
      </c>
      <c r="H10" s="8">
        <v>32</v>
      </c>
      <c r="I10" s="8">
        <v>20.100000000000001</v>
      </c>
      <c r="J10" s="8">
        <v>13</v>
      </c>
      <c r="K10" s="8">
        <v>9</v>
      </c>
      <c r="L10" s="8">
        <v>5.4</v>
      </c>
      <c r="M10" s="8">
        <v>2</v>
      </c>
      <c r="N10" s="8">
        <v>30</v>
      </c>
      <c r="O10" s="8">
        <v>15</v>
      </c>
      <c r="P10" s="8">
        <v>0</v>
      </c>
      <c r="Q10" s="8">
        <v>0</v>
      </c>
    </row>
    <row r="11" spans="1:17" ht="15.75" x14ac:dyDescent="0.25">
      <c r="A11" s="9">
        <v>43564</v>
      </c>
      <c r="B11" s="8">
        <v>51</v>
      </c>
      <c r="C11" s="8">
        <v>45.4</v>
      </c>
      <c r="D11" s="8">
        <v>41</v>
      </c>
      <c r="E11" s="8">
        <v>38</v>
      </c>
      <c r="F11" s="8">
        <v>32.299999999999997</v>
      </c>
      <c r="G11" s="8">
        <v>11</v>
      </c>
      <c r="H11" s="8">
        <v>86</v>
      </c>
      <c r="I11" s="8">
        <v>64.400000000000006</v>
      </c>
      <c r="J11" s="8">
        <v>20</v>
      </c>
      <c r="K11" s="8">
        <v>7</v>
      </c>
      <c r="L11" s="8">
        <v>4.9000000000000004</v>
      </c>
      <c r="M11" s="8">
        <v>2</v>
      </c>
      <c r="N11" s="8">
        <v>30.1</v>
      </c>
      <c r="O11" s="8">
        <v>15</v>
      </c>
      <c r="P11" s="8">
        <v>0</v>
      </c>
      <c r="Q11" s="8">
        <v>0.03</v>
      </c>
    </row>
    <row r="12" spans="1:17" ht="15.75" x14ac:dyDescent="0.25">
      <c r="A12" s="9">
        <v>43565</v>
      </c>
      <c r="B12" s="8">
        <v>64</v>
      </c>
      <c r="C12" s="8">
        <v>52.9</v>
      </c>
      <c r="D12" s="8">
        <v>36</v>
      </c>
      <c r="E12" s="8">
        <v>33</v>
      </c>
      <c r="F12" s="8">
        <v>24.9</v>
      </c>
      <c r="G12" s="8">
        <v>14</v>
      </c>
      <c r="H12" s="8">
        <v>86</v>
      </c>
      <c r="I12" s="8">
        <v>41.5</v>
      </c>
      <c r="J12" s="8">
        <v>15</v>
      </c>
      <c r="K12" s="8">
        <v>11</v>
      </c>
      <c r="L12" s="8">
        <v>4.8</v>
      </c>
      <c r="M12" s="8">
        <v>2</v>
      </c>
      <c r="N12" s="8">
        <v>30</v>
      </c>
      <c r="O12" s="8">
        <v>15</v>
      </c>
      <c r="P12" s="8">
        <v>0</v>
      </c>
      <c r="Q12" s="8">
        <v>0.15</v>
      </c>
    </row>
    <row r="13" spans="1:17" ht="15.75" x14ac:dyDescent="0.25">
      <c r="A13" s="9">
        <v>43566</v>
      </c>
      <c r="B13" s="8">
        <v>65</v>
      </c>
      <c r="C13" s="8">
        <v>57.3</v>
      </c>
      <c r="D13" s="8">
        <v>52</v>
      </c>
      <c r="E13" s="8">
        <v>38</v>
      </c>
      <c r="F13" s="8">
        <v>34.799999999999997</v>
      </c>
      <c r="G13" s="8">
        <v>30</v>
      </c>
      <c r="H13" s="8">
        <v>57</v>
      </c>
      <c r="I13" s="8">
        <v>44</v>
      </c>
      <c r="J13" s="8">
        <v>27</v>
      </c>
      <c r="K13" s="8">
        <v>9</v>
      </c>
      <c r="L13" s="8">
        <v>5.9</v>
      </c>
      <c r="M13" s="8">
        <v>2</v>
      </c>
      <c r="N13" s="8">
        <v>29.9</v>
      </c>
      <c r="O13" s="8">
        <v>14.9</v>
      </c>
      <c r="P13" s="8">
        <v>0</v>
      </c>
      <c r="Q13" s="8">
        <v>0</v>
      </c>
    </row>
    <row r="14" spans="1:17" ht="15.75" x14ac:dyDescent="0.25">
      <c r="A14" s="9">
        <v>43567</v>
      </c>
      <c r="B14" s="8">
        <v>70</v>
      </c>
      <c r="C14" s="8">
        <v>58.8</v>
      </c>
      <c r="D14" s="8">
        <v>46</v>
      </c>
      <c r="E14" s="8">
        <v>40</v>
      </c>
      <c r="F14" s="8">
        <v>34.6</v>
      </c>
      <c r="G14" s="8">
        <v>22</v>
      </c>
      <c r="H14" s="8">
        <v>69</v>
      </c>
      <c r="I14" s="8">
        <v>44.5</v>
      </c>
      <c r="J14" s="8">
        <v>16</v>
      </c>
      <c r="K14" s="8">
        <v>11</v>
      </c>
      <c r="L14" s="8">
        <v>6.4</v>
      </c>
      <c r="M14" s="8">
        <v>0</v>
      </c>
      <c r="N14" s="8">
        <v>29.9</v>
      </c>
      <c r="O14" s="8">
        <v>14.9</v>
      </c>
      <c r="P14" s="8">
        <v>0</v>
      </c>
      <c r="Q14" s="8">
        <v>0</v>
      </c>
    </row>
    <row r="15" spans="1:17" ht="15.75" x14ac:dyDescent="0.25">
      <c r="A15" s="9">
        <v>43568</v>
      </c>
      <c r="B15" s="8">
        <v>68</v>
      </c>
      <c r="C15" s="8">
        <v>60.6</v>
      </c>
      <c r="D15" s="8">
        <v>49</v>
      </c>
      <c r="E15" s="8">
        <v>44</v>
      </c>
      <c r="F15" s="8">
        <v>33.5</v>
      </c>
      <c r="G15" s="8">
        <v>2</v>
      </c>
      <c r="H15" s="8">
        <v>78</v>
      </c>
      <c r="I15" s="8">
        <v>43.4</v>
      </c>
      <c r="J15" s="8">
        <v>9</v>
      </c>
      <c r="K15" s="8">
        <v>9</v>
      </c>
      <c r="L15" s="8">
        <v>5.8</v>
      </c>
      <c r="M15" s="8">
        <v>2</v>
      </c>
      <c r="N15" s="8">
        <v>29.9</v>
      </c>
      <c r="O15" s="8">
        <v>14.9</v>
      </c>
      <c r="P15" s="8">
        <v>0</v>
      </c>
      <c r="Q15" s="8">
        <v>0</v>
      </c>
    </row>
    <row r="16" spans="1:17" ht="15.75" x14ac:dyDescent="0.25">
      <c r="A16" s="9">
        <v>43569</v>
      </c>
      <c r="B16" s="8">
        <v>72</v>
      </c>
      <c r="C16" s="8">
        <v>63.4</v>
      </c>
      <c r="D16" s="8">
        <v>52</v>
      </c>
      <c r="E16" s="8">
        <v>24</v>
      </c>
      <c r="F16" s="8">
        <v>10.4</v>
      </c>
      <c r="G16" s="8">
        <v>1</v>
      </c>
      <c r="H16" s="8">
        <v>25</v>
      </c>
      <c r="I16" s="8">
        <v>13.1</v>
      </c>
      <c r="J16" s="8">
        <v>8</v>
      </c>
      <c r="K16" s="8">
        <v>11</v>
      </c>
      <c r="L16" s="8">
        <v>6.9</v>
      </c>
      <c r="M16" s="8">
        <v>2</v>
      </c>
      <c r="N16" s="8">
        <v>30.1</v>
      </c>
      <c r="O16" s="8">
        <v>15</v>
      </c>
      <c r="P16" s="8">
        <v>0</v>
      </c>
      <c r="Q16" s="8">
        <v>0</v>
      </c>
    </row>
    <row r="17" spans="1:17" ht="15.75" x14ac:dyDescent="0.25">
      <c r="A17" s="9">
        <v>43570</v>
      </c>
      <c r="B17" s="8">
        <v>78</v>
      </c>
      <c r="C17" s="8">
        <v>64.599999999999994</v>
      </c>
      <c r="D17" s="8">
        <v>46</v>
      </c>
      <c r="E17" s="8">
        <v>33</v>
      </c>
      <c r="F17" s="8">
        <v>26.3</v>
      </c>
      <c r="G17" s="8">
        <v>19</v>
      </c>
      <c r="H17" s="8">
        <v>49</v>
      </c>
      <c r="I17" s="8">
        <v>26</v>
      </c>
      <c r="J17" s="8">
        <v>11</v>
      </c>
      <c r="K17" s="8">
        <v>13</v>
      </c>
      <c r="L17" s="8">
        <v>7.5</v>
      </c>
      <c r="M17" s="8">
        <v>2</v>
      </c>
      <c r="N17" s="8">
        <v>29.8</v>
      </c>
      <c r="O17" s="8">
        <v>14.9</v>
      </c>
      <c r="P17" s="8">
        <v>0</v>
      </c>
      <c r="Q17" s="8">
        <v>0</v>
      </c>
    </row>
    <row r="18" spans="1:17" ht="15.75" x14ac:dyDescent="0.25">
      <c r="A18" s="9">
        <v>43571</v>
      </c>
      <c r="B18" s="8">
        <v>78</v>
      </c>
      <c r="C18" s="8">
        <v>67</v>
      </c>
      <c r="D18" s="8">
        <v>58</v>
      </c>
      <c r="E18" s="8">
        <v>44</v>
      </c>
      <c r="F18" s="8">
        <v>41.6</v>
      </c>
      <c r="G18" s="8">
        <v>38</v>
      </c>
      <c r="H18" s="8">
        <v>57</v>
      </c>
      <c r="I18" s="8">
        <v>41.4</v>
      </c>
      <c r="J18" s="8">
        <v>26</v>
      </c>
      <c r="K18" s="8">
        <v>7</v>
      </c>
      <c r="L18" s="8">
        <v>4.4000000000000004</v>
      </c>
      <c r="M18" s="8">
        <v>2</v>
      </c>
      <c r="N18" s="8">
        <v>29.7</v>
      </c>
      <c r="O18" s="8">
        <v>14.8</v>
      </c>
      <c r="P18" s="8">
        <v>0</v>
      </c>
      <c r="Q18" s="8">
        <v>0</v>
      </c>
    </row>
    <row r="19" spans="1:17" ht="15.75" x14ac:dyDescent="0.25">
      <c r="A19" s="9">
        <v>43572</v>
      </c>
      <c r="B19" s="8">
        <v>81</v>
      </c>
      <c r="C19" s="8">
        <v>68.599999999999994</v>
      </c>
      <c r="D19" s="8">
        <v>55</v>
      </c>
      <c r="E19" s="8">
        <v>52</v>
      </c>
      <c r="F19" s="8">
        <v>49.1</v>
      </c>
      <c r="G19" s="8">
        <v>44</v>
      </c>
      <c r="H19" s="8">
        <v>73</v>
      </c>
      <c r="I19" s="8">
        <v>52.5</v>
      </c>
      <c r="J19" s="8">
        <v>33</v>
      </c>
      <c r="K19" s="8">
        <v>13</v>
      </c>
      <c r="L19" s="8">
        <v>6</v>
      </c>
      <c r="M19" s="8">
        <v>2</v>
      </c>
      <c r="N19" s="8">
        <v>29.6</v>
      </c>
      <c r="O19" s="8">
        <v>14.7</v>
      </c>
      <c r="P19" s="8">
        <v>0</v>
      </c>
      <c r="Q19" s="8">
        <v>0</v>
      </c>
    </row>
    <row r="20" spans="1:17" ht="15.75" x14ac:dyDescent="0.25">
      <c r="A20" s="9">
        <v>43573</v>
      </c>
      <c r="B20" s="8">
        <v>73</v>
      </c>
      <c r="C20" s="8">
        <v>65.5</v>
      </c>
      <c r="D20" s="8">
        <v>54</v>
      </c>
      <c r="E20" s="8">
        <v>42</v>
      </c>
      <c r="F20" s="8">
        <v>26.9</v>
      </c>
      <c r="G20" s="8">
        <v>18</v>
      </c>
      <c r="H20" s="8">
        <v>36</v>
      </c>
      <c r="I20" s="8">
        <v>24.5</v>
      </c>
      <c r="J20" s="8">
        <v>14</v>
      </c>
      <c r="K20" s="8">
        <v>18</v>
      </c>
      <c r="L20" s="8">
        <v>11</v>
      </c>
      <c r="M20" s="8">
        <v>4</v>
      </c>
      <c r="N20" s="8">
        <v>29.9</v>
      </c>
      <c r="O20" s="8">
        <v>14.9</v>
      </c>
      <c r="P20" s="8">
        <v>0</v>
      </c>
      <c r="Q20" s="8">
        <v>0</v>
      </c>
    </row>
    <row r="21" spans="1:17" ht="15.75" x14ac:dyDescent="0.25">
      <c r="A21" s="9">
        <v>43574</v>
      </c>
      <c r="B21" s="8">
        <v>63</v>
      </c>
      <c r="C21" s="8">
        <v>56.5</v>
      </c>
      <c r="D21" s="8">
        <v>52</v>
      </c>
      <c r="E21" s="8">
        <v>30</v>
      </c>
      <c r="F21" s="8">
        <v>26.9</v>
      </c>
      <c r="G21" s="8">
        <v>20</v>
      </c>
      <c r="H21" s="8">
        <v>44</v>
      </c>
      <c r="I21" s="8">
        <v>32.799999999999997</v>
      </c>
      <c r="J21" s="8">
        <v>19</v>
      </c>
      <c r="K21" s="8">
        <v>11</v>
      </c>
      <c r="L21" s="8">
        <v>5.0999999999999996</v>
      </c>
      <c r="M21" s="8">
        <v>2</v>
      </c>
      <c r="N21" s="8">
        <v>30.1</v>
      </c>
      <c r="O21" s="8">
        <v>15</v>
      </c>
      <c r="P21" s="8">
        <v>0</v>
      </c>
      <c r="Q21" s="8">
        <v>0</v>
      </c>
    </row>
    <row r="22" spans="1:17" ht="15.75" x14ac:dyDescent="0.25">
      <c r="A22" s="9">
        <v>43575</v>
      </c>
      <c r="B22" s="8">
        <v>55</v>
      </c>
      <c r="C22" s="8">
        <v>52.3</v>
      </c>
      <c r="D22" s="8">
        <v>47</v>
      </c>
      <c r="E22" s="8">
        <v>45</v>
      </c>
      <c r="F22" s="8">
        <v>41.9</v>
      </c>
      <c r="G22" s="8">
        <v>29</v>
      </c>
      <c r="H22" s="8">
        <v>88</v>
      </c>
      <c r="I22" s="8">
        <v>69.8</v>
      </c>
      <c r="J22" s="8">
        <v>36</v>
      </c>
      <c r="K22" s="8">
        <v>4</v>
      </c>
      <c r="L22" s="8">
        <v>2.5</v>
      </c>
      <c r="M22" s="8">
        <v>0</v>
      </c>
      <c r="N22" s="8">
        <v>29.8</v>
      </c>
      <c r="O22" s="8">
        <v>14.9</v>
      </c>
      <c r="P22" s="8">
        <v>0</v>
      </c>
      <c r="Q22" s="8">
        <v>0.23</v>
      </c>
    </row>
    <row r="23" spans="1:17" ht="15.75" x14ac:dyDescent="0.25">
      <c r="A23" s="9">
        <v>43576</v>
      </c>
      <c r="B23" s="8">
        <v>68</v>
      </c>
      <c r="C23" s="8">
        <v>59.4</v>
      </c>
      <c r="D23" s="8">
        <v>49</v>
      </c>
      <c r="E23" s="8">
        <v>46</v>
      </c>
      <c r="F23" s="8">
        <v>39.9</v>
      </c>
      <c r="G23" s="8">
        <v>35</v>
      </c>
      <c r="H23" s="8">
        <v>88</v>
      </c>
      <c r="I23" s="8">
        <v>52.8</v>
      </c>
      <c r="J23" s="8">
        <v>31</v>
      </c>
      <c r="K23" s="8">
        <v>7</v>
      </c>
      <c r="L23" s="8">
        <v>4.5999999999999996</v>
      </c>
      <c r="M23" s="8">
        <v>2</v>
      </c>
      <c r="N23" s="8">
        <v>29.9</v>
      </c>
      <c r="O23" s="8">
        <v>14.9</v>
      </c>
      <c r="P23" s="8">
        <v>0</v>
      </c>
      <c r="Q23" s="8">
        <v>0.01</v>
      </c>
    </row>
    <row r="24" spans="1:17" ht="15.75" x14ac:dyDescent="0.25">
      <c r="A24" s="9">
        <v>43577</v>
      </c>
      <c r="B24" s="8">
        <v>75</v>
      </c>
      <c r="C24" s="8">
        <v>63.6</v>
      </c>
      <c r="D24" s="8">
        <v>49</v>
      </c>
      <c r="E24" s="8">
        <v>57</v>
      </c>
      <c r="F24" s="8">
        <v>49</v>
      </c>
      <c r="G24" s="8">
        <v>43</v>
      </c>
      <c r="H24" s="8">
        <v>78</v>
      </c>
      <c r="I24" s="8">
        <v>60</v>
      </c>
      <c r="J24" s="8">
        <v>42</v>
      </c>
      <c r="K24" s="8">
        <v>9</v>
      </c>
      <c r="L24" s="8">
        <v>4.9000000000000004</v>
      </c>
      <c r="M24" s="8">
        <v>2</v>
      </c>
      <c r="N24" s="8">
        <v>29.8</v>
      </c>
      <c r="O24" s="8">
        <v>14.9</v>
      </c>
      <c r="P24" s="8">
        <v>0</v>
      </c>
      <c r="Q24" s="8">
        <v>0</v>
      </c>
    </row>
    <row r="25" spans="1:17" ht="15.75" x14ac:dyDescent="0.25">
      <c r="A25" s="9">
        <v>43578</v>
      </c>
      <c r="B25" s="8">
        <v>76</v>
      </c>
      <c r="C25" s="8">
        <v>68.900000000000006</v>
      </c>
      <c r="D25" s="8">
        <v>61</v>
      </c>
      <c r="E25" s="8">
        <v>60</v>
      </c>
      <c r="F25" s="8">
        <v>58.1</v>
      </c>
      <c r="G25" s="8">
        <v>56</v>
      </c>
      <c r="H25" s="8">
        <v>85</v>
      </c>
      <c r="I25" s="8">
        <v>69.8</v>
      </c>
      <c r="J25" s="8">
        <v>54</v>
      </c>
      <c r="K25" s="8">
        <v>9</v>
      </c>
      <c r="L25" s="8">
        <v>4.5</v>
      </c>
      <c r="M25" s="8">
        <v>2</v>
      </c>
      <c r="N25" s="8">
        <v>29.7</v>
      </c>
      <c r="O25" s="8">
        <v>14.8</v>
      </c>
      <c r="P25" s="8">
        <v>0</v>
      </c>
      <c r="Q25" s="8">
        <v>0</v>
      </c>
    </row>
    <row r="26" spans="1:17" ht="15.75" x14ac:dyDescent="0.25">
      <c r="A26" s="9">
        <v>43579</v>
      </c>
      <c r="B26" s="8">
        <v>66</v>
      </c>
      <c r="C26" s="8">
        <v>55.5</v>
      </c>
      <c r="D26" s="8">
        <v>43</v>
      </c>
      <c r="E26" s="8">
        <v>58</v>
      </c>
      <c r="F26" s="8">
        <v>50.1</v>
      </c>
      <c r="G26" s="8">
        <v>40</v>
      </c>
      <c r="H26" s="8">
        <v>89</v>
      </c>
      <c r="I26" s="8">
        <v>81.900000000000006</v>
      </c>
      <c r="J26" s="8">
        <v>71</v>
      </c>
      <c r="K26" s="8">
        <v>13</v>
      </c>
      <c r="L26" s="8">
        <v>8</v>
      </c>
      <c r="M26" s="8">
        <v>4</v>
      </c>
      <c r="N26" s="8">
        <v>29.9</v>
      </c>
      <c r="O26" s="8">
        <v>14.9</v>
      </c>
      <c r="P26" s="8">
        <v>0</v>
      </c>
      <c r="Q26" s="8">
        <v>0</v>
      </c>
    </row>
    <row r="27" spans="1:17" ht="15.75" x14ac:dyDescent="0.25">
      <c r="A27" s="9">
        <v>43580</v>
      </c>
      <c r="B27" s="8">
        <v>60</v>
      </c>
      <c r="C27" s="8">
        <v>52.6</v>
      </c>
      <c r="D27" s="8">
        <v>41</v>
      </c>
      <c r="E27" s="8">
        <v>37</v>
      </c>
      <c r="F27" s="8">
        <v>32.9</v>
      </c>
      <c r="G27" s="8">
        <v>27</v>
      </c>
      <c r="H27" s="8">
        <v>87</v>
      </c>
      <c r="I27" s="8">
        <v>51</v>
      </c>
      <c r="J27" s="8">
        <v>28</v>
      </c>
      <c r="K27" s="8">
        <v>9</v>
      </c>
      <c r="L27" s="8">
        <v>5.4</v>
      </c>
      <c r="M27" s="8">
        <v>4</v>
      </c>
      <c r="N27" s="8">
        <v>30</v>
      </c>
      <c r="O27" s="8">
        <v>15</v>
      </c>
      <c r="P27" s="8">
        <v>0</v>
      </c>
      <c r="Q27" s="8">
        <v>0.81</v>
      </c>
    </row>
    <row r="28" spans="1:17" ht="15.75" x14ac:dyDescent="0.25">
      <c r="A28" s="9">
        <v>43581</v>
      </c>
      <c r="B28" s="8">
        <v>65</v>
      </c>
      <c r="C28" s="8">
        <v>56.6</v>
      </c>
      <c r="D28" s="8">
        <v>48</v>
      </c>
      <c r="E28" s="8">
        <v>45</v>
      </c>
      <c r="F28" s="8">
        <v>40.1</v>
      </c>
      <c r="G28" s="8">
        <v>33</v>
      </c>
      <c r="H28" s="8">
        <v>89</v>
      </c>
      <c r="I28" s="8">
        <v>57.8</v>
      </c>
      <c r="J28" s="8">
        <v>31</v>
      </c>
      <c r="K28" s="8">
        <v>9</v>
      </c>
      <c r="L28" s="8">
        <v>5.8</v>
      </c>
      <c r="M28" s="8">
        <v>0</v>
      </c>
      <c r="N28" s="8">
        <v>30.1</v>
      </c>
      <c r="O28" s="8">
        <v>15</v>
      </c>
      <c r="P28" s="8">
        <v>0</v>
      </c>
      <c r="Q28" s="8">
        <v>0.15</v>
      </c>
    </row>
    <row r="29" spans="1:17" ht="15.75" x14ac:dyDescent="0.25">
      <c r="A29" s="9">
        <v>43582</v>
      </c>
      <c r="B29" s="8">
        <v>55</v>
      </c>
      <c r="C29" s="8">
        <v>51</v>
      </c>
      <c r="D29" s="8">
        <v>48</v>
      </c>
      <c r="E29" s="8">
        <v>45</v>
      </c>
      <c r="F29" s="8">
        <v>43.4</v>
      </c>
      <c r="G29" s="8">
        <v>42</v>
      </c>
      <c r="H29" s="8">
        <v>87</v>
      </c>
      <c r="I29" s="8">
        <v>76</v>
      </c>
      <c r="J29" s="8">
        <v>67</v>
      </c>
      <c r="K29" s="8">
        <v>13</v>
      </c>
      <c r="L29" s="8">
        <v>5.5</v>
      </c>
      <c r="M29" s="8">
        <v>2</v>
      </c>
      <c r="N29" s="8">
        <v>30.1</v>
      </c>
      <c r="O29" s="8">
        <v>15</v>
      </c>
      <c r="P29" s="8">
        <v>0</v>
      </c>
      <c r="Q29" s="8">
        <v>0.01</v>
      </c>
    </row>
    <row r="30" spans="1:17" ht="15.75" x14ac:dyDescent="0.25">
      <c r="A30" s="9">
        <v>43583</v>
      </c>
      <c r="B30" s="8">
        <v>58</v>
      </c>
      <c r="C30" s="8">
        <v>53.3</v>
      </c>
      <c r="D30" s="8">
        <v>47</v>
      </c>
      <c r="E30" s="8">
        <v>46</v>
      </c>
      <c r="F30" s="8">
        <v>43.9</v>
      </c>
      <c r="G30" s="8">
        <v>42</v>
      </c>
      <c r="H30" s="8">
        <v>86</v>
      </c>
      <c r="I30" s="8">
        <v>71.400000000000006</v>
      </c>
      <c r="J30" s="8">
        <v>58</v>
      </c>
      <c r="K30" s="8">
        <v>9</v>
      </c>
      <c r="L30" s="8">
        <v>4.8</v>
      </c>
      <c r="M30" s="8">
        <v>2</v>
      </c>
      <c r="N30" s="8">
        <v>30</v>
      </c>
      <c r="O30" s="8">
        <v>15</v>
      </c>
      <c r="P30" s="8">
        <v>0</v>
      </c>
      <c r="Q30" s="8">
        <v>0.17</v>
      </c>
    </row>
    <row r="31" spans="1:17" ht="15.75" x14ac:dyDescent="0.25">
      <c r="A31" s="9">
        <v>43584</v>
      </c>
      <c r="B31" s="8">
        <v>68</v>
      </c>
      <c r="C31" s="8">
        <v>60.5</v>
      </c>
      <c r="D31" s="8">
        <v>53</v>
      </c>
      <c r="E31" s="8">
        <v>53</v>
      </c>
      <c r="F31" s="8">
        <v>48.9</v>
      </c>
      <c r="G31" s="8">
        <v>46</v>
      </c>
      <c r="H31" s="8">
        <v>84</v>
      </c>
      <c r="I31" s="8">
        <v>66.5</v>
      </c>
      <c r="J31" s="8">
        <v>51</v>
      </c>
      <c r="K31" s="8">
        <v>9</v>
      </c>
      <c r="L31" s="8">
        <v>3.4</v>
      </c>
      <c r="M31" s="8">
        <v>0</v>
      </c>
      <c r="N31" s="8">
        <v>29.8</v>
      </c>
      <c r="O31" s="8">
        <v>14.9</v>
      </c>
      <c r="P31" s="8">
        <v>0</v>
      </c>
      <c r="Q31" s="8">
        <v>0</v>
      </c>
    </row>
    <row r="32" spans="1:17" ht="15.75" x14ac:dyDescent="0.25">
      <c r="A32" s="9">
        <v>43585</v>
      </c>
      <c r="B32" s="8">
        <v>75</v>
      </c>
      <c r="C32" s="8">
        <v>67.5</v>
      </c>
      <c r="D32" s="8">
        <v>57</v>
      </c>
      <c r="E32" s="8">
        <v>49</v>
      </c>
      <c r="F32" s="8">
        <v>29.9</v>
      </c>
      <c r="G32" s="8">
        <v>17</v>
      </c>
      <c r="H32" s="8">
        <v>68</v>
      </c>
      <c r="I32" s="8">
        <v>30.3</v>
      </c>
      <c r="J32" s="8">
        <v>13</v>
      </c>
      <c r="K32" s="8">
        <v>20</v>
      </c>
      <c r="L32" s="8">
        <v>6.8</v>
      </c>
      <c r="M32" s="8">
        <v>2</v>
      </c>
      <c r="N32" s="8">
        <v>29.8</v>
      </c>
      <c r="O32" s="8">
        <v>14.9</v>
      </c>
      <c r="P32" s="8">
        <v>0</v>
      </c>
      <c r="Q32" s="8">
        <v>0</v>
      </c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F9528-B5B9-4610-82FE-E0E6F32AAF14}">
  <dimension ref="A1:N726"/>
  <sheetViews>
    <sheetView workbookViewId="0">
      <selection activeCell="N6" sqref="N6"/>
    </sheetView>
  </sheetViews>
  <sheetFormatPr defaultRowHeight="15" x14ac:dyDescent="0.25"/>
  <cols>
    <col min="1" max="1" width="15.7109375" style="42" customWidth="1"/>
    <col min="2" max="2" width="20.85546875" style="43" customWidth="1"/>
    <col min="3" max="3" width="15.42578125" style="43" customWidth="1"/>
    <col min="4" max="4" width="14.85546875" style="43" customWidth="1"/>
    <col min="7" max="7" width="16.42578125" customWidth="1"/>
    <col min="11" max="11" width="20" bestFit="1" customWidth="1"/>
    <col min="12" max="12" width="16.28515625" bestFit="1" customWidth="1"/>
    <col min="13" max="16" width="12" bestFit="1" customWidth="1"/>
    <col min="17" max="17" width="7" bestFit="1" customWidth="1"/>
    <col min="18" max="18" width="6" bestFit="1" customWidth="1"/>
    <col min="19" max="19" width="11" bestFit="1" customWidth="1"/>
    <col min="20" max="21" width="12" bestFit="1" customWidth="1"/>
    <col min="22" max="22" width="7" bestFit="1" customWidth="1"/>
    <col min="23" max="23" width="12" bestFit="1" customWidth="1"/>
    <col min="24" max="24" width="11.28515625" bestFit="1" customWidth="1"/>
    <col min="25" max="46" width="17" bestFit="1" customWidth="1"/>
    <col min="47" max="47" width="22.140625" bestFit="1" customWidth="1"/>
    <col min="48" max="48" width="21.5703125" bestFit="1" customWidth="1"/>
    <col min="49" max="50" width="21.85546875" bestFit="1" customWidth="1"/>
  </cols>
  <sheetData>
    <row r="1" spans="1:14" x14ac:dyDescent="0.25">
      <c r="A1" s="37" t="s">
        <v>48</v>
      </c>
      <c r="B1" s="37" t="s">
        <v>49</v>
      </c>
      <c r="C1" s="37" t="s">
        <v>50</v>
      </c>
      <c r="D1" s="37" t="s">
        <v>51</v>
      </c>
    </row>
    <row r="2" spans="1:14" ht="15.75" x14ac:dyDescent="0.25">
      <c r="A2" s="38">
        <v>43831</v>
      </c>
      <c r="B2" s="39">
        <v>31</v>
      </c>
      <c r="C2" s="39">
        <v>20.5</v>
      </c>
      <c r="D2" s="39">
        <v>14</v>
      </c>
    </row>
    <row r="3" spans="1:14" ht="15.75" x14ac:dyDescent="0.25">
      <c r="A3" s="38">
        <v>43832</v>
      </c>
      <c r="B3" s="39">
        <v>38</v>
      </c>
      <c r="C3" s="39">
        <v>25.3</v>
      </c>
      <c r="D3" s="39">
        <v>18</v>
      </c>
      <c r="G3" s="32" t="s">
        <v>37</v>
      </c>
      <c r="H3" s="32">
        <f>_xlfn.STDEV.P(B2:B726)</f>
        <v>20.353942271532205</v>
      </c>
      <c r="I3" s="33">
        <f>AVERAGE(B2:B726)</f>
        <v>65.408275862068962</v>
      </c>
    </row>
    <row r="4" spans="1:14" ht="15.75" x14ac:dyDescent="0.25">
      <c r="A4" s="38">
        <v>43833</v>
      </c>
      <c r="B4" s="39">
        <v>45</v>
      </c>
      <c r="C4" s="39">
        <v>28.5</v>
      </c>
      <c r="D4" s="39">
        <v>19</v>
      </c>
      <c r="G4" s="32" t="s">
        <v>38</v>
      </c>
      <c r="H4" s="32">
        <f>0.5*(QUARTILE(B2:B726, 3)-QUARTILE(B2:B726, 1))</f>
        <v>18.5</v>
      </c>
      <c r="I4" s="32"/>
      <c r="J4" s="34"/>
    </row>
    <row r="5" spans="1:14" ht="15.75" x14ac:dyDescent="0.25">
      <c r="A5" s="38">
        <v>43834</v>
      </c>
      <c r="B5" s="39">
        <v>48</v>
      </c>
      <c r="C5" s="39">
        <v>31.8</v>
      </c>
      <c r="D5" s="39">
        <v>23</v>
      </c>
      <c r="L5" s="32" t="s">
        <v>44</v>
      </c>
      <c r="M5" s="32" t="s">
        <v>45</v>
      </c>
      <c r="N5" s="32" t="s">
        <v>46</v>
      </c>
    </row>
    <row r="6" spans="1:14" ht="15.75" x14ac:dyDescent="0.25">
      <c r="A6" s="38">
        <v>43835</v>
      </c>
      <c r="B6" s="39">
        <v>36</v>
      </c>
      <c r="C6" s="39">
        <v>30.3</v>
      </c>
      <c r="D6" s="39">
        <v>26</v>
      </c>
      <c r="G6" s="35"/>
      <c r="H6" s="32" t="s">
        <v>39</v>
      </c>
      <c r="I6" s="32" t="s">
        <v>40</v>
      </c>
      <c r="L6" s="32">
        <f>COUNTIFS(B2:B726,"&gt;"&amp;H7,B2:B726,"&lt;"&amp;I7)/COUNT(B2:B726)</f>
        <v>0.54344827586206901</v>
      </c>
      <c r="M6" s="32">
        <f>COUNTIFS(B2:B726,"&gt;"&amp;H8,B2:B726,"&lt;"&amp;I8)/COUNT(B2:B726)</f>
        <v>0.99172413793103453</v>
      </c>
      <c r="N6" s="32">
        <f>COUNTIFS(B2:B726,"&gt;"&amp;H9,B2:B726,"&lt;"&amp;I9)/COUNT(B2:B726)</f>
        <v>1</v>
      </c>
    </row>
    <row r="7" spans="1:14" ht="15.75" x14ac:dyDescent="0.25">
      <c r="A7" s="38">
        <v>43836</v>
      </c>
      <c r="B7" s="39">
        <v>38</v>
      </c>
      <c r="C7" s="39">
        <v>32.5</v>
      </c>
      <c r="D7" s="39">
        <v>30</v>
      </c>
      <c r="G7" s="32" t="s">
        <v>41</v>
      </c>
      <c r="H7" s="33">
        <f>I3-H3</f>
        <v>45.054333590536757</v>
      </c>
      <c r="I7" s="33">
        <f>I3+H3</f>
        <v>85.762218133601166</v>
      </c>
    </row>
    <row r="8" spans="1:14" ht="15.75" x14ac:dyDescent="0.25">
      <c r="A8" s="38">
        <v>43837</v>
      </c>
      <c r="B8" s="39">
        <v>35</v>
      </c>
      <c r="C8" s="39">
        <v>33.799999999999997</v>
      </c>
      <c r="D8" s="39">
        <v>31</v>
      </c>
      <c r="G8" s="32" t="s">
        <v>42</v>
      </c>
      <c r="H8" s="32">
        <f>I3-2*H3</f>
        <v>24.700391319004552</v>
      </c>
      <c r="I8" s="32">
        <f>I3+2*H3</f>
        <v>106.11616040513337</v>
      </c>
    </row>
    <row r="9" spans="1:14" ht="15.75" x14ac:dyDescent="0.25">
      <c r="A9" s="38">
        <v>43838</v>
      </c>
      <c r="B9" s="39">
        <v>41</v>
      </c>
      <c r="C9" s="39">
        <v>32.299999999999997</v>
      </c>
      <c r="D9" s="39">
        <v>28</v>
      </c>
      <c r="G9" s="32" t="s">
        <v>43</v>
      </c>
      <c r="H9" s="32">
        <f>I3-3*H3</f>
        <v>4.3464490474723476</v>
      </c>
      <c r="I9" s="32">
        <f>I3+3*H3</f>
        <v>126.47010267666558</v>
      </c>
    </row>
    <row r="10" spans="1:14" ht="15.75" x14ac:dyDescent="0.25">
      <c r="A10" s="38">
        <v>43839</v>
      </c>
      <c r="B10" s="39">
        <v>40</v>
      </c>
      <c r="C10" s="39">
        <v>28.8</v>
      </c>
      <c r="D10" s="39">
        <v>21</v>
      </c>
    </row>
    <row r="11" spans="1:14" ht="15.75" x14ac:dyDescent="0.25">
      <c r="A11" s="38">
        <v>43840</v>
      </c>
      <c r="B11" s="39">
        <v>42</v>
      </c>
      <c r="C11" s="39">
        <v>31.8</v>
      </c>
      <c r="D11" s="39">
        <v>22</v>
      </c>
    </row>
    <row r="12" spans="1:14" ht="15.75" x14ac:dyDescent="0.25">
      <c r="A12" s="38">
        <v>43841</v>
      </c>
      <c r="B12" s="39">
        <v>31</v>
      </c>
      <c r="C12" s="39">
        <v>29</v>
      </c>
      <c r="D12" s="39">
        <v>25</v>
      </c>
    </row>
    <row r="13" spans="1:14" ht="15.75" x14ac:dyDescent="0.25">
      <c r="A13" s="38">
        <v>43842</v>
      </c>
      <c r="B13" s="39">
        <v>35</v>
      </c>
      <c r="C13" s="39">
        <v>28.3</v>
      </c>
      <c r="D13" s="39">
        <v>22</v>
      </c>
    </row>
    <row r="14" spans="1:14" ht="15.75" x14ac:dyDescent="0.25">
      <c r="A14" s="38">
        <v>43843</v>
      </c>
      <c r="B14" s="39">
        <v>32</v>
      </c>
      <c r="C14" s="39">
        <v>27</v>
      </c>
      <c r="D14" s="39">
        <v>22</v>
      </c>
    </row>
    <row r="15" spans="1:14" ht="15.75" x14ac:dyDescent="0.25">
      <c r="A15" s="38">
        <v>43844</v>
      </c>
      <c r="B15" s="39">
        <v>33</v>
      </c>
      <c r="C15" s="39">
        <v>25.8</v>
      </c>
      <c r="D15" s="39">
        <v>19</v>
      </c>
    </row>
    <row r="16" spans="1:14" ht="15.75" x14ac:dyDescent="0.25">
      <c r="A16" s="38">
        <v>43845</v>
      </c>
      <c r="B16" s="39">
        <v>35</v>
      </c>
      <c r="C16" s="39">
        <v>23.8</v>
      </c>
      <c r="D16" s="39">
        <v>16</v>
      </c>
    </row>
    <row r="17" spans="1:4" ht="15.75" x14ac:dyDescent="0.25">
      <c r="A17" s="38">
        <v>43846</v>
      </c>
      <c r="B17" s="39">
        <v>36</v>
      </c>
      <c r="C17" s="39">
        <v>27</v>
      </c>
      <c r="D17" s="39">
        <v>22</v>
      </c>
    </row>
    <row r="18" spans="1:4" ht="15.75" x14ac:dyDescent="0.25">
      <c r="A18" s="38">
        <v>43847</v>
      </c>
      <c r="B18" s="39">
        <v>37</v>
      </c>
      <c r="C18" s="39">
        <v>27.8</v>
      </c>
      <c r="D18" s="39">
        <v>20</v>
      </c>
    </row>
    <row r="19" spans="1:4" ht="15.75" x14ac:dyDescent="0.25">
      <c r="A19" s="38">
        <v>43848</v>
      </c>
      <c r="B19" s="39">
        <v>28</v>
      </c>
      <c r="C19" s="39">
        <v>23.8</v>
      </c>
      <c r="D19" s="39">
        <v>18</v>
      </c>
    </row>
    <row r="20" spans="1:4" ht="15.75" x14ac:dyDescent="0.25">
      <c r="A20" s="38">
        <v>43849</v>
      </c>
      <c r="B20" s="39">
        <v>40</v>
      </c>
      <c r="C20" s="39">
        <v>33.799999999999997</v>
      </c>
      <c r="D20" s="39">
        <v>30</v>
      </c>
    </row>
    <row r="21" spans="1:4" ht="15.75" x14ac:dyDescent="0.25">
      <c r="A21" s="38">
        <v>43850</v>
      </c>
      <c r="B21" s="39">
        <v>42</v>
      </c>
      <c r="C21" s="39">
        <v>34.5</v>
      </c>
      <c r="D21" s="39">
        <v>29</v>
      </c>
    </row>
    <row r="22" spans="1:4" ht="15.75" x14ac:dyDescent="0.25">
      <c r="A22" s="38">
        <v>43851</v>
      </c>
      <c r="B22" s="39">
        <v>38</v>
      </c>
      <c r="C22" s="39">
        <v>29</v>
      </c>
      <c r="D22" s="39">
        <v>19</v>
      </c>
    </row>
    <row r="23" spans="1:4" ht="15.75" x14ac:dyDescent="0.25">
      <c r="A23" s="38">
        <v>43852</v>
      </c>
      <c r="B23" s="39">
        <v>42</v>
      </c>
      <c r="C23" s="39">
        <v>29.3</v>
      </c>
      <c r="D23" s="39">
        <v>22</v>
      </c>
    </row>
    <row r="24" spans="1:4" ht="15.75" x14ac:dyDescent="0.25">
      <c r="A24" s="38">
        <v>43853</v>
      </c>
      <c r="B24" s="39">
        <v>46</v>
      </c>
      <c r="C24" s="39">
        <v>30</v>
      </c>
      <c r="D24" s="39">
        <v>22</v>
      </c>
    </row>
    <row r="25" spans="1:4" ht="15.75" x14ac:dyDescent="0.25">
      <c r="A25" s="38">
        <v>43854</v>
      </c>
      <c r="B25" s="39">
        <v>38</v>
      </c>
      <c r="C25" s="39">
        <v>31.3</v>
      </c>
      <c r="D25" s="39">
        <v>26</v>
      </c>
    </row>
    <row r="26" spans="1:4" ht="15.75" x14ac:dyDescent="0.25">
      <c r="A26" s="38">
        <v>43855</v>
      </c>
      <c r="B26" s="39">
        <v>40</v>
      </c>
      <c r="C26" s="39">
        <v>27.5</v>
      </c>
      <c r="D26" s="39">
        <v>21</v>
      </c>
    </row>
    <row r="27" spans="1:4" ht="15.75" x14ac:dyDescent="0.25">
      <c r="A27" s="38">
        <v>43856</v>
      </c>
      <c r="B27" s="39">
        <v>37</v>
      </c>
      <c r="C27" s="39">
        <v>27.3</v>
      </c>
      <c r="D27" s="39">
        <v>22</v>
      </c>
    </row>
    <row r="28" spans="1:4" ht="15.75" x14ac:dyDescent="0.25">
      <c r="A28" s="38">
        <v>43857</v>
      </c>
      <c r="B28" s="39">
        <v>41</v>
      </c>
      <c r="C28" s="39">
        <v>31.3</v>
      </c>
      <c r="D28" s="39">
        <v>25</v>
      </c>
    </row>
    <row r="29" spans="1:4" ht="15.75" x14ac:dyDescent="0.25">
      <c r="A29" s="38">
        <v>43858</v>
      </c>
      <c r="B29" s="39">
        <v>41</v>
      </c>
      <c r="C29" s="39">
        <v>31.8</v>
      </c>
      <c r="D29" s="39">
        <v>26</v>
      </c>
    </row>
    <row r="30" spans="1:4" ht="15.75" x14ac:dyDescent="0.25">
      <c r="A30" s="38">
        <v>43859</v>
      </c>
      <c r="B30" s="39">
        <v>46</v>
      </c>
      <c r="C30" s="39">
        <v>33.799999999999997</v>
      </c>
      <c r="D30" s="39">
        <v>26</v>
      </c>
    </row>
    <row r="31" spans="1:4" ht="15.75" x14ac:dyDescent="0.25">
      <c r="A31" s="38">
        <v>43860</v>
      </c>
      <c r="B31" s="39">
        <v>43</v>
      </c>
      <c r="C31" s="39">
        <v>29.8</v>
      </c>
      <c r="D31" s="39">
        <v>21</v>
      </c>
    </row>
    <row r="32" spans="1:4" ht="15.75" x14ac:dyDescent="0.25">
      <c r="A32" s="38">
        <v>43861</v>
      </c>
      <c r="B32" s="39">
        <v>44</v>
      </c>
      <c r="C32" s="39">
        <v>33.299999999999997</v>
      </c>
      <c r="D32" s="39">
        <v>22</v>
      </c>
    </row>
    <row r="33" spans="1:4" ht="15.75" x14ac:dyDescent="0.25">
      <c r="A33" s="38">
        <v>43862</v>
      </c>
      <c r="B33" s="39">
        <v>40</v>
      </c>
      <c r="C33" s="39">
        <v>35</v>
      </c>
      <c r="D33" s="39">
        <v>30</v>
      </c>
    </row>
    <row r="34" spans="1:4" ht="15.75" x14ac:dyDescent="0.25">
      <c r="A34" s="38">
        <v>43863</v>
      </c>
      <c r="B34" s="39">
        <v>34</v>
      </c>
      <c r="C34" s="39">
        <v>32.5</v>
      </c>
      <c r="D34" s="39">
        <v>30</v>
      </c>
    </row>
    <row r="35" spans="1:4" ht="15.75" x14ac:dyDescent="0.25">
      <c r="A35" s="38">
        <v>43864</v>
      </c>
      <c r="B35" s="39">
        <v>36</v>
      </c>
      <c r="C35" s="39">
        <v>28</v>
      </c>
      <c r="D35" s="39">
        <v>18</v>
      </c>
    </row>
    <row r="36" spans="1:4" ht="15.75" x14ac:dyDescent="0.25">
      <c r="A36" s="38">
        <v>43865</v>
      </c>
      <c r="B36" s="39">
        <v>34</v>
      </c>
      <c r="C36" s="39">
        <v>26.8</v>
      </c>
      <c r="D36" s="39">
        <v>24</v>
      </c>
    </row>
    <row r="37" spans="1:4" ht="15.75" x14ac:dyDescent="0.25">
      <c r="A37" s="38">
        <v>43866</v>
      </c>
      <c r="B37" s="39">
        <v>24</v>
      </c>
      <c r="C37" s="39">
        <v>21.3</v>
      </c>
      <c r="D37" s="39">
        <v>18</v>
      </c>
    </row>
    <row r="38" spans="1:4" ht="15.75" x14ac:dyDescent="0.25">
      <c r="A38" s="38">
        <v>43867</v>
      </c>
      <c r="B38" s="39">
        <v>24</v>
      </c>
      <c r="C38" s="39">
        <v>20.8</v>
      </c>
      <c r="D38" s="39">
        <v>17</v>
      </c>
    </row>
    <row r="39" spans="1:4" ht="15.75" x14ac:dyDescent="0.25">
      <c r="A39" s="38">
        <v>43868</v>
      </c>
      <c r="B39" s="39">
        <v>35</v>
      </c>
      <c r="C39" s="39">
        <v>25.8</v>
      </c>
      <c r="D39" s="39">
        <v>20</v>
      </c>
    </row>
    <row r="40" spans="1:4" ht="15.75" x14ac:dyDescent="0.25">
      <c r="A40" s="38">
        <v>43869</v>
      </c>
      <c r="B40" s="39">
        <v>44</v>
      </c>
      <c r="C40" s="39">
        <v>29.3</v>
      </c>
      <c r="D40" s="39">
        <v>18</v>
      </c>
    </row>
    <row r="41" spans="1:4" ht="15.75" x14ac:dyDescent="0.25">
      <c r="A41" s="38">
        <v>43870</v>
      </c>
      <c r="B41" s="39">
        <v>42</v>
      </c>
      <c r="C41" s="39">
        <v>30.5</v>
      </c>
      <c r="D41" s="39">
        <v>23</v>
      </c>
    </row>
    <row r="42" spans="1:4" ht="15.75" x14ac:dyDescent="0.25">
      <c r="A42" s="38">
        <v>43871</v>
      </c>
      <c r="B42" s="39">
        <v>52</v>
      </c>
      <c r="C42" s="39">
        <v>34.299999999999997</v>
      </c>
      <c r="D42" s="39">
        <v>24</v>
      </c>
    </row>
    <row r="43" spans="1:4" ht="15.75" x14ac:dyDescent="0.25">
      <c r="A43" s="38">
        <v>43872</v>
      </c>
      <c r="B43" s="39">
        <v>49</v>
      </c>
      <c r="C43" s="39">
        <v>35.799999999999997</v>
      </c>
      <c r="D43" s="39">
        <v>28</v>
      </c>
    </row>
    <row r="44" spans="1:4" ht="15.75" x14ac:dyDescent="0.25">
      <c r="A44" s="38">
        <v>43873</v>
      </c>
      <c r="B44" s="39">
        <v>51</v>
      </c>
      <c r="C44" s="39">
        <v>38</v>
      </c>
      <c r="D44" s="39">
        <v>30</v>
      </c>
    </row>
    <row r="45" spans="1:4" ht="15.75" x14ac:dyDescent="0.25">
      <c r="A45" s="38">
        <v>43874</v>
      </c>
      <c r="B45" s="39">
        <v>44</v>
      </c>
      <c r="C45" s="39">
        <v>39.299999999999997</v>
      </c>
      <c r="D45" s="39">
        <v>31</v>
      </c>
    </row>
    <row r="46" spans="1:4" ht="15.75" x14ac:dyDescent="0.25">
      <c r="A46" s="38">
        <v>43875</v>
      </c>
      <c r="B46" s="39">
        <v>44</v>
      </c>
      <c r="C46" s="39">
        <v>34.799999999999997</v>
      </c>
      <c r="D46" s="39">
        <v>31</v>
      </c>
    </row>
    <row r="47" spans="1:4" ht="15.75" x14ac:dyDescent="0.25">
      <c r="A47" s="38">
        <v>43876</v>
      </c>
      <c r="B47" s="39">
        <v>31</v>
      </c>
      <c r="C47" s="39">
        <v>27</v>
      </c>
      <c r="D47" s="39">
        <v>23</v>
      </c>
    </row>
    <row r="48" spans="1:4" ht="15.75" x14ac:dyDescent="0.25">
      <c r="A48" s="38">
        <v>43877</v>
      </c>
      <c r="B48" s="39">
        <v>38</v>
      </c>
      <c r="C48" s="39">
        <v>31.3</v>
      </c>
      <c r="D48" s="39">
        <v>26</v>
      </c>
    </row>
    <row r="49" spans="1:4" ht="15.75" x14ac:dyDescent="0.25">
      <c r="A49" s="38">
        <v>43878</v>
      </c>
      <c r="B49" s="39">
        <v>41</v>
      </c>
      <c r="C49" s="39">
        <v>33.799999999999997</v>
      </c>
      <c r="D49" s="39">
        <v>29</v>
      </c>
    </row>
    <row r="50" spans="1:4" ht="15.75" x14ac:dyDescent="0.25">
      <c r="A50" s="38">
        <v>43879</v>
      </c>
      <c r="B50" s="39">
        <v>49</v>
      </c>
      <c r="C50" s="39">
        <v>35</v>
      </c>
      <c r="D50" s="39">
        <v>27</v>
      </c>
    </row>
    <row r="51" spans="1:4" ht="15.75" x14ac:dyDescent="0.25">
      <c r="A51" s="38">
        <v>43880</v>
      </c>
      <c r="B51" s="39">
        <v>46</v>
      </c>
      <c r="C51" s="39">
        <v>35.299999999999997</v>
      </c>
      <c r="D51" s="39">
        <v>27</v>
      </c>
    </row>
    <row r="52" spans="1:4" ht="15.75" x14ac:dyDescent="0.25">
      <c r="A52" s="38">
        <v>43881</v>
      </c>
      <c r="B52" s="39">
        <v>40</v>
      </c>
      <c r="C52" s="39">
        <v>36</v>
      </c>
      <c r="D52" s="39">
        <v>34</v>
      </c>
    </row>
    <row r="53" spans="1:4" ht="15.75" x14ac:dyDescent="0.25">
      <c r="A53" s="38">
        <v>43882</v>
      </c>
      <c r="B53" s="39">
        <v>47</v>
      </c>
      <c r="C53" s="39">
        <v>38.799999999999997</v>
      </c>
      <c r="D53" s="39">
        <v>31</v>
      </c>
    </row>
    <row r="54" spans="1:4" ht="15.75" x14ac:dyDescent="0.25">
      <c r="A54" s="38">
        <v>43883</v>
      </c>
      <c r="B54" s="39">
        <v>48</v>
      </c>
      <c r="C54" s="39">
        <v>40.799999999999997</v>
      </c>
      <c r="D54" s="39">
        <v>37</v>
      </c>
    </row>
    <row r="55" spans="1:4" ht="15.75" x14ac:dyDescent="0.25">
      <c r="A55" s="38">
        <v>43884</v>
      </c>
      <c r="B55" s="39">
        <v>48</v>
      </c>
      <c r="C55" s="39">
        <v>37.5</v>
      </c>
      <c r="D55" s="39">
        <v>29</v>
      </c>
    </row>
    <row r="56" spans="1:4" ht="15.75" x14ac:dyDescent="0.25">
      <c r="A56" s="38">
        <v>43885</v>
      </c>
      <c r="B56" s="39">
        <v>48</v>
      </c>
      <c r="C56" s="39">
        <v>40.299999999999997</v>
      </c>
      <c r="D56" s="39">
        <v>32</v>
      </c>
    </row>
    <row r="57" spans="1:4" ht="15.75" x14ac:dyDescent="0.25">
      <c r="A57" s="38">
        <v>43886</v>
      </c>
      <c r="B57" s="39">
        <v>48</v>
      </c>
      <c r="C57" s="39">
        <v>43.8</v>
      </c>
      <c r="D57" s="39">
        <v>41</v>
      </c>
    </row>
    <row r="58" spans="1:4" ht="15.75" x14ac:dyDescent="0.25">
      <c r="A58" s="38">
        <v>43887</v>
      </c>
      <c r="B58" s="39">
        <v>46</v>
      </c>
      <c r="C58" s="39">
        <v>40.799999999999997</v>
      </c>
      <c r="D58" s="39">
        <v>37</v>
      </c>
    </row>
    <row r="59" spans="1:4" ht="15.75" x14ac:dyDescent="0.25">
      <c r="A59" s="38">
        <v>43888</v>
      </c>
      <c r="B59" s="39">
        <v>41</v>
      </c>
      <c r="C59" s="39">
        <v>37.5</v>
      </c>
      <c r="D59" s="39">
        <v>35</v>
      </c>
    </row>
    <row r="60" spans="1:4" ht="15.75" x14ac:dyDescent="0.25">
      <c r="A60" s="38">
        <v>43889</v>
      </c>
      <c r="B60" s="39">
        <v>45</v>
      </c>
      <c r="C60" s="39">
        <v>37.299999999999997</v>
      </c>
      <c r="D60" s="39">
        <v>30</v>
      </c>
    </row>
    <row r="61" spans="1:4" ht="15.75" x14ac:dyDescent="0.25">
      <c r="A61" s="38">
        <v>43890</v>
      </c>
      <c r="B61" s="39">
        <v>38</v>
      </c>
      <c r="C61" s="39">
        <v>36.299999999999997</v>
      </c>
      <c r="D61" s="39">
        <v>34</v>
      </c>
    </row>
    <row r="62" spans="1:4" ht="15.75" x14ac:dyDescent="0.25">
      <c r="A62" s="38">
        <v>43891</v>
      </c>
      <c r="B62" s="39">
        <v>50</v>
      </c>
      <c r="C62" s="39">
        <v>40</v>
      </c>
      <c r="D62" s="39">
        <v>35</v>
      </c>
    </row>
    <row r="63" spans="1:4" ht="15.75" x14ac:dyDescent="0.25">
      <c r="A63" s="38">
        <v>43892</v>
      </c>
      <c r="B63" s="39">
        <v>47</v>
      </c>
      <c r="C63" s="39">
        <v>36.5</v>
      </c>
      <c r="D63" s="39">
        <v>28</v>
      </c>
    </row>
    <row r="64" spans="1:4" ht="15.75" x14ac:dyDescent="0.25">
      <c r="A64" s="38">
        <v>43893</v>
      </c>
      <c r="B64" s="39">
        <v>45</v>
      </c>
      <c r="C64" s="39">
        <v>38.5</v>
      </c>
      <c r="D64" s="39">
        <v>34</v>
      </c>
    </row>
    <row r="65" spans="1:4" ht="15.75" x14ac:dyDescent="0.25">
      <c r="A65" s="38">
        <v>43894</v>
      </c>
      <c r="B65" s="39">
        <v>43</v>
      </c>
      <c r="C65" s="39">
        <v>35.5</v>
      </c>
      <c r="D65" s="39">
        <v>30</v>
      </c>
    </row>
    <row r="66" spans="1:4" ht="15.75" x14ac:dyDescent="0.25">
      <c r="A66" s="38">
        <v>43895</v>
      </c>
      <c r="B66" s="39">
        <v>47</v>
      </c>
      <c r="C66" s="39">
        <v>36.799999999999997</v>
      </c>
      <c r="D66" s="39">
        <v>29</v>
      </c>
    </row>
    <row r="67" spans="1:4" ht="15.75" x14ac:dyDescent="0.25">
      <c r="A67" s="38">
        <v>43896</v>
      </c>
      <c r="B67" s="39">
        <v>50</v>
      </c>
      <c r="C67" s="39">
        <v>41.3</v>
      </c>
      <c r="D67" s="39">
        <v>34</v>
      </c>
    </row>
    <row r="68" spans="1:4" ht="15.75" x14ac:dyDescent="0.25">
      <c r="A68" s="38">
        <v>43897</v>
      </c>
      <c r="B68" s="39">
        <v>58</v>
      </c>
      <c r="C68" s="39">
        <v>47</v>
      </c>
      <c r="D68" s="39">
        <v>38</v>
      </c>
    </row>
    <row r="69" spans="1:4" ht="15.75" x14ac:dyDescent="0.25">
      <c r="A69" s="38">
        <v>43898</v>
      </c>
      <c r="B69" s="39">
        <v>42</v>
      </c>
      <c r="C69" s="39">
        <v>40.799999999999997</v>
      </c>
      <c r="D69" s="39">
        <v>39</v>
      </c>
    </row>
    <row r="70" spans="1:4" ht="15.75" x14ac:dyDescent="0.25">
      <c r="A70" s="38">
        <v>43899</v>
      </c>
      <c r="B70" s="39">
        <v>52</v>
      </c>
      <c r="C70" s="39">
        <v>46</v>
      </c>
      <c r="D70" s="39">
        <v>42</v>
      </c>
    </row>
    <row r="71" spans="1:4" ht="15.75" x14ac:dyDescent="0.25">
      <c r="A71" s="38">
        <v>43900</v>
      </c>
      <c r="B71" s="39">
        <v>50</v>
      </c>
      <c r="C71" s="39">
        <v>43.5</v>
      </c>
      <c r="D71" s="39">
        <v>34</v>
      </c>
    </row>
    <row r="72" spans="1:4" ht="15.75" x14ac:dyDescent="0.25">
      <c r="A72" s="38">
        <v>43901</v>
      </c>
      <c r="B72" s="39">
        <v>59</v>
      </c>
      <c r="C72" s="39">
        <v>43.5</v>
      </c>
      <c r="D72" s="39">
        <v>30</v>
      </c>
    </row>
    <row r="73" spans="1:4" ht="15.75" x14ac:dyDescent="0.25">
      <c r="A73" s="38">
        <v>43902</v>
      </c>
      <c r="B73" s="39">
        <v>58</v>
      </c>
      <c r="C73" s="39">
        <v>49.3</v>
      </c>
      <c r="D73" s="39">
        <v>40</v>
      </c>
    </row>
    <row r="74" spans="1:4" ht="15.75" x14ac:dyDescent="0.25">
      <c r="A74" s="38">
        <v>43903</v>
      </c>
      <c r="B74" s="39">
        <v>52</v>
      </c>
      <c r="C74" s="39">
        <v>44</v>
      </c>
      <c r="D74" s="39">
        <v>37</v>
      </c>
    </row>
    <row r="75" spans="1:4" ht="15.75" x14ac:dyDescent="0.25">
      <c r="A75" s="38">
        <v>43904</v>
      </c>
      <c r="B75" s="39">
        <v>59</v>
      </c>
      <c r="C75" s="39">
        <v>49</v>
      </c>
      <c r="D75" s="39">
        <v>35</v>
      </c>
    </row>
    <row r="76" spans="1:4" ht="15.75" x14ac:dyDescent="0.25">
      <c r="A76" s="38">
        <v>43905</v>
      </c>
      <c r="B76" s="39">
        <v>64</v>
      </c>
      <c r="C76" s="39">
        <v>55</v>
      </c>
      <c r="D76" s="39">
        <v>51</v>
      </c>
    </row>
    <row r="77" spans="1:4" ht="15.75" x14ac:dyDescent="0.25">
      <c r="A77" s="38">
        <v>43906</v>
      </c>
      <c r="B77" s="39">
        <v>51</v>
      </c>
      <c r="C77" s="39">
        <v>42</v>
      </c>
      <c r="D77" s="39">
        <v>35</v>
      </c>
    </row>
    <row r="78" spans="1:4" ht="15.75" x14ac:dyDescent="0.25">
      <c r="A78" s="38">
        <v>43907</v>
      </c>
      <c r="B78" s="39">
        <v>70</v>
      </c>
      <c r="C78" s="39">
        <v>53.8</v>
      </c>
      <c r="D78" s="39">
        <v>38</v>
      </c>
    </row>
    <row r="79" spans="1:4" ht="15.75" x14ac:dyDescent="0.25">
      <c r="A79" s="38">
        <v>43908</v>
      </c>
      <c r="B79" s="39">
        <v>73</v>
      </c>
      <c r="C79" s="39">
        <v>58</v>
      </c>
      <c r="D79" s="39">
        <v>50</v>
      </c>
    </row>
    <row r="80" spans="1:4" ht="15.75" x14ac:dyDescent="0.25">
      <c r="A80" s="38">
        <v>43909</v>
      </c>
      <c r="B80" s="39">
        <v>61</v>
      </c>
      <c r="C80" s="39">
        <v>54</v>
      </c>
      <c r="D80" s="39">
        <v>50</v>
      </c>
    </row>
    <row r="81" spans="1:4" ht="15.75" x14ac:dyDescent="0.25">
      <c r="A81" s="38">
        <v>43910</v>
      </c>
      <c r="B81" s="39">
        <v>70</v>
      </c>
      <c r="C81" s="39">
        <v>57.8</v>
      </c>
      <c r="D81" s="39">
        <v>46</v>
      </c>
    </row>
    <row r="82" spans="1:4" ht="15.75" x14ac:dyDescent="0.25">
      <c r="A82" s="38">
        <v>43911</v>
      </c>
      <c r="B82" s="39">
        <v>62</v>
      </c>
      <c r="C82" s="39">
        <v>57.8</v>
      </c>
      <c r="D82" s="39">
        <v>53</v>
      </c>
    </row>
    <row r="83" spans="1:4" ht="15.75" x14ac:dyDescent="0.25">
      <c r="A83" s="38">
        <v>43912</v>
      </c>
      <c r="B83" s="39">
        <v>69</v>
      </c>
      <c r="C83" s="39">
        <v>55.8</v>
      </c>
      <c r="D83" s="39">
        <v>44</v>
      </c>
    </row>
    <row r="84" spans="1:4" ht="15.75" x14ac:dyDescent="0.25">
      <c r="A84" s="38">
        <v>43913</v>
      </c>
      <c r="B84" s="39">
        <v>72</v>
      </c>
      <c r="C84" s="39">
        <v>56.5</v>
      </c>
      <c r="D84" s="39">
        <v>45</v>
      </c>
    </row>
    <row r="85" spans="1:4" ht="15.75" x14ac:dyDescent="0.25">
      <c r="A85" s="38">
        <v>43914</v>
      </c>
      <c r="B85" s="39">
        <v>63</v>
      </c>
      <c r="C85" s="39">
        <v>54.3</v>
      </c>
      <c r="D85" s="39">
        <v>47</v>
      </c>
    </row>
    <row r="86" spans="1:4" ht="15.75" x14ac:dyDescent="0.25">
      <c r="A86" s="38">
        <v>43915</v>
      </c>
      <c r="B86" s="39">
        <v>69</v>
      </c>
      <c r="C86" s="39">
        <v>58.7</v>
      </c>
      <c r="D86" s="39">
        <v>53</v>
      </c>
    </row>
    <row r="87" spans="1:4" ht="15.75" x14ac:dyDescent="0.25">
      <c r="A87" s="38">
        <v>43916</v>
      </c>
      <c r="B87" s="39">
        <v>56</v>
      </c>
      <c r="C87" s="39">
        <v>48.4</v>
      </c>
      <c r="D87" s="39">
        <v>42</v>
      </c>
    </row>
    <row r="88" spans="1:4" ht="15.75" x14ac:dyDescent="0.25">
      <c r="A88" s="38">
        <v>43917</v>
      </c>
      <c r="B88" s="39">
        <v>56</v>
      </c>
      <c r="C88" s="39">
        <v>48</v>
      </c>
      <c r="D88" s="39">
        <v>40</v>
      </c>
    </row>
    <row r="89" spans="1:4" ht="15.75" x14ac:dyDescent="0.25">
      <c r="A89" s="38">
        <v>43918</v>
      </c>
      <c r="B89" s="39">
        <v>56</v>
      </c>
      <c r="C89" s="39">
        <v>46.4</v>
      </c>
      <c r="D89" s="39">
        <v>34</v>
      </c>
    </row>
    <row r="90" spans="1:4" ht="15.75" x14ac:dyDescent="0.25">
      <c r="A90" s="38">
        <v>43919</v>
      </c>
      <c r="B90" s="39">
        <v>61</v>
      </c>
      <c r="C90" s="39">
        <v>51</v>
      </c>
      <c r="D90" s="39">
        <v>37</v>
      </c>
    </row>
    <row r="91" spans="1:4" ht="15.75" x14ac:dyDescent="0.25">
      <c r="A91" s="38">
        <v>43920</v>
      </c>
      <c r="B91" s="39">
        <v>63</v>
      </c>
      <c r="C91" s="39">
        <v>54</v>
      </c>
      <c r="D91" s="39">
        <v>44</v>
      </c>
    </row>
    <row r="92" spans="1:4" ht="15.75" x14ac:dyDescent="0.25">
      <c r="A92" s="38">
        <v>43921</v>
      </c>
      <c r="B92" s="39">
        <v>65</v>
      </c>
      <c r="C92" s="39">
        <v>56.3</v>
      </c>
      <c r="D92" s="39">
        <v>49</v>
      </c>
    </row>
    <row r="93" spans="1:4" ht="15.75" x14ac:dyDescent="0.25">
      <c r="A93" s="38">
        <v>43922</v>
      </c>
      <c r="B93" s="39">
        <v>60</v>
      </c>
      <c r="C93" s="39">
        <v>54.1</v>
      </c>
      <c r="D93" s="39">
        <v>49</v>
      </c>
    </row>
    <row r="94" spans="1:4" ht="15.75" x14ac:dyDescent="0.25">
      <c r="A94" s="38">
        <v>43923</v>
      </c>
      <c r="B94" s="39">
        <v>68</v>
      </c>
      <c r="C94" s="39">
        <v>54.6</v>
      </c>
      <c r="D94" s="39">
        <v>36</v>
      </c>
    </row>
    <row r="95" spans="1:4" ht="15.75" x14ac:dyDescent="0.25">
      <c r="A95" s="38">
        <v>43924</v>
      </c>
      <c r="B95" s="39">
        <v>77</v>
      </c>
      <c r="C95" s="39">
        <v>61</v>
      </c>
      <c r="D95" s="39">
        <v>40</v>
      </c>
    </row>
    <row r="96" spans="1:4" ht="15.75" x14ac:dyDescent="0.25">
      <c r="A96" s="38">
        <v>43925</v>
      </c>
      <c r="B96" s="39">
        <v>63</v>
      </c>
      <c r="C96" s="39">
        <v>57.8</v>
      </c>
      <c r="D96" s="39">
        <v>49</v>
      </c>
    </row>
    <row r="97" spans="1:4" ht="15.75" x14ac:dyDescent="0.25">
      <c r="A97" s="38">
        <v>43926</v>
      </c>
      <c r="B97" s="39">
        <v>64</v>
      </c>
      <c r="C97" s="39">
        <v>53.6</v>
      </c>
      <c r="D97" s="39">
        <v>41</v>
      </c>
    </row>
    <row r="98" spans="1:4" ht="15.75" x14ac:dyDescent="0.25">
      <c r="A98" s="38">
        <v>43927</v>
      </c>
      <c r="B98" s="39">
        <v>73</v>
      </c>
      <c r="C98" s="39">
        <v>59.9</v>
      </c>
      <c r="D98" s="39">
        <v>47</v>
      </c>
    </row>
    <row r="99" spans="1:4" ht="15.75" x14ac:dyDescent="0.25">
      <c r="A99" s="38">
        <v>43928</v>
      </c>
      <c r="B99" s="39">
        <v>65</v>
      </c>
      <c r="C99" s="39">
        <v>57.5</v>
      </c>
      <c r="D99" s="39">
        <v>50</v>
      </c>
    </row>
    <row r="100" spans="1:4" ht="15.75" x14ac:dyDescent="0.25">
      <c r="A100" s="38">
        <v>43929</v>
      </c>
      <c r="B100" s="39">
        <v>59</v>
      </c>
      <c r="C100" s="39">
        <v>51.6</v>
      </c>
      <c r="D100" s="39">
        <v>40</v>
      </c>
    </row>
    <row r="101" spans="1:4" ht="15.75" x14ac:dyDescent="0.25">
      <c r="A101" s="38">
        <v>43930</v>
      </c>
      <c r="B101" s="39">
        <v>54</v>
      </c>
      <c r="C101" s="39">
        <v>49.6</v>
      </c>
      <c r="D101" s="39">
        <v>44</v>
      </c>
    </row>
    <row r="102" spans="1:4" ht="15.75" x14ac:dyDescent="0.25">
      <c r="A102" s="38">
        <v>43931</v>
      </c>
      <c r="B102" s="39">
        <v>62</v>
      </c>
      <c r="C102" s="39">
        <v>52.8</v>
      </c>
      <c r="D102" s="39">
        <v>39</v>
      </c>
    </row>
    <row r="103" spans="1:4" ht="15.75" x14ac:dyDescent="0.25">
      <c r="A103" s="38">
        <v>43932</v>
      </c>
      <c r="B103" s="39">
        <v>73</v>
      </c>
      <c r="C103" s="39">
        <v>59.4</v>
      </c>
      <c r="D103" s="39">
        <v>40</v>
      </c>
    </row>
    <row r="104" spans="1:4" ht="15.75" x14ac:dyDescent="0.25">
      <c r="A104" s="38">
        <v>43933</v>
      </c>
      <c r="B104" s="39">
        <v>78</v>
      </c>
      <c r="C104" s="39">
        <v>66.3</v>
      </c>
      <c r="D104" s="39">
        <v>57</v>
      </c>
    </row>
    <row r="105" spans="1:4" ht="15.75" x14ac:dyDescent="0.25">
      <c r="A105" s="38">
        <v>43934</v>
      </c>
      <c r="B105" s="39">
        <v>80</v>
      </c>
      <c r="C105" s="39">
        <v>63.8</v>
      </c>
      <c r="D105" s="39">
        <v>43</v>
      </c>
    </row>
    <row r="106" spans="1:4" ht="15.75" x14ac:dyDescent="0.25">
      <c r="A106" s="38">
        <v>43935</v>
      </c>
      <c r="B106" s="39">
        <v>79</v>
      </c>
      <c r="C106" s="39">
        <v>66.5</v>
      </c>
      <c r="D106" s="39">
        <v>51</v>
      </c>
    </row>
    <row r="107" spans="1:4" ht="15.75" x14ac:dyDescent="0.25">
      <c r="A107" s="38">
        <v>43936</v>
      </c>
      <c r="B107" s="39">
        <v>76</v>
      </c>
      <c r="C107" s="39">
        <v>65.900000000000006</v>
      </c>
      <c r="D107" s="39">
        <v>57</v>
      </c>
    </row>
    <row r="108" spans="1:4" ht="15.75" x14ac:dyDescent="0.25">
      <c r="A108" s="38">
        <v>43937</v>
      </c>
      <c r="B108" s="39">
        <v>67</v>
      </c>
      <c r="C108" s="39">
        <v>59.3</v>
      </c>
      <c r="D108" s="39">
        <v>53</v>
      </c>
    </row>
    <row r="109" spans="1:4" ht="15.75" x14ac:dyDescent="0.25">
      <c r="A109" s="38">
        <v>43938</v>
      </c>
      <c r="B109" s="39">
        <v>69</v>
      </c>
      <c r="C109" s="39">
        <v>64</v>
      </c>
      <c r="D109" s="39">
        <v>57</v>
      </c>
    </row>
    <row r="110" spans="1:4" ht="15.75" x14ac:dyDescent="0.25">
      <c r="A110" s="38">
        <v>43939</v>
      </c>
      <c r="B110" s="39">
        <v>71</v>
      </c>
      <c r="C110" s="39">
        <v>62.3</v>
      </c>
      <c r="D110" s="39">
        <v>51</v>
      </c>
    </row>
    <row r="111" spans="1:4" ht="15.75" x14ac:dyDescent="0.25">
      <c r="A111" s="38">
        <v>43940</v>
      </c>
      <c r="B111" s="39">
        <v>69</v>
      </c>
      <c r="C111" s="39">
        <v>61.8</v>
      </c>
      <c r="D111" s="39">
        <v>56</v>
      </c>
    </row>
    <row r="112" spans="1:4" ht="15.75" x14ac:dyDescent="0.25">
      <c r="A112" s="38">
        <v>43941</v>
      </c>
      <c r="B112" s="39">
        <v>60</v>
      </c>
      <c r="C112" s="39">
        <v>54.4</v>
      </c>
      <c r="D112" s="39">
        <v>46</v>
      </c>
    </row>
    <row r="113" spans="1:4" ht="15.75" x14ac:dyDescent="0.25">
      <c r="A113" s="38">
        <v>43942</v>
      </c>
      <c r="B113" s="39">
        <v>55</v>
      </c>
      <c r="C113" s="39">
        <v>48.3</v>
      </c>
      <c r="D113" s="39">
        <v>39</v>
      </c>
    </row>
    <row r="114" spans="1:4" ht="15.75" x14ac:dyDescent="0.25">
      <c r="A114" s="38">
        <v>43943</v>
      </c>
      <c r="B114" s="39">
        <v>60</v>
      </c>
      <c r="C114" s="39">
        <v>51.8</v>
      </c>
      <c r="D114" s="39">
        <v>44</v>
      </c>
    </row>
    <row r="115" spans="1:4" ht="15.75" x14ac:dyDescent="0.25">
      <c r="A115" s="38">
        <v>43944</v>
      </c>
      <c r="B115" s="39">
        <v>67</v>
      </c>
      <c r="C115" s="39">
        <v>56.1</v>
      </c>
      <c r="D115" s="39">
        <v>45</v>
      </c>
    </row>
    <row r="116" spans="1:4" ht="15.75" x14ac:dyDescent="0.25">
      <c r="A116" s="38">
        <v>43945</v>
      </c>
      <c r="B116" s="39">
        <v>85</v>
      </c>
      <c r="C116" s="39">
        <v>69</v>
      </c>
      <c r="D116" s="39">
        <v>47</v>
      </c>
    </row>
    <row r="117" spans="1:4" ht="15.75" x14ac:dyDescent="0.25">
      <c r="A117" s="38">
        <v>43946</v>
      </c>
      <c r="B117" s="39">
        <v>71</v>
      </c>
      <c r="C117" s="39">
        <v>64.599999999999994</v>
      </c>
      <c r="D117" s="39">
        <v>58</v>
      </c>
    </row>
    <row r="118" spans="1:4" ht="15.75" x14ac:dyDescent="0.25">
      <c r="A118" s="38">
        <v>43947</v>
      </c>
      <c r="B118" s="39">
        <v>71</v>
      </c>
      <c r="C118" s="39">
        <v>62</v>
      </c>
      <c r="D118" s="39">
        <v>49</v>
      </c>
    </row>
    <row r="119" spans="1:4" ht="15.75" x14ac:dyDescent="0.25">
      <c r="A119" s="38">
        <v>43948</v>
      </c>
      <c r="B119" s="39">
        <v>75</v>
      </c>
      <c r="C119" s="39">
        <v>64.900000000000006</v>
      </c>
      <c r="D119" s="39">
        <v>52</v>
      </c>
    </row>
    <row r="120" spans="1:4" ht="15.75" x14ac:dyDescent="0.25">
      <c r="A120" s="38">
        <v>43949</v>
      </c>
      <c r="B120" s="39">
        <v>81</v>
      </c>
      <c r="C120" s="39">
        <v>68.099999999999994</v>
      </c>
      <c r="D120" s="39">
        <v>49</v>
      </c>
    </row>
    <row r="121" spans="1:4" ht="15.75" x14ac:dyDescent="0.25">
      <c r="A121" s="38">
        <v>43950</v>
      </c>
      <c r="B121" s="39">
        <v>83</v>
      </c>
      <c r="C121" s="39">
        <v>71.8</v>
      </c>
      <c r="D121" s="39">
        <v>62</v>
      </c>
    </row>
    <row r="122" spans="1:4" ht="15.75" x14ac:dyDescent="0.25">
      <c r="A122" s="38">
        <v>43951</v>
      </c>
      <c r="B122" s="39">
        <v>89</v>
      </c>
      <c r="C122" s="39">
        <v>75.599999999999994</v>
      </c>
      <c r="D122" s="39">
        <v>57</v>
      </c>
    </row>
    <row r="123" spans="1:4" ht="15.75" x14ac:dyDescent="0.25">
      <c r="A123" s="38">
        <v>43952</v>
      </c>
      <c r="B123" s="39">
        <v>92</v>
      </c>
      <c r="C123" s="39">
        <v>78.599999999999994</v>
      </c>
      <c r="D123" s="39">
        <v>64</v>
      </c>
    </row>
    <row r="124" spans="1:4" ht="15.75" x14ac:dyDescent="0.25">
      <c r="A124" s="38">
        <v>43953</v>
      </c>
      <c r="B124" s="39">
        <v>89</v>
      </c>
      <c r="C124" s="39">
        <v>79.5</v>
      </c>
      <c r="D124" s="39">
        <v>72</v>
      </c>
    </row>
    <row r="125" spans="1:4" ht="15.75" x14ac:dyDescent="0.25">
      <c r="A125" s="38">
        <v>43954</v>
      </c>
      <c r="B125" s="39">
        <v>76</v>
      </c>
      <c r="C125" s="39">
        <v>70.8</v>
      </c>
      <c r="D125" s="39">
        <v>67</v>
      </c>
    </row>
    <row r="126" spans="1:4" ht="15.75" x14ac:dyDescent="0.25">
      <c r="A126" s="38">
        <v>43955</v>
      </c>
      <c r="B126" s="39">
        <v>65</v>
      </c>
      <c r="C126" s="39">
        <v>60.1</v>
      </c>
      <c r="D126" s="39">
        <v>55</v>
      </c>
    </row>
    <row r="127" spans="1:4" ht="15.75" x14ac:dyDescent="0.25">
      <c r="A127" s="38">
        <v>43956</v>
      </c>
      <c r="B127" s="39">
        <v>70</v>
      </c>
      <c r="C127" s="39">
        <v>62.5</v>
      </c>
      <c r="D127" s="39">
        <v>55</v>
      </c>
    </row>
    <row r="128" spans="1:4" ht="15.75" x14ac:dyDescent="0.25">
      <c r="A128" s="38">
        <v>43957</v>
      </c>
      <c r="B128" s="39">
        <v>77</v>
      </c>
      <c r="C128" s="39">
        <v>68</v>
      </c>
      <c r="D128" s="39">
        <v>58</v>
      </c>
    </row>
    <row r="129" spans="1:4" ht="15.75" x14ac:dyDescent="0.25">
      <c r="A129" s="38">
        <v>43958</v>
      </c>
      <c r="B129" s="39">
        <v>65</v>
      </c>
      <c r="C129" s="39">
        <v>62.8</v>
      </c>
      <c r="D129" s="39">
        <v>60</v>
      </c>
    </row>
    <row r="130" spans="1:4" ht="15.75" x14ac:dyDescent="0.25">
      <c r="A130" s="38">
        <v>43959</v>
      </c>
      <c r="B130" s="39">
        <v>60</v>
      </c>
      <c r="C130" s="39">
        <v>57.8</v>
      </c>
      <c r="D130" s="39">
        <v>56</v>
      </c>
    </row>
    <row r="131" spans="1:4" ht="15.75" x14ac:dyDescent="0.25">
      <c r="A131" s="38">
        <v>43960</v>
      </c>
      <c r="B131" s="39">
        <v>66</v>
      </c>
      <c r="C131" s="39">
        <v>60.1</v>
      </c>
      <c r="D131" s="39">
        <v>51</v>
      </c>
    </row>
    <row r="132" spans="1:4" ht="15.75" x14ac:dyDescent="0.25">
      <c r="A132" s="38">
        <v>43961</v>
      </c>
      <c r="B132" s="39">
        <v>78</v>
      </c>
      <c r="C132" s="39">
        <v>67.900000000000006</v>
      </c>
      <c r="D132" s="39">
        <v>52</v>
      </c>
    </row>
    <row r="133" spans="1:4" ht="15.75" x14ac:dyDescent="0.25">
      <c r="A133" s="38">
        <v>43962</v>
      </c>
      <c r="B133" s="39">
        <v>81</v>
      </c>
      <c r="C133" s="39">
        <v>73</v>
      </c>
      <c r="D133" s="39">
        <v>65</v>
      </c>
    </row>
    <row r="134" spans="1:4" ht="15.75" x14ac:dyDescent="0.25">
      <c r="A134" s="38">
        <v>43963</v>
      </c>
      <c r="B134" s="39">
        <v>79</v>
      </c>
      <c r="C134" s="39">
        <v>69.8</v>
      </c>
      <c r="D134" s="39">
        <v>58</v>
      </c>
    </row>
    <row r="135" spans="1:4" ht="15.75" x14ac:dyDescent="0.25">
      <c r="A135" s="38">
        <v>43964</v>
      </c>
      <c r="B135" s="39">
        <v>84</v>
      </c>
      <c r="C135" s="39">
        <v>71.8</v>
      </c>
      <c r="D135" s="39">
        <v>54</v>
      </c>
    </row>
    <row r="136" spans="1:4" ht="15.75" x14ac:dyDescent="0.25">
      <c r="A136" s="38">
        <v>43965</v>
      </c>
      <c r="B136" s="39">
        <v>86</v>
      </c>
      <c r="C136" s="39">
        <v>76.5</v>
      </c>
      <c r="D136" s="39">
        <v>69</v>
      </c>
    </row>
    <row r="137" spans="1:4" ht="15.75" x14ac:dyDescent="0.25">
      <c r="A137" s="38">
        <v>43966</v>
      </c>
      <c r="B137" s="39">
        <v>71</v>
      </c>
      <c r="C137" s="39">
        <v>66.599999999999994</v>
      </c>
      <c r="D137" s="39">
        <v>63</v>
      </c>
    </row>
    <row r="138" spans="1:4" ht="15.75" x14ac:dyDescent="0.25">
      <c r="A138" s="38">
        <v>43967</v>
      </c>
      <c r="B138" s="39">
        <v>72</v>
      </c>
      <c r="C138" s="39">
        <v>63.8</v>
      </c>
      <c r="D138" s="39">
        <v>59</v>
      </c>
    </row>
    <row r="139" spans="1:4" ht="15.75" x14ac:dyDescent="0.25">
      <c r="A139" s="38">
        <v>43968</v>
      </c>
      <c r="B139" s="39">
        <v>71</v>
      </c>
      <c r="C139" s="39">
        <v>63.6</v>
      </c>
      <c r="D139" s="39">
        <v>58</v>
      </c>
    </row>
    <row r="140" spans="1:4" ht="15.75" x14ac:dyDescent="0.25">
      <c r="A140" s="38">
        <v>43969</v>
      </c>
      <c r="B140" s="39">
        <v>80</v>
      </c>
      <c r="C140" s="39">
        <v>69.900000000000006</v>
      </c>
      <c r="D140" s="39">
        <v>60</v>
      </c>
    </row>
    <row r="141" spans="1:4" ht="15.75" x14ac:dyDescent="0.25">
      <c r="A141" s="38">
        <v>43970</v>
      </c>
      <c r="B141" s="39">
        <v>85</v>
      </c>
      <c r="C141" s="39">
        <v>73</v>
      </c>
      <c r="D141" s="39">
        <v>56</v>
      </c>
    </row>
    <row r="142" spans="1:4" ht="15.75" x14ac:dyDescent="0.25">
      <c r="A142" s="38">
        <v>43971</v>
      </c>
      <c r="B142" s="39">
        <v>85</v>
      </c>
      <c r="C142" s="39">
        <v>73.599999999999994</v>
      </c>
      <c r="D142" s="39">
        <v>61</v>
      </c>
    </row>
    <row r="143" spans="1:4" ht="15.75" x14ac:dyDescent="0.25">
      <c r="A143" s="38">
        <v>43972</v>
      </c>
      <c r="B143" s="39">
        <v>71</v>
      </c>
      <c r="C143" s="39">
        <v>65.3</v>
      </c>
      <c r="D143" s="39">
        <v>61</v>
      </c>
    </row>
    <row r="144" spans="1:4" ht="15.75" x14ac:dyDescent="0.25">
      <c r="A144" s="38">
        <v>43973</v>
      </c>
      <c r="B144" s="39">
        <v>85</v>
      </c>
      <c r="C144" s="39">
        <v>72.599999999999994</v>
      </c>
      <c r="D144" s="39">
        <v>60</v>
      </c>
    </row>
    <row r="145" spans="1:4" ht="15.75" x14ac:dyDescent="0.25">
      <c r="A145" s="38">
        <v>43974</v>
      </c>
      <c r="B145" s="39">
        <v>76</v>
      </c>
      <c r="C145" s="39">
        <v>69.099999999999994</v>
      </c>
      <c r="D145" s="39">
        <v>60</v>
      </c>
    </row>
    <row r="146" spans="1:4" ht="15.75" x14ac:dyDescent="0.25">
      <c r="A146" s="38">
        <v>43975</v>
      </c>
      <c r="B146" s="39">
        <v>84</v>
      </c>
      <c r="C146" s="39">
        <v>75</v>
      </c>
      <c r="D146" s="39">
        <v>61</v>
      </c>
    </row>
    <row r="147" spans="1:4" ht="15.75" x14ac:dyDescent="0.25">
      <c r="A147" s="38">
        <v>43976</v>
      </c>
      <c r="B147" s="39">
        <v>75</v>
      </c>
      <c r="C147" s="39">
        <v>68.5</v>
      </c>
      <c r="D147" s="39">
        <v>63</v>
      </c>
    </row>
    <row r="148" spans="1:4" ht="15.75" x14ac:dyDescent="0.25">
      <c r="A148" s="38">
        <v>43977</v>
      </c>
      <c r="B148" s="39">
        <v>83</v>
      </c>
      <c r="C148" s="39">
        <v>72.8</v>
      </c>
      <c r="D148" s="39">
        <v>58</v>
      </c>
    </row>
    <row r="149" spans="1:4" ht="15.75" x14ac:dyDescent="0.25">
      <c r="A149" s="38">
        <v>43978</v>
      </c>
      <c r="B149" s="39">
        <v>85</v>
      </c>
      <c r="C149" s="39">
        <v>74.400000000000006</v>
      </c>
      <c r="D149" s="39">
        <v>63</v>
      </c>
    </row>
    <row r="150" spans="1:4" ht="15.75" x14ac:dyDescent="0.25">
      <c r="A150" s="38">
        <v>43979</v>
      </c>
      <c r="B150" s="39">
        <v>90</v>
      </c>
      <c r="C150" s="39">
        <v>76.099999999999994</v>
      </c>
      <c r="D150" s="39">
        <v>60</v>
      </c>
    </row>
    <row r="151" spans="1:4" ht="15.75" x14ac:dyDescent="0.25">
      <c r="A151" s="38">
        <v>43980</v>
      </c>
      <c r="B151" s="39">
        <v>84</v>
      </c>
      <c r="C151" s="39">
        <v>74.900000000000006</v>
      </c>
      <c r="D151" s="39">
        <v>67</v>
      </c>
    </row>
    <row r="152" spans="1:4" ht="15.75" x14ac:dyDescent="0.25">
      <c r="A152" s="38">
        <v>43981</v>
      </c>
      <c r="B152" s="39">
        <v>89</v>
      </c>
      <c r="C152" s="39">
        <v>75.5</v>
      </c>
      <c r="D152" s="39">
        <v>67</v>
      </c>
    </row>
    <row r="153" spans="1:4" ht="15.75" x14ac:dyDescent="0.25">
      <c r="A153" s="38">
        <v>43982</v>
      </c>
      <c r="B153" s="39">
        <v>82</v>
      </c>
      <c r="C153" s="39">
        <v>71.400000000000006</v>
      </c>
      <c r="D153" s="39">
        <v>62</v>
      </c>
    </row>
    <row r="154" spans="1:4" ht="15.75" x14ac:dyDescent="0.25">
      <c r="A154" s="38">
        <v>43983</v>
      </c>
      <c r="B154" s="39">
        <v>87</v>
      </c>
      <c r="C154" s="39">
        <v>71.5</v>
      </c>
      <c r="D154" s="39">
        <v>57</v>
      </c>
    </row>
    <row r="155" spans="1:4" ht="15.75" x14ac:dyDescent="0.25">
      <c r="A155" s="38">
        <v>43984</v>
      </c>
      <c r="B155" s="39">
        <v>91</v>
      </c>
      <c r="C155" s="39">
        <v>77.099999999999994</v>
      </c>
      <c r="D155" s="39">
        <v>61</v>
      </c>
    </row>
    <row r="156" spans="1:4" ht="15.75" x14ac:dyDescent="0.25">
      <c r="A156" s="38">
        <v>43985</v>
      </c>
      <c r="B156" s="39">
        <v>96</v>
      </c>
      <c r="C156" s="39">
        <v>83.4</v>
      </c>
      <c r="D156" s="39">
        <v>68</v>
      </c>
    </row>
    <row r="157" spans="1:4" ht="15.75" x14ac:dyDescent="0.25">
      <c r="A157" s="38">
        <v>43986</v>
      </c>
      <c r="B157" s="39">
        <v>88</v>
      </c>
      <c r="C157" s="39">
        <v>80</v>
      </c>
      <c r="D157" s="39">
        <v>74</v>
      </c>
    </row>
    <row r="158" spans="1:4" ht="15.75" x14ac:dyDescent="0.25">
      <c r="A158" s="38">
        <v>43987</v>
      </c>
      <c r="B158" s="39">
        <v>85</v>
      </c>
      <c r="C158" s="39">
        <v>76.8</v>
      </c>
      <c r="D158" s="39">
        <v>65</v>
      </c>
    </row>
    <row r="159" spans="1:4" ht="15.75" x14ac:dyDescent="0.25">
      <c r="A159" s="38">
        <v>43988</v>
      </c>
      <c r="B159" s="39">
        <v>88</v>
      </c>
      <c r="C159" s="39">
        <v>76.8</v>
      </c>
      <c r="D159" s="39">
        <v>63</v>
      </c>
    </row>
    <row r="160" spans="1:4" ht="15.75" x14ac:dyDescent="0.25">
      <c r="A160" s="38">
        <v>43989</v>
      </c>
      <c r="B160" s="39">
        <v>96</v>
      </c>
      <c r="C160" s="39">
        <v>82.5</v>
      </c>
      <c r="D160" s="39">
        <v>68</v>
      </c>
    </row>
    <row r="161" spans="1:4" ht="15.75" x14ac:dyDescent="0.25">
      <c r="A161" s="38">
        <v>43990</v>
      </c>
      <c r="B161" s="39">
        <v>98</v>
      </c>
      <c r="C161" s="39">
        <v>87.4</v>
      </c>
      <c r="D161" s="39">
        <v>75</v>
      </c>
    </row>
    <row r="162" spans="1:4" ht="15.75" x14ac:dyDescent="0.25">
      <c r="A162" s="38">
        <v>43991</v>
      </c>
      <c r="B162" s="39">
        <v>83</v>
      </c>
      <c r="C162" s="39">
        <v>79.5</v>
      </c>
      <c r="D162" s="39">
        <v>74</v>
      </c>
    </row>
    <row r="163" spans="1:4" ht="15.75" x14ac:dyDescent="0.25">
      <c r="A163" s="38">
        <v>43992</v>
      </c>
      <c r="B163" s="39">
        <v>92</v>
      </c>
      <c r="C163" s="39">
        <v>80.5</v>
      </c>
      <c r="D163" s="39">
        <v>71</v>
      </c>
    </row>
    <row r="164" spans="1:4" ht="15.75" x14ac:dyDescent="0.25">
      <c r="A164" s="38">
        <v>43993</v>
      </c>
      <c r="B164" s="39">
        <v>87</v>
      </c>
      <c r="C164" s="39">
        <v>78.3</v>
      </c>
      <c r="D164" s="39">
        <v>72</v>
      </c>
    </row>
    <row r="165" spans="1:4" ht="15.75" x14ac:dyDescent="0.25">
      <c r="A165" s="38">
        <v>43994</v>
      </c>
      <c r="B165" s="39">
        <v>92</v>
      </c>
      <c r="C165" s="39">
        <v>81.900000000000006</v>
      </c>
      <c r="D165" s="39">
        <v>70</v>
      </c>
    </row>
    <row r="166" spans="1:4" ht="15.75" x14ac:dyDescent="0.25">
      <c r="A166" s="38">
        <v>43995</v>
      </c>
      <c r="B166" s="39">
        <v>90</v>
      </c>
      <c r="C166" s="39">
        <v>84.4</v>
      </c>
      <c r="D166" s="39">
        <v>75</v>
      </c>
    </row>
    <row r="167" spans="1:4" ht="15.75" x14ac:dyDescent="0.25">
      <c r="A167" s="38">
        <v>43996</v>
      </c>
      <c r="B167" s="39">
        <v>94</v>
      </c>
      <c r="C167" s="39">
        <v>85.1</v>
      </c>
      <c r="D167" s="39">
        <v>76</v>
      </c>
    </row>
    <row r="168" spans="1:4" ht="15.75" x14ac:dyDescent="0.25">
      <c r="A168" s="38">
        <v>43997</v>
      </c>
      <c r="B168" s="39">
        <v>98</v>
      </c>
      <c r="C168" s="39">
        <v>86.5</v>
      </c>
      <c r="D168" s="39">
        <v>69</v>
      </c>
    </row>
    <row r="169" spans="1:4" ht="15.75" x14ac:dyDescent="0.25">
      <c r="A169" s="38">
        <v>43998</v>
      </c>
      <c r="B169" s="39">
        <v>95</v>
      </c>
      <c r="C169" s="39">
        <v>83.8</v>
      </c>
      <c r="D169" s="39">
        <v>74</v>
      </c>
    </row>
    <row r="170" spans="1:4" ht="15.75" x14ac:dyDescent="0.25">
      <c r="A170" s="38">
        <v>43999</v>
      </c>
      <c r="B170" s="39">
        <v>86</v>
      </c>
      <c r="C170" s="39">
        <v>79.900000000000006</v>
      </c>
      <c r="D170" s="39">
        <v>74</v>
      </c>
    </row>
    <row r="171" spans="1:4" ht="15.75" x14ac:dyDescent="0.25">
      <c r="A171" s="38">
        <v>44000</v>
      </c>
      <c r="B171" s="39">
        <v>90</v>
      </c>
      <c r="C171" s="39">
        <v>75.099999999999994</v>
      </c>
      <c r="D171" s="39">
        <v>69</v>
      </c>
    </row>
    <row r="172" spans="1:4" ht="15.75" x14ac:dyDescent="0.25">
      <c r="A172" s="38">
        <v>44001</v>
      </c>
      <c r="B172" s="39">
        <v>90</v>
      </c>
      <c r="C172" s="39">
        <v>79.900000000000006</v>
      </c>
      <c r="D172" s="39">
        <v>67</v>
      </c>
    </row>
    <row r="173" spans="1:4" ht="15.75" x14ac:dyDescent="0.25">
      <c r="A173" s="38">
        <v>44002</v>
      </c>
      <c r="B173" s="39">
        <v>91</v>
      </c>
      <c r="C173" s="39">
        <v>83.3</v>
      </c>
      <c r="D173" s="39">
        <v>73</v>
      </c>
    </row>
    <row r="174" spans="1:4" ht="15.75" x14ac:dyDescent="0.25">
      <c r="A174" s="38">
        <v>44003</v>
      </c>
      <c r="B174" s="39">
        <v>94</v>
      </c>
      <c r="C174" s="39">
        <v>86.3</v>
      </c>
      <c r="D174" s="39">
        <v>78</v>
      </c>
    </row>
    <row r="175" spans="1:4" ht="15.75" x14ac:dyDescent="0.25">
      <c r="A175" s="38">
        <v>44004</v>
      </c>
      <c r="B175" s="39">
        <v>91</v>
      </c>
      <c r="C175" s="39">
        <v>84.4</v>
      </c>
      <c r="D175" s="39">
        <v>77</v>
      </c>
    </row>
    <row r="176" spans="1:4" ht="15.75" x14ac:dyDescent="0.25">
      <c r="A176" s="38">
        <v>44005</v>
      </c>
      <c r="B176" s="39">
        <v>87</v>
      </c>
      <c r="C176" s="39">
        <v>79.099999999999994</v>
      </c>
      <c r="D176" s="39">
        <v>74</v>
      </c>
    </row>
    <row r="177" spans="1:4" ht="15.75" x14ac:dyDescent="0.25">
      <c r="A177" s="38">
        <v>44006</v>
      </c>
      <c r="B177" s="39">
        <v>85</v>
      </c>
      <c r="C177" s="39">
        <v>75.400000000000006</v>
      </c>
      <c r="D177" s="39">
        <v>69</v>
      </c>
    </row>
    <row r="178" spans="1:4" ht="15.75" x14ac:dyDescent="0.25">
      <c r="A178" s="38">
        <v>44007</v>
      </c>
      <c r="B178" s="39">
        <v>82</v>
      </c>
      <c r="C178" s="39">
        <v>74.900000000000006</v>
      </c>
      <c r="D178" s="39">
        <v>67</v>
      </c>
    </row>
    <row r="179" spans="1:4" ht="15.75" x14ac:dyDescent="0.25">
      <c r="A179" s="38">
        <v>44008</v>
      </c>
      <c r="B179" s="39">
        <v>82</v>
      </c>
      <c r="C179" s="39">
        <v>74.400000000000006</v>
      </c>
      <c r="D179" s="39">
        <v>66</v>
      </c>
    </row>
    <row r="180" spans="1:4" ht="15.75" x14ac:dyDescent="0.25">
      <c r="A180" s="38">
        <v>44009</v>
      </c>
      <c r="B180" s="39">
        <v>89</v>
      </c>
      <c r="C180" s="39">
        <v>81.099999999999994</v>
      </c>
      <c r="D180" s="39">
        <v>73</v>
      </c>
    </row>
    <row r="181" spans="1:4" ht="15.75" x14ac:dyDescent="0.25">
      <c r="A181" s="38">
        <v>44010</v>
      </c>
      <c r="B181" s="39">
        <v>86</v>
      </c>
      <c r="C181" s="39">
        <v>80.400000000000006</v>
      </c>
      <c r="D181" s="39">
        <v>73</v>
      </c>
    </row>
    <row r="182" spans="1:4" ht="15.75" x14ac:dyDescent="0.25">
      <c r="A182" s="38">
        <v>44011</v>
      </c>
      <c r="B182" s="39">
        <v>80</v>
      </c>
      <c r="C182" s="39">
        <v>76</v>
      </c>
      <c r="D182" s="39">
        <v>72</v>
      </c>
    </row>
    <row r="183" spans="1:4" ht="15.75" x14ac:dyDescent="0.25">
      <c r="A183" s="38">
        <v>44012</v>
      </c>
      <c r="B183" s="39">
        <v>93</v>
      </c>
      <c r="C183" s="39">
        <v>82.1</v>
      </c>
      <c r="D183" s="39">
        <v>71</v>
      </c>
    </row>
    <row r="184" spans="1:4" ht="15.75" x14ac:dyDescent="0.25">
      <c r="A184" s="38">
        <v>44013</v>
      </c>
      <c r="B184" s="39">
        <v>92</v>
      </c>
      <c r="C184" s="39">
        <v>83.9</v>
      </c>
      <c r="D184" s="39">
        <v>72</v>
      </c>
    </row>
    <row r="185" spans="1:4" ht="15.75" x14ac:dyDescent="0.25">
      <c r="A185" s="38">
        <v>44014</v>
      </c>
      <c r="B185" s="39">
        <v>83</v>
      </c>
      <c r="C185" s="39">
        <v>78.400000000000006</v>
      </c>
      <c r="D185" s="39">
        <v>74</v>
      </c>
    </row>
    <row r="186" spans="1:4" ht="15.75" x14ac:dyDescent="0.25">
      <c r="A186" s="38">
        <v>44015</v>
      </c>
      <c r="B186" s="39">
        <v>80</v>
      </c>
      <c r="C186" s="39">
        <v>75.400000000000006</v>
      </c>
      <c r="D186" s="39">
        <v>71</v>
      </c>
    </row>
    <row r="187" spans="1:4" ht="15.75" x14ac:dyDescent="0.25">
      <c r="A187" s="38">
        <v>44016</v>
      </c>
      <c r="B187" s="39">
        <v>85</v>
      </c>
      <c r="C187" s="39">
        <v>78.5</v>
      </c>
      <c r="D187" s="39">
        <v>70</v>
      </c>
    </row>
    <row r="188" spans="1:4" ht="15.75" x14ac:dyDescent="0.25">
      <c r="A188" s="38">
        <v>44017</v>
      </c>
      <c r="B188" s="39">
        <v>90</v>
      </c>
      <c r="C188" s="39">
        <v>80.099999999999994</v>
      </c>
      <c r="D188" s="39">
        <v>74</v>
      </c>
    </row>
    <row r="189" spans="1:4" ht="15.75" x14ac:dyDescent="0.25">
      <c r="A189" s="38">
        <v>44018</v>
      </c>
      <c r="B189" s="39">
        <v>90</v>
      </c>
      <c r="C189" s="39">
        <v>77.8</v>
      </c>
      <c r="D189" s="39">
        <v>67</v>
      </c>
    </row>
    <row r="190" spans="1:4" ht="15.75" x14ac:dyDescent="0.25">
      <c r="A190" s="38">
        <v>44019</v>
      </c>
      <c r="B190" s="39">
        <v>93</v>
      </c>
      <c r="C190" s="39">
        <v>71.599999999999994</v>
      </c>
      <c r="D190" s="39">
        <v>65</v>
      </c>
    </row>
    <row r="191" spans="1:4" ht="15.75" x14ac:dyDescent="0.25">
      <c r="A191" s="38">
        <v>44020</v>
      </c>
      <c r="B191" s="39">
        <v>89</v>
      </c>
      <c r="C191" s="39">
        <v>71</v>
      </c>
      <c r="D191" s="39">
        <v>64</v>
      </c>
    </row>
    <row r="192" spans="1:4" ht="15.75" x14ac:dyDescent="0.25">
      <c r="A192" s="38">
        <v>44021</v>
      </c>
      <c r="B192" s="39">
        <v>78</v>
      </c>
      <c r="C192" s="39">
        <v>53.6</v>
      </c>
      <c r="D192" s="39">
        <v>68</v>
      </c>
    </row>
    <row r="193" spans="1:4" ht="15.75" x14ac:dyDescent="0.25">
      <c r="A193" s="38">
        <v>44022</v>
      </c>
      <c r="B193" s="39">
        <v>77</v>
      </c>
      <c r="C193" s="39">
        <v>63.8</v>
      </c>
      <c r="D193" s="39">
        <v>65</v>
      </c>
    </row>
    <row r="194" spans="1:4" ht="15.75" x14ac:dyDescent="0.25">
      <c r="A194" s="38">
        <v>44023</v>
      </c>
      <c r="B194" s="39">
        <v>79</v>
      </c>
      <c r="C194" s="39">
        <v>46.6</v>
      </c>
      <c r="D194" s="39">
        <v>62</v>
      </c>
    </row>
    <row r="195" spans="1:4" ht="15.75" x14ac:dyDescent="0.25">
      <c r="A195" s="38">
        <v>44024</v>
      </c>
      <c r="B195" s="39">
        <v>82</v>
      </c>
      <c r="C195" s="39">
        <v>67.099999999999994</v>
      </c>
      <c r="D195" s="39">
        <v>69</v>
      </c>
    </row>
    <row r="196" spans="1:4" ht="15.75" x14ac:dyDescent="0.25">
      <c r="A196" s="38">
        <v>44025</v>
      </c>
      <c r="B196" s="39">
        <v>87</v>
      </c>
      <c r="C196" s="39">
        <v>57.4</v>
      </c>
      <c r="D196" s="39">
        <v>70</v>
      </c>
    </row>
    <row r="197" spans="1:4" ht="15.75" x14ac:dyDescent="0.25">
      <c r="A197" s="38">
        <v>44026</v>
      </c>
      <c r="B197" s="39">
        <v>89</v>
      </c>
      <c r="C197" s="39">
        <v>58.8</v>
      </c>
      <c r="D197" s="39">
        <v>72</v>
      </c>
    </row>
    <row r="198" spans="1:4" ht="15.75" x14ac:dyDescent="0.25">
      <c r="A198" s="38">
        <v>44027</v>
      </c>
      <c r="B198" s="39">
        <v>92</v>
      </c>
      <c r="C198" s="39">
        <v>83.3</v>
      </c>
      <c r="D198" s="39">
        <v>72</v>
      </c>
    </row>
    <row r="199" spans="1:4" ht="15.75" x14ac:dyDescent="0.25">
      <c r="A199" s="38">
        <v>44028</v>
      </c>
      <c r="B199" s="39">
        <v>90</v>
      </c>
      <c r="C199" s="39">
        <v>83.6</v>
      </c>
      <c r="D199" s="39">
        <v>74</v>
      </c>
    </row>
    <row r="200" spans="1:4" ht="15.75" x14ac:dyDescent="0.25">
      <c r="A200" s="38">
        <v>44029</v>
      </c>
      <c r="B200" s="39">
        <v>85</v>
      </c>
      <c r="C200" s="39">
        <v>80.099999999999994</v>
      </c>
      <c r="D200" s="39">
        <v>72</v>
      </c>
    </row>
    <row r="201" spans="1:4" ht="15.75" x14ac:dyDescent="0.25">
      <c r="A201" s="38">
        <v>44030</v>
      </c>
      <c r="B201" s="39">
        <v>79</v>
      </c>
      <c r="C201" s="39">
        <v>75</v>
      </c>
      <c r="D201" s="39">
        <v>71</v>
      </c>
    </row>
    <row r="202" spans="1:4" ht="15.75" x14ac:dyDescent="0.25">
      <c r="A202" s="38">
        <v>44031</v>
      </c>
      <c r="B202" s="39">
        <v>90</v>
      </c>
      <c r="C202" s="39">
        <v>79.900000000000006</v>
      </c>
      <c r="D202" s="39">
        <v>70</v>
      </c>
    </row>
    <row r="203" spans="1:4" ht="15.75" x14ac:dyDescent="0.25">
      <c r="A203" s="38">
        <v>44032</v>
      </c>
      <c r="B203" s="39">
        <v>94</v>
      </c>
      <c r="C203" s="39">
        <v>83.4</v>
      </c>
      <c r="D203" s="39">
        <v>72</v>
      </c>
    </row>
    <row r="204" spans="1:4" ht="15.75" x14ac:dyDescent="0.25">
      <c r="A204" s="38">
        <v>44033</v>
      </c>
      <c r="B204" s="39">
        <v>93</v>
      </c>
      <c r="C204" s="39">
        <v>85.8</v>
      </c>
      <c r="D204" s="39">
        <v>80</v>
      </c>
    </row>
    <row r="205" spans="1:4" ht="15.75" x14ac:dyDescent="0.25">
      <c r="A205" s="38">
        <v>44034</v>
      </c>
      <c r="B205" s="39">
        <v>91</v>
      </c>
      <c r="C205" s="39">
        <v>83.1</v>
      </c>
      <c r="D205" s="39">
        <v>75</v>
      </c>
    </row>
    <row r="206" spans="1:4" ht="15.75" x14ac:dyDescent="0.25">
      <c r="A206" s="38">
        <v>44035</v>
      </c>
      <c r="B206" s="39">
        <v>91</v>
      </c>
      <c r="C206" s="39">
        <v>82.5</v>
      </c>
      <c r="D206" s="39">
        <v>72</v>
      </c>
    </row>
    <row r="207" spans="1:4" ht="15.75" x14ac:dyDescent="0.25">
      <c r="A207" s="38">
        <v>44036</v>
      </c>
      <c r="B207" s="39">
        <v>98</v>
      </c>
      <c r="C207" s="39">
        <v>87.1</v>
      </c>
      <c r="D207" s="39">
        <v>73</v>
      </c>
    </row>
    <row r="208" spans="1:4" ht="15.75" x14ac:dyDescent="0.25">
      <c r="A208" s="38">
        <v>44037</v>
      </c>
      <c r="B208" s="39">
        <v>92</v>
      </c>
      <c r="C208" s="39">
        <v>84.9</v>
      </c>
      <c r="D208" s="39">
        <v>74</v>
      </c>
    </row>
    <row r="209" spans="1:4" ht="15.75" x14ac:dyDescent="0.25">
      <c r="A209" s="38">
        <v>44038</v>
      </c>
      <c r="B209" s="39">
        <v>81</v>
      </c>
      <c r="C209" s="39">
        <v>74.599999999999994</v>
      </c>
      <c r="D209" s="39">
        <v>70</v>
      </c>
    </row>
    <row r="210" spans="1:4" ht="15.75" x14ac:dyDescent="0.25">
      <c r="A210" s="38">
        <v>44039</v>
      </c>
      <c r="B210" s="39">
        <v>76</v>
      </c>
      <c r="C210" s="39">
        <v>73.400000000000006</v>
      </c>
      <c r="D210" s="39">
        <v>71</v>
      </c>
    </row>
    <row r="211" spans="1:4" ht="15.75" x14ac:dyDescent="0.25">
      <c r="A211" s="38">
        <v>44040</v>
      </c>
      <c r="B211" s="39">
        <v>83</v>
      </c>
      <c r="C211" s="39">
        <v>75.900000000000006</v>
      </c>
      <c r="D211" s="39">
        <v>72</v>
      </c>
    </row>
    <row r="212" spans="1:4" ht="15.75" x14ac:dyDescent="0.25">
      <c r="A212" s="38">
        <v>44041</v>
      </c>
      <c r="B212" s="39">
        <v>89</v>
      </c>
      <c r="C212" s="39">
        <v>80.099999999999994</v>
      </c>
      <c r="D212" s="39">
        <v>71</v>
      </c>
    </row>
    <row r="213" spans="1:4" ht="15.75" x14ac:dyDescent="0.25">
      <c r="A213" s="38">
        <v>44042</v>
      </c>
      <c r="B213" s="39">
        <v>93</v>
      </c>
      <c r="C213" s="39">
        <v>85.9</v>
      </c>
      <c r="D213" s="39">
        <v>77</v>
      </c>
    </row>
    <row r="214" spans="1:4" ht="15.75" x14ac:dyDescent="0.25">
      <c r="A214" s="38">
        <v>44043</v>
      </c>
      <c r="B214" s="39">
        <v>91</v>
      </c>
      <c r="C214" s="39">
        <v>83.5</v>
      </c>
      <c r="D214" s="39">
        <v>78</v>
      </c>
    </row>
    <row r="215" spans="1:4" ht="15.75" x14ac:dyDescent="0.25">
      <c r="A215" s="38">
        <v>44044</v>
      </c>
      <c r="B215" s="39">
        <v>87</v>
      </c>
      <c r="C215" s="39">
        <v>80</v>
      </c>
      <c r="D215" s="39">
        <v>75</v>
      </c>
    </row>
    <row r="216" spans="1:4" ht="15.75" x14ac:dyDescent="0.25">
      <c r="A216" s="38">
        <v>44045</v>
      </c>
      <c r="B216" s="39">
        <v>92</v>
      </c>
      <c r="C216" s="39">
        <v>82.6</v>
      </c>
      <c r="D216" s="39">
        <v>73</v>
      </c>
    </row>
    <row r="217" spans="1:4" ht="15.75" x14ac:dyDescent="0.25">
      <c r="A217" s="38">
        <v>44046</v>
      </c>
      <c r="B217" s="39">
        <v>99</v>
      </c>
      <c r="C217" s="39">
        <v>87.8</v>
      </c>
      <c r="D217" s="39">
        <v>76</v>
      </c>
    </row>
    <row r="218" spans="1:4" ht="15.75" x14ac:dyDescent="0.25">
      <c r="A218" s="38">
        <v>44047</v>
      </c>
      <c r="B218" s="39">
        <v>99</v>
      </c>
      <c r="C218" s="39">
        <v>89.1</v>
      </c>
      <c r="D218" s="39">
        <v>78</v>
      </c>
    </row>
    <row r="219" spans="1:4" ht="15.75" x14ac:dyDescent="0.25">
      <c r="A219" s="38">
        <v>44048</v>
      </c>
      <c r="B219" s="39">
        <v>86</v>
      </c>
      <c r="C219" s="39">
        <v>80.599999999999994</v>
      </c>
      <c r="D219" s="39">
        <v>75</v>
      </c>
    </row>
    <row r="220" spans="1:4" ht="15.75" x14ac:dyDescent="0.25">
      <c r="A220" s="38">
        <v>44049</v>
      </c>
      <c r="B220" s="39">
        <v>89</v>
      </c>
      <c r="C220" s="39">
        <v>82.3</v>
      </c>
      <c r="D220" s="39">
        <v>74</v>
      </c>
    </row>
    <row r="221" spans="1:4" ht="15.75" x14ac:dyDescent="0.25">
      <c r="A221" s="38">
        <v>44050</v>
      </c>
      <c r="B221" s="39">
        <v>91</v>
      </c>
      <c r="C221" s="39">
        <v>83.3</v>
      </c>
      <c r="D221" s="39">
        <v>77</v>
      </c>
    </row>
    <row r="222" spans="1:4" ht="15.75" x14ac:dyDescent="0.25">
      <c r="A222" s="38">
        <v>44051</v>
      </c>
      <c r="B222" s="39">
        <v>88</v>
      </c>
      <c r="C222" s="39">
        <v>81.900000000000006</v>
      </c>
      <c r="D222" s="39">
        <v>73</v>
      </c>
    </row>
    <row r="223" spans="1:4" ht="15.75" x14ac:dyDescent="0.25">
      <c r="A223" s="38">
        <v>44052</v>
      </c>
      <c r="B223" s="39">
        <v>92</v>
      </c>
      <c r="C223" s="39">
        <v>82.9</v>
      </c>
      <c r="D223" s="39">
        <v>70</v>
      </c>
    </row>
    <row r="224" spans="1:4" ht="15.75" x14ac:dyDescent="0.25">
      <c r="A224" s="38">
        <v>44053</v>
      </c>
      <c r="B224" s="39">
        <v>89</v>
      </c>
      <c r="C224" s="39">
        <v>79.599999999999994</v>
      </c>
      <c r="D224" s="39">
        <v>70</v>
      </c>
    </row>
    <row r="225" spans="1:4" ht="15.75" x14ac:dyDescent="0.25">
      <c r="A225" s="38">
        <v>44054</v>
      </c>
      <c r="B225" s="39">
        <v>93</v>
      </c>
      <c r="C225" s="39">
        <v>85.5</v>
      </c>
      <c r="D225" s="39">
        <v>76</v>
      </c>
    </row>
    <row r="226" spans="1:4" ht="15.75" x14ac:dyDescent="0.25">
      <c r="A226" s="38">
        <v>44055</v>
      </c>
      <c r="B226" s="39">
        <v>88</v>
      </c>
      <c r="C226" s="39">
        <v>79.099999999999994</v>
      </c>
      <c r="D226" s="39">
        <v>72</v>
      </c>
    </row>
    <row r="227" spans="1:4" ht="15.75" x14ac:dyDescent="0.25">
      <c r="A227" s="38">
        <v>44056</v>
      </c>
      <c r="B227" s="39">
        <v>89</v>
      </c>
      <c r="C227" s="39">
        <v>80.099999999999994</v>
      </c>
      <c r="D227" s="39">
        <v>73</v>
      </c>
    </row>
    <row r="228" spans="1:4" ht="15.75" x14ac:dyDescent="0.25">
      <c r="A228" s="38">
        <v>44057</v>
      </c>
      <c r="B228" s="39">
        <v>93</v>
      </c>
      <c r="C228" s="39">
        <v>85.8</v>
      </c>
      <c r="D228" s="39">
        <v>77</v>
      </c>
    </row>
    <row r="229" spans="1:4" ht="15.75" x14ac:dyDescent="0.25">
      <c r="A229" s="38">
        <v>44058</v>
      </c>
      <c r="B229" s="39">
        <v>84</v>
      </c>
      <c r="C229" s="39">
        <v>80.8</v>
      </c>
      <c r="D229" s="39">
        <v>75</v>
      </c>
    </row>
    <row r="230" spans="1:4" ht="15.75" x14ac:dyDescent="0.25">
      <c r="A230" s="38">
        <v>44059</v>
      </c>
      <c r="B230" s="39">
        <v>78</v>
      </c>
      <c r="C230" s="39">
        <v>76.099999999999994</v>
      </c>
      <c r="D230" s="39">
        <v>74</v>
      </c>
    </row>
    <row r="231" spans="1:4" ht="15.75" x14ac:dyDescent="0.25">
      <c r="A231" s="38">
        <v>44060</v>
      </c>
      <c r="B231" s="39">
        <v>80</v>
      </c>
      <c r="C231" s="39">
        <v>77.900000000000006</v>
      </c>
      <c r="D231" s="39">
        <v>75</v>
      </c>
    </row>
    <row r="232" spans="1:4" ht="15.75" x14ac:dyDescent="0.25">
      <c r="A232" s="38">
        <v>44061</v>
      </c>
      <c r="B232" s="39">
        <v>79</v>
      </c>
      <c r="C232" s="39">
        <v>75.599999999999994</v>
      </c>
      <c r="D232" s="39">
        <v>72</v>
      </c>
    </row>
    <row r="233" spans="1:4" ht="15.75" x14ac:dyDescent="0.25">
      <c r="A233" s="38">
        <v>44062</v>
      </c>
      <c r="B233" s="39">
        <v>78</v>
      </c>
      <c r="C233" s="39">
        <v>74</v>
      </c>
      <c r="D233" s="39">
        <v>70</v>
      </c>
    </row>
    <row r="234" spans="1:4" ht="15.75" x14ac:dyDescent="0.25">
      <c r="A234" s="38">
        <v>44063</v>
      </c>
      <c r="B234" s="39">
        <v>79</v>
      </c>
      <c r="C234" s="39">
        <v>72.400000000000006</v>
      </c>
      <c r="D234" s="39">
        <v>68</v>
      </c>
    </row>
    <row r="235" spans="1:4" ht="15.75" x14ac:dyDescent="0.25">
      <c r="A235" s="38">
        <v>44064</v>
      </c>
      <c r="B235" s="39">
        <v>83</v>
      </c>
      <c r="C235" s="39">
        <v>74.5</v>
      </c>
      <c r="D235" s="39">
        <v>64</v>
      </c>
    </row>
    <row r="236" spans="1:4" ht="15.75" x14ac:dyDescent="0.25">
      <c r="A236" s="38">
        <v>44065</v>
      </c>
      <c r="B236" s="39">
        <v>82</v>
      </c>
      <c r="C236" s="39">
        <v>74.8</v>
      </c>
      <c r="D236" s="39">
        <v>65</v>
      </c>
    </row>
    <row r="237" spans="1:4" ht="15.75" x14ac:dyDescent="0.25">
      <c r="A237" s="38">
        <v>44066</v>
      </c>
      <c r="B237" s="39">
        <v>84</v>
      </c>
      <c r="C237" s="39">
        <v>76.3</v>
      </c>
      <c r="D237" s="39">
        <v>70</v>
      </c>
    </row>
    <row r="238" spans="1:4" ht="15.75" x14ac:dyDescent="0.25">
      <c r="A238" s="38">
        <v>44067</v>
      </c>
      <c r="B238" s="39">
        <v>90</v>
      </c>
      <c r="C238" s="39">
        <v>78.3</v>
      </c>
      <c r="D238" s="39">
        <v>67</v>
      </c>
    </row>
    <row r="239" spans="1:4" ht="15.75" x14ac:dyDescent="0.25">
      <c r="A239" s="38">
        <v>44068</v>
      </c>
      <c r="B239" s="39">
        <v>93</v>
      </c>
      <c r="C239" s="39">
        <v>81.900000000000006</v>
      </c>
      <c r="D239" s="39">
        <v>71</v>
      </c>
    </row>
    <row r="240" spans="1:4" ht="15.75" x14ac:dyDescent="0.25">
      <c r="A240" s="38">
        <v>44069</v>
      </c>
      <c r="B240" s="39">
        <v>84</v>
      </c>
      <c r="C240" s="39">
        <v>79.099999999999994</v>
      </c>
      <c r="D240" s="39">
        <v>75</v>
      </c>
    </row>
    <row r="241" spans="1:4" ht="15.75" x14ac:dyDescent="0.25">
      <c r="A241" s="38">
        <v>44070</v>
      </c>
      <c r="B241" s="39">
        <v>89</v>
      </c>
      <c r="C241" s="39">
        <v>80.8</v>
      </c>
      <c r="D241" s="39">
        <v>73</v>
      </c>
    </row>
    <row r="242" spans="1:4" ht="15.75" x14ac:dyDescent="0.25">
      <c r="A242" s="38">
        <v>44071</v>
      </c>
      <c r="B242" s="39">
        <v>86</v>
      </c>
      <c r="C242" s="39">
        <v>79.3</v>
      </c>
      <c r="D242" s="39">
        <v>69</v>
      </c>
    </row>
    <row r="243" spans="1:4" ht="15.75" x14ac:dyDescent="0.25">
      <c r="A243" s="38">
        <v>44072</v>
      </c>
      <c r="B243" s="39">
        <v>86</v>
      </c>
      <c r="C243" s="39">
        <v>80.3</v>
      </c>
      <c r="D243" s="39">
        <v>74</v>
      </c>
    </row>
    <row r="244" spans="1:4" ht="15.75" x14ac:dyDescent="0.25">
      <c r="A244" s="38">
        <v>44073</v>
      </c>
      <c r="B244" s="39">
        <v>86</v>
      </c>
      <c r="C244" s="39">
        <v>80.5</v>
      </c>
      <c r="D244" s="39">
        <v>77</v>
      </c>
    </row>
    <row r="245" spans="1:4" ht="15.75" x14ac:dyDescent="0.25">
      <c r="A245" s="38">
        <v>44074</v>
      </c>
      <c r="B245" s="39">
        <v>78</v>
      </c>
      <c r="C245" s="39">
        <v>74.3</v>
      </c>
      <c r="D245" s="39">
        <v>70</v>
      </c>
    </row>
    <row r="246" spans="1:4" ht="15.75" x14ac:dyDescent="0.25">
      <c r="A246" s="38">
        <v>44075</v>
      </c>
      <c r="B246" s="39">
        <v>92</v>
      </c>
      <c r="C246" s="39">
        <v>74.5</v>
      </c>
      <c r="D246" s="39">
        <v>67</v>
      </c>
    </row>
    <row r="247" spans="1:4" ht="15.75" x14ac:dyDescent="0.25">
      <c r="A247" s="38">
        <v>44076</v>
      </c>
      <c r="B247" s="39">
        <v>84</v>
      </c>
      <c r="C247" s="39">
        <v>74.400000000000006</v>
      </c>
      <c r="D247" s="39">
        <v>65</v>
      </c>
    </row>
    <row r="248" spans="1:4" ht="15.75" x14ac:dyDescent="0.25">
      <c r="A248" s="38">
        <v>44077</v>
      </c>
      <c r="B248" s="39">
        <v>83</v>
      </c>
      <c r="C248" s="39">
        <v>74.900000000000006</v>
      </c>
      <c r="D248" s="39">
        <v>68</v>
      </c>
    </row>
    <row r="249" spans="1:4" ht="15.75" x14ac:dyDescent="0.25">
      <c r="A249" s="38">
        <v>44078</v>
      </c>
      <c r="B249" s="39">
        <v>86</v>
      </c>
      <c r="C249" s="39">
        <v>74.3</v>
      </c>
      <c r="D249" s="39">
        <v>61</v>
      </c>
    </row>
    <row r="250" spans="1:4" ht="15.75" x14ac:dyDescent="0.25">
      <c r="A250" s="38">
        <v>44079</v>
      </c>
      <c r="B250" s="39">
        <v>86</v>
      </c>
      <c r="C250" s="39">
        <v>76.400000000000006</v>
      </c>
      <c r="D250" s="39">
        <v>65</v>
      </c>
    </row>
    <row r="251" spans="1:4" ht="15.75" x14ac:dyDescent="0.25">
      <c r="A251" s="38">
        <v>44080</v>
      </c>
      <c r="B251" s="39">
        <v>86</v>
      </c>
      <c r="C251" s="39">
        <v>78.400000000000006</v>
      </c>
      <c r="D251" s="39">
        <v>70</v>
      </c>
    </row>
    <row r="252" spans="1:4" ht="15.75" x14ac:dyDescent="0.25">
      <c r="A252" s="38">
        <v>44081</v>
      </c>
      <c r="B252" s="39">
        <v>87</v>
      </c>
      <c r="C252" s="39">
        <v>78.8</v>
      </c>
      <c r="D252" s="39">
        <v>70</v>
      </c>
    </row>
    <row r="253" spans="1:4" ht="15.75" x14ac:dyDescent="0.25">
      <c r="A253" s="38">
        <v>44082</v>
      </c>
      <c r="B253" s="39">
        <v>87</v>
      </c>
      <c r="C253" s="39">
        <v>77.400000000000006</v>
      </c>
      <c r="D253" s="39">
        <v>67</v>
      </c>
    </row>
    <row r="254" spans="1:4" ht="15.75" x14ac:dyDescent="0.25">
      <c r="A254" s="38">
        <v>44083</v>
      </c>
      <c r="B254" s="39">
        <v>88</v>
      </c>
      <c r="C254" s="39">
        <v>77.400000000000006</v>
      </c>
      <c r="D254" s="39">
        <v>64</v>
      </c>
    </row>
    <row r="255" spans="1:4" ht="15.75" x14ac:dyDescent="0.25">
      <c r="A255" s="38">
        <v>44084</v>
      </c>
      <c r="B255" s="39">
        <v>77</v>
      </c>
      <c r="C255" s="39">
        <v>72</v>
      </c>
      <c r="D255" s="39">
        <v>67</v>
      </c>
    </row>
    <row r="256" spans="1:4" ht="15.75" x14ac:dyDescent="0.25">
      <c r="A256" s="38">
        <v>44085</v>
      </c>
      <c r="B256" s="39">
        <v>76</v>
      </c>
      <c r="C256" s="39">
        <v>72.599999999999994</v>
      </c>
      <c r="D256" s="39">
        <v>67</v>
      </c>
    </row>
    <row r="257" spans="1:4" ht="15.75" x14ac:dyDescent="0.25">
      <c r="A257" s="38">
        <v>44086</v>
      </c>
      <c r="B257" s="39">
        <v>78</v>
      </c>
      <c r="C257" s="39">
        <v>72</v>
      </c>
      <c r="D257" s="39">
        <v>66</v>
      </c>
    </row>
    <row r="258" spans="1:4" ht="15.75" x14ac:dyDescent="0.25">
      <c r="A258" s="38">
        <v>44087</v>
      </c>
      <c r="B258" s="39">
        <v>80</v>
      </c>
      <c r="C258" s="39">
        <v>73.099999999999994</v>
      </c>
      <c r="D258" s="39">
        <v>64</v>
      </c>
    </row>
    <row r="259" spans="1:4" ht="15.75" x14ac:dyDescent="0.25">
      <c r="A259" s="38">
        <v>44088</v>
      </c>
      <c r="B259" s="39">
        <v>77</v>
      </c>
      <c r="C259" s="39">
        <v>72.3</v>
      </c>
      <c r="D259" s="39">
        <v>69</v>
      </c>
    </row>
    <row r="260" spans="1:4" ht="15.75" x14ac:dyDescent="0.25">
      <c r="A260" s="38">
        <v>44089</v>
      </c>
      <c r="B260" s="39">
        <v>73</v>
      </c>
      <c r="C260" s="39">
        <v>68.5</v>
      </c>
      <c r="D260" s="39">
        <v>65</v>
      </c>
    </row>
    <row r="261" spans="1:4" ht="15.75" x14ac:dyDescent="0.25">
      <c r="A261" s="38">
        <v>44090</v>
      </c>
      <c r="B261" s="39">
        <v>78</v>
      </c>
      <c r="C261" s="39">
        <v>70.8</v>
      </c>
      <c r="D261" s="39">
        <v>60</v>
      </c>
    </row>
    <row r="262" spans="1:4" ht="15.75" x14ac:dyDescent="0.25">
      <c r="A262" s="38">
        <v>44091</v>
      </c>
      <c r="B262" s="39">
        <v>81</v>
      </c>
      <c r="C262" s="39">
        <v>71</v>
      </c>
      <c r="D262" s="39">
        <v>61</v>
      </c>
    </row>
    <row r="263" spans="1:4" ht="15.75" x14ac:dyDescent="0.25">
      <c r="A263" s="38">
        <v>44092</v>
      </c>
      <c r="B263" s="39">
        <v>82</v>
      </c>
      <c r="C263" s="39">
        <v>68.599999999999994</v>
      </c>
      <c r="D263" s="39">
        <v>54</v>
      </c>
    </row>
    <row r="264" spans="1:4" ht="15.75" x14ac:dyDescent="0.25">
      <c r="A264" s="38">
        <v>44093</v>
      </c>
      <c r="B264" s="39">
        <v>83</v>
      </c>
      <c r="C264" s="39">
        <v>70.599999999999994</v>
      </c>
      <c r="D264" s="39">
        <v>56</v>
      </c>
    </row>
    <row r="265" spans="1:4" ht="15.75" x14ac:dyDescent="0.25">
      <c r="A265" s="38">
        <v>44094</v>
      </c>
      <c r="B265" s="39">
        <v>80</v>
      </c>
      <c r="C265" s="39">
        <v>72</v>
      </c>
      <c r="D265" s="39">
        <v>64</v>
      </c>
    </row>
    <row r="266" spans="1:4" ht="15.75" x14ac:dyDescent="0.25">
      <c r="A266" s="38">
        <v>44095</v>
      </c>
      <c r="B266" s="39">
        <v>78</v>
      </c>
      <c r="C266" s="39">
        <v>70.400000000000006</v>
      </c>
      <c r="D266" s="39">
        <v>62</v>
      </c>
    </row>
    <row r="267" spans="1:4" ht="15.75" x14ac:dyDescent="0.25">
      <c r="A267" s="38">
        <v>44096</v>
      </c>
      <c r="B267" s="39">
        <v>80</v>
      </c>
      <c r="C267" s="39">
        <v>72.5</v>
      </c>
      <c r="D267" s="39">
        <v>64</v>
      </c>
    </row>
    <row r="268" spans="1:4" ht="15.75" x14ac:dyDescent="0.25">
      <c r="A268" s="38">
        <v>44097</v>
      </c>
      <c r="B268" s="39">
        <v>66</v>
      </c>
      <c r="C268" s="39">
        <v>64.3</v>
      </c>
      <c r="D268" s="39">
        <v>62</v>
      </c>
    </row>
    <row r="269" spans="1:4" ht="15.75" x14ac:dyDescent="0.25">
      <c r="A269" s="38">
        <v>44098</v>
      </c>
      <c r="B269" s="39">
        <v>74</v>
      </c>
      <c r="C269" s="39">
        <v>66.900000000000006</v>
      </c>
      <c r="D269" s="39">
        <v>63</v>
      </c>
    </row>
    <row r="270" spans="1:4" ht="15.75" x14ac:dyDescent="0.25">
      <c r="A270" s="38">
        <v>44099</v>
      </c>
      <c r="B270" s="39">
        <v>77</v>
      </c>
      <c r="C270" s="39">
        <v>67.400000000000006</v>
      </c>
      <c r="D270" s="39">
        <v>60</v>
      </c>
    </row>
    <row r="271" spans="1:4" ht="15.75" x14ac:dyDescent="0.25">
      <c r="A271" s="38">
        <v>44100</v>
      </c>
      <c r="B271" s="39">
        <v>78</v>
      </c>
      <c r="C271" s="39">
        <v>68.5</v>
      </c>
      <c r="D271" s="39">
        <v>59</v>
      </c>
    </row>
    <row r="272" spans="1:4" ht="15.75" x14ac:dyDescent="0.25">
      <c r="A272" s="38">
        <v>44101</v>
      </c>
      <c r="B272" s="39">
        <v>77</v>
      </c>
      <c r="C272" s="39">
        <v>69</v>
      </c>
      <c r="D272" s="39">
        <v>61</v>
      </c>
    </row>
    <row r="273" spans="1:4" ht="15.75" x14ac:dyDescent="0.25">
      <c r="A273" s="38">
        <v>44102</v>
      </c>
      <c r="B273" s="39">
        <v>77</v>
      </c>
      <c r="C273" s="39">
        <v>69.400000000000006</v>
      </c>
      <c r="D273" s="39">
        <v>62</v>
      </c>
    </row>
    <row r="274" spans="1:4" ht="15.75" x14ac:dyDescent="0.25">
      <c r="A274" s="38">
        <v>44103</v>
      </c>
      <c r="B274" s="39">
        <v>65</v>
      </c>
      <c r="C274" s="39">
        <v>60.6</v>
      </c>
      <c r="D274" s="39">
        <v>55</v>
      </c>
    </row>
    <row r="275" spans="1:4" ht="15.75" x14ac:dyDescent="0.25">
      <c r="A275" s="38">
        <v>44104</v>
      </c>
      <c r="B275" s="39">
        <v>67</v>
      </c>
      <c r="C275" s="39">
        <v>61.1</v>
      </c>
      <c r="D275" s="39">
        <v>52</v>
      </c>
    </row>
    <row r="276" spans="1:4" ht="15.75" x14ac:dyDescent="0.25">
      <c r="A276" s="38">
        <v>44105</v>
      </c>
      <c r="B276" s="39">
        <v>67</v>
      </c>
      <c r="C276" s="39">
        <v>61.5</v>
      </c>
      <c r="D276" s="39">
        <v>58</v>
      </c>
    </row>
    <row r="277" spans="1:4" ht="15.75" x14ac:dyDescent="0.25">
      <c r="A277" s="38">
        <v>44106</v>
      </c>
      <c r="B277" s="39">
        <v>69</v>
      </c>
      <c r="C277" s="39">
        <v>62.4</v>
      </c>
      <c r="D277" s="39">
        <v>52</v>
      </c>
    </row>
    <row r="278" spans="1:4" ht="15.75" x14ac:dyDescent="0.25">
      <c r="A278" s="38">
        <v>44107</v>
      </c>
      <c r="B278" s="39">
        <v>72</v>
      </c>
      <c r="C278" s="39">
        <v>60.8</v>
      </c>
      <c r="D278" s="39">
        <v>48</v>
      </c>
    </row>
    <row r="279" spans="1:4" ht="15.75" x14ac:dyDescent="0.25">
      <c r="A279" s="38">
        <v>44108</v>
      </c>
      <c r="B279" s="39">
        <v>64</v>
      </c>
      <c r="C279" s="39">
        <v>56.6</v>
      </c>
      <c r="D279" s="39">
        <v>51</v>
      </c>
    </row>
    <row r="280" spans="1:4" ht="15.75" x14ac:dyDescent="0.25">
      <c r="A280" s="38">
        <v>44109</v>
      </c>
      <c r="B280" s="39">
        <v>66</v>
      </c>
      <c r="C280" s="39">
        <v>57.8</v>
      </c>
      <c r="D280" s="39">
        <v>49</v>
      </c>
    </row>
    <row r="281" spans="1:4" ht="15.75" x14ac:dyDescent="0.25">
      <c r="A281" s="38">
        <v>44110</v>
      </c>
      <c r="B281" s="39">
        <v>69</v>
      </c>
      <c r="C281" s="39">
        <v>57.4</v>
      </c>
      <c r="D281" s="39">
        <v>44</v>
      </c>
    </row>
    <row r="282" spans="1:4" ht="15.75" x14ac:dyDescent="0.25">
      <c r="A282" s="38">
        <v>44111</v>
      </c>
      <c r="B282" s="39">
        <v>71</v>
      </c>
      <c r="C282" s="39">
        <v>59.9</v>
      </c>
      <c r="D282" s="39">
        <v>52</v>
      </c>
    </row>
    <row r="283" spans="1:4" ht="15.75" x14ac:dyDescent="0.25">
      <c r="A283" s="38">
        <v>44113</v>
      </c>
      <c r="B283" s="39">
        <v>71</v>
      </c>
      <c r="C283" s="39">
        <v>63.3</v>
      </c>
      <c r="D283" s="39">
        <v>56</v>
      </c>
    </row>
    <row r="284" spans="1:4" ht="15.75" x14ac:dyDescent="0.25">
      <c r="A284" s="38">
        <v>44114</v>
      </c>
      <c r="B284" s="39">
        <v>73</v>
      </c>
      <c r="C284" s="39">
        <v>62.9</v>
      </c>
      <c r="D284" s="39">
        <v>53</v>
      </c>
    </row>
    <row r="285" spans="1:4" ht="15.75" x14ac:dyDescent="0.25">
      <c r="A285" s="38">
        <v>44115</v>
      </c>
      <c r="B285" s="39">
        <v>65</v>
      </c>
      <c r="C285" s="39">
        <v>61.5</v>
      </c>
      <c r="D285" s="39">
        <v>57</v>
      </c>
    </row>
    <row r="286" spans="1:4" ht="15.75" x14ac:dyDescent="0.25">
      <c r="A286" s="38">
        <v>44116</v>
      </c>
      <c r="B286" s="39">
        <v>66</v>
      </c>
      <c r="C286" s="39">
        <v>56</v>
      </c>
      <c r="D286" s="39">
        <v>44</v>
      </c>
    </row>
    <row r="287" spans="1:4" ht="15.75" x14ac:dyDescent="0.25">
      <c r="A287" s="38">
        <v>44117</v>
      </c>
      <c r="B287" s="39">
        <v>69</v>
      </c>
      <c r="C287" s="39">
        <v>57.8</v>
      </c>
      <c r="D287" s="39">
        <v>43</v>
      </c>
    </row>
    <row r="288" spans="1:4" ht="15.75" x14ac:dyDescent="0.25">
      <c r="A288" s="38">
        <v>44118</v>
      </c>
      <c r="B288" s="39">
        <v>55</v>
      </c>
      <c r="C288" s="39">
        <v>51.6</v>
      </c>
      <c r="D288" s="39">
        <v>44</v>
      </c>
    </row>
    <row r="289" spans="1:4" ht="15.75" x14ac:dyDescent="0.25">
      <c r="A289" s="38">
        <v>44119</v>
      </c>
      <c r="B289" s="39">
        <v>64</v>
      </c>
      <c r="C289" s="39">
        <v>52</v>
      </c>
      <c r="D289" s="39">
        <v>39</v>
      </c>
    </row>
    <row r="290" spans="1:4" ht="15.75" x14ac:dyDescent="0.25">
      <c r="A290" s="38">
        <v>44120</v>
      </c>
      <c r="B290" s="39">
        <v>66</v>
      </c>
      <c r="C290" s="39">
        <v>57.6</v>
      </c>
      <c r="D290" s="39">
        <v>48</v>
      </c>
    </row>
    <row r="291" spans="1:4" ht="15.75" x14ac:dyDescent="0.25">
      <c r="A291" s="38">
        <v>44121</v>
      </c>
      <c r="B291" s="39">
        <v>73</v>
      </c>
      <c r="C291" s="39">
        <v>56.5</v>
      </c>
      <c r="D291" s="39">
        <v>40</v>
      </c>
    </row>
    <row r="292" spans="1:4" ht="15.75" x14ac:dyDescent="0.25">
      <c r="A292" s="38">
        <v>44122</v>
      </c>
      <c r="B292" s="39">
        <v>70</v>
      </c>
      <c r="C292" s="39">
        <v>56</v>
      </c>
      <c r="D292" s="39">
        <v>42</v>
      </c>
    </row>
    <row r="293" spans="1:4" ht="15.75" x14ac:dyDescent="0.25">
      <c r="A293" s="38">
        <v>44123</v>
      </c>
      <c r="B293" s="39">
        <v>71</v>
      </c>
      <c r="C293" s="39">
        <v>55.3</v>
      </c>
      <c r="D293" s="39">
        <v>44</v>
      </c>
    </row>
    <row r="294" spans="1:4" ht="15.75" x14ac:dyDescent="0.25">
      <c r="A294" s="38">
        <v>44124</v>
      </c>
      <c r="B294" s="39">
        <v>61</v>
      </c>
      <c r="C294" s="39">
        <v>54.1</v>
      </c>
      <c r="D294" s="39">
        <v>45</v>
      </c>
    </row>
    <row r="295" spans="1:4" ht="15.75" x14ac:dyDescent="0.25">
      <c r="A295" s="38">
        <v>44125</v>
      </c>
      <c r="B295" s="39">
        <v>61</v>
      </c>
      <c r="C295" s="39">
        <v>54</v>
      </c>
      <c r="D295" s="39">
        <v>44</v>
      </c>
    </row>
    <row r="296" spans="1:4" ht="15.75" x14ac:dyDescent="0.25">
      <c r="A296" s="38">
        <v>44126</v>
      </c>
      <c r="B296" s="39">
        <v>60</v>
      </c>
      <c r="C296" s="39">
        <v>51.8</v>
      </c>
      <c r="D296" s="39">
        <v>41</v>
      </c>
    </row>
    <row r="297" spans="1:4" ht="15.75" x14ac:dyDescent="0.25">
      <c r="A297" s="38">
        <v>44127</v>
      </c>
      <c r="B297" s="39">
        <v>64</v>
      </c>
      <c r="C297" s="39">
        <v>51.9</v>
      </c>
      <c r="D297" s="39">
        <v>40</v>
      </c>
    </row>
    <row r="298" spans="1:4" ht="15.75" x14ac:dyDescent="0.25">
      <c r="A298" s="38">
        <v>44128</v>
      </c>
      <c r="B298" s="39">
        <v>67</v>
      </c>
      <c r="C298" s="39">
        <v>52.9</v>
      </c>
      <c r="D298" s="39">
        <v>38</v>
      </c>
    </row>
    <row r="299" spans="1:4" ht="15.75" x14ac:dyDescent="0.25">
      <c r="A299" s="38">
        <v>44129</v>
      </c>
      <c r="B299" s="39">
        <v>66</v>
      </c>
      <c r="C299" s="39">
        <v>55</v>
      </c>
      <c r="D299" s="39">
        <v>44</v>
      </c>
    </row>
    <row r="300" spans="1:4" ht="15.75" x14ac:dyDescent="0.25">
      <c r="A300" s="38">
        <v>44130</v>
      </c>
      <c r="B300" s="39">
        <v>71</v>
      </c>
      <c r="C300" s="39">
        <v>59.5</v>
      </c>
      <c r="D300" s="39">
        <v>48</v>
      </c>
    </row>
    <row r="301" spans="1:4" ht="15.75" x14ac:dyDescent="0.25">
      <c r="A301" s="38">
        <v>44131</v>
      </c>
      <c r="B301" s="39">
        <v>62</v>
      </c>
      <c r="C301" s="39">
        <v>54.9</v>
      </c>
      <c r="D301" s="39">
        <v>47</v>
      </c>
    </row>
    <row r="302" spans="1:4" ht="15.75" x14ac:dyDescent="0.25">
      <c r="A302" s="38">
        <v>44132</v>
      </c>
      <c r="B302" s="39">
        <v>65</v>
      </c>
      <c r="C302" s="39">
        <v>50.8</v>
      </c>
      <c r="D302" s="39">
        <v>38</v>
      </c>
    </row>
    <row r="303" spans="1:4" ht="15.75" x14ac:dyDescent="0.25">
      <c r="A303" s="38">
        <v>44133</v>
      </c>
      <c r="B303" s="39">
        <v>65</v>
      </c>
      <c r="C303" s="39">
        <v>51.3</v>
      </c>
      <c r="D303" s="39">
        <v>40</v>
      </c>
    </row>
    <row r="304" spans="1:4" ht="15.75" x14ac:dyDescent="0.25">
      <c r="A304" s="38">
        <v>44134</v>
      </c>
      <c r="B304" s="39">
        <v>63</v>
      </c>
      <c r="C304" s="39">
        <v>52.9</v>
      </c>
      <c r="D304" s="39">
        <v>38</v>
      </c>
    </row>
    <row r="305" spans="1:4" ht="15.75" x14ac:dyDescent="0.25">
      <c r="A305" s="38">
        <v>44135</v>
      </c>
      <c r="B305" s="39">
        <v>66</v>
      </c>
      <c r="C305" s="39">
        <v>54.9</v>
      </c>
      <c r="D305" s="39">
        <v>47</v>
      </c>
    </row>
    <row r="306" spans="1:4" ht="15.75" x14ac:dyDescent="0.25">
      <c r="A306" s="38">
        <v>44136</v>
      </c>
      <c r="B306" s="39">
        <v>64</v>
      </c>
      <c r="C306" s="39">
        <v>57</v>
      </c>
      <c r="D306" s="39">
        <v>46</v>
      </c>
    </row>
    <row r="307" spans="1:4" ht="15.75" x14ac:dyDescent="0.25">
      <c r="A307" s="38">
        <v>44137</v>
      </c>
      <c r="B307" s="39">
        <v>54</v>
      </c>
      <c r="C307" s="39">
        <v>49.4</v>
      </c>
      <c r="D307" s="39">
        <v>37</v>
      </c>
    </row>
    <row r="308" spans="1:4" ht="15.75" x14ac:dyDescent="0.25">
      <c r="A308" s="38">
        <v>44138</v>
      </c>
      <c r="B308" s="39">
        <v>56</v>
      </c>
      <c r="C308" s="39">
        <v>45.6</v>
      </c>
      <c r="D308" s="39">
        <v>37</v>
      </c>
    </row>
    <row r="309" spans="1:4" ht="15.75" x14ac:dyDescent="0.25">
      <c r="A309" s="38">
        <v>44139</v>
      </c>
      <c r="B309" s="39">
        <v>57</v>
      </c>
      <c r="C309" s="39">
        <v>43</v>
      </c>
      <c r="D309" s="39">
        <v>32</v>
      </c>
    </row>
    <row r="310" spans="1:4" ht="15.75" x14ac:dyDescent="0.25">
      <c r="A310" s="38">
        <v>44140</v>
      </c>
      <c r="B310" s="39">
        <v>60</v>
      </c>
      <c r="C310" s="39">
        <v>47.5</v>
      </c>
      <c r="D310" s="39">
        <v>37</v>
      </c>
    </row>
    <row r="311" spans="1:4" ht="15.75" x14ac:dyDescent="0.25">
      <c r="A311" s="38">
        <v>44141</v>
      </c>
      <c r="B311" s="39">
        <v>64</v>
      </c>
      <c r="C311" s="39">
        <v>50.8</v>
      </c>
      <c r="D311" s="39">
        <v>40</v>
      </c>
    </row>
    <row r="312" spans="1:4" ht="15.75" x14ac:dyDescent="0.25">
      <c r="A312" s="38">
        <v>44142</v>
      </c>
      <c r="B312" s="39">
        <v>65</v>
      </c>
      <c r="C312" s="39">
        <v>54.8</v>
      </c>
      <c r="D312" s="39">
        <v>41</v>
      </c>
    </row>
    <row r="313" spans="1:4" ht="15.75" x14ac:dyDescent="0.25">
      <c r="A313" s="38">
        <v>44143</v>
      </c>
      <c r="B313" s="39">
        <v>47</v>
      </c>
      <c r="C313" s="39">
        <v>43.7</v>
      </c>
      <c r="D313" s="39">
        <v>42</v>
      </c>
    </row>
    <row r="314" spans="1:4" ht="15.75" x14ac:dyDescent="0.25">
      <c r="A314" s="38">
        <v>44144</v>
      </c>
      <c r="B314" s="39">
        <v>61</v>
      </c>
      <c r="C314" s="39">
        <v>47.1</v>
      </c>
      <c r="D314" s="39">
        <v>35</v>
      </c>
    </row>
    <row r="315" spans="1:4" ht="15.75" x14ac:dyDescent="0.25">
      <c r="A315" s="38">
        <v>44145</v>
      </c>
      <c r="B315" s="39">
        <v>64</v>
      </c>
      <c r="C315" s="39">
        <v>47.1</v>
      </c>
      <c r="D315" s="39">
        <v>34</v>
      </c>
    </row>
    <row r="316" spans="1:4" ht="15.75" x14ac:dyDescent="0.25">
      <c r="A316" s="38">
        <v>44146</v>
      </c>
      <c r="B316" s="39">
        <v>57</v>
      </c>
      <c r="C316" s="39">
        <v>45.8</v>
      </c>
      <c r="D316" s="39">
        <v>37</v>
      </c>
    </row>
    <row r="317" spans="1:4" ht="15.75" x14ac:dyDescent="0.25">
      <c r="A317" s="38">
        <v>44147</v>
      </c>
      <c r="B317" s="39">
        <v>69</v>
      </c>
      <c r="C317" s="39">
        <v>54.3</v>
      </c>
      <c r="D317" s="39">
        <v>42</v>
      </c>
    </row>
    <row r="318" spans="1:4" ht="15.75" x14ac:dyDescent="0.25">
      <c r="A318" s="38">
        <v>44148</v>
      </c>
      <c r="B318" s="39">
        <v>61</v>
      </c>
      <c r="C318" s="39">
        <v>50.5</v>
      </c>
      <c r="D318" s="39">
        <v>38</v>
      </c>
    </row>
    <row r="319" spans="1:4" ht="15.75" x14ac:dyDescent="0.25">
      <c r="A319" s="38">
        <v>44149</v>
      </c>
      <c r="B319" s="39">
        <v>55</v>
      </c>
      <c r="C319" s="39">
        <v>48</v>
      </c>
      <c r="D319" s="39">
        <v>43</v>
      </c>
    </row>
    <row r="320" spans="1:4" ht="15.75" x14ac:dyDescent="0.25">
      <c r="A320" s="38">
        <v>44150</v>
      </c>
      <c r="B320" s="39">
        <v>60</v>
      </c>
      <c r="C320" s="39">
        <v>47.3</v>
      </c>
      <c r="D320" s="39">
        <v>38</v>
      </c>
    </row>
    <row r="321" spans="1:4" ht="15.75" x14ac:dyDescent="0.25">
      <c r="A321" s="38">
        <v>44151</v>
      </c>
      <c r="B321" s="39">
        <v>55</v>
      </c>
      <c r="C321" s="39">
        <v>50.4</v>
      </c>
      <c r="D321" s="39">
        <v>42</v>
      </c>
    </row>
    <row r="322" spans="1:4" ht="15.75" x14ac:dyDescent="0.25">
      <c r="A322" s="38">
        <v>44152</v>
      </c>
      <c r="B322" s="39">
        <v>51</v>
      </c>
      <c r="C322" s="39">
        <v>49.5</v>
      </c>
      <c r="D322" s="39">
        <v>47</v>
      </c>
    </row>
    <row r="323" spans="1:4" ht="15.75" x14ac:dyDescent="0.25">
      <c r="A323" s="38">
        <v>44153</v>
      </c>
      <c r="B323" s="39">
        <v>52</v>
      </c>
      <c r="C323" s="39">
        <v>49.3</v>
      </c>
      <c r="D323" s="39">
        <v>45</v>
      </c>
    </row>
    <row r="324" spans="1:4" ht="15.75" x14ac:dyDescent="0.25">
      <c r="A324" s="38">
        <v>44154</v>
      </c>
      <c r="B324" s="39">
        <v>49</v>
      </c>
      <c r="C324" s="39">
        <v>43.8</v>
      </c>
      <c r="D324" s="39">
        <v>39</v>
      </c>
    </row>
    <row r="325" spans="1:4" ht="15.75" x14ac:dyDescent="0.25">
      <c r="A325" s="38">
        <v>44155</v>
      </c>
      <c r="B325" s="39">
        <v>46</v>
      </c>
      <c r="C325" s="39">
        <v>40</v>
      </c>
      <c r="D325" s="39">
        <v>36</v>
      </c>
    </row>
    <row r="326" spans="1:4" ht="15.75" x14ac:dyDescent="0.25">
      <c r="A326" s="38">
        <v>44156</v>
      </c>
      <c r="B326" s="39">
        <v>38</v>
      </c>
      <c r="C326" s="39">
        <v>36</v>
      </c>
      <c r="D326" s="39">
        <v>33</v>
      </c>
    </row>
    <row r="327" spans="1:4" ht="15.75" x14ac:dyDescent="0.25">
      <c r="A327" s="38">
        <v>44157</v>
      </c>
      <c r="B327" s="39">
        <v>38</v>
      </c>
      <c r="C327" s="39">
        <v>34.5</v>
      </c>
      <c r="D327" s="39">
        <v>31</v>
      </c>
    </row>
    <row r="328" spans="1:4" ht="15.75" x14ac:dyDescent="0.25">
      <c r="A328" s="38">
        <v>44158</v>
      </c>
      <c r="B328" s="39">
        <v>42</v>
      </c>
      <c r="C328" s="39">
        <v>35.299999999999997</v>
      </c>
      <c r="D328" s="39">
        <v>31</v>
      </c>
    </row>
    <row r="329" spans="1:4" ht="15.75" x14ac:dyDescent="0.25">
      <c r="A329" s="38">
        <v>44159</v>
      </c>
      <c r="B329" s="39">
        <v>45</v>
      </c>
      <c r="C329" s="39">
        <v>34.5</v>
      </c>
      <c r="D329" s="39">
        <v>27</v>
      </c>
    </row>
    <row r="330" spans="1:4" ht="15.75" x14ac:dyDescent="0.25">
      <c r="A330" s="38">
        <v>44160</v>
      </c>
      <c r="B330" s="39">
        <v>44</v>
      </c>
      <c r="C330" s="39">
        <v>36.6</v>
      </c>
      <c r="D330" s="39">
        <v>26</v>
      </c>
    </row>
    <row r="331" spans="1:4" ht="15.75" x14ac:dyDescent="0.25">
      <c r="A331" s="38">
        <v>44161</v>
      </c>
      <c r="B331" s="39">
        <v>42</v>
      </c>
      <c r="C331" s="39">
        <v>35.5</v>
      </c>
      <c r="D331" s="39">
        <v>29</v>
      </c>
    </row>
    <row r="332" spans="1:4" ht="15.75" x14ac:dyDescent="0.25">
      <c r="A332" s="38">
        <v>44162</v>
      </c>
      <c r="B332" s="39">
        <v>41</v>
      </c>
      <c r="C332" s="39">
        <v>36.5</v>
      </c>
      <c r="D332" s="39">
        <v>33</v>
      </c>
    </row>
    <row r="333" spans="1:4" ht="15.75" x14ac:dyDescent="0.25">
      <c r="A333" s="38">
        <v>44163</v>
      </c>
      <c r="B333" s="39">
        <v>36</v>
      </c>
      <c r="C333" s="39">
        <v>31.4</v>
      </c>
      <c r="D333" s="39">
        <v>26</v>
      </c>
    </row>
    <row r="334" spans="1:4" ht="15.75" x14ac:dyDescent="0.25">
      <c r="A334" s="38">
        <v>44164</v>
      </c>
      <c r="B334" s="39">
        <v>42</v>
      </c>
      <c r="C334" s="39">
        <v>33.299999999999997</v>
      </c>
      <c r="D334" s="39">
        <v>24</v>
      </c>
    </row>
    <row r="335" spans="1:4" ht="15.75" x14ac:dyDescent="0.25">
      <c r="A335" s="38">
        <v>44165</v>
      </c>
      <c r="B335" s="39">
        <v>39</v>
      </c>
      <c r="C335" s="39">
        <v>31.6</v>
      </c>
      <c r="D335" s="39">
        <v>27</v>
      </c>
    </row>
    <row r="336" spans="1:4" ht="15.75" x14ac:dyDescent="0.25">
      <c r="A336" s="38">
        <v>44166</v>
      </c>
      <c r="B336" s="39">
        <v>37</v>
      </c>
      <c r="C336" s="39">
        <v>30</v>
      </c>
      <c r="D336" s="39">
        <v>24</v>
      </c>
    </row>
    <row r="337" spans="1:4" ht="15.75" x14ac:dyDescent="0.25">
      <c r="A337" s="38">
        <v>44167</v>
      </c>
      <c r="B337" s="39">
        <v>37</v>
      </c>
      <c r="C337" s="39">
        <v>32.5</v>
      </c>
      <c r="D337" s="39">
        <v>27</v>
      </c>
    </row>
    <row r="338" spans="1:4" ht="15.75" x14ac:dyDescent="0.25">
      <c r="A338" s="38">
        <v>44168</v>
      </c>
      <c r="B338" s="39">
        <v>39</v>
      </c>
      <c r="C338" s="39">
        <v>32.5</v>
      </c>
      <c r="D338" s="39">
        <v>27</v>
      </c>
    </row>
    <row r="339" spans="1:4" ht="15.75" x14ac:dyDescent="0.25">
      <c r="A339" s="38">
        <v>44169</v>
      </c>
      <c r="B339" s="39">
        <v>39</v>
      </c>
      <c r="C339" s="39">
        <v>32.6</v>
      </c>
      <c r="D339" s="39">
        <v>29</v>
      </c>
    </row>
    <row r="340" spans="1:4" ht="15.75" x14ac:dyDescent="0.25">
      <c r="A340" s="38">
        <v>44170</v>
      </c>
      <c r="B340" s="39">
        <v>39</v>
      </c>
      <c r="C340" s="39">
        <v>31</v>
      </c>
      <c r="D340" s="39">
        <v>24</v>
      </c>
    </row>
    <row r="341" spans="1:4" ht="15.75" x14ac:dyDescent="0.25">
      <c r="A341" s="38">
        <v>44171</v>
      </c>
      <c r="B341" s="39">
        <v>43</v>
      </c>
      <c r="C341" s="39">
        <v>35</v>
      </c>
      <c r="D341" s="39">
        <v>26</v>
      </c>
    </row>
    <row r="342" spans="1:4" ht="15.75" x14ac:dyDescent="0.25">
      <c r="A342" s="38">
        <v>44172</v>
      </c>
      <c r="B342" s="39">
        <v>34</v>
      </c>
      <c r="C342" s="39">
        <v>28.9</v>
      </c>
      <c r="D342" s="39">
        <v>24</v>
      </c>
    </row>
    <row r="343" spans="1:4" ht="15.75" x14ac:dyDescent="0.25">
      <c r="A343" s="38">
        <v>44173</v>
      </c>
      <c r="B343" s="39">
        <v>36</v>
      </c>
      <c r="C343" s="39">
        <v>27.3</v>
      </c>
      <c r="D343" s="39">
        <v>16</v>
      </c>
    </row>
    <row r="344" spans="1:4" ht="15.75" x14ac:dyDescent="0.25">
      <c r="A344" s="38">
        <v>44174</v>
      </c>
      <c r="B344" s="39">
        <v>37</v>
      </c>
      <c r="C344" s="39">
        <v>29.6</v>
      </c>
      <c r="D344" s="39">
        <v>23</v>
      </c>
    </row>
    <row r="345" spans="1:4" ht="15.75" x14ac:dyDescent="0.25">
      <c r="A345" s="38">
        <v>44175</v>
      </c>
      <c r="B345" s="39">
        <v>45</v>
      </c>
      <c r="C345" s="39">
        <v>31.5</v>
      </c>
      <c r="D345" s="39">
        <v>20</v>
      </c>
    </row>
    <row r="346" spans="1:4" ht="15.75" x14ac:dyDescent="0.25">
      <c r="A346" s="38">
        <v>44176</v>
      </c>
      <c r="B346" s="39">
        <v>44</v>
      </c>
      <c r="C346" s="39">
        <v>32.6</v>
      </c>
      <c r="D346" s="39">
        <v>26</v>
      </c>
    </row>
    <row r="347" spans="1:4" ht="15.75" x14ac:dyDescent="0.25">
      <c r="A347" s="38">
        <v>44177</v>
      </c>
      <c r="B347" s="39">
        <v>35</v>
      </c>
      <c r="C347" s="39">
        <v>29.1</v>
      </c>
      <c r="D347" s="39">
        <v>24</v>
      </c>
    </row>
    <row r="348" spans="1:4" ht="15.75" x14ac:dyDescent="0.25">
      <c r="A348" s="38">
        <v>44178</v>
      </c>
      <c r="B348" s="39">
        <v>31</v>
      </c>
      <c r="C348" s="39">
        <v>25.5</v>
      </c>
      <c r="D348" s="39">
        <v>22</v>
      </c>
    </row>
    <row r="349" spans="1:4" ht="15.75" x14ac:dyDescent="0.25">
      <c r="A349" s="38">
        <v>44179</v>
      </c>
      <c r="B349" s="39">
        <v>30</v>
      </c>
      <c r="C349" s="39">
        <v>23.3</v>
      </c>
      <c r="D349" s="39">
        <v>14</v>
      </c>
    </row>
    <row r="350" spans="1:4" ht="15.75" x14ac:dyDescent="0.25">
      <c r="A350" s="38">
        <v>44180</v>
      </c>
      <c r="B350" s="39">
        <v>31</v>
      </c>
      <c r="C350" s="39">
        <v>23</v>
      </c>
      <c r="D350" s="39">
        <v>13</v>
      </c>
    </row>
    <row r="351" spans="1:4" ht="15.75" x14ac:dyDescent="0.25">
      <c r="A351" s="38">
        <v>44181</v>
      </c>
      <c r="B351" s="39">
        <v>35</v>
      </c>
      <c r="C351" s="39">
        <v>27.4</v>
      </c>
      <c r="D351" s="39">
        <v>20</v>
      </c>
    </row>
    <row r="352" spans="1:4" ht="15.75" x14ac:dyDescent="0.25">
      <c r="A352" s="38">
        <v>44182</v>
      </c>
      <c r="B352" s="39">
        <v>37</v>
      </c>
      <c r="C352" s="39">
        <v>26.5</v>
      </c>
      <c r="D352" s="39">
        <v>17</v>
      </c>
    </row>
    <row r="353" spans="1:4" ht="15.75" x14ac:dyDescent="0.25">
      <c r="A353" s="38">
        <v>44183</v>
      </c>
      <c r="B353" s="39">
        <v>32</v>
      </c>
      <c r="C353" s="39">
        <v>27.9</v>
      </c>
      <c r="D353" s="39">
        <v>20</v>
      </c>
    </row>
    <row r="354" spans="1:4" ht="15.75" x14ac:dyDescent="0.25">
      <c r="A354" s="38">
        <v>44184</v>
      </c>
      <c r="B354" s="39">
        <v>37</v>
      </c>
      <c r="C354" s="39">
        <v>24.8</v>
      </c>
      <c r="D354" s="39">
        <v>15</v>
      </c>
    </row>
    <row r="355" spans="1:4" ht="15.75" x14ac:dyDescent="0.25">
      <c r="A355" s="38">
        <v>44185</v>
      </c>
      <c r="B355" s="39">
        <v>40</v>
      </c>
      <c r="C355" s="39">
        <v>29.7</v>
      </c>
      <c r="D355" s="39">
        <v>22</v>
      </c>
    </row>
    <row r="356" spans="1:4" ht="15.75" x14ac:dyDescent="0.25">
      <c r="A356" s="38">
        <v>44186</v>
      </c>
      <c r="B356" s="39">
        <v>41</v>
      </c>
      <c r="C356" s="39">
        <v>27.5</v>
      </c>
      <c r="D356" s="39">
        <v>18</v>
      </c>
    </row>
    <row r="357" spans="1:4" ht="15.75" x14ac:dyDescent="0.25">
      <c r="A357" s="38">
        <v>44187</v>
      </c>
      <c r="B357" s="39">
        <v>44</v>
      </c>
      <c r="C357" s="39">
        <v>29.8</v>
      </c>
      <c r="D357" s="39">
        <v>19</v>
      </c>
    </row>
    <row r="358" spans="1:4" ht="15.75" x14ac:dyDescent="0.25">
      <c r="A358" s="38">
        <v>44188</v>
      </c>
      <c r="B358" s="39">
        <v>44</v>
      </c>
      <c r="C358" s="39">
        <v>37.1</v>
      </c>
      <c r="D358" s="39">
        <v>28</v>
      </c>
    </row>
    <row r="359" spans="1:4" ht="15.75" x14ac:dyDescent="0.25">
      <c r="A359" s="38">
        <v>44189</v>
      </c>
      <c r="B359" s="39">
        <v>39</v>
      </c>
      <c r="C359" s="39">
        <v>32.4</v>
      </c>
      <c r="D359" s="39">
        <v>24</v>
      </c>
    </row>
    <row r="360" spans="1:4" ht="15.75" x14ac:dyDescent="0.25">
      <c r="A360" s="38">
        <v>44190</v>
      </c>
      <c r="B360" s="39">
        <v>43</v>
      </c>
      <c r="C360" s="39">
        <v>29.1</v>
      </c>
      <c r="D360" s="39">
        <v>20</v>
      </c>
    </row>
    <row r="361" spans="1:4" ht="15.75" x14ac:dyDescent="0.25">
      <c r="A361" s="38">
        <v>44191</v>
      </c>
      <c r="B361" s="39">
        <v>37</v>
      </c>
      <c r="C361" s="39">
        <v>27.5</v>
      </c>
      <c r="D361" s="39">
        <v>21</v>
      </c>
    </row>
    <row r="362" spans="1:4" ht="15.75" x14ac:dyDescent="0.25">
      <c r="A362" s="38">
        <v>44192</v>
      </c>
      <c r="B362" s="39">
        <v>44</v>
      </c>
      <c r="C362" s="39">
        <v>30.1</v>
      </c>
      <c r="D362" s="39">
        <v>20</v>
      </c>
    </row>
    <row r="363" spans="1:4" ht="15.75" x14ac:dyDescent="0.25">
      <c r="A363" s="38">
        <v>44193</v>
      </c>
      <c r="B363" s="39">
        <v>35</v>
      </c>
      <c r="C363" s="39">
        <v>31</v>
      </c>
      <c r="D363" s="39">
        <v>27</v>
      </c>
    </row>
    <row r="364" spans="1:4" ht="15.75" x14ac:dyDescent="0.25">
      <c r="A364" s="38">
        <v>44194</v>
      </c>
      <c r="B364" s="39">
        <v>20</v>
      </c>
      <c r="C364" s="39">
        <v>13.6</v>
      </c>
      <c r="D364" s="39">
        <v>9</v>
      </c>
    </row>
    <row r="365" spans="1:4" ht="15.75" x14ac:dyDescent="0.25">
      <c r="A365" s="38">
        <v>44195</v>
      </c>
      <c r="B365" s="39">
        <v>21</v>
      </c>
      <c r="C365" s="39">
        <v>16</v>
      </c>
      <c r="D365" s="39">
        <v>10</v>
      </c>
    </row>
    <row r="366" spans="1:4" ht="15.75" x14ac:dyDescent="0.25">
      <c r="A366" s="38">
        <v>44196</v>
      </c>
      <c r="B366" s="39">
        <v>33</v>
      </c>
      <c r="C366" s="39">
        <v>22.6</v>
      </c>
      <c r="D366" s="39">
        <v>12</v>
      </c>
    </row>
    <row r="367" spans="1:4" ht="15.75" x14ac:dyDescent="0.25">
      <c r="A367" s="38">
        <v>43466</v>
      </c>
      <c r="B367" s="39">
        <v>33</v>
      </c>
      <c r="C367" s="39">
        <v>22.1</v>
      </c>
      <c r="D367" s="39">
        <v>10</v>
      </c>
    </row>
    <row r="368" spans="1:4" ht="15.75" x14ac:dyDescent="0.25">
      <c r="A368" s="38">
        <v>43467</v>
      </c>
      <c r="B368" s="39">
        <v>31</v>
      </c>
      <c r="C368" s="39">
        <v>22.5</v>
      </c>
      <c r="D368" s="39">
        <v>14</v>
      </c>
    </row>
    <row r="369" spans="1:4" ht="15.75" x14ac:dyDescent="0.25">
      <c r="A369" s="38">
        <v>43468</v>
      </c>
      <c r="B369" s="39">
        <v>30</v>
      </c>
      <c r="C369" s="39">
        <v>23.4</v>
      </c>
      <c r="D369" s="39">
        <v>15</v>
      </c>
    </row>
    <row r="370" spans="1:4" ht="15.75" x14ac:dyDescent="0.25">
      <c r="A370" s="38">
        <v>43469</v>
      </c>
      <c r="B370" s="39">
        <v>33</v>
      </c>
      <c r="C370" s="39">
        <v>28.3</v>
      </c>
      <c r="D370" s="39">
        <v>21</v>
      </c>
    </row>
    <row r="371" spans="1:4" ht="15.75" x14ac:dyDescent="0.25">
      <c r="A371" s="38">
        <v>43470</v>
      </c>
      <c r="B371" s="39">
        <v>31</v>
      </c>
      <c r="C371" s="39">
        <v>26.9</v>
      </c>
      <c r="D371" s="39">
        <v>22</v>
      </c>
    </row>
    <row r="372" spans="1:4" ht="15.75" x14ac:dyDescent="0.25">
      <c r="A372" s="38">
        <v>43471</v>
      </c>
      <c r="B372" s="39">
        <v>33</v>
      </c>
      <c r="C372" s="39">
        <v>23.3</v>
      </c>
      <c r="D372" s="39">
        <v>15</v>
      </c>
    </row>
    <row r="373" spans="1:4" ht="15.75" x14ac:dyDescent="0.25">
      <c r="A373" s="38">
        <v>43472</v>
      </c>
      <c r="B373" s="39">
        <v>36</v>
      </c>
      <c r="C373" s="39">
        <v>27.6</v>
      </c>
      <c r="D373" s="39">
        <v>16</v>
      </c>
    </row>
    <row r="374" spans="1:4" ht="15.75" x14ac:dyDescent="0.25">
      <c r="A374" s="38">
        <v>43473</v>
      </c>
      <c r="B374" s="39">
        <v>33</v>
      </c>
      <c r="C374" s="39">
        <v>27.1</v>
      </c>
      <c r="D374" s="39">
        <v>21</v>
      </c>
    </row>
    <row r="375" spans="1:4" ht="15.75" x14ac:dyDescent="0.25">
      <c r="A375" s="38">
        <v>43474</v>
      </c>
      <c r="B375" s="39">
        <v>33</v>
      </c>
      <c r="C375" s="39">
        <v>24.3</v>
      </c>
      <c r="D375" s="39">
        <v>15</v>
      </c>
    </row>
    <row r="376" spans="1:4" ht="15.75" x14ac:dyDescent="0.25">
      <c r="A376" s="38">
        <v>43475</v>
      </c>
      <c r="B376" s="39">
        <v>40</v>
      </c>
      <c r="C376" s="39">
        <v>26.5</v>
      </c>
      <c r="D376" s="39">
        <v>16</v>
      </c>
    </row>
    <row r="377" spans="1:4" ht="15.75" x14ac:dyDescent="0.25">
      <c r="A377" s="38">
        <v>43476</v>
      </c>
      <c r="B377" s="39">
        <v>41</v>
      </c>
      <c r="C377" s="39">
        <v>31.8</v>
      </c>
      <c r="D377" s="39">
        <v>26</v>
      </c>
    </row>
    <row r="378" spans="1:4" ht="15.75" x14ac:dyDescent="0.25">
      <c r="A378" s="38">
        <v>43477</v>
      </c>
      <c r="B378" s="39">
        <v>40</v>
      </c>
      <c r="C378" s="39">
        <v>28.4</v>
      </c>
      <c r="D378" s="39">
        <v>22</v>
      </c>
    </row>
    <row r="379" spans="1:4" ht="15.75" x14ac:dyDescent="0.25">
      <c r="A379" s="38">
        <v>43478</v>
      </c>
      <c r="B379" s="39">
        <v>47</v>
      </c>
      <c r="C379" s="39">
        <v>30</v>
      </c>
      <c r="D379" s="39">
        <v>14</v>
      </c>
    </row>
    <row r="380" spans="1:4" ht="15.75" x14ac:dyDescent="0.25">
      <c r="A380" s="38">
        <v>43479</v>
      </c>
      <c r="B380" s="39">
        <v>41</v>
      </c>
      <c r="C380" s="39">
        <v>29.8</v>
      </c>
      <c r="D380" s="39">
        <v>19</v>
      </c>
    </row>
    <row r="381" spans="1:4" ht="15.75" x14ac:dyDescent="0.25">
      <c r="A381" s="38">
        <v>43480</v>
      </c>
      <c r="B381" s="39">
        <v>28</v>
      </c>
      <c r="C381" s="39">
        <v>22.6</v>
      </c>
      <c r="D381" s="39">
        <v>18</v>
      </c>
    </row>
    <row r="382" spans="1:4" ht="15.75" x14ac:dyDescent="0.25">
      <c r="A382" s="38">
        <v>43481</v>
      </c>
      <c r="B382" s="39">
        <v>35</v>
      </c>
      <c r="C382" s="39">
        <v>23.5</v>
      </c>
      <c r="D382" s="39">
        <v>12</v>
      </c>
    </row>
    <row r="383" spans="1:4" ht="15.75" x14ac:dyDescent="0.25">
      <c r="A383" s="38">
        <v>43482</v>
      </c>
      <c r="B383" s="39">
        <v>44</v>
      </c>
      <c r="C383" s="39">
        <v>28</v>
      </c>
      <c r="D383" s="39">
        <v>13</v>
      </c>
    </row>
    <row r="384" spans="1:4" ht="15.75" x14ac:dyDescent="0.25">
      <c r="A384" s="38">
        <v>43483</v>
      </c>
      <c r="B384" s="39">
        <v>43</v>
      </c>
      <c r="C384" s="39">
        <v>30.4</v>
      </c>
      <c r="D384" s="39">
        <v>19</v>
      </c>
    </row>
    <row r="385" spans="1:4" ht="15.75" x14ac:dyDescent="0.25">
      <c r="A385" s="38">
        <v>43484</v>
      </c>
      <c r="B385" s="39">
        <v>39</v>
      </c>
      <c r="C385" s="39">
        <v>34.5</v>
      </c>
      <c r="D385" s="39">
        <v>30</v>
      </c>
    </row>
    <row r="386" spans="1:4" ht="15.75" x14ac:dyDescent="0.25">
      <c r="A386" s="38">
        <v>43485</v>
      </c>
      <c r="B386" s="39">
        <v>39</v>
      </c>
      <c r="C386" s="39">
        <v>33.5</v>
      </c>
      <c r="D386" s="39">
        <v>28</v>
      </c>
    </row>
    <row r="387" spans="1:4" ht="15.75" x14ac:dyDescent="0.25">
      <c r="A387" s="38">
        <v>43486</v>
      </c>
      <c r="B387" s="39">
        <v>47</v>
      </c>
      <c r="C387" s="39">
        <v>34.9</v>
      </c>
      <c r="D387" s="39">
        <v>21</v>
      </c>
    </row>
    <row r="388" spans="1:4" ht="15.75" x14ac:dyDescent="0.25">
      <c r="A388" s="38">
        <v>43487</v>
      </c>
      <c r="B388" s="39">
        <v>52</v>
      </c>
      <c r="C388" s="39">
        <v>39.299999999999997</v>
      </c>
      <c r="D388" s="39">
        <v>23</v>
      </c>
    </row>
    <row r="389" spans="1:4" ht="15.75" x14ac:dyDescent="0.25">
      <c r="A389" s="38">
        <v>43488</v>
      </c>
      <c r="B389" s="39">
        <v>52</v>
      </c>
      <c r="C389" s="39">
        <v>38.1</v>
      </c>
      <c r="D389" s="39">
        <v>25</v>
      </c>
    </row>
    <row r="390" spans="1:4" ht="15.75" x14ac:dyDescent="0.25">
      <c r="A390" s="38">
        <v>43489</v>
      </c>
      <c r="B390" s="39">
        <v>39</v>
      </c>
      <c r="C390" s="39">
        <v>31.6</v>
      </c>
      <c r="D390" s="39">
        <v>26</v>
      </c>
    </row>
    <row r="391" spans="1:4" ht="15.75" x14ac:dyDescent="0.25">
      <c r="A391" s="38">
        <v>43490</v>
      </c>
      <c r="B391" s="39">
        <v>40</v>
      </c>
      <c r="C391" s="39">
        <v>34.6</v>
      </c>
      <c r="D391" s="39">
        <v>28</v>
      </c>
    </row>
    <row r="392" spans="1:4" ht="15.75" x14ac:dyDescent="0.25">
      <c r="A392" s="38">
        <v>43491</v>
      </c>
      <c r="B392" s="39">
        <v>39</v>
      </c>
      <c r="C392" s="39">
        <v>31.4</v>
      </c>
      <c r="D392" s="39">
        <v>23</v>
      </c>
    </row>
    <row r="393" spans="1:4" ht="15.75" x14ac:dyDescent="0.25">
      <c r="A393" s="38">
        <v>43492</v>
      </c>
      <c r="B393" s="39">
        <v>41</v>
      </c>
      <c r="C393" s="39">
        <v>34.299999999999997</v>
      </c>
      <c r="D393" s="39">
        <v>28</v>
      </c>
    </row>
    <row r="394" spans="1:4" ht="15.75" x14ac:dyDescent="0.25">
      <c r="A394" s="38">
        <v>43493</v>
      </c>
      <c r="B394" s="39">
        <v>42</v>
      </c>
      <c r="C394" s="39">
        <v>35.1</v>
      </c>
      <c r="D394" s="39">
        <v>29</v>
      </c>
    </row>
    <row r="395" spans="1:4" ht="15.75" x14ac:dyDescent="0.25">
      <c r="A395" s="38">
        <v>43494</v>
      </c>
      <c r="B395" s="39">
        <v>43</v>
      </c>
      <c r="C395" s="39">
        <v>33.4</v>
      </c>
      <c r="D395" s="39">
        <v>26</v>
      </c>
    </row>
    <row r="396" spans="1:4" ht="15.75" x14ac:dyDescent="0.25">
      <c r="A396" s="38">
        <v>43495</v>
      </c>
      <c r="B396" s="39">
        <v>39</v>
      </c>
      <c r="C396" s="39">
        <v>34</v>
      </c>
      <c r="D396" s="39">
        <v>29</v>
      </c>
    </row>
    <row r="397" spans="1:4" ht="15.75" x14ac:dyDescent="0.25">
      <c r="A397" s="38">
        <v>43496</v>
      </c>
      <c r="B397" s="39">
        <v>32</v>
      </c>
      <c r="C397" s="39">
        <v>26.3</v>
      </c>
      <c r="D397" s="39">
        <v>22</v>
      </c>
    </row>
    <row r="398" spans="1:4" ht="15.75" x14ac:dyDescent="0.25">
      <c r="A398" s="38">
        <v>43497</v>
      </c>
      <c r="B398" s="39">
        <v>40</v>
      </c>
      <c r="C398" s="39">
        <v>26</v>
      </c>
      <c r="D398" s="39">
        <v>15</v>
      </c>
    </row>
    <row r="399" spans="1:4" ht="15.75" x14ac:dyDescent="0.25">
      <c r="A399" s="38">
        <v>43498</v>
      </c>
      <c r="B399" s="39">
        <v>33</v>
      </c>
      <c r="C399" s="39">
        <v>27.9</v>
      </c>
      <c r="D399" s="39">
        <v>22</v>
      </c>
    </row>
    <row r="400" spans="1:4" ht="15.75" x14ac:dyDescent="0.25">
      <c r="A400" s="38">
        <v>43499</v>
      </c>
      <c r="B400" s="39">
        <v>45</v>
      </c>
      <c r="C400" s="39">
        <v>36.9</v>
      </c>
      <c r="D400" s="39">
        <v>26</v>
      </c>
    </row>
    <row r="401" spans="1:4" ht="15.75" x14ac:dyDescent="0.25">
      <c r="A401" s="38">
        <v>43500</v>
      </c>
      <c r="B401" s="39">
        <v>37</v>
      </c>
      <c r="C401" s="39">
        <v>28.6</v>
      </c>
      <c r="D401" s="39">
        <v>22</v>
      </c>
    </row>
    <row r="402" spans="1:4" ht="15.75" x14ac:dyDescent="0.25">
      <c r="A402" s="38">
        <v>43501</v>
      </c>
      <c r="B402" s="39">
        <v>33</v>
      </c>
      <c r="C402" s="39">
        <v>27.1</v>
      </c>
      <c r="D402" s="39">
        <v>22</v>
      </c>
    </row>
    <row r="403" spans="1:4" ht="15.75" x14ac:dyDescent="0.25">
      <c r="A403" s="38">
        <v>43502</v>
      </c>
      <c r="B403" s="39">
        <v>29</v>
      </c>
      <c r="C403" s="39">
        <v>27.3</v>
      </c>
      <c r="D403" s="39">
        <v>25</v>
      </c>
    </row>
    <row r="404" spans="1:4" ht="15.75" x14ac:dyDescent="0.25">
      <c r="A404" s="38">
        <v>43503</v>
      </c>
      <c r="B404" s="39">
        <v>24</v>
      </c>
      <c r="C404" s="39">
        <v>18.8</v>
      </c>
      <c r="D404" s="39">
        <v>13</v>
      </c>
    </row>
    <row r="405" spans="1:4" ht="15.75" x14ac:dyDescent="0.25">
      <c r="A405" s="38">
        <v>43504</v>
      </c>
      <c r="B405" s="39">
        <v>29</v>
      </c>
      <c r="C405" s="39">
        <v>23.5</v>
      </c>
      <c r="D405" s="39">
        <v>20</v>
      </c>
    </row>
    <row r="406" spans="1:4" ht="15.75" x14ac:dyDescent="0.25">
      <c r="A406" s="38">
        <v>43505</v>
      </c>
      <c r="B406" s="39">
        <v>27</v>
      </c>
      <c r="C406" s="39">
        <v>22.5</v>
      </c>
      <c r="D406" s="39">
        <v>18</v>
      </c>
    </row>
    <row r="407" spans="1:4" ht="15.75" x14ac:dyDescent="0.25">
      <c r="A407" s="38">
        <v>43506</v>
      </c>
      <c r="B407" s="39">
        <v>28</v>
      </c>
      <c r="C407" s="39">
        <v>21.3</v>
      </c>
      <c r="D407" s="39">
        <v>15</v>
      </c>
    </row>
    <row r="408" spans="1:4" ht="15.75" x14ac:dyDescent="0.25">
      <c r="A408" s="38">
        <v>43507</v>
      </c>
      <c r="B408" s="39">
        <v>38</v>
      </c>
      <c r="C408" s="39">
        <v>25.6</v>
      </c>
      <c r="D408" s="39">
        <v>16</v>
      </c>
    </row>
    <row r="409" spans="1:4" ht="15.75" x14ac:dyDescent="0.25">
      <c r="A409" s="38">
        <v>43508</v>
      </c>
      <c r="B409" s="39">
        <v>26</v>
      </c>
      <c r="C409" s="39">
        <v>24.7</v>
      </c>
      <c r="D409" s="39">
        <v>23</v>
      </c>
    </row>
    <row r="410" spans="1:4" ht="15.75" x14ac:dyDescent="0.25">
      <c r="A410" s="38">
        <v>43509</v>
      </c>
      <c r="B410" s="39">
        <v>30</v>
      </c>
      <c r="C410" s="39">
        <v>24.6</v>
      </c>
      <c r="D410" s="39">
        <v>20</v>
      </c>
    </row>
    <row r="411" spans="1:4" ht="15.75" x14ac:dyDescent="0.25">
      <c r="A411" s="38">
        <v>43510</v>
      </c>
      <c r="B411" s="39">
        <v>28</v>
      </c>
      <c r="C411" s="39">
        <v>24.4</v>
      </c>
      <c r="D411" s="39">
        <v>21</v>
      </c>
    </row>
    <row r="412" spans="1:4" ht="15.75" x14ac:dyDescent="0.25">
      <c r="A412" s="38">
        <v>43511</v>
      </c>
      <c r="B412" s="39">
        <v>32</v>
      </c>
      <c r="C412" s="39">
        <v>26.8</v>
      </c>
      <c r="D412" s="39">
        <v>22</v>
      </c>
    </row>
    <row r="413" spans="1:4" ht="15.75" x14ac:dyDescent="0.25">
      <c r="A413" s="38">
        <v>43512</v>
      </c>
      <c r="B413" s="39">
        <v>36</v>
      </c>
      <c r="C413" s="39">
        <v>28.6</v>
      </c>
      <c r="D413" s="39">
        <v>21</v>
      </c>
    </row>
    <row r="414" spans="1:4" ht="15.75" x14ac:dyDescent="0.25">
      <c r="A414" s="38">
        <v>43513</v>
      </c>
      <c r="B414" s="39">
        <v>42</v>
      </c>
      <c r="C414" s="39">
        <v>31.8</v>
      </c>
      <c r="D414" s="39">
        <v>23</v>
      </c>
    </row>
    <row r="415" spans="1:4" ht="15.75" x14ac:dyDescent="0.25">
      <c r="A415" s="38">
        <v>43514</v>
      </c>
      <c r="B415" s="39">
        <v>41</v>
      </c>
      <c r="C415" s="39">
        <v>34.1</v>
      </c>
      <c r="D415" s="39">
        <v>26</v>
      </c>
    </row>
    <row r="416" spans="1:4" ht="15.75" x14ac:dyDescent="0.25">
      <c r="A416" s="38">
        <v>43515</v>
      </c>
      <c r="B416" s="39">
        <v>37</v>
      </c>
      <c r="C416" s="39">
        <v>33.1</v>
      </c>
      <c r="D416" s="39">
        <v>30</v>
      </c>
    </row>
    <row r="417" spans="1:4" ht="15.75" x14ac:dyDescent="0.25">
      <c r="A417" s="38">
        <v>43516</v>
      </c>
      <c r="B417" s="39">
        <v>45</v>
      </c>
      <c r="C417" s="39">
        <v>34.1</v>
      </c>
      <c r="D417" s="39">
        <v>24</v>
      </c>
    </row>
    <row r="418" spans="1:4" ht="15.75" x14ac:dyDescent="0.25">
      <c r="A418" s="38">
        <v>43517</v>
      </c>
      <c r="B418" s="39">
        <v>50</v>
      </c>
      <c r="C418" s="39">
        <v>35.6</v>
      </c>
      <c r="D418" s="39">
        <v>21</v>
      </c>
    </row>
    <row r="419" spans="1:4" ht="15.75" x14ac:dyDescent="0.25">
      <c r="A419" s="38">
        <v>43518</v>
      </c>
      <c r="B419" s="39">
        <v>51</v>
      </c>
      <c r="C419" s="39">
        <v>38.1</v>
      </c>
      <c r="D419" s="39">
        <v>25</v>
      </c>
    </row>
    <row r="420" spans="1:4" ht="15.75" x14ac:dyDescent="0.25">
      <c r="A420" s="38">
        <v>43519</v>
      </c>
      <c r="B420" s="39">
        <v>55</v>
      </c>
      <c r="C420" s="39">
        <v>41</v>
      </c>
      <c r="D420" s="39">
        <v>27</v>
      </c>
    </row>
    <row r="421" spans="1:4" ht="15.75" x14ac:dyDescent="0.25">
      <c r="A421" s="38">
        <v>43520</v>
      </c>
      <c r="B421" s="39">
        <v>53</v>
      </c>
      <c r="C421" s="39">
        <v>41.3</v>
      </c>
      <c r="D421" s="39">
        <v>29</v>
      </c>
    </row>
    <row r="422" spans="1:4" ht="15.75" x14ac:dyDescent="0.25">
      <c r="A422" s="38">
        <v>43521</v>
      </c>
      <c r="B422" s="39">
        <v>51</v>
      </c>
      <c r="C422" s="39">
        <v>41.6</v>
      </c>
      <c r="D422" s="39">
        <v>34</v>
      </c>
    </row>
    <row r="423" spans="1:4" ht="15.75" x14ac:dyDescent="0.25">
      <c r="A423" s="38">
        <v>43522</v>
      </c>
      <c r="B423" s="39">
        <v>46</v>
      </c>
      <c r="C423" s="39">
        <v>39.799999999999997</v>
      </c>
      <c r="D423" s="39">
        <v>33</v>
      </c>
    </row>
    <row r="424" spans="1:4" ht="15.75" x14ac:dyDescent="0.25">
      <c r="A424" s="38">
        <v>43523</v>
      </c>
      <c r="B424" s="39">
        <v>52</v>
      </c>
      <c r="C424" s="39">
        <v>41.9</v>
      </c>
      <c r="D424" s="39">
        <v>30</v>
      </c>
    </row>
    <row r="425" spans="1:4" ht="15.75" x14ac:dyDescent="0.25">
      <c r="A425" s="38">
        <v>43524</v>
      </c>
      <c r="B425" s="39">
        <v>56</v>
      </c>
      <c r="C425" s="39">
        <v>43.4</v>
      </c>
      <c r="D425" s="39">
        <v>29</v>
      </c>
    </row>
    <row r="426" spans="1:4" ht="15.75" x14ac:dyDescent="0.25">
      <c r="A426" s="38">
        <v>43525</v>
      </c>
      <c r="B426" s="39">
        <v>56</v>
      </c>
      <c r="C426" s="39">
        <v>45.4</v>
      </c>
      <c r="D426" s="39">
        <v>35</v>
      </c>
    </row>
    <row r="427" spans="1:4" ht="15.75" x14ac:dyDescent="0.25">
      <c r="A427" s="38">
        <v>43526</v>
      </c>
      <c r="B427" s="39">
        <v>60</v>
      </c>
      <c r="C427" s="39">
        <v>47</v>
      </c>
      <c r="D427" s="39">
        <v>34</v>
      </c>
    </row>
    <row r="428" spans="1:4" ht="15.75" x14ac:dyDescent="0.25">
      <c r="A428" s="38">
        <v>43527</v>
      </c>
      <c r="B428" s="39">
        <v>56</v>
      </c>
      <c r="C428" s="39">
        <v>46.5</v>
      </c>
      <c r="D428" s="39">
        <v>37</v>
      </c>
    </row>
    <row r="429" spans="1:4" ht="15.75" x14ac:dyDescent="0.25">
      <c r="A429" s="38">
        <v>43528</v>
      </c>
      <c r="B429" s="39">
        <v>62</v>
      </c>
      <c r="C429" s="39">
        <v>49.6</v>
      </c>
      <c r="D429" s="39">
        <v>34</v>
      </c>
    </row>
    <row r="430" spans="1:4" ht="15.75" x14ac:dyDescent="0.25">
      <c r="A430" s="38">
        <v>43529</v>
      </c>
      <c r="B430" s="39">
        <v>62</v>
      </c>
      <c r="C430" s="39">
        <v>52.6</v>
      </c>
      <c r="D430" s="39">
        <v>42</v>
      </c>
    </row>
    <row r="431" spans="1:4" ht="15.75" x14ac:dyDescent="0.25">
      <c r="A431" s="38">
        <v>43530</v>
      </c>
      <c r="B431" s="39">
        <v>50</v>
      </c>
      <c r="C431" s="39">
        <v>45.6</v>
      </c>
      <c r="D431" s="39">
        <v>38</v>
      </c>
    </row>
    <row r="432" spans="1:4" ht="15.75" x14ac:dyDescent="0.25">
      <c r="A432" s="38">
        <v>43531</v>
      </c>
      <c r="B432" s="39">
        <v>55</v>
      </c>
      <c r="C432" s="39">
        <v>43</v>
      </c>
      <c r="D432" s="39">
        <v>27</v>
      </c>
    </row>
    <row r="433" spans="1:4" ht="15.75" x14ac:dyDescent="0.25">
      <c r="A433" s="38">
        <v>43532</v>
      </c>
      <c r="B433" s="39">
        <v>56</v>
      </c>
      <c r="C433" s="39">
        <v>45.6</v>
      </c>
      <c r="D433" s="39">
        <v>33</v>
      </c>
    </row>
    <row r="434" spans="1:4" ht="15.75" x14ac:dyDescent="0.25">
      <c r="A434" s="38">
        <v>43533</v>
      </c>
      <c r="B434" s="39">
        <v>53</v>
      </c>
      <c r="C434" s="39">
        <v>48.1</v>
      </c>
      <c r="D434" s="39">
        <v>43</v>
      </c>
    </row>
    <row r="435" spans="1:4" ht="15.75" x14ac:dyDescent="0.25">
      <c r="A435" s="38">
        <v>43534</v>
      </c>
      <c r="B435" s="39">
        <v>54</v>
      </c>
      <c r="C435" s="39">
        <v>44.8</v>
      </c>
      <c r="D435" s="39">
        <v>36</v>
      </c>
    </row>
    <row r="436" spans="1:4" ht="15.75" x14ac:dyDescent="0.25">
      <c r="A436" s="38">
        <v>43535</v>
      </c>
      <c r="B436" s="39">
        <v>60</v>
      </c>
      <c r="C436" s="39">
        <v>48.8</v>
      </c>
      <c r="D436" s="39">
        <v>36</v>
      </c>
    </row>
    <row r="437" spans="1:4" ht="15.75" x14ac:dyDescent="0.25">
      <c r="A437" s="38">
        <v>43536</v>
      </c>
      <c r="B437" s="39">
        <v>52</v>
      </c>
      <c r="C437" s="39">
        <v>46</v>
      </c>
      <c r="D437" s="39">
        <v>37</v>
      </c>
    </row>
    <row r="438" spans="1:4" ht="15.75" x14ac:dyDescent="0.25">
      <c r="A438" s="38">
        <v>43537</v>
      </c>
      <c r="B438" s="39">
        <v>59</v>
      </c>
      <c r="C438" s="39">
        <v>49</v>
      </c>
      <c r="D438" s="39">
        <v>33</v>
      </c>
    </row>
    <row r="439" spans="1:4" ht="15.75" x14ac:dyDescent="0.25">
      <c r="A439" s="38">
        <v>43538</v>
      </c>
      <c r="B439" s="39">
        <v>60</v>
      </c>
      <c r="C439" s="39">
        <v>52.4</v>
      </c>
      <c r="D439" s="39">
        <v>35</v>
      </c>
    </row>
    <row r="440" spans="1:4" ht="15.75" x14ac:dyDescent="0.25">
      <c r="A440" s="38">
        <v>43539</v>
      </c>
      <c r="B440" s="39">
        <v>57</v>
      </c>
      <c r="C440" s="39">
        <v>50.1</v>
      </c>
      <c r="D440" s="39">
        <v>45</v>
      </c>
    </row>
    <row r="441" spans="1:4" ht="15.75" x14ac:dyDescent="0.25">
      <c r="A441" s="38">
        <v>43540</v>
      </c>
      <c r="B441" s="39">
        <v>66</v>
      </c>
      <c r="C441" s="39">
        <v>51.4</v>
      </c>
      <c r="D441" s="39">
        <v>37</v>
      </c>
    </row>
    <row r="442" spans="1:4" ht="15.75" x14ac:dyDescent="0.25">
      <c r="A442" s="38">
        <v>43541</v>
      </c>
      <c r="B442" s="39">
        <v>67</v>
      </c>
      <c r="C442" s="39">
        <v>54.4</v>
      </c>
      <c r="D442" s="39">
        <v>41</v>
      </c>
    </row>
    <row r="443" spans="1:4" ht="15.75" x14ac:dyDescent="0.25">
      <c r="A443" s="38">
        <v>43542</v>
      </c>
      <c r="B443" s="39">
        <v>70</v>
      </c>
      <c r="C443" s="39">
        <v>57.8</v>
      </c>
      <c r="D443" s="39">
        <v>48</v>
      </c>
    </row>
    <row r="444" spans="1:4" ht="15.75" x14ac:dyDescent="0.25">
      <c r="A444" s="38">
        <v>43543</v>
      </c>
      <c r="B444" s="39">
        <v>74</v>
      </c>
      <c r="C444" s="39">
        <v>61</v>
      </c>
      <c r="D444" s="39">
        <v>43</v>
      </c>
    </row>
    <row r="445" spans="1:4" ht="15.75" x14ac:dyDescent="0.25">
      <c r="A445" s="38">
        <v>43544</v>
      </c>
      <c r="B445" s="39">
        <v>67</v>
      </c>
      <c r="C445" s="39">
        <v>60.8</v>
      </c>
      <c r="D445" s="39">
        <v>53</v>
      </c>
    </row>
    <row r="446" spans="1:4" ht="15.75" x14ac:dyDescent="0.25">
      <c r="A446" s="38">
        <v>43545</v>
      </c>
      <c r="B446" s="39">
        <v>54</v>
      </c>
      <c r="C446" s="39">
        <v>47</v>
      </c>
      <c r="D446" s="39">
        <v>41</v>
      </c>
    </row>
    <row r="447" spans="1:4" ht="15.75" x14ac:dyDescent="0.25">
      <c r="A447" s="38">
        <v>43546</v>
      </c>
      <c r="B447" s="39">
        <v>56</v>
      </c>
      <c r="C447" s="39">
        <v>46.6</v>
      </c>
      <c r="D447" s="39">
        <v>33</v>
      </c>
    </row>
    <row r="448" spans="1:4" ht="15.75" x14ac:dyDescent="0.25">
      <c r="A448" s="38">
        <v>43547</v>
      </c>
      <c r="B448" s="39">
        <v>53</v>
      </c>
      <c r="C448" s="39">
        <v>45.3</v>
      </c>
      <c r="D448" s="39">
        <v>39</v>
      </c>
    </row>
    <row r="449" spans="1:4" ht="15.75" x14ac:dyDescent="0.25">
      <c r="A449" s="38">
        <v>43548</v>
      </c>
      <c r="B449" s="39">
        <v>67</v>
      </c>
      <c r="C449" s="39">
        <v>52.4</v>
      </c>
      <c r="D449" s="39">
        <v>37</v>
      </c>
    </row>
    <row r="450" spans="1:4" ht="15.75" x14ac:dyDescent="0.25">
      <c r="A450" s="38">
        <v>43549</v>
      </c>
      <c r="B450" s="39">
        <v>72</v>
      </c>
      <c r="C450" s="39">
        <v>57.3</v>
      </c>
      <c r="D450" s="39">
        <v>39</v>
      </c>
    </row>
    <row r="451" spans="1:4" ht="15.75" x14ac:dyDescent="0.25">
      <c r="A451" s="38">
        <v>43550</v>
      </c>
      <c r="B451" s="39">
        <v>64</v>
      </c>
      <c r="C451" s="39">
        <v>54.8</v>
      </c>
      <c r="D451" s="39">
        <v>47</v>
      </c>
    </row>
    <row r="452" spans="1:4" ht="15.75" x14ac:dyDescent="0.25">
      <c r="A452" s="38">
        <v>43551</v>
      </c>
      <c r="B452" s="39">
        <v>71</v>
      </c>
      <c r="C452" s="39">
        <v>54.3</v>
      </c>
      <c r="D452" s="39">
        <v>41</v>
      </c>
    </row>
    <row r="453" spans="1:4" ht="15.75" x14ac:dyDescent="0.25">
      <c r="A453" s="38">
        <v>43552</v>
      </c>
      <c r="B453" s="39">
        <v>49</v>
      </c>
      <c r="C453" s="39">
        <v>45.1</v>
      </c>
      <c r="D453" s="39">
        <v>40</v>
      </c>
    </row>
    <row r="454" spans="1:4" ht="15.75" x14ac:dyDescent="0.25">
      <c r="A454" s="38">
        <v>43553</v>
      </c>
      <c r="B454" s="39">
        <v>56</v>
      </c>
      <c r="C454" s="39">
        <v>46</v>
      </c>
      <c r="D454" s="39">
        <v>36</v>
      </c>
    </row>
    <row r="455" spans="1:4" ht="15.75" x14ac:dyDescent="0.25">
      <c r="A455" s="38">
        <v>43554</v>
      </c>
      <c r="B455" s="39">
        <v>50</v>
      </c>
      <c r="C455" s="39">
        <v>44.9</v>
      </c>
      <c r="D455" s="39">
        <v>40</v>
      </c>
    </row>
    <row r="456" spans="1:4" ht="15.75" x14ac:dyDescent="0.25">
      <c r="A456" s="38">
        <v>43555</v>
      </c>
      <c r="B456" s="39">
        <v>59</v>
      </c>
      <c r="C456" s="39">
        <v>49.5</v>
      </c>
      <c r="D456" s="39">
        <v>33</v>
      </c>
    </row>
    <row r="457" spans="1:4" ht="15.75" x14ac:dyDescent="0.25">
      <c r="A457" s="38">
        <v>43556</v>
      </c>
      <c r="B457" s="39">
        <v>61</v>
      </c>
      <c r="C457" s="39">
        <v>50.9</v>
      </c>
      <c r="D457" s="39">
        <v>36</v>
      </c>
    </row>
    <row r="458" spans="1:4" ht="15.75" x14ac:dyDescent="0.25">
      <c r="A458" s="38">
        <v>43557</v>
      </c>
      <c r="B458" s="39">
        <v>65</v>
      </c>
      <c r="C458" s="39">
        <v>52.6</v>
      </c>
      <c r="D458" s="39">
        <v>40</v>
      </c>
    </row>
    <row r="459" spans="1:4" ht="15.75" x14ac:dyDescent="0.25">
      <c r="A459" s="38">
        <v>43558</v>
      </c>
      <c r="B459" s="39">
        <v>67</v>
      </c>
      <c r="C459" s="39">
        <v>54.5</v>
      </c>
      <c r="D459" s="39">
        <v>39</v>
      </c>
    </row>
    <row r="460" spans="1:4" ht="15.75" x14ac:dyDescent="0.25">
      <c r="A460" s="38">
        <v>43559</v>
      </c>
      <c r="B460" s="39">
        <v>80</v>
      </c>
      <c r="C460" s="39">
        <v>65.900000000000006</v>
      </c>
      <c r="D460" s="39">
        <v>47</v>
      </c>
    </row>
    <row r="461" spans="1:4" ht="15.75" x14ac:dyDescent="0.25">
      <c r="A461" s="38">
        <v>43560</v>
      </c>
      <c r="B461" s="39">
        <v>69</v>
      </c>
      <c r="C461" s="39">
        <v>59.1</v>
      </c>
      <c r="D461" s="39">
        <v>51</v>
      </c>
    </row>
    <row r="462" spans="1:4" ht="15.75" x14ac:dyDescent="0.25">
      <c r="A462" s="38">
        <v>43561</v>
      </c>
      <c r="B462" s="39">
        <v>68</v>
      </c>
      <c r="C462" s="39">
        <v>57.1</v>
      </c>
      <c r="D462" s="39">
        <v>45</v>
      </c>
    </row>
    <row r="463" spans="1:4" ht="15.75" x14ac:dyDescent="0.25">
      <c r="A463" s="38">
        <v>43562</v>
      </c>
      <c r="B463" s="39">
        <v>65</v>
      </c>
      <c r="C463" s="39">
        <v>55.3</v>
      </c>
      <c r="D463" s="39">
        <v>46</v>
      </c>
    </row>
    <row r="464" spans="1:4" ht="15.75" x14ac:dyDescent="0.25">
      <c r="A464" s="38">
        <v>43563</v>
      </c>
      <c r="B464" s="39">
        <v>60</v>
      </c>
      <c r="C464" s="39">
        <v>53.1</v>
      </c>
      <c r="D464" s="39">
        <v>44</v>
      </c>
    </row>
    <row r="465" spans="1:4" ht="15.75" x14ac:dyDescent="0.25">
      <c r="A465" s="38">
        <v>43564</v>
      </c>
      <c r="B465" s="39">
        <v>51</v>
      </c>
      <c r="C465" s="39">
        <v>45.4</v>
      </c>
      <c r="D465" s="39">
        <v>41</v>
      </c>
    </row>
    <row r="466" spans="1:4" ht="15.75" x14ac:dyDescent="0.25">
      <c r="A466" s="38">
        <v>43565</v>
      </c>
      <c r="B466" s="39">
        <v>64</v>
      </c>
      <c r="C466" s="39">
        <v>52.9</v>
      </c>
      <c r="D466" s="39">
        <v>36</v>
      </c>
    </row>
    <row r="467" spans="1:4" ht="15.75" x14ac:dyDescent="0.25">
      <c r="A467" s="38">
        <v>43566</v>
      </c>
      <c r="B467" s="39">
        <v>65</v>
      </c>
      <c r="C467" s="39">
        <v>57.3</v>
      </c>
      <c r="D467" s="39">
        <v>52</v>
      </c>
    </row>
    <row r="468" spans="1:4" ht="15.75" x14ac:dyDescent="0.25">
      <c r="A468" s="38">
        <v>43567</v>
      </c>
      <c r="B468" s="39">
        <v>70</v>
      </c>
      <c r="C468" s="39">
        <v>58.8</v>
      </c>
      <c r="D468" s="39">
        <v>46</v>
      </c>
    </row>
    <row r="469" spans="1:4" ht="15.75" x14ac:dyDescent="0.25">
      <c r="A469" s="38">
        <v>43568</v>
      </c>
      <c r="B469" s="39">
        <v>68</v>
      </c>
      <c r="C469" s="39">
        <v>60.6</v>
      </c>
      <c r="D469" s="39">
        <v>49</v>
      </c>
    </row>
    <row r="470" spans="1:4" ht="15.75" x14ac:dyDescent="0.25">
      <c r="A470" s="38">
        <v>43569</v>
      </c>
      <c r="B470" s="39">
        <v>72</v>
      </c>
      <c r="C470" s="39">
        <v>63.4</v>
      </c>
      <c r="D470" s="39">
        <v>52</v>
      </c>
    </row>
    <row r="471" spans="1:4" ht="15.75" x14ac:dyDescent="0.25">
      <c r="A471" s="38">
        <v>43570</v>
      </c>
      <c r="B471" s="39">
        <v>78</v>
      </c>
      <c r="C471" s="39">
        <v>64.599999999999994</v>
      </c>
      <c r="D471" s="39">
        <v>46</v>
      </c>
    </row>
    <row r="472" spans="1:4" ht="15.75" x14ac:dyDescent="0.25">
      <c r="A472" s="38">
        <v>43571</v>
      </c>
      <c r="B472" s="39">
        <v>78</v>
      </c>
      <c r="C472" s="39">
        <v>67</v>
      </c>
      <c r="D472" s="39">
        <v>58</v>
      </c>
    </row>
    <row r="473" spans="1:4" ht="15.75" x14ac:dyDescent="0.25">
      <c r="A473" s="38">
        <v>43572</v>
      </c>
      <c r="B473" s="39">
        <v>81</v>
      </c>
      <c r="C473" s="39">
        <v>68.599999999999994</v>
      </c>
      <c r="D473" s="39">
        <v>55</v>
      </c>
    </row>
    <row r="474" spans="1:4" ht="15.75" x14ac:dyDescent="0.25">
      <c r="A474" s="38">
        <v>43573</v>
      </c>
      <c r="B474" s="39">
        <v>73</v>
      </c>
      <c r="C474" s="39">
        <v>65.5</v>
      </c>
      <c r="D474" s="39">
        <v>54</v>
      </c>
    </row>
    <row r="475" spans="1:4" ht="15.75" x14ac:dyDescent="0.25">
      <c r="A475" s="38">
        <v>43574</v>
      </c>
      <c r="B475" s="39">
        <v>63</v>
      </c>
      <c r="C475" s="39">
        <v>56.5</v>
      </c>
      <c r="D475" s="39">
        <v>52</v>
      </c>
    </row>
    <row r="476" spans="1:4" ht="15.75" x14ac:dyDescent="0.25">
      <c r="A476" s="38">
        <v>43575</v>
      </c>
      <c r="B476" s="39">
        <v>55</v>
      </c>
      <c r="C476" s="39">
        <v>52.3</v>
      </c>
      <c r="D476" s="39">
        <v>47</v>
      </c>
    </row>
    <row r="477" spans="1:4" ht="15.75" x14ac:dyDescent="0.25">
      <c r="A477" s="38">
        <v>43576</v>
      </c>
      <c r="B477" s="39">
        <v>68</v>
      </c>
      <c r="C477" s="39">
        <v>59.4</v>
      </c>
      <c r="D477" s="39">
        <v>49</v>
      </c>
    </row>
    <row r="478" spans="1:4" ht="15.75" x14ac:dyDescent="0.25">
      <c r="A478" s="38">
        <v>43577</v>
      </c>
      <c r="B478" s="39">
        <v>75</v>
      </c>
      <c r="C478" s="39">
        <v>63.6</v>
      </c>
      <c r="D478" s="39">
        <v>49</v>
      </c>
    </row>
    <row r="479" spans="1:4" ht="15.75" x14ac:dyDescent="0.25">
      <c r="A479" s="38">
        <v>43578</v>
      </c>
      <c r="B479" s="39">
        <v>76</v>
      </c>
      <c r="C479" s="39">
        <v>68.900000000000006</v>
      </c>
      <c r="D479" s="39">
        <v>61</v>
      </c>
    </row>
    <row r="480" spans="1:4" ht="15.75" x14ac:dyDescent="0.25">
      <c r="A480" s="38">
        <v>43579</v>
      </c>
      <c r="B480" s="39">
        <v>66</v>
      </c>
      <c r="C480" s="39">
        <v>55.5</v>
      </c>
      <c r="D480" s="39">
        <v>43</v>
      </c>
    </row>
    <row r="481" spans="1:4" ht="15.75" x14ac:dyDescent="0.25">
      <c r="A481" s="38">
        <v>43580</v>
      </c>
      <c r="B481" s="39">
        <v>60</v>
      </c>
      <c r="C481" s="39">
        <v>52.6</v>
      </c>
      <c r="D481" s="39">
        <v>41</v>
      </c>
    </row>
    <row r="482" spans="1:4" ht="15.75" x14ac:dyDescent="0.25">
      <c r="A482" s="38">
        <v>43581</v>
      </c>
      <c r="B482" s="39">
        <v>65</v>
      </c>
      <c r="C482" s="39">
        <v>56.6</v>
      </c>
      <c r="D482" s="39">
        <v>48</v>
      </c>
    </row>
    <row r="483" spans="1:4" ht="15.75" x14ac:dyDescent="0.25">
      <c r="A483" s="38">
        <v>43582</v>
      </c>
      <c r="B483" s="39">
        <v>55</v>
      </c>
      <c r="C483" s="39">
        <v>51</v>
      </c>
      <c r="D483" s="39">
        <v>48</v>
      </c>
    </row>
    <row r="484" spans="1:4" ht="15.75" x14ac:dyDescent="0.25">
      <c r="A484" s="38">
        <v>43583</v>
      </c>
      <c r="B484" s="39">
        <v>58</v>
      </c>
      <c r="C484" s="39">
        <v>53.3</v>
      </c>
      <c r="D484" s="39">
        <v>47</v>
      </c>
    </row>
    <row r="485" spans="1:4" ht="15.75" x14ac:dyDescent="0.25">
      <c r="A485" s="38">
        <v>43584</v>
      </c>
      <c r="B485" s="39">
        <v>68</v>
      </c>
      <c r="C485" s="39">
        <v>60.5</v>
      </c>
      <c r="D485" s="39">
        <v>53</v>
      </c>
    </row>
    <row r="486" spans="1:4" ht="15.75" x14ac:dyDescent="0.25">
      <c r="A486" s="38">
        <v>43585</v>
      </c>
      <c r="B486" s="39">
        <v>75</v>
      </c>
      <c r="C486" s="39">
        <v>67.5</v>
      </c>
      <c r="D486" s="39">
        <v>57</v>
      </c>
    </row>
    <row r="487" spans="1:4" ht="15.75" x14ac:dyDescent="0.25">
      <c r="A487" s="38">
        <v>43586</v>
      </c>
      <c r="B487" s="39">
        <v>82</v>
      </c>
      <c r="C487" s="39">
        <v>69</v>
      </c>
      <c r="D487" s="39">
        <v>47</v>
      </c>
    </row>
    <row r="488" spans="1:4" ht="15.75" x14ac:dyDescent="0.25">
      <c r="A488" s="38">
        <v>43587</v>
      </c>
      <c r="B488" s="39">
        <v>85</v>
      </c>
      <c r="C488" s="39">
        <v>71</v>
      </c>
      <c r="D488" s="39">
        <v>48</v>
      </c>
    </row>
    <row r="489" spans="1:4" ht="15.75" x14ac:dyDescent="0.25">
      <c r="A489" s="38">
        <v>43588</v>
      </c>
      <c r="B489" s="39">
        <v>83</v>
      </c>
      <c r="C489" s="39">
        <v>71.5</v>
      </c>
      <c r="D489" s="39">
        <v>54</v>
      </c>
    </row>
    <row r="490" spans="1:4" ht="15.75" x14ac:dyDescent="0.25">
      <c r="A490" s="38">
        <v>43589</v>
      </c>
      <c r="B490" s="39">
        <v>80</v>
      </c>
      <c r="C490" s="39">
        <v>72.400000000000006</v>
      </c>
      <c r="D490" s="39">
        <v>64</v>
      </c>
    </row>
    <row r="491" spans="1:4" ht="15.75" x14ac:dyDescent="0.25">
      <c r="A491" s="38">
        <v>43590</v>
      </c>
      <c r="B491" s="39">
        <v>72</v>
      </c>
      <c r="C491" s="39">
        <v>65.900000000000006</v>
      </c>
      <c r="D491" s="39">
        <v>58</v>
      </c>
    </row>
    <row r="492" spans="1:4" ht="15.75" x14ac:dyDescent="0.25">
      <c r="A492" s="38">
        <v>43591</v>
      </c>
      <c r="B492" s="39">
        <v>75</v>
      </c>
      <c r="C492" s="39">
        <v>63.4</v>
      </c>
      <c r="D492" s="39">
        <v>44</v>
      </c>
    </row>
    <row r="493" spans="1:4" ht="15.75" x14ac:dyDescent="0.25">
      <c r="A493" s="38">
        <v>43592</v>
      </c>
      <c r="B493" s="39">
        <v>81</v>
      </c>
      <c r="C493" s="39">
        <v>68.900000000000006</v>
      </c>
      <c r="D493" s="39">
        <v>47</v>
      </c>
    </row>
    <row r="494" spans="1:4" ht="15.75" x14ac:dyDescent="0.25">
      <c r="A494" s="38">
        <v>43593</v>
      </c>
      <c r="B494" s="39">
        <v>78</v>
      </c>
      <c r="C494" s="39">
        <v>67.900000000000006</v>
      </c>
      <c r="D494" s="39">
        <v>59</v>
      </c>
    </row>
    <row r="495" spans="1:4" ht="15.75" x14ac:dyDescent="0.25">
      <c r="A495" s="38">
        <v>43594</v>
      </c>
      <c r="B495" s="39">
        <v>85</v>
      </c>
      <c r="C495" s="39">
        <v>71.900000000000006</v>
      </c>
      <c r="D495" s="39">
        <v>51</v>
      </c>
    </row>
    <row r="496" spans="1:4" ht="15.75" x14ac:dyDescent="0.25">
      <c r="A496" s="38">
        <v>43595</v>
      </c>
      <c r="B496" s="39">
        <v>83</v>
      </c>
      <c r="C496" s="39">
        <v>72.3</v>
      </c>
      <c r="D496" s="39">
        <v>58</v>
      </c>
    </row>
    <row r="497" spans="1:4" ht="15.75" x14ac:dyDescent="0.25">
      <c r="A497" s="38">
        <v>43596</v>
      </c>
      <c r="B497" s="39">
        <v>83</v>
      </c>
      <c r="C497" s="39">
        <v>72.599999999999994</v>
      </c>
      <c r="D497" s="39">
        <v>62</v>
      </c>
    </row>
    <row r="498" spans="1:4" ht="15.75" x14ac:dyDescent="0.25">
      <c r="A498" s="38">
        <v>43597</v>
      </c>
      <c r="B498" s="39">
        <v>66</v>
      </c>
      <c r="C498" s="39">
        <v>62.1</v>
      </c>
      <c r="D498" s="39">
        <v>56</v>
      </c>
    </row>
    <row r="499" spans="1:4" ht="15.75" x14ac:dyDescent="0.25">
      <c r="A499" s="38">
        <v>43598</v>
      </c>
      <c r="B499" s="39">
        <v>74</v>
      </c>
      <c r="C499" s="39">
        <v>63.1</v>
      </c>
      <c r="D499" s="39">
        <v>45</v>
      </c>
    </row>
    <row r="500" spans="1:4" ht="15.75" x14ac:dyDescent="0.25">
      <c r="A500" s="38">
        <v>43599</v>
      </c>
      <c r="B500" s="39">
        <v>78</v>
      </c>
      <c r="C500" s="39">
        <v>67.400000000000006</v>
      </c>
      <c r="D500" s="39">
        <v>51</v>
      </c>
    </row>
    <row r="501" spans="1:4" ht="15.75" x14ac:dyDescent="0.25">
      <c r="A501" s="38">
        <v>43600</v>
      </c>
      <c r="B501" s="39">
        <v>82</v>
      </c>
      <c r="C501" s="39">
        <v>72.8</v>
      </c>
      <c r="D501" s="39">
        <v>60</v>
      </c>
    </row>
    <row r="502" spans="1:4" ht="15.75" x14ac:dyDescent="0.25">
      <c r="A502" s="38">
        <v>43601</v>
      </c>
      <c r="B502" s="39">
        <v>90</v>
      </c>
      <c r="C502" s="39">
        <v>78.8</v>
      </c>
      <c r="D502" s="39">
        <v>64</v>
      </c>
    </row>
    <row r="503" spans="1:4" ht="15.75" x14ac:dyDescent="0.25">
      <c r="A503" s="38">
        <v>43602</v>
      </c>
      <c r="B503" s="39">
        <v>86</v>
      </c>
      <c r="C503" s="39">
        <v>74.900000000000006</v>
      </c>
      <c r="D503" s="39">
        <v>66</v>
      </c>
    </row>
    <row r="504" spans="1:4" ht="15.75" x14ac:dyDescent="0.25">
      <c r="A504" s="38">
        <v>43603</v>
      </c>
      <c r="B504" s="39">
        <v>74</v>
      </c>
      <c r="C504" s="39">
        <v>68.5</v>
      </c>
      <c r="D504" s="39">
        <v>65</v>
      </c>
    </row>
    <row r="505" spans="1:4" ht="15.75" x14ac:dyDescent="0.25">
      <c r="A505" s="38">
        <v>43604</v>
      </c>
      <c r="B505" s="39">
        <v>71</v>
      </c>
      <c r="C505" s="39">
        <v>56.6</v>
      </c>
      <c r="D505" s="39">
        <v>62</v>
      </c>
    </row>
    <row r="506" spans="1:4" ht="15.75" x14ac:dyDescent="0.25">
      <c r="A506" s="38">
        <v>43605</v>
      </c>
      <c r="B506" s="39">
        <v>79</v>
      </c>
      <c r="C506" s="39">
        <v>68</v>
      </c>
      <c r="D506" s="39">
        <v>60</v>
      </c>
    </row>
    <row r="507" spans="1:4" ht="15.75" x14ac:dyDescent="0.25">
      <c r="A507" s="38">
        <v>43606</v>
      </c>
      <c r="B507" s="39">
        <v>87</v>
      </c>
      <c r="C507" s="39">
        <v>71.599999999999994</v>
      </c>
      <c r="D507" s="39">
        <v>51</v>
      </c>
    </row>
    <row r="508" spans="1:4" ht="15.75" x14ac:dyDescent="0.25">
      <c r="A508" s="38">
        <v>43607</v>
      </c>
      <c r="B508" s="39">
        <v>92</v>
      </c>
      <c r="C508" s="39">
        <v>76.599999999999994</v>
      </c>
      <c r="D508" s="39">
        <v>54</v>
      </c>
    </row>
    <row r="509" spans="1:4" ht="15.75" x14ac:dyDescent="0.25">
      <c r="A509" s="38">
        <v>43608</v>
      </c>
      <c r="B509" s="39">
        <v>98</v>
      </c>
      <c r="C509" s="39">
        <v>82</v>
      </c>
      <c r="D509" s="39">
        <v>63</v>
      </c>
    </row>
    <row r="510" spans="1:4" ht="15.75" x14ac:dyDescent="0.25">
      <c r="A510" s="38">
        <v>43609</v>
      </c>
      <c r="B510" s="39">
        <v>91</v>
      </c>
      <c r="C510" s="39">
        <v>80.400000000000006</v>
      </c>
      <c r="D510" s="39">
        <v>66</v>
      </c>
    </row>
    <row r="511" spans="1:4" ht="15.75" x14ac:dyDescent="0.25">
      <c r="A511" s="38">
        <v>43610</v>
      </c>
      <c r="B511" s="39">
        <v>92</v>
      </c>
      <c r="C511" s="39">
        <v>81.900000000000006</v>
      </c>
      <c r="D511" s="39">
        <v>67</v>
      </c>
    </row>
    <row r="512" spans="1:4" ht="15.75" x14ac:dyDescent="0.25">
      <c r="A512" s="38">
        <v>43611</v>
      </c>
      <c r="B512" s="39">
        <v>78</v>
      </c>
      <c r="C512" s="39">
        <v>71.5</v>
      </c>
      <c r="D512" s="39">
        <v>67</v>
      </c>
    </row>
    <row r="513" spans="1:4" ht="15.75" x14ac:dyDescent="0.25">
      <c r="A513" s="38">
        <v>43612</v>
      </c>
      <c r="B513" s="39">
        <v>82</v>
      </c>
      <c r="C513" s="39">
        <v>72.5</v>
      </c>
      <c r="D513" s="39">
        <v>64</v>
      </c>
    </row>
    <row r="514" spans="1:4" ht="15.75" x14ac:dyDescent="0.25">
      <c r="A514" s="38">
        <v>43613</v>
      </c>
      <c r="B514" s="39">
        <v>87</v>
      </c>
      <c r="C514" s="39">
        <v>75.400000000000006</v>
      </c>
      <c r="D514" s="39">
        <v>55</v>
      </c>
    </row>
    <row r="515" spans="1:4" ht="15.75" x14ac:dyDescent="0.25">
      <c r="A515" s="38">
        <v>43614</v>
      </c>
      <c r="B515" s="39">
        <v>88</v>
      </c>
      <c r="C515" s="39">
        <v>78</v>
      </c>
      <c r="D515" s="39">
        <v>62</v>
      </c>
    </row>
    <row r="516" spans="1:4" ht="15.75" x14ac:dyDescent="0.25">
      <c r="A516" s="38">
        <v>43615</v>
      </c>
      <c r="B516" s="39">
        <v>85</v>
      </c>
      <c r="C516" s="39">
        <v>77.400000000000006</v>
      </c>
      <c r="D516" s="39">
        <v>72</v>
      </c>
    </row>
    <row r="517" spans="1:4" ht="15.75" x14ac:dyDescent="0.25">
      <c r="A517" s="38">
        <v>43616</v>
      </c>
      <c r="B517" s="39">
        <v>84</v>
      </c>
      <c r="C517" s="39">
        <v>75.400000000000006</v>
      </c>
      <c r="D517" s="39">
        <v>62</v>
      </c>
    </row>
    <row r="518" spans="1:4" ht="15.75" x14ac:dyDescent="0.25">
      <c r="A518" s="38">
        <v>43617</v>
      </c>
      <c r="B518" s="39">
        <v>83</v>
      </c>
      <c r="C518" s="39">
        <v>75.900000000000006</v>
      </c>
      <c r="D518" s="39">
        <v>69</v>
      </c>
    </row>
    <row r="519" spans="1:4" ht="15.75" x14ac:dyDescent="0.25">
      <c r="A519" s="38">
        <v>43618</v>
      </c>
      <c r="B519" s="39">
        <v>87</v>
      </c>
      <c r="C519" s="39">
        <v>77.099999999999994</v>
      </c>
      <c r="D519" s="39">
        <v>70</v>
      </c>
    </row>
    <row r="520" spans="1:4" ht="15.75" x14ac:dyDescent="0.25">
      <c r="A520" s="38">
        <v>43619</v>
      </c>
      <c r="B520" s="39">
        <v>87</v>
      </c>
      <c r="C520" s="39">
        <v>78</v>
      </c>
      <c r="D520" s="39">
        <v>67</v>
      </c>
    </row>
    <row r="521" spans="1:4" ht="15.75" x14ac:dyDescent="0.25">
      <c r="A521" s="38">
        <v>43620</v>
      </c>
      <c r="B521" s="39">
        <v>79</v>
      </c>
      <c r="C521" s="39">
        <v>72</v>
      </c>
      <c r="D521" s="39">
        <v>66</v>
      </c>
    </row>
    <row r="522" spans="1:4" ht="15.75" x14ac:dyDescent="0.25">
      <c r="A522" s="38">
        <v>43621</v>
      </c>
      <c r="B522" s="39">
        <v>82</v>
      </c>
      <c r="C522" s="39">
        <v>75.5</v>
      </c>
      <c r="D522" s="39">
        <v>68</v>
      </c>
    </row>
    <row r="523" spans="1:4" ht="15.75" x14ac:dyDescent="0.25">
      <c r="A523" s="38">
        <v>43622</v>
      </c>
      <c r="B523" s="39">
        <v>73</v>
      </c>
      <c r="C523" s="39">
        <v>70.400000000000006</v>
      </c>
      <c r="D523" s="39">
        <v>68</v>
      </c>
    </row>
    <row r="524" spans="1:4" ht="15.75" x14ac:dyDescent="0.25">
      <c r="A524" s="38">
        <v>43623</v>
      </c>
      <c r="B524" s="39">
        <v>82</v>
      </c>
      <c r="C524" s="39">
        <v>75.400000000000006</v>
      </c>
      <c r="D524" s="39">
        <v>67</v>
      </c>
    </row>
    <row r="525" spans="1:4" ht="15.75" x14ac:dyDescent="0.25">
      <c r="A525" s="38">
        <v>43624</v>
      </c>
      <c r="B525" s="39">
        <v>92</v>
      </c>
      <c r="C525" s="39">
        <v>81.3</v>
      </c>
      <c r="D525" s="39">
        <v>68</v>
      </c>
    </row>
    <row r="526" spans="1:4" ht="15.75" x14ac:dyDescent="0.25">
      <c r="A526" s="38">
        <v>43625</v>
      </c>
      <c r="B526" s="39">
        <v>87</v>
      </c>
      <c r="C526" s="39">
        <v>79.5</v>
      </c>
      <c r="D526" s="39">
        <v>74</v>
      </c>
    </row>
    <row r="527" spans="1:4" ht="15.75" x14ac:dyDescent="0.25">
      <c r="A527" s="38">
        <v>43626</v>
      </c>
      <c r="B527" s="39">
        <v>90</v>
      </c>
      <c r="C527" s="39">
        <v>77.900000000000006</v>
      </c>
      <c r="D527" s="39">
        <v>66</v>
      </c>
    </row>
    <row r="528" spans="1:4" ht="15.75" x14ac:dyDescent="0.25">
      <c r="A528" s="38">
        <v>43627</v>
      </c>
      <c r="B528" s="39">
        <v>90</v>
      </c>
      <c r="C528" s="39">
        <v>77.5</v>
      </c>
      <c r="D528" s="39">
        <v>67</v>
      </c>
    </row>
    <row r="529" spans="1:4" ht="15.75" x14ac:dyDescent="0.25">
      <c r="A529" s="38">
        <v>43628</v>
      </c>
      <c r="B529" s="39">
        <v>89</v>
      </c>
      <c r="C529" s="39">
        <v>80.099999999999994</v>
      </c>
      <c r="D529" s="39">
        <v>71</v>
      </c>
    </row>
    <row r="530" spans="1:4" ht="15.75" x14ac:dyDescent="0.25">
      <c r="A530" s="38">
        <v>43629</v>
      </c>
      <c r="B530" s="39">
        <v>87</v>
      </c>
      <c r="C530" s="39">
        <v>79.8</v>
      </c>
      <c r="D530" s="39">
        <v>73</v>
      </c>
    </row>
    <row r="531" spans="1:4" ht="15.75" x14ac:dyDescent="0.25">
      <c r="A531" s="38">
        <v>43630</v>
      </c>
      <c r="B531" s="39">
        <v>95</v>
      </c>
      <c r="C531" s="39">
        <v>82.5</v>
      </c>
      <c r="D531" s="39">
        <v>70</v>
      </c>
    </row>
    <row r="532" spans="1:4" ht="15.75" x14ac:dyDescent="0.25">
      <c r="A532" s="38">
        <v>43631</v>
      </c>
      <c r="B532" s="39">
        <v>88</v>
      </c>
      <c r="C532" s="39">
        <v>78.599999999999994</v>
      </c>
      <c r="D532" s="39">
        <v>71</v>
      </c>
    </row>
    <row r="533" spans="1:4" ht="15.75" x14ac:dyDescent="0.25">
      <c r="A533" s="38">
        <v>43632</v>
      </c>
      <c r="B533" s="39">
        <v>71</v>
      </c>
      <c r="C533" s="39">
        <v>68.3</v>
      </c>
      <c r="D533" s="39">
        <v>65</v>
      </c>
    </row>
    <row r="534" spans="1:4" ht="15.75" x14ac:dyDescent="0.25">
      <c r="A534" s="38">
        <v>43633</v>
      </c>
      <c r="B534" s="39">
        <v>82</v>
      </c>
      <c r="C534" s="39">
        <v>74</v>
      </c>
      <c r="D534" s="39">
        <v>66</v>
      </c>
    </row>
    <row r="535" spans="1:4" ht="15.75" x14ac:dyDescent="0.25">
      <c r="A535" s="38">
        <v>43634</v>
      </c>
      <c r="B535" s="39">
        <v>92</v>
      </c>
      <c r="C535" s="39">
        <v>80.5</v>
      </c>
      <c r="D535" s="39">
        <v>68</v>
      </c>
    </row>
    <row r="536" spans="1:4" ht="15.75" x14ac:dyDescent="0.25">
      <c r="A536" s="38">
        <v>43635</v>
      </c>
      <c r="B536" s="39">
        <v>86</v>
      </c>
      <c r="C536" s="39">
        <v>79.400000000000006</v>
      </c>
      <c r="D536" s="39">
        <v>72</v>
      </c>
    </row>
    <row r="537" spans="1:4" ht="15.75" x14ac:dyDescent="0.25">
      <c r="A537" s="38">
        <v>43636</v>
      </c>
      <c r="B537" s="39">
        <v>94</v>
      </c>
      <c r="C537" s="39">
        <v>82.8</v>
      </c>
      <c r="D537" s="39">
        <v>73</v>
      </c>
    </row>
    <row r="538" spans="1:4" ht="15.75" x14ac:dyDescent="0.25">
      <c r="A538" s="38">
        <v>43637</v>
      </c>
      <c r="B538" s="39">
        <v>85</v>
      </c>
      <c r="C538" s="39">
        <v>80.099999999999994</v>
      </c>
      <c r="D538" s="39">
        <v>75</v>
      </c>
    </row>
    <row r="539" spans="1:4" ht="15.75" x14ac:dyDescent="0.25">
      <c r="A539" s="38">
        <v>43638</v>
      </c>
      <c r="B539" s="39">
        <v>95</v>
      </c>
      <c r="C539" s="39">
        <v>83.8</v>
      </c>
      <c r="D539" s="39">
        <v>70</v>
      </c>
    </row>
    <row r="540" spans="1:4" ht="15.75" x14ac:dyDescent="0.25">
      <c r="A540" s="38">
        <v>43639</v>
      </c>
      <c r="B540" s="39">
        <v>95</v>
      </c>
      <c r="C540" s="39">
        <v>84</v>
      </c>
      <c r="D540" s="39">
        <v>73</v>
      </c>
    </row>
    <row r="541" spans="1:4" ht="15.75" x14ac:dyDescent="0.25">
      <c r="A541" s="38">
        <v>43640</v>
      </c>
      <c r="B541" s="39">
        <v>97</v>
      </c>
      <c r="C541" s="39">
        <v>86.1</v>
      </c>
      <c r="D541" s="39">
        <v>72</v>
      </c>
    </row>
    <row r="542" spans="1:4" ht="15.75" x14ac:dyDescent="0.25">
      <c r="A542" s="38">
        <v>43641</v>
      </c>
      <c r="B542" s="39">
        <v>93</v>
      </c>
      <c r="C542" s="39">
        <v>86.1</v>
      </c>
      <c r="D542" s="39">
        <v>79</v>
      </c>
    </row>
    <row r="543" spans="1:4" ht="15.75" x14ac:dyDescent="0.25">
      <c r="A543" s="38">
        <v>43642</v>
      </c>
      <c r="B543" s="39">
        <v>91</v>
      </c>
      <c r="C543" s="39">
        <v>82.5</v>
      </c>
      <c r="D543" s="39">
        <v>74</v>
      </c>
    </row>
    <row r="544" spans="1:4" ht="15.75" x14ac:dyDescent="0.25">
      <c r="A544" s="38">
        <v>43643</v>
      </c>
      <c r="B544" s="39">
        <v>93</v>
      </c>
      <c r="C544" s="39">
        <v>83.1</v>
      </c>
      <c r="D544" s="39">
        <v>72</v>
      </c>
    </row>
    <row r="545" spans="1:4" ht="15.75" x14ac:dyDescent="0.25">
      <c r="A545" s="38">
        <v>43644</v>
      </c>
      <c r="B545" s="39">
        <v>89</v>
      </c>
      <c r="C545" s="39">
        <v>81.8</v>
      </c>
      <c r="D545" s="39">
        <v>75</v>
      </c>
    </row>
    <row r="546" spans="1:4" ht="15.75" x14ac:dyDescent="0.25">
      <c r="A546" s="38">
        <v>43645</v>
      </c>
      <c r="B546" s="39">
        <v>92</v>
      </c>
      <c r="C546" s="39">
        <v>84.1</v>
      </c>
      <c r="D546" s="39">
        <v>73</v>
      </c>
    </row>
    <row r="547" spans="1:4" ht="15.75" x14ac:dyDescent="0.25">
      <c r="A547" s="38">
        <v>43646</v>
      </c>
      <c r="B547" s="39">
        <v>89</v>
      </c>
      <c r="C547" s="39">
        <v>82.4</v>
      </c>
      <c r="D547" s="39">
        <v>76</v>
      </c>
    </row>
    <row r="548" spans="1:4" ht="15.75" x14ac:dyDescent="0.25">
      <c r="A548" s="38">
        <v>43649</v>
      </c>
      <c r="B548" s="39">
        <v>97</v>
      </c>
      <c r="C548" s="39">
        <v>85</v>
      </c>
      <c r="D548" s="39">
        <v>71</v>
      </c>
    </row>
    <row r="549" spans="1:4" ht="15.75" x14ac:dyDescent="0.25">
      <c r="A549" s="38">
        <v>43650</v>
      </c>
      <c r="B549" s="39">
        <v>99</v>
      </c>
      <c r="C549" s="39">
        <v>88.4</v>
      </c>
      <c r="D549" s="39">
        <v>74</v>
      </c>
    </row>
    <row r="550" spans="1:4" ht="15.75" x14ac:dyDescent="0.25">
      <c r="A550" s="38">
        <v>43651</v>
      </c>
      <c r="B550" s="39">
        <v>85</v>
      </c>
      <c r="C550" s="39">
        <v>77.5</v>
      </c>
      <c r="D550" s="39">
        <v>68</v>
      </c>
    </row>
    <row r="551" spans="1:4" ht="15.75" x14ac:dyDescent="0.25">
      <c r="A551" s="38">
        <v>43652</v>
      </c>
      <c r="B551" s="39">
        <v>80</v>
      </c>
      <c r="C551" s="39">
        <v>73.099999999999994</v>
      </c>
      <c r="D551" s="39">
        <v>68</v>
      </c>
    </row>
    <row r="552" spans="1:4" ht="15.75" x14ac:dyDescent="0.25">
      <c r="A552" s="38">
        <v>43653</v>
      </c>
      <c r="B552" s="39">
        <v>79</v>
      </c>
      <c r="C552" s="39">
        <v>73</v>
      </c>
      <c r="D552" s="39">
        <v>69</v>
      </c>
    </row>
    <row r="553" spans="1:4" ht="15.75" x14ac:dyDescent="0.25">
      <c r="A553" s="38">
        <v>43654</v>
      </c>
      <c r="B553" s="39">
        <v>86</v>
      </c>
      <c r="C553" s="39">
        <v>77.8</v>
      </c>
      <c r="D553" s="39">
        <v>67</v>
      </c>
    </row>
    <row r="554" spans="1:4" ht="15.75" x14ac:dyDescent="0.25">
      <c r="A554" s="38">
        <v>43655</v>
      </c>
      <c r="B554" s="39">
        <v>79</v>
      </c>
      <c r="C554" s="39">
        <v>76.599999999999994</v>
      </c>
      <c r="D554" s="39">
        <v>74</v>
      </c>
    </row>
    <row r="555" spans="1:4" ht="15.75" x14ac:dyDescent="0.25">
      <c r="A555" s="38">
        <v>43656</v>
      </c>
      <c r="B555" s="39">
        <v>84</v>
      </c>
      <c r="C555" s="39">
        <v>76.8</v>
      </c>
      <c r="D555" s="39">
        <v>71</v>
      </c>
    </row>
    <row r="556" spans="1:4" ht="15.75" x14ac:dyDescent="0.25">
      <c r="A556" s="38">
        <v>43657</v>
      </c>
      <c r="B556" s="39">
        <v>87</v>
      </c>
      <c r="C556" s="39">
        <v>78.900000000000006</v>
      </c>
      <c r="D556" s="39">
        <v>69</v>
      </c>
    </row>
    <row r="557" spans="1:4" ht="15.75" x14ac:dyDescent="0.25">
      <c r="A557" s="38">
        <v>43658</v>
      </c>
      <c r="B557" s="39">
        <v>91</v>
      </c>
      <c r="C557" s="39">
        <v>82.8</v>
      </c>
      <c r="D557" s="39">
        <v>72</v>
      </c>
    </row>
    <row r="558" spans="1:4" ht="15.75" x14ac:dyDescent="0.25">
      <c r="A558" s="38">
        <v>43659</v>
      </c>
      <c r="B558" s="39">
        <v>91</v>
      </c>
      <c r="C558" s="39">
        <v>82.9</v>
      </c>
      <c r="D558" s="39">
        <v>74</v>
      </c>
    </row>
    <row r="559" spans="1:4" ht="15.75" x14ac:dyDescent="0.25">
      <c r="A559" s="38">
        <v>43660</v>
      </c>
      <c r="B559" s="39">
        <v>90</v>
      </c>
      <c r="C559" s="39">
        <v>81.599999999999994</v>
      </c>
      <c r="D559" s="39">
        <v>70</v>
      </c>
    </row>
    <row r="560" spans="1:4" ht="15.75" x14ac:dyDescent="0.25">
      <c r="A560" s="38">
        <v>43661</v>
      </c>
      <c r="B560" s="39">
        <v>90</v>
      </c>
      <c r="C560" s="39">
        <v>83.5</v>
      </c>
      <c r="D560" s="39">
        <v>74</v>
      </c>
    </row>
    <row r="561" spans="1:4" ht="15.75" x14ac:dyDescent="0.25">
      <c r="A561" s="38">
        <v>43662</v>
      </c>
      <c r="B561" s="39">
        <v>91</v>
      </c>
      <c r="C561" s="39">
        <v>83.4</v>
      </c>
      <c r="D561" s="39">
        <v>78</v>
      </c>
    </row>
    <row r="562" spans="1:4" ht="15.75" x14ac:dyDescent="0.25">
      <c r="A562" s="38">
        <v>43663</v>
      </c>
      <c r="B562" s="39">
        <v>81</v>
      </c>
      <c r="C562" s="39">
        <v>77.599999999999994</v>
      </c>
      <c r="D562" s="39">
        <v>74</v>
      </c>
    </row>
    <row r="563" spans="1:4" ht="15.75" x14ac:dyDescent="0.25">
      <c r="A563" s="38">
        <v>43664</v>
      </c>
      <c r="B563" s="39">
        <v>89</v>
      </c>
      <c r="C563" s="39">
        <v>82.1</v>
      </c>
      <c r="D563" s="39">
        <v>74</v>
      </c>
    </row>
    <row r="564" spans="1:4" ht="15.75" x14ac:dyDescent="0.25">
      <c r="A564" s="38">
        <v>43665</v>
      </c>
      <c r="B564" s="39">
        <v>89</v>
      </c>
      <c r="C564" s="39">
        <v>82.5</v>
      </c>
      <c r="D564" s="39">
        <v>76</v>
      </c>
    </row>
    <row r="565" spans="1:4" ht="15.75" x14ac:dyDescent="0.25">
      <c r="A565" s="38">
        <v>43666</v>
      </c>
      <c r="B565" s="39">
        <v>83</v>
      </c>
      <c r="C565" s="39">
        <v>80.5</v>
      </c>
      <c r="D565" s="39">
        <v>78</v>
      </c>
    </row>
    <row r="566" spans="1:4" ht="15.75" x14ac:dyDescent="0.25">
      <c r="A566" s="38">
        <v>43667</v>
      </c>
      <c r="B566" s="39">
        <v>99</v>
      </c>
      <c r="C566" s="39">
        <v>88.4</v>
      </c>
      <c r="D566" s="39">
        <v>77</v>
      </c>
    </row>
    <row r="567" spans="1:4" ht="15.75" x14ac:dyDescent="0.25">
      <c r="A567" s="38">
        <v>43668</v>
      </c>
      <c r="B567" s="39">
        <v>89</v>
      </c>
      <c r="C567" s="39">
        <v>83.8</v>
      </c>
      <c r="D567" s="39">
        <v>75</v>
      </c>
    </row>
    <row r="568" spans="1:4" ht="15.75" x14ac:dyDescent="0.25">
      <c r="A568" s="38">
        <v>43669</v>
      </c>
      <c r="B568" s="39">
        <v>94</v>
      </c>
      <c r="C568" s="39">
        <v>85.8</v>
      </c>
      <c r="D568" s="39">
        <v>76</v>
      </c>
    </row>
    <row r="569" spans="1:4" ht="15.75" x14ac:dyDescent="0.25">
      <c r="A569" s="38">
        <v>43670</v>
      </c>
      <c r="B569" s="39">
        <v>97</v>
      </c>
      <c r="C569" s="39">
        <v>88.6</v>
      </c>
      <c r="D569" s="39">
        <v>79</v>
      </c>
    </row>
    <row r="570" spans="1:4" ht="15.75" x14ac:dyDescent="0.25">
      <c r="A570" s="38">
        <v>43671</v>
      </c>
      <c r="B570" s="39">
        <v>97</v>
      </c>
      <c r="C570" s="39">
        <v>89.4</v>
      </c>
      <c r="D570" s="39">
        <v>80</v>
      </c>
    </row>
    <row r="571" spans="1:4" ht="15.75" x14ac:dyDescent="0.25">
      <c r="A571" s="38">
        <v>43672</v>
      </c>
      <c r="B571" s="39">
        <v>94</v>
      </c>
      <c r="C571" s="39">
        <v>85.1</v>
      </c>
      <c r="D571" s="39">
        <v>76</v>
      </c>
    </row>
    <row r="572" spans="1:4" ht="15.75" x14ac:dyDescent="0.25">
      <c r="A572" s="38">
        <v>43673</v>
      </c>
      <c r="B572" s="39">
        <v>97</v>
      </c>
      <c r="C572" s="39">
        <v>90</v>
      </c>
      <c r="D572" s="39">
        <v>82</v>
      </c>
    </row>
    <row r="573" spans="1:4" ht="15.75" x14ac:dyDescent="0.25">
      <c r="A573" s="38">
        <v>43674</v>
      </c>
      <c r="B573" s="39">
        <v>92</v>
      </c>
      <c r="C573" s="39">
        <v>84.8</v>
      </c>
      <c r="D573" s="39">
        <v>78</v>
      </c>
    </row>
    <row r="574" spans="1:4" ht="15.75" x14ac:dyDescent="0.25">
      <c r="A574" s="38">
        <v>43675</v>
      </c>
      <c r="B574" s="39">
        <v>85</v>
      </c>
      <c r="C574" s="39">
        <v>77.8</v>
      </c>
      <c r="D574" s="39">
        <v>74</v>
      </c>
    </row>
    <row r="575" spans="1:4" ht="15.75" x14ac:dyDescent="0.25">
      <c r="A575" s="38">
        <v>43676</v>
      </c>
      <c r="B575" s="39">
        <v>91</v>
      </c>
      <c r="C575" s="39">
        <v>82.6</v>
      </c>
      <c r="D575" s="39">
        <v>74</v>
      </c>
    </row>
    <row r="576" spans="1:4" ht="15.75" x14ac:dyDescent="0.25">
      <c r="A576" s="38">
        <v>43677</v>
      </c>
      <c r="B576" s="39">
        <v>96</v>
      </c>
      <c r="C576" s="39">
        <v>86.4</v>
      </c>
      <c r="D576" s="39">
        <v>75</v>
      </c>
    </row>
    <row r="577" spans="1:4" ht="15.75" x14ac:dyDescent="0.25">
      <c r="A577" s="38">
        <v>43678</v>
      </c>
      <c r="B577" s="39">
        <v>90</v>
      </c>
      <c r="C577" s="39">
        <v>83.9</v>
      </c>
      <c r="D577" s="39">
        <v>77</v>
      </c>
    </row>
    <row r="578" spans="1:4" ht="15.75" x14ac:dyDescent="0.25">
      <c r="A578" s="38">
        <v>43679</v>
      </c>
      <c r="B578" s="39">
        <v>82</v>
      </c>
      <c r="C578" s="39">
        <v>77.400000000000006</v>
      </c>
      <c r="D578" s="39">
        <v>72</v>
      </c>
    </row>
    <row r="579" spans="1:4" ht="15.75" x14ac:dyDescent="0.25">
      <c r="A579" s="38">
        <v>43680</v>
      </c>
      <c r="B579" s="39">
        <v>86</v>
      </c>
      <c r="C579" s="39">
        <v>80.099999999999994</v>
      </c>
      <c r="D579" s="39">
        <v>72</v>
      </c>
    </row>
    <row r="580" spans="1:4" ht="15.75" x14ac:dyDescent="0.25">
      <c r="A580" s="38">
        <v>43681</v>
      </c>
      <c r="B580" s="39">
        <v>85</v>
      </c>
      <c r="C580" s="39">
        <v>79.099999999999994</v>
      </c>
      <c r="D580" s="39">
        <v>76</v>
      </c>
    </row>
    <row r="581" spans="1:4" ht="15.75" x14ac:dyDescent="0.25">
      <c r="A581" s="38">
        <v>43682</v>
      </c>
      <c r="B581" s="39">
        <v>85</v>
      </c>
      <c r="C581" s="39">
        <v>79.099999999999994</v>
      </c>
      <c r="D581" s="39">
        <v>76</v>
      </c>
    </row>
    <row r="582" spans="1:4" ht="15.75" x14ac:dyDescent="0.25">
      <c r="A582" s="38">
        <v>43683</v>
      </c>
      <c r="B582" s="39">
        <v>88</v>
      </c>
      <c r="C582" s="39">
        <v>81.5</v>
      </c>
      <c r="D582" s="39">
        <v>75</v>
      </c>
    </row>
    <row r="583" spans="1:4" ht="15.75" x14ac:dyDescent="0.25">
      <c r="A583" s="38">
        <v>43684</v>
      </c>
      <c r="B583" s="39">
        <v>87</v>
      </c>
      <c r="C583" s="39">
        <v>79</v>
      </c>
      <c r="D583" s="39">
        <v>72</v>
      </c>
    </row>
    <row r="584" spans="1:4" ht="15.75" x14ac:dyDescent="0.25">
      <c r="A584" s="38">
        <v>43685</v>
      </c>
      <c r="B584" s="39">
        <v>89</v>
      </c>
      <c r="C584" s="39">
        <v>82.8</v>
      </c>
      <c r="D584" s="39">
        <v>75</v>
      </c>
    </row>
    <row r="585" spans="1:4" ht="15.75" x14ac:dyDescent="0.25">
      <c r="A585" s="38">
        <v>43686</v>
      </c>
      <c r="B585" s="39">
        <v>87</v>
      </c>
      <c r="C585" s="39">
        <v>81.099999999999994</v>
      </c>
      <c r="D585" s="39">
        <v>75</v>
      </c>
    </row>
    <row r="586" spans="1:4" ht="15.75" x14ac:dyDescent="0.25">
      <c r="A586" s="38">
        <v>43687</v>
      </c>
      <c r="B586" s="39">
        <v>81</v>
      </c>
      <c r="C586" s="39">
        <v>77</v>
      </c>
      <c r="D586" s="39">
        <v>74</v>
      </c>
    </row>
    <row r="587" spans="1:4" ht="15.75" x14ac:dyDescent="0.25">
      <c r="A587" s="38">
        <v>43688</v>
      </c>
      <c r="B587" s="39">
        <v>77</v>
      </c>
      <c r="C587" s="39">
        <v>75.3</v>
      </c>
      <c r="D587" s="39">
        <v>74</v>
      </c>
    </row>
    <row r="588" spans="1:4" ht="15.75" x14ac:dyDescent="0.25">
      <c r="A588" s="38">
        <v>43689</v>
      </c>
      <c r="B588" s="39">
        <v>83</v>
      </c>
      <c r="C588" s="39">
        <v>79.8</v>
      </c>
      <c r="D588" s="39">
        <v>73</v>
      </c>
    </row>
    <row r="589" spans="1:4" ht="15.75" x14ac:dyDescent="0.25">
      <c r="A589" s="38">
        <v>43690</v>
      </c>
      <c r="B589" s="39">
        <v>89</v>
      </c>
      <c r="C589" s="39">
        <v>80.8</v>
      </c>
      <c r="D589" s="39">
        <v>73</v>
      </c>
    </row>
    <row r="590" spans="1:4" ht="15.75" x14ac:dyDescent="0.25">
      <c r="A590" s="38">
        <v>43691</v>
      </c>
      <c r="B590" s="39">
        <v>90</v>
      </c>
      <c r="C590" s="39">
        <v>80.400000000000006</v>
      </c>
      <c r="D590" s="39">
        <v>72</v>
      </c>
    </row>
    <row r="591" spans="1:4" ht="15.75" x14ac:dyDescent="0.25">
      <c r="A591" s="38">
        <v>43692</v>
      </c>
      <c r="B591" s="39">
        <v>88</v>
      </c>
      <c r="C591" s="39">
        <v>80.900000000000006</v>
      </c>
      <c r="D591" s="39">
        <v>71</v>
      </c>
    </row>
    <row r="592" spans="1:4" ht="15.75" x14ac:dyDescent="0.25">
      <c r="A592" s="38">
        <v>43693</v>
      </c>
      <c r="B592" s="39">
        <v>85</v>
      </c>
      <c r="C592" s="39">
        <v>78.099999999999994</v>
      </c>
      <c r="D592" s="39">
        <v>71</v>
      </c>
    </row>
    <row r="593" spans="1:4" ht="15.75" x14ac:dyDescent="0.25">
      <c r="A593" s="38">
        <v>43694</v>
      </c>
      <c r="B593" s="39">
        <v>90</v>
      </c>
      <c r="C593" s="39">
        <v>78.400000000000006</v>
      </c>
      <c r="D593" s="39">
        <v>68</v>
      </c>
    </row>
    <row r="594" spans="1:4" ht="15.75" x14ac:dyDescent="0.25">
      <c r="A594" s="38">
        <v>43695</v>
      </c>
      <c r="B594" s="39">
        <v>87</v>
      </c>
      <c r="C594" s="39">
        <v>77.599999999999994</v>
      </c>
      <c r="D594" s="39">
        <v>64</v>
      </c>
    </row>
    <row r="595" spans="1:4" ht="15.75" x14ac:dyDescent="0.25">
      <c r="A595" s="38">
        <v>43696</v>
      </c>
      <c r="B595" s="39">
        <v>87</v>
      </c>
      <c r="C595" s="39">
        <v>79.900000000000006</v>
      </c>
      <c r="D595" s="39">
        <v>71</v>
      </c>
    </row>
    <row r="596" spans="1:4" ht="15.75" x14ac:dyDescent="0.25">
      <c r="A596" s="38">
        <v>43697</v>
      </c>
      <c r="B596" s="39">
        <v>78</v>
      </c>
      <c r="C596" s="39">
        <v>72.400000000000006</v>
      </c>
      <c r="D596" s="39">
        <v>70</v>
      </c>
    </row>
    <row r="597" spans="1:4" ht="15.75" x14ac:dyDescent="0.25">
      <c r="A597" s="38">
        <v>43698</v>
      </c>
      <c r="B597" s="39">
        <v>88</v>
      </c>
      <c r="C597" s="39">
        <v>77.599999999999994</v>
      </c>
      <c r="D597" s="39">
        <v>66</v>
      </c>
    </row>
    <row r="598" spans="1:4" ht="15.75" x14ac:dyDescent="0.25">
      <c r="A598" s="38">
        <v>43699</v>
      </c>
      <c r="B598" s="39">
        <v>85</v>
      </c>
      <c r="C598" s="39">
        <v>77.099999999999994</v>
      </c>
      <c r="D598" s="39">
        <v>69</v>
      </c>
    </row>
    <row r="599" spans="1:4" ht="15.75" x14ac:dyDescent="0.25">
      <c r="A599" s="38">
        <v>43700</v>
      </c>
      <c r="B599" s="39">
        <v>86</v>
      </c>
      <c r="C599" s="39">
        <v>76.3</v>
      </c>
      <c r="D599" s="39">
        <v>62</v>
      </c>
    </row>
    <row r="600" spans="1:4" ht="15.75" x14ac:dyDescent="0.25">
      <c r="A600" s="38">
        <v>43701</v>
      </c>
      <c r="B600" s="39">
        <v>87</v>
      </c>
      <c r="C600" s="39">
        <v>77.900000000000006</v>
      </c>
      <c r="D600" s="39">
        <v>68</v>
      </c>
    </row>
    <row r="601" spans="1:4" ht="15.75" x14ac:dyDescent="0.25">
      <c r="A601" s="38">
        <v>43702</v>
      </c>
      <c r="B601" s="39">
        <v>86</v>
      </c>
      <c r="C601" s="39">
        <v>76.5</v>
      </c>
      <c r="D601" s="39">
        <v>65</v>
      </c>
    </row>
    <row r="602" spans="1:4" ht="15.75" x14ac:dyDescent="0.25">
      <c r="A602" s="38">
        <v>43703</v>
      </c>
      <c r="B602" s="39">
        <v>78</v>
      </c>
      <c r="C602" s="39">
        <v>74</v>
      </c>
      <c r="D602" s="39">
        <v>69</v>
      </c>
    </row>
    <row r="603" spans="1:4" ht="15.75" x14ac:dyDescent="0.25">
      <c r="A603" s="38">
        <v>43704</v>
      </c>
      <c r="B603" s="39">
        <v>92</v>
      </c>
      <c r="C603" s="39">
        <v>79.8</v>
      </c>
      <c r="D603" s="39">
        <v>65</v>
      </c>
    </row>
    <row r="604" spans="1:4" ht="15.75" x14ac:dyDescent="0.25">
      <c r="A604" s="38">
        <v>43705</v>
      </c>
      <c r="B604" s="39">
        <v>87</v>
      </c>
      <c r="C604" s="39">
        <v>79</v>
      </c>
      <c r="D604" s="39">
        <v>65</v>
      </c>
    </row>
    <row r="605" spans="1:4" ht="15.75" x14ac:dyDescent="0.25">
      <c r="A605" s="38">
        <v>43706</v>
      </c>
      <c r="B605" s="39">
        <v>85</v>
      </c>
      <c r="C605" s="39">
        <v>76.900000000000006</v>
      </c>
      <c r="D605" s="39">
        <v>67</v>
      </c>
    </row>
    <row r="606" spans="1:4" ht="15.75" x14ac:dyDescent="0.25">
      <c r="A606" s="38">
        <v>43707</v>
      </c>
      <c r="B606" s="39">
        <v>87</v>
      </c>
      <c r="C606" s="39">
        <v>78.8</v>
      </c>
      <c r="D606" s="39">
        <v>73</v>
      </c>
    </row>
    <row r="607" spans="1:4" ht="15.75" x14ac:dyDescent="0.25">
      <c r="A607" s="38">
        <v>43708</v>
      </c>
      <c r="B607" s="39">
        <v>87</v>
      </c>
      <c r="C607" s="39">
        <v>77.400000000000006</v>
      </c>
      <c r="D607" s="39">
        <v>64</v>
      </c>
    </row>
    <row r="608" spans="1:4" ht="15.75" x14ac:dyDescent="0.25">
      <c r="A608" s="38">
        <v>43712</v>
      </c>
      <c r="B608" s="39">
        <v>87</v>
      </c>
      <c r="C608" s="39">
        <v>77.400000000000006</v>
      </c>
      <c r="D608" s="39">
        <v>69</v>
      </c>
    </row>
    <row r="609" spans="1:4" ht="15.75" x14ac:dyDescent="0.25">
      <c r="A609" s="38">
        <v>43713</v>
      </c>
      <c r="B609" s="39">
        <v>88</v>
      </c>
      <c r="C609" s="39">
        <v>77.3</v>
      </c>
      <c r="D609" s="39">
        <v>66</v>
      </c>
    </row>
    <row r="610" spans="1:4" ht="15.75" x14ac:dyDescent="0.25">
      <c r="A610" s="38">
        <v>43714</v>
      </c>
      <c r="B610" s="39">
        <v>89</v>
      </c>
      <c r="C610" s="39">
        <v>78.5</v>
      </c>
      <c r="D610" s="39">
        <v>67</v>
      </c>
    </row>
    <row r="611" spans="1:4" ht="15.75" x14ac:dyDescent="0.25">
      <c r="A611" s="38">
        <v>43715</v>
      </c>
      <c r="B611" s="39">
        <v>93</v>
      </c>
      <c r="C611" s="39">
        <v>81.5</v>
      </c>
      <c r="D611" s="39">
        <v>70</v>
      </c>
    </row>
    <row r="612" spans="1:4" ht="15.75" x14ac:dyDescent="0.25">
      <c r="A612" s="38">
        <v>43716</v>
      </c>
      <c r="B612" s="39">
        <v>95</v>
      </c>
      <c r="C612" s="39">
        <v>83.1</v>
      </c>
      <c r="D612" s="39">
        <v>70</v>
      </c>
    </row>
    <row r="613" spans="1:4" ht="15.75" x14ac:dyDescent="0.25">
      <c r="A613" s="38">
        <v>43717</v>
      </c>
      <c r="B613" s="39">
        <v>88</v>
      </c>
      <c r="C613" s="39">
        <v>78.400000000000006</v>
      </c>
      <c r="D613" s="39">
        <v>68</v>
      </c>
    </row>
    <row r="614" spans="1:4" ht="15.75" x14ac:dyDescent="0.25">
      <c r="A614" s="38">
        <v>43718</v>
      </c>
      <c r="B614" s="39">
        <v>70</v>
      </c>
      <c r="C614" s="39">
        <v>68.3</v>
      </c>
      <c r="D614" s="39">
        <v>66</v>
      </c>
    </row>
    <row r="615" spans="1:4" ht="15.75" x14ac:dyDescent="0.25">
      <c r="A615" s="38">
        <v>43719</v>
      </c>
      <c r="B615" s="39">
        <v>75</v>
      </c>
      <c r="C615" s="39">
        <v>70.400000000000006</v>
      </c>
      <c r="D615" s="39">
        <v>66</v>
      </c>
    </row>
    <row r="616" spans="1:4" ht="15.75" x14ac:dyDescent="0.25">
      <c r="A616" s="38">
        <v>43720</v>
      </c>
      <c r="B616" s="39">
        <v>72</v>
      </c>
      <c r="C616" s="39">
        <v>69</v>
      </c>
      <c r="D616" s="39">
        <v>66</v>
      </c>
    </row>
    <row r="617" spans="1:4" ht="15.75" x14ac:dyDescent="0.25">
      <c r="A617" s="38">
        <v>43721</v>
      </c>
      <c r="B617" s="39">
        <v>79</v>
      </c>
      <c r="C617" s="39">
        <v>71</v>
      </c>
      <c r="D617" s="39">
        <v>64</v>
      </c>
    </row>
    <row r="618" spans="1:4" ht="15.75" x14ac:dyDescent="0.25">
      <c r="A618" s="38">
        <v>43722</v>
      </c>
      <c r="B618" s="39">
        <v>83</v>
      </c>
      <c r="C618" s="39">
        <v>73.599999999999994</v>
      </c>
      <c r="D618" s="39">
        <v>64</v>
      </c>
    </row>
    <row r="619" spans="1:4" ht="15.75" x14ac:dyDescent="0.25">
      <c r="A619" s="38">
        <v>43723</v>
      </c>
      <c r="B619" s="39">
        <v>80</v>
      </c>
      <c r="C619" s="39">
        <v>71.099999999999994</v>
      </c>
      <c r="D619" s="39">
        <v>62</v>
      </c>
    </row>
    <row r="620" spans="1:4" ht="15.75" x14ac:dyDescent="0.25">
      <c r="A620" s="38">
        <v>43724</v>
      </c>
      <c r="B620" s="39">
        <v>80</v>
      </c>
      <c r="C620" s="39">
        <v>71.3</v>
      </c>
      <c r="D620" s="39">
        <v>62</v>
      </c>
    </row>
    <row r="621" spans="1:4" ht="15.75" x14ac:dyDescent="0.25">
      <c r="A621" s="38">
        <v>43725</v>
      </c>
      <c r="B621" s="39">
        <v>80</v>
      </c>
      <c r="C621" s="39">
        <v>71</v>
      </c>
      <c r="D621" s="39">
        <v>61</v>
      </c>
    </row>
    <row r="622" spans="1:4" ht="15.75" x14ac:dyDescent="0.25">
      <c r="A622" s="38">
        <v>43726</v>
      </c>
      <c r="B622" s="39">
        <v>77</v>
      </c>
      <c r="C622" s="39">
        <v>69.599999999999994</v>
      </c>
      <c r="D622" s="39">
        <v>63</v>
      </c>
    </row>
    <row r="623" spans="1:4" ht="15.75" x14ac:dyDescent="0.25">
      <c r="A623" s="38">
        <v>43727</v>
      </c>
      <c r="B623" s="39">
        <v>75</v>
      </c>
      <c r="C623" s="39">
        <v>65.8</v>
      </c>
      <c r="D623" s="39">
        <v>58</v>
      </c>
    </row>
    <row r="624" spans="1:4" ht="15.75" x14ac:dyDescent="0.25">
      <c r="A624" s="38">
        <v>43728</v>
      </c>
      <c r="B624" s="39">
        <v>79</v>
      </c>
      <c r="C624" s="39">
        <v>69.3</v>
      </c>
      <c r="D624" s="39">
        <v>59</v>
      </c>
    </row>
    <row r="625" spans="1:4" ht="15.75" x14ac:dyDescent="0.25">
      <c r="A625" s="38">
        <v>43729</v>
      </c>
      <c r="B625" s="39">
        <v>81</v>
      </c>
      <c r="C625" s="39">
        <v>72</v>
      </c>
      <c r="D625" s="39">
        <v>62</v>
      </c>
    </row>
    <row r="626" spans="1:4" ht="15.75" x14ac:dyDescent="0.25">
      <c r="A626" s="38">
        <v>43730</v>
      </c>
      <c r="B626" s="39">
        <v>80</v>
      </c>
      <c r="C626" s="39">
        <v>70.900000000000006</v>
      </c>
      <c r="D626" s="39">
        <v>62</v>
      </c>
    </row>
    <row r="627" spans="1:4" ht="15.75" x14ac:dyDescent="0.25">
      <c r="A627" s="38">
        <v>43731</v>
      </c>
      <c r="B627" s="39">
        <v>87</v>
      </c>
      <c r="C627" s="39">
        <v>74.599999999999994</v>
      </c>
      <c r="D627" s="39">
        <v>62</v>
      </c>
    </row>
    <row r="628" spans="1:4" ht="15.75" x14ac:dyDescent="0.25">
      <c r="A628" s="38">
        <v>43732</v>
      </c>
      <c r="B628" s="39">
        <v>88</v>
      </c>
      <c r="C628" s="39">
        <v>74.900000000000006</v>
      </c>
      <c r="D628" s="39">
        <v>62</v>
      </c>
    </row>
    <row r="629" spans="1:4" ht="15.75" x14ac:dyDescent="0.25">
      <c r="A629" s="38">
        <v>43733</v>
      </c>
      <c r="B629" s="39">
        <v>84</v>
      </c>
      <c r="C629" s="39">
        <v>72.3</v>
      </c>
      <c r="D629" s="39">
        <v>58</v>
      </c>
    </row>
    <row r="630" spans="1:4" ht="15.75" x14ac:dyDescent="0.25">
      <c r="A630" s="38">
        <v>43734</v>
      </c>
      <c r="B630" s="39">
        <v>83</v>
      </c>
      <c r="C630" s="39">
        <v>72.099999999999994</v>
      </c>
      <c r="D630" s="39">
        <v>60</v>
      </c>
    </row>
    <row r="631" spans="1:4" ht="15.75" x14ac:dyDescent="0.25">
      <c r="A631" s="38">
        <v>43735</v>
      </c>
      <c r="B631" s="39">
        <v>80</v>
      </c>
      <c r="C631" s="39">
        <v>70.099999999999994</v>
      </c>
      <c r="D631" s="39">
        <v>61</v>
      </c>
    </row>
    <row r="632" spans="1:4" ht="15.75" x14ac:dyDescent="0.25">
      <c r="A632" s="38">
        <v>43736</v>
      </c>
      <c r="B632" s="39">
        <v>82</v>
      </c>
      <c r="C632" s="39">
        <v>71</v>
      </c>
      <c r="D632" s="39">
        <v>60</v>
      </c>
    </row>
    <row r="633" spans="1:4" ht="15.75" x14ac:dyDescent="0.25">
      <c r="A633" s="38">
        <v>43737</v>
      </c>
      <c r="B633" s="39">
        <v>84</v>
      </c>
      <c r="C633" s="39">
        <v>72.400000000000006</v>
      </c>
      <c r="D633" s="39">
        <v>62</v>
      </c>
    </row>
    <row r="634" spans="1:4" ht="15.75" x14ac:dyDescent="0.25">
      <c r="A634" s="38">
        <v>43738</v>
      </c>
      <c r="B634" s="39">
        <v>83</v>
      </c>
      <c r="C634" s="39">
        <v>72.8</v>
      </c>
      <c r="D634" s="39">
        <v>62</v>
      </c>
    </row>
    <row r="635" spans="1:4" ht="15.75" x14ac:dyDescent="0.25">
      <c r="A635" s="38">
        <v>43739</v>
      </c>
      <c r="B635" s="39">
        <v>83</v>
      </c>
      <c r="C635" s="39">
        <v>73.099999999999994</v>
      </c>
      <c r="D635" s="39">
        <v>62</v>
      </c>
    </row>
    <row r="636" spans="1:4" ht="15.75" x14ac:dyDescent="0.25">
      <c r="A636" s="38">
        <v>43740</v>
      </c>
      <c r="B636" s="39">
        <v>82</v>
      </c>
      <c r="C636" s="39">
        <v>71.599999999999994</v>
      </c>
      <c r="D636" s="39">
        <v>63</v>
      </c>
    </row>
    <row r="637" spans="1:4" ht="15.75" x14ac:dyDescent="0.25">
      <c r="A637" s="38">
        <v>43741</v>
      </c>
      <c r="B637" s="39">
        <v>84</v>
      </c>
      <c r="C637" s="39">
        <v>73.099999999999994</v>
      </c>
      <c r="D637" s="39">
        <v>63</v>
      </c>
    </row>
    <row r="638" spans="1:4" ht="15.75" x14ac:dyDescent="0.25">
      <c r="A638" s="38">
        <v>43742</v>
      </c>
      <c r="B638" s="39">
        <v>67</v>
      </c>
      <c r="C638" s="39">
        <v>58.1</v>
      </c>
      <c r="D638" s="39">
        <v>54</v>
      </c>
    </row>
    <row r="639" spans="1:4" ht="15.75" x14ac:dyDescent="0.25">
      <c r="A639" s="38">
        <v>43743</v>
      </c>
      <c r="B639" s="39">
        <v>66</v>
      </c>
      <c r="C639" s="39">
        <v>56.5</v>
      </c>
      <c r="D639" s="39">
        <v>49</v>
      </c>
    </row>
    <row r="640" spans="1:4" ht="15.75" x14ac:dyDescent="0.25">
      <c r="A640" s="38">
        <v>43744</v>
      </c>
      <c r="B640" s="39">
        <v>61</v>
      </c>
      <c r="C640" s="39">
        <v>55.4</v>
      </c>
      <c r="D640" s="39">
        <v>48</v>
      </c>
    </row>
    <row r="641" spans="1:4" ht="15.75" x14ac:dyDescent="0.25">
      <c r="A641" s="38">
        <v>43745</v>
      </c>
      <c r="B641" s="39">
        <v>71</v>
      </c>
      <c r="C641" s="39">
        <v>60.8</v>
      </c>
      <c r="D641" s="39">
        <v>49</v>
      </c>
    </row>
    <row r="642" spans="1:4" ht="15.75" x14ac:dyDescent="0.25">
      <c r="A642" s="38">
        <v>43746</v>
      </c>
      <c r="B642" s="39">
        <v>68</v>
      </c>
      <c r="C642" s="39">
        <v>60</v>
      </c>
      <c r="D642" s="39">
        <v>53</v>
      </c>
    </row>
    <row r="643" spans="1:4" ht="15.75" x14ac:dyDescent="0.25">
      <c r="A643" s="38">
        <v>43747</v>
      </c>
      <c r="B643" s="39">
        <v>71</v>
      </c>
      <c r="C643" s="39">
        <v>59.8</v>
      </c>
      <c r="D643" s="39">
        <v>47</v>
      </c>
    </row>
    <row r="644" spans="1:4" ht="15.75" x14ac:dyDescent="0.25">
      <c r="A644" s="38">
        <v>43748</v>
      </c>
      <c r="B644" s="39">
        <v>64</v>
      </c>
      <c r="C644" s="39">
        <v>59.1</v>
      </c>
      <c r="D644" s="39">
        <v>56</v>
      </c>
    </row>
    <row r="645" spans="1:4" ht="15.75" x14ac:dyDescent="0.25">
      <c r="A645" s="38">
        <v>43749</v>
      </c>
      <c r="B645" s="39">
        <v>65</v>
      </c>
      <c r="C645" s="39">
        <v>60.5</v>
      </c>
      <c r="D645" s="39">
        <v>54</v>
      </c>
    </row>
    <row r="646" spans="1:4" ht="15.75" x14ac:dyDescent="0.25">
      <c r="A646" s="38">
        <v>43750</v>
      </c>
      <c r="B646" s="39">
        <v>61</v>
      </c>
      <c r="C646" s="39">
        <v>59.4</v>
      </c>
      <c r="D646" s="39">
        <v>58</v>
      </c>
    </row>
    <row r="647" spans="1:4" ht="15.75" x14ac:dyDescent="0.25">
      <c r="A647" s="38">
        <v>43751</v>
      </c>
      <c r="B647" s="39">
        <v>58</v>
      </c>
      <c r="C647" s="39">
        <v>51.9</v>
      </c>
      <c r="D647" s="39">
        <v>47</v>
      </c>
    </row>
    <row r="648" spans="1:4" ht="15.75" x14ac:dyDescent="0.25">
      <c r="A648" s="38">
        <v>43752</v>
      </c>
      <c r="B648" s="39">
        <v>58</v>
      </c>
      <c r="C648" s="39">
        <v>48.6</v>
      </c>
      <c r="D648" s="39">
        <v>41</v>
      </c>
    </row>
    <row r="649" spans="1:4" ht="15.75" x14ac:dyDescent="0.25">
      <c r="A649" s="38">
        <v>43753</v>
      </c>
      <c r="B649" s="39">
        <v>62</v>
      </c>
      <c r="C649" s="39">
        <v>50</v>
      </c>
      <c r="D649" s="39">
        <v>38</v>
      </c>
    </row>
    <row r="650" spans="1:4" ht="15.75" x14ac:dyDescent="0.25">
      <c r="A650" s="38">
        <v>43754</v>
      </c>
      <c r="B650" s="39">
        <v>64</v>
      </c>
      <c r="C650" s="39">
        <v>52.1</v>
      </c>
      <c r="D650" s="39">
        <v>44</v>
      </c>
    </row>
    <row r="651" spans="1:4" ht="15.75" x14ac:dyDescent="0.25">
      <c r="A651" s="38">
        <v>43755</v>
      </c>
      <c r="B651" s="39">
        <v>57</v>
      </c>
      <c r="C651" s="39">
        <v>51.6</v>
      </c>
      <c r="D651" s="39">
        <v>48</v>
      </c>
    </row>
    <row r="652" spans="1:4" ht="15.75" x14ac:dyDescent="0.25">
      <c r="A652" s="38">
        <v>43756</v>
      </c>
      <c r="B652" s="39">
        <v>63</v>
      </c>
      <c r="C652" s="39">
        <v>53</v>
      </c>
      <c r="D652" s="39">
        <v>46</v>
      </c>
    </row>
    <row r="653" spans="1:4" ht="15.75" x14ac:dyDescent="0.25">
      <c r="A653" s="38">
        <v>43757</v>
      </c>
      <c r="B653" s="39">
        <v>62</v>
      </c>
      <c r="C653" s="39">
        <v>53.5</v>
      </c>
      <c r="D653" s="39">
        <v>45</v>
      </c>
    </row>
    <row r="654" spans="1:4" ht="15.75" x14ac:dyDescent="0.25">
      <c r="A654" s="38">
        <v>43758</v>
      </c>
      <c r="B654" s="39">
        <v>71</v>
      </c>
      <c r="C654" s="39">
        <v>57.9</v>
      </c>
      <c r="D654" s="39">
        <v>49</v>
      </c>
    </row>
    <row r="655" spans="1:4" ht="15.75" x14ac:dyDescent="0.25">
      <c r="A655" s="38">
        <v>43759</v>
      </c>
      <c r="B655" s="39">
        <v>67</v>
      </c>
      <c r="C655" s="39">
        <v>54.4</v>
      </c>
      <c r="D655" s="39">
        <v>44</v>
      </c>
    </row>
    <row r="656" spans="1:4" ht="15.75" x14ac:dyDescent="0.25">
      <c r="A656" s="38">
        <v>43760</v>
      </c>
      <c r="B656" s="39">
        <v>66</v>
      </c>
      <c r="C656" s="39">
        <v>54.5</v>
      </c>
      <c r="D656" s="39">
        <v>46</v>
      </c>
    </row>
    <row r="657" spans="1:4" ht="15.75" x14ac:dyDescent="0.25">
      <c r="A657" s="38">
        <v>43761</v>
      </c>
      <c r="B657" s="39">
        <v>70</v>
      </c>
      <c r="C657" s="39">
        <v>57.5</v>
      </c>
      <c r="D657" s="39">
        <v>47</v>
      </c>
    </row>
    <row r="658" spans="1:4" ht="15.75" x14ac:dyDescent="0.25">
      <c r="A658" s="38">
        <v>43762</v>
      </c>
      <c r="B658" s="39">
        <v>58</v>
      </c>
      <c r="C658" s="39">
        <v>52.6</v>
      </c>
      <c r="D658" s="39">
        <v>48</v>
      </c>
    </row>
    <row r="659" spans="1:4" ht="15.75" x14ac:dyDescent="0.25">
      <c r="A659" s="38">
        <v>43763</v>
      </c>
      <c r="B659" s="39">
        <v>55</v>
      </c>
      <c r="C659" s="39">
        <v>47.1</v>
      </c>
      <c r="D659" s="39">
        <v>39</v>
      </c>
    </row>
    <row r="660" spans="1:4" ht="15.75" x14ac:dyDescent="0.25">
      <c r="A660" s="38">
        <v>43764</v>
      </c>
      <c r="B660" s="39">
        <v>60</v>
      </c>
      <c r="C660" s="39">
        <v>48.3</v>
      </c>
      <c r="D660" s="39">
        <v>37</v>
      </c>
    </row>
    <row r="661" spans="1:4" ht="15.75" x14ac:dyDescent="0.25">
      <c r="A661" s="38">
        <v>43765</v>
      </c>
      <c r="B661" s="39">
        <v>65</v>
      </c>
      <c r="C661" s="39">
        <v>50.8</v>
      </c>
      <c r="D661" s="39">
        <v>38</v>
      </c>
    </row>
    <row r="662" spans="1:4" ht="15.75" x14ac:dyDescent="0.25">
      <c r="A662" s="38">
        <v>43766</v>
      </c>
      <c r="B662" s="39">
        <v>56</v>
      </c>
      <c r="C662" s="39">
        <v>51.3</v>
      </c>
      <c r="D662" s="39">
        <v>41</v>
      </c>
    </row>
    <row r="663" spans="1:4" ht="15.75" x14ac:dyDescent="0.25">
      <c r="A663" s="38">
        <v>43767</v>
      </c>
      <c r="B663" s="39">
        <v>64</v>
      </c>
      <c r="C663" s="39">
        <v>48.3</v>
      </c>
      <c r="D663" s="39">
        <v>35</v>
      </c>
    </row>
    <row r="664" spans="1:4" ht="15.75" x14ac:dyDescent="0.25">
      <c r="A664" s="38">
        <v>43768</v>
      </c>
      <c r="B664" s="39">
        <v>69</v>
      </c>
      <c r="C664" s="39">
        <v>51.6</v>
      </c>
      <c r="D664" s="39">
        <v>38</v>
      </c>
    </row>
    <row r="665" spans="1:4" ht="15.75" x14ac:dyDescent="0.25">
      <c r="A665" s="38">
        <v>43769</v>
      </c>
      <c r="B665" s="39">
        <v>76</v>
      </c>
      <c r="C665" s="39">
        <v>57.4</v>
      </c>
      <c r="D665" s="39">
        <v>40</v>
      </c>
    </row>
    <row r="666" spans="1:4" ht="15.75" x14ac:dyDescent="0.25">
      <c r="A666" s="38">
        <v>43770</v>
      </c>
      <c r="B666" s="39">
        <v>64</v>
      </c>
      <c r="C666" s="39">
        <v>54.8</v>
      </c>
      <c r="D666" s="39">
        <v>44</v>
      </c>
    </row>
    <row r="667" spans="1:4" ht="15.75" x14ac:dyDescent="0.25">
      <c r="A667" s="38">
        <v>43771</v>
      </c>
      <c r="B667" s="39">
        <v>58</v>
      </c>
      <c r="C667" s="39">
        <v>54.1</v>
      </c>
      <c r="D667" s="39">
        <v>51</v>
      </c>
    </row>
    <row r="668" spans="1:4" ht="15.75" x14ac:dyDescent="0.25">
      <c r="A668" s="38">
        <v>43772</v>
      </c>
      <c r="B668" s="39">
        <v>55</v>
      </c>
      <c r="C668" s="39">
        <v>50.5</v>
      </c>
      <c r="D668" s="39">
        <v>43</v>
      </c>
    </row>
    <row r="669" spans="1:4" ht="15.75" x14ac:dyDescent="0.25">
      <c r="A669" s="38">
        <v>43773</v>
      </c>
      <c r="B669" s="39">
        <v>60</v>
      </c>
      <c r="C669" s="39">
        <v>49.1</v>
      </c>
      <c r="D669" s="39">
        <v>38</v>
      </c>
    </row>
    <row r="670" spans="1:4" ht="15.75" x14ac:dyDescent="0.25">
      <c r="A670" s="38">
        <v>43774</v>
      </c>
      <c r="B670" s="39">
        <v>62</v>
      </c>
      <c r="C670" s="39">
        <v>51.4</v>
      </c>
      <c r="D670" s="39">
        <v>42</v>
      </c>
    </row>
    <row r="671" spans="1:4" ht="15.75" x14ac:dyDescent="0.25">
      <c r="A671" s="38">
        <v>43775</v>
      </c>
      <c r="B671" s="39">
        <v>56</v>
      </c>
      <c r="C671" s="39">
        <v>50.5</v>
      </c>
      <c r="D671" s="39">
        <v>46</v>
      </c>
    </row>
    <row r="672" spans="1:4" ht="15.75" x14ac:dyDescent="0.25">
      <c r="A672" s="38">
        <v>43776</v>
      </c>
      <c r="B672" s="39">
        <v>54</v>
      </c>
      <c r="C672" s="39">
        <v>47.8</v>
      </c>
      <c r="D672" s="39">
        <v>42</v>
      </c>
    </row>
    <row r="673" spans="1:4" ht="15.75" x14ac:dyDescent="0.25">
      <c r="A673" s="38">
        <v>43777</v>
      </c>
      <c r="B673" s="39">
        <v>60</v>
      </c>
      <c r="C673" s="39">
        <v>45.3</v>
      </c>
      <c r="D673" s="39">
        <v>33</v>
      </c>
    </row>
    <row r="674" spans="1:4" ht="15.75" x14ac:dyDescent="0.25">
      <c r="A674" s="38">
        <v>43778</v>
      </c>
      <c r="B674" s="39">
        <v>56</v>
      </c>
      <c r="C674" s="39">
        <v>47.9</v>
      </c>
      <c r="D674" s="39">
        <v>37</v>
      </c>
    </row>
    <row r="675" spans="1:4" ht="15.75" x14ac:dyDescent="0.25">
      <c r="A675" s="38">
        <v>43779</v>
      </c>
      <c r="B675" s="39">
        <v>61</v>
      </c>
      <c r="C675" s="39">
        <v>52.6</v>
      </c>
      <c r="D675" s="39">
        <v>46</v>
      </c>
    </row>
    <row r="676" spans="1:4" ht="15.75" x14ac:dyDescent="0.25">
      <c r="A676" s="38">
        <v>43780</v>
      </c>
      <c r="B676" s="39">
        <v>65</v>
      </c>
      <c r="C676" s="39">
        <v>53.1</v>
      </c>
      <c r="D676" s="39">
        <v>39</v>
      </c>
    </row>
    <row r="677" spans="1:4" ht="15.75" x14ac:dyDescent="0.25">
      <c r="A677" s="38">
        <v>43781</v>
      </c>
      <c r="B677" s="39">
        <v>61</v>
      </c>
      <c r="C677" s="39">
        <v>54.5</v>
      </c>
      <c r="D677" s="39">
        <v>49</v>
      </c>
    </row>
    <row r="678" spans="1:4" ht="15.75" x14ac:dyDescent="0.25">
      <c r="A678" s="38">
        <v>43782</v>
      </c>
      <c r="B678" s="39">
        <v>57</v>
      </c>
      <c r="C678" s="39">
        <v>43.8</v>
      </c>
      <c r="D678" s="39">
        <v>32</v>
      </c>
    </row>
    <row r="679" spans="1:4" ht="15.75" x14ac:dyDescent="0.25">
      <c r="A679" s="38">
        <v>43783</v>
      </c>
      <c r="B679" s="39">
        <v>44</v>
      </c>
      <c r="C679" s="39">
        <v>35.6</v>
      </c>
      <c r="D679" s="39">
        <v>27</v>
      </c>
    </row>
    <row r="680" spans="1:4" ht="15.75" x14ac:dyDescent="0.25">
      <c r="A680" s="38">
        <v>43784</v>
      </c>
      <c r="B680" s="39">
        <v>47</v>
      </c>
      <c r="C680" s="39">
        <v>40</v>
      </c>
      <c r="D680" s="39">
        <v>30</v>
      </c>
    </row>
    <row r="681" spans="1:4" ht="15.75" x14ac:dyDescent="0.25">
      <c r="A681" s="38">
        <v>43785</v>
      </c>
      <c r="B681" s="39">
        <v>47</v>
      </c>
      <c r="C681" s="39">
        <v>44.8</v>
      </c>
      <c r="D681" s="39">
        <v>42</v>
      </c>
    </row>
    <row r="682" spans="1:4" ht="15.75" x14ac:dyDescent="0.25">
      <c r="A682" s="38">
        <v>43786</v>
      </c>
      <c r="B682" s="39">
        <v>50</v>
      </c>
      <c r="C682" s="39">
        <v>43</v>
      </c>
      <c r="D682" s="39">
        <v>31</v>
      </c>
    </row>
    <row r="683" spans="1:4" ht="15.75" x14ac:dyDescent="0.25">
      <c r="A683" s="38">
        <v>43787</v>
      </c>
      <c r="B683" s="39">
        <v>38</v>
      </c>
      <c r="C683" s="39">
        <v>30.3</v>
      </c>
      <c r="D683" s="39">
        <v>25</v>
      </c>
    </row>
    <row r="684" spans="1:4" ht="15.75" x14ac:dyDescent="0.25">
      <c r="A684" s="38">
        <v>43788</v>
      </c>
      <c r="B684" s="39">
        <v>43</v>
      </c>
      <c r="C684" s="39">
        <v>36.6</v>
      </c>
      <c r="D684" s="39">
        <v>31</v>
      </c>
    </row>
    <row r="685" spans="1:4" ht="15.75" x14ac:dyDescent="0.25">
      <c r="A685" s="38">
        <v>43789</v>
      </c>
      <c r="B685" s="39">
        <v>44</v>
      </c>
      <c r="C685" s="39">
        <v>34.4</v>
      </c>
      <c r="D685" s="39">
        <v>26</v>
      </c>
    </row>
    <row r="686" spans="1:4" ht="15.75" x14ac:dyDescent="0.25">
      <c r="A686" s="38">
        <v>43790</v>
      </c>
      <c r="B686" s="39">
        <v>41</v>
      </c>
      <c r="C686" s="39">
        <v>36.1</v>
      </c>
      <c r="D686" s="39">
        <v>32</v>
      </c>
    </row>
    <row r="687" spans="1:4" ht="15.75" x14ac:dyDescent="0.25">
      <c r="A687" s="38">
        <v>43791</v>
      </c>
      <c r="B687" s="39">
        <v>49</v>
      </c>
      <c r="C687" s="39">
        <v>43.3</v>
      </c>
      <c r="D687" s="39">
        <v>35</v>
      </c>
    </row>
    <row r="688" spans="1:4" ht="15.75" x14ac:dyDescent="0.25">
      <c r="A688" s="38">
        <v>43792</v>
      </c>
      <c r="B688" s="39">
        <v>54</v>
      </c>
      <c r="C688" s="39">
        <v>50.1</v>
      </c>
      <c r="D688" s="39">
        <v>46</v>
      </c>
    </row>
    <row r="689" spans="1:4" ht="15.75" x14ac:dyDescent="0.25">
      <c r="A689" s="38">
        <v>43793</v>
      </c>
      <c r="B689" s="39">
        <v>51</v>
      </c>
      <c r="C689" s="39">
        <v>38.799999999999997</v>
      </c>
      <c r="D689" s="39">
        <v>30</v>
      </c>
    </row>
    <row r="690" spans="1:4" ht="15.75" x14ac:dyDescent="0.25">
      <c r="A690" s="38">
        <v>43794</v>
      </c>
      <c r="B690" s="39">
        <v>35</v>
      </c>
      <c r="C690" s="39">
        <v>29.1</v>
      </c>
      <c r="D690" s="39">
        <v>25</v>
      </c>
    </row>
    <row r="691" spans="1:4" ht="15.75" x14ac:dyDescent="0.25">
      <c r="A691" s="38">
        <v>43795</v>
      </c>
      <c r="B691" s="39">
        <v>40</v>
      </c>
      <c r="C691" s="39">
        <v>30.9</v>
      </c>
      <c r="D691" s="39">
        <v>22</v>
      </c>
    </row>
    <row r="692" spans="1:4" ht="15.75" x14ac:dyDescent="0.25">
      <c r="A692" s="38">
        <v>43796</v>
      </c>
      <c r="B692" s="39">
        <v>38</v>
      </c>
      <c r="C692" s="39">
        <v>33</v>
      </c>
      <c r="D692" s="39">
        <v>23</v>
      </c>
    </row>
    <row r="693" spans="1:4" ht="15.75" x14ac:dyDescent="0.25">
      <c r="A693" s="38">
        <v>43797</v>
      </c>
      <c r="B693" s="39">
        <v>37</v>
      </c>
      <c r="C693" s="39">
        <v>28.4</v>
      </c>
      <c r="D693" s="39">
        <v>22</v>
      </c>
    </row>
    <row r="694" spans="1:4" ht="15.75" x14ac:dyDescent="0.25">
      <c r="A694" s="38">
        <v>43798</v>
      </c>
      <c r="B694" s="39">
        <v>35</v>
      </c>
      <c r="C694" s="39">
        <v>30</v>
      </c>
      <c r="D694" s="39">
        <v>24</v>
      </c>
    </row>
    <row r="695" spans="1:4" ht="15.75" x14ac:dyDescent="0.25">
      <c r="A695" s="38">
        <v>43799</v>
      </c>
      <c r="B695" s="39">
        <v>38</v>
      </c>
      <c r="C695" s="39">
        <v>32.799999999999997</v>
      </c>
      <c r="D695" s="39">
        <v>30</v>
      </c>
    </row>
    <row r="696" spans="1:4" ht="15.75" x14ac:dyDescent="0.25">
      <c r="A696" s="38">
        <v>43800</v>
      </c>
      <c r="B696" s="39">
        <v>40</v>
      </c>
      <c r="C696" s="39">
        <v>33</v>
      </c>
      <c r="D696" s="39">
        <v>27</v>
      </c>
    </row>
    <row r="697" spans="1:4" ht="15.75" x14ac:dyDescent="0.25">
      <c r="A697" s="38">
        <v>43801</v>
      </c>
      <c r="B697" s="39">
        <v>38</v>
      </c>
      <c r="C697" s="39">
        <v>31.8</v>
      </c>
      <c r="D697" s="39">
        <v>26</v>
      </c>
    </row>
    <row r="698" spans="1:4" ht="15.75" x14ac:dyDescent="0.25">
      <c r="A698" s="38">
        <v>43802</v>
      </c>
      <c r="B698" s="39">
        <v>49</v>
      </c>
      <c r="C698" s="39">
        <v>36.1</v>
      </c>
      <c r="D698" s="39">
        <v>24</v>
      </c>
    </row>
    <row r="699" spans="1:4" ht="15.75" x14ac:dyDescent="0.25">
      <c r="A699" s="38">
        <v>43803</v>
      </c>
      <c r="B699" s="39">
        <v>49</v>
      </c>
      <c r="C699" s="39">
        <v>36.299999999999997</v>
      </c>
      <c r="D699" s="39">
        <v>31</v>
      </c>
    </row>
    <row r="700" spans="1:4" ht="15.75" x14ac:dyDescent="0.25">
      <c r="A700" s="38">
        <v>43804</v>
      </c>
      <c r="B700" s="39">
        <v>36</v>
      </c>
      <c r="C700" s="39">
        <v>29.8</v>
      </c>
      <c r="D700" s="39">
        <v>26</v>
      </c>
    </row>
    <row r="701" spans="1:4" ht="15.75" x14ac:dyDescent="0.25">
      <c r="A701" s="38">
        <v>43805</v>
      </c>
      <c r="B701" s="39">
        <v>34</v>
      </c>
      <c r="C701" s="39">
        <v>27</v>
      </c>
      <c r="D701" s="39">
        <v>21</v>
      </c>
    </row>
    <row r="702" spans="1:4" ht="15.75" x14ac:dyDescent="0.25">
      <c r="A702" s="38">
        <v>43806</v>
      </c>
      <c r="B702" s="39">
        <v>41</v>
      </c>
      <c r="C702" s="39">
        <v>29.8</v>
      </c>
      <c r="D702" s="39">
        <v>25</v>
      </c>
    </row>
    <row r="703" spans="1:4" ht="15.75" x14ac:dyDescent="0.25">
      <c r="A703" s="38">
        <v>43807</v>
      </c>
      <c r="B703" s="39">
        <v>27</v>
      </c>
      <c r="C703" s="39">
        <v>25.3</v>
      </c>
      <c r="D703" s="39">
        <v>22</v>
      </c>
    </row>
    <row r="704" spans="1:4" ht="15.75" x14ac:dyDescent="0.25">
      <c r="A704" s="38">
        <v>43808</v>
      </c>
      <c r="B704" s="39">
        <v>37</v>
      </c>
      <c r="C704" s="39">
        <v>29</v>
      </c>
      <c r="D704" s="39">
        <v>25</v>
      </c>
    </row>
    <row r="705" spans="1:4" ht="15.75" x14ac:dyDescent="0.25">
      <c r="A705" s="38">
        <v>43809</v>
      </c>
      <c r="B705" s="39">
        <v>49</v>
      </c>
      <c r="C705" s="39">
        <v>35.5</v>
      </c>
      <c r="D705" s="39">
        <v>25</v>
      </c>
    </row>
    <row r="706" spans="1:4" ht="15.75" x14ac:dyDescent="0.25">
      <c r="A706" s="38">
        <v>43810</v>
      </c>
      <c r="B706" s="39">
        <v>37</v>
      </c>
      <c r="C706" s="39">
        <v>34.299999999999997</v>
      </c>
      <c r="D706" s="39">
        <v>31</v>
      </c>
    </row>
    <row r="707" spans="1:4" ht="15.75" x14ac:dyDescent="0.25">
      <c r="A707" s="38">
        <v>43811</v>
      </c>
      <c r="B707" s="39">
        <v>40</v>
      </c>
      <c r="C707" s="39">
        <v>28.5</v>
      </c>
      <c r="D707" s="39">
        <v>19</v>
      </c>
    </row>
    <row r="708" spans="1:4" ht="15.75" x14ac:dyDescent="0.25">
      <c r="A708" s="38">
        <v>43812</v>
      </c>
      <c r="B708" s="39">
        <v>49</v>
      </c>
      <c r="C708" s="39">
        <v>35.299999999999997</v>
      </c>
      <c r="D708" s="39">
        <v>24</v>
      </c>
    </row>
    <row r="709" spans="1:4" ht="15.75" x14ac:dyDescent="0.25">
      <c r="A709" s="38">
        <v>43813</v>
      </c>
      <c r="B709" s="39">
        <v>41</v>
      </c>
      <c r="C709" s="39">
        <v>32.799999999999997</v>
      </c>
      <c r="D709" s="39">
        <v>26</v>
      </c>
    </row>
    <row r="710" spans="1:4" ht="15.75" x14ac:dyDescent="0.25">
      <c r="A710" s="38">
        <v>43814</v>
      </c>
      <c r="B710" s="39">
        <v>37</v>
      </c>
      <c r="C710" s="39">
        <v>32.299999999999997</v>
      </c>
      <c r="D710" s="39">
        <v>26</v>
      </c>
    </row>
    <row r="711" spans="1:4" ht="15.75" x14ac:dyDescent="0.25">
      <c r="A711" s="38">
        <v>43815</v>
      </c>
      <c r="B711" s="39">
        <v>33</v>
      </c>
      <c r="C711" s="39">
        <v>32</v>
      </c>
      <c r="D711" s="39">
        <v>31</v>
      </c>
    </row>
    <row r="712" spans="1:4" ht="15.75" x14ac:dyDescent="0.25">
      <c r="A712" s="38">
        <v>43816</v>
      </c>
      <c r="B712" s="39">
        <v>38</v>
      </c>
      <c r="C712" s="39">
        <v>36</v>
      </c>
      <c r="D712" s="39">
        <v>34</v>
      </c>
    </row>
    <row r="713" spans="1:4" ht="15.75" x14ac:dyDescent="0.25">
      <c r="A713" s="38">
        <v>43817</v>
      </c>
      <c r="B713" s="39">
        <v>33</v>
      </c>
      <c r="C713" s="39">
        <v>27.3</v>
      </c>
      <c r="D713" s="39">
        <v>22</v>
      </c>
    </row>
    <row r="714" spans="1:4" ht="15.75" x14ac:dyDescent="0.25">
      <c r="A714" s="38">
        <v>43818</v>
      </c>
      <c r="B714" s="39">
        <v>32</v>
      </c>
      <c r="C714" s="39">
        <v>28.3</v>
      </c>
      <c r="D714" s="39">
        <v>23</v>
      </c>
    </row>
    <row r="715" spans="1:4" ht="15.75" x14ac:dyDescent="0.25">
      <c r="A715" s="38">
        <v>43819</v>
      </c>
      <c r="B715" s="39">
        <v>34</v>
      </c>
      <c r="C715" s="39">
        <v>23.5</v>
      </c>
      <c r="D715" s="39">
        <v>16</v>
      </c>
    </row>
    <row r="716" spans="1:4" ht="15.75" x14ac:dyDescent="0.25">
      <c r="A716" s="38">
        <v>43820</v>
      </c>
      <c r="B716" s="39">
        <v>38</v>
      </c>
      <c r="C716" s="39">
        <v>27</v>
      </c>
      <c r="D716" s="39">
        <v>17</v>
      </c>
    </row>
    <row r="717" spans="1:4" ht="15.75" x14ac:dyDescent="0.25">
      <c r="A717" s="38">
        <v>43821</v>
      </c>
      <c r="B717" s="39">
        <v>38</v>
      </c>
      <c r="C717" s="39">
        <v>29.8</v>
      </c>
      <c r="D717" s="39">
        <v>23</v>
      </c>
    </row>
    <row r="718" spans="1:4" ht="15.75" x14ac:dyDescent="0.25">
      <c r="A718" s="38">
        <v>43822</v>
      </c>
      <c r="B718" s="39">
        <v>32</v>
      </c>
      <c r="C718" s="39">
        <v>30.3</v>
      </c>
      <c r="D718" s="39">
        <v>26</v>
      </c>
    </row>
    <row r="719" spans="1:4" ht="15.75" x14ac:dyDescent="0.25">
      <c r="A719" s="38">
        <v>43823</v>
      </c>
      <c r="B719" s="39">
        <v>32</v>
      </c>
      <c r="C719" s="39">
        <v>31</v>
      </c>
      <c r="D719" s="39">
        <v>30</v>
      </c>
    </row>
    <row r="720" spans="1:4" ht="15.75" x14ac:dyDescent="0.25">
      <c r="A720" s="38">
        <v>43824</v>
      </c>
      <c r="B720" s="39">
        <v>42</v>
      </c>
      <c r="C720" s="39">
        <v>33.5</v>
      </c>
      <c r="D720" s="39">
        <v>27</v>
      </c>
    </row>
    <row r="721" spans="1:4" ht="15.75" x14ac:dyDescent="0.25">
      <c r="A721" s="38">
        <v>43825</v>
      </c>
      <c r="B721" s="39">
        <v>38</v>
      </c>
      <c r="C721" s="39">
        <v>30.5</v>
      </c>
      <c r="D721" s="39">
        <v>25</v>
      </c>
    </row>
    <row r="722" spans="1:4" ht="15.75" x14ac:dyDescent="0.25">
      <c r="A722" s="38">
        <v>43826</v>
      </c>
      <c r="B722" s="39">
        <v>40</v>
      </c>
      <c r="C722" s="39">
        <v>28.5</v>
      </c>
      <c r="D722" s="39">
        <v>22</v>
      </c>
    </row>
    <row r="723" spans="1:4" ht="15.75" x14ac:dyDescent="0.25">
      <c r="A723" s="38">
        <v>43827</v>
      </c>
      <c r="B723" s="39">
        <v>37</v>
      </c>
      <c r="C723" s="39">
        <v>28.3</v>
      </c>
      <c r="D723" s="39">
        <v>23</v>
      </c>
    </row>
    <row r="724" spans="1:4" ht="15.75" x14ac:dyDescent="0.25">
      <c r="A724" s="38">
        <v>43828</v>
      </c>
      <c r="B724" s="39">
        <v>40</v>
      </c>
      <c r="C724" s="39">
        <v>31.8</v>
      </c>
      <c r="D724" s="39">
        <v>23</v>
      </c>
    </row>
    <row r="725" spans="1:4" ht="15.75" x14ac:dyDescent="0.25">
      <c r="A725" s="38">
        <v>43829</v>
      </c>
      <c r="B725" s="39">
        <v>24</v>
      </c>
      <c r="C725" s="39">
        <v>20.5</v>
      </c>
      <c r="D725" s="39">
        <v>17</v>
      </c>
    </row>
    <row r="726" spans="1:4" ht="15.75" x14ac:dyDescent="0.25">
      <c r="A726" s="38">
        <v>43830</v>
      </c>
      <c r="B726" s="39">
        <v>25</v>
      </c>
      <c r="C726" s="39">
        <v>17</v>
      </c>
      <c r="D726" s="39">
        <v>11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8345-7CC9-4A24-831E-CD6E7077EE63}">
  <dimension ref="A1:Q69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43586</v>
      </c>
      <c r="B3" s="8">
        <v>82</v>
      </c>
      <c r="C3" s="8">
        <v>69</v>
      </c>
      <c r="D3" s="8">
        <v>47</v>
      </c>
      <c r="E3" s="8">
        <v>34</v>
      </c>
      <c r="F3" s="8">
        <v>20.9</v>
      </c>
      <c r="G3" s="8">
        <v>8</v>
      </c>
      <c r="H3" s="8">
        <v>59</v>
      </c>
      <c r="I3" s="8">
        <v>21.8</v>
      </c>
      <c r="J3" s="8">
        <v>6</v>
      </c>
      <c r="K3" s="8">
        <v>9</v>
      </c>
      <c r="L3" s="8">
        <v>5.0999999999999996</v>
      </c>
      <c r="M3" s="8">
        <v>2</v>
      </c>
      <c r="N3" s="8">
        <v>29.9</v>
      </c>
      <c r="O3" s="8">
        <v>14.9</v>
      </c>
      <c r="P3" s="8">
        <v>0</v>
      </c>
      <c r="Q3" s="8">
        <v>0</v>
      </c>
    </row>
    <row r="4" spans="1:17" ht="15.75" x14ac:dyDescent="0.25">
      <c r="A4" s="9">
        <v>43587</v>
      </c>
      <c r="B4" s="8">
        <v>85</v>
      </c>
      <c r="C4" s="8">
        <v>71</v>
      </c>
      <c r="D4" s="8">
        <v>48</v>
      </c>
      <c r="E4" s="8">
        <v>36</v>
      </c>
      <c r="F4" s="8">
        <v>30.1</v>
      </c>
      <c r="G4" s="8">
        <v>20</v>
      </c>
      <c r="H4" s="8">
        <v>61</v>
      </c>
      <c r="I4" s="8">
        <v>25.9</v>
      </c>
      <c r="J4" s="8">
        <v>9</v>
      </c>
      <c r="K4" s="8">
        <v>13</v>
      </c>
      <c r="L4" s="8">
        <v>5.6</v>
      </c>
      <c r="M4" s="8">
        <v>2</v>
      </c>
      <c r="N4" s="8">
        <v>29.8</v>
      </c>
      <c r="O4" s="8">
        <v>14.9</v>
      </c>
      <c r="P4" s="8">
        <v>0</v>
      </c>
      <c r="Q4" s="8">
        <v>0</v>
      </c>
    </row>
    <row r="5" spans="1:17" ht="15.75" x14ac:dyDescent="0.25">
      <c r="A5" s="9">
        <v>43588</v>
      </c>
      <c r="B5" s="8">
        <v>83</v>
      </c>
      <c r="C5" s="8">
        <v>71.5</v>
      </c>
      <c r="D5" s="8">
        <v>54</v>
      </c>
      <c r="E5" s="8">
        <v>45</v>
      </c>
      <c r="F5" s="8">
        <v>40.6</v>
      </c>
      <c r="G5" s="8">
        <v>35</v>
      </c>
      <c r="H5" s="8">
        <v>61</v>
      </c>
      <c r="I5" s="8">
        <v>34.5</v>
      </c>
      <c r="J5" s="8">
        <v>20</v>
      </c>
      <c r="K5" s="8">
        <v>9</v>
      </c>
      <c r="L5" s="8">
        <v>6.1</v>
      </c>
      <c r="M5" s="8">
        <v>2</v>
      </c>
      <c r="N5" s="8">
        <v>29.9</v>
      </c>
      <c r="O5" s="8">
        <v>14.9</v>
      </c>
      <c r="P5" s="8">
        <v>0</v>
      </c>
      <c r="Q5" s="8">
        <v>0</v>
      </c>
    </row>
    <row r="6" spans="1:17" ht="15.75" x14ac:dyDescent="0.25">
      <c r="A6" s="9">
        <v>43589</v>
      </c>
      <c r="B6" s="8">
        <v>80</v>
      </c>
      <c r="C6" s="8">
        <v>72.400000000000006</v>
      </c>
      <c r="D6" s="8">
        <v>64</v>
      </c>
      <c r="E6" s="8">
        <v>49</v>
      </c>
      <c r="F6" s="8">
        <v>47.5</v>
      </c>
      <c r="G6" s="8">
        <v>45</v>
      </c>
      <c r="H6" s="8">
        <v>53</v>
      </c>
      <c r="I6" s="8">
        <v>42.1</v>
      </c>
      <c r="J6" s="8">
        <v>29</v>
      </c>
      <c r="K6" s="8">
        <v>9</v>
      </c>
      <c r="L6" s="8">
        <v>4.8</v>
      </c>
      <c r="M6" s="8">
        <v>2</v>
      </c>
      <c r="N6" s="8">
        <v>29.8</v>
      </c>
      <c r="O6" s="8">
        <v>14.9</v>
      </c>
      <c r="P6" s="8">
        <v>0</v>
      </c>
      <c r="Q6" s="8">
        <v>0</v>
      </c>
    </row>
    <row r="7" spans="1:17" ht="15.75" x14ac:dyDescent="0.25">
      <c r="A7" s="9">
        <v>43590</v>
      </c>
      <c r="B7" s="8">
        <v>72</v>
      </c>
      <c r="C7" s="8">
        <v>65.900000000000006</v>
      </c>
      <c r="D7" s="8">
        <v>58</v>
      </c>
      <c r="E7" s="8">
        <v>50</v>
      </c>
      <c r="F7" s="8">
        <v>27.1</v>
      </c>
      <c r="G7" s="8">
        <v>6</v>
      </c>
      <c r="H7" s="8">
        <v>56</v>
      </c>
      <c r="I7" s="8">
        <v>27.5</v>
      </c>
      <c r="J7" s="8">
        <v>9</v>
      </c>
      <c r="K7" s="8">
        <v>16</v>
      </c>
      <c r="L7" s="8">
        <v>9.4</v>
      </c>
      <c r="M7" s="8">
        <v>2</v>
      </c>
      <c r="N7" s="8">
        <v>30.1</v>
      </c>
      <c r="O7" s="8">
        <v>15</v>
      </c>
      <c r="P7" s="8">
        <v>0</v>
      </c>
      <c r="Q7" s="8">
        <v>0</v>
      </c>
    </row>
    <row r="8" spans="1:17" ht="15.75" x14ac:dyDescent="0.25">
      <c r="A8" s="9">
        <v>43591</v>
      </c>
      <c r="B8" s="8">
        <v>75</v>
      </c>
      <c r="C8" s="8">
        <v>63.4</v>
      </c>
      <c r="D8" s="8">
        <v>44</v>
      </c>
      <c r="E8" s="8">
        <v>38</v>
      </c>
      <c r="F8" s="8">
        <v>21.6</v>
      </c>
      <c r="G8" s="8">
        <v>6</v>
      </c>
      <c r="H8" s="8">
        <v>77</v>
      </c>
      <c r="I8" s="8">
        <v>28.3</v>
      </c>
      <c r="J8" s="8">
        <v>7</v>
      </c>
      <c r="K8" s="8">
        <v>11</v>
      </c>
      <c r="L8" s="8">
        <v>5.5</v>
      </c>
      <c r="M8" s="8">
        <v>2</v>
      </c>
      <c r="N8" s="8">
        <v>30.2</v>
      </c>
      <c r="O8" s="8">
        <v>15</v>
      </c>
      <c r="P8" s="8">
        <v>0</v>
      </c>
      <c r="Q8" s="8">
        <v>0</v>
      </c>
    </row>
    <row r="9" spans="1:17" ht="15.75" x14ac:dyDescent="0.25">
      <c r="A9" s="9">
        <v>43592</v>
      </c>
      <c r="B9" s="8">
        <v>81</v>
      </c>
      <c r="C9" s="8">
        <v>68.900000000000006</v>
      </c>
      <c r="D9" s="8">
        <v>47</v>
      </c>
      <c r="E9" s="8">
        <v>36</v>
      </c>
      <c r="F9" s="8">
        <v>23.5</v>
      </c>
      <c r="G9" s="8">
        <v>6</v>
      </c>
      <c r="H9" s="8">
        <v>65</v>
      </c>
      <c r="I9" s="8">
        <v>23.6</v>
      </c>
      <c r="J9" s="8">
        <v>6</v>
      </c>
      <c r="K9" s="8">
        <v>11</v>
      </c>
      <c r="L9" s="8">
        <v>6.6</v>
      </c>
      <c r="M9" s="8">
        <v>2</v>
      </c>
      <c r="N9" s="8">
        <v>29.9</v>
      </c>
      <c r="O9" s="8">
        <v>14.9</v>
      </c>
      <c r="P9" s="8">
        <v>0</v>
      </c>
      <c r="Q9" s="8">
        <v>0</v>
      </c>
    </row>
    <row r="10" spans="1:17" ht="15.75" x14ac:dyDescent="0.25">
      <c r="A10" s="9">
        <v>43593</v>
      </c>
      <c r="B10" s="8">
        <v>78</v>
      </c>
      <c r="C10" s="8">
        <v>67.900000000000006</v>
      </c>
      <c r="D10" s="8">
        <v>59</v>
      </c>
      <c r="E10" s="8">
        <v>45</v>
      </c>
      <c r="F10" s="8">
        <v>39.799999999999997</v>
      </c>
      <c r="G10" s="8">
        <v>34</v>
      </c>
      <c r="H10" s="8">
        <v>52</v>
      </c>
      <c r="I10" s="8">
        <v>37.4</v>
      </c>
      <c r="J10" s="8">
        <v>23</v>
      </c>
      <c r="K10" s="8">
        <v>7</v>
      </c>
      <c r="L10" s="8">
        <v>4</v>
      </c>
      <c r="M10" s="8">
        <v>2</v>
      </c>
      <c r="N10" s="8">
        <v>29.7</v>
      </c>
      <c r="O10" s="8">
        <v>14.8</v>
      </c>
      <c r="P10" s="8">
        <v>0</v>
      </c>
      <c r="Q10" s="8">
        <v>0</v>
      </c>
    </row>
    <row r="11" spans="1:17" ht="15.75" x14ac:dyDescent="0.25">
      <c r="A11" s="9">
        <v>43594</v>
      </c>
      <c r="B11" s="8">
        <v>85</v>
      </c>
      <c r="C11" s="8">
        <v>71.900000000000006</v>
      </c>
      <c r="D11" s="8">
        <v>51</v>
      </c>
      <c r="E11" s="8">
        <v>47</v>
      </c>
      <c r="F11" s="8">
        <v>34.299999999999997</v>
      </c>
      <c r="G11" s="8">
        <v>20</v>
      </c>
      <c r="H11" s="8">
        <v>84</v>
      </c>
      <c r="I11" s="8">
        <v>34.299999999999997</v>
      </c>
      <c r="J11" s="8">
        <v>9</v>
      </c>
      <c r="K11" s="8">
        <v>9</v>
      </c>
      <c r="L11" s="8">
        <v>4.8</v>
      </c>
      <c r="M11" s="8">
        <v>0</v>
      </c>
      <c r="N11" s="8">
        <v>29.7</v>
      </c>
      <c r="O11" s="8">
        <v>14.8</v>
      </c>
      <c r="P11" s="8">
        <v>0</v>
      </c>
      <c r="Q11" s="8">
        <v>0</v>
      </c>
    </row>
    <row r="12" spans="1:17" ht="15.75" x14ac:dyDescent="0.25">
      <c r="A12" s="9">
        <v>43595</v>
      </c>
      <c r="B12" s="8">
        <v>83</v>
      </c>
      <c r="C12" s="8">
        <v>72.3</v>
      </c>
      <c r="D12" s="8">
        <v>58</v>
      </c>
      <c r="E12" s="8">
        <v>51</v>
      </c>
      <c r="F12" s="8">
        <v>44.3</v>
      </c>
      <c r="G12" s="8">
        <v>35</v>
      </c>
      <c r="H12" s="8">
        <v>63</v>
      </c>
      <c r="I12" s="8">
        <v>39.5</v>
      </c>
      <c r="J12" s="8">
        <v>18</v>
      </c>
      <c r="K12" s="8">
        <v>9</v>
      </c>
      <c r="L12" s="8">
        <v>5.0999999999999996</v>
      </c>
      <c r="M12" s="8">
        <v>2</v>
      </c>
      <c r="N12" s="8">
        <v>29.6</v>
      </c>
      <c r="O12" s="8">
        <v>14.8</v>
      </c>
      <c r="P12" s="8">
        <v>0</v>
      </c>
      <c r="Q12" s="8">
        <v>0</v>
      </c>
    </row>
    <row r="13" spans="1:17" ht="15.75" x14ac:dyDescent="0.25">
      <c r="A13" s="9">
        <v>43596</v>
      </c>
      <c r="B13" s="8">
        <v>83</v>
      </c>
      <c r="C13" s="8">
        <v>72.599999999999994</v>
      </c>
      <c r="D13" s="8">
        <v>62</v>
      </c>
      <c r="E13" s="8">
        <v>52</v>
      </c>
      <c r="F13" s="8">
        <v>49.1</v>
      </c>
      <c r="G13" s="8">
        <v>44</v>
      </c>
      <c r="H13" s="8">
        <v>66</v>
      </c>
      <c r="I13" s="8">
        <v>45.3</v>
      </c>
      <c r="J13" s="8">
        <v>26</v>
      </c>
      <c r="K13" s="8">
        <v>9</v>
      </c>
      <c r="L13" s="8">
        <v>4.9000000000000004</v>
      </c>
      <c r="M13" s="8">
        <v>2</v>
      </c>
      <c r="N13" s="8">
        <v>29.8</v>
      </c>
      <c r="O13" s="8">
        <v>14.8</v>
      </c>
      <c r="P13" s="8">
        <v>0</v>
      </c>
      <c r="Q13" s="8">
        <v>0</v>
      </c>
    </row>
    <row r="14" spans="1:17" ht="15.75" x14ac:dyDescent="0.25">
      <c r="A14" s="9">
        <v>43597</v>
      </c>
      <c r="B14" s="8">
        <v>66</v>
      </c>
      <c r="C14" s="8">
        <v>62.1</v>
      </c>
      <c r="D14" s="8">
        <v>56</v>
      </c>
      <c r="E14" s="8">
        <v>58</v>
      </c>
      <c r="F14" s="8">
        <v>48.9</v>
      </c>
      <c r="G14" s="8">
        <v>19</v>
      </c>
      <c r="H14" s="8">
        <v>81</v>
      </c>
      <c r="I14" s="8">
        <v>65</v>
      </c>
      <c r="J14" s="8">
        <v>20</v>
      </c>
      <c r="K14" s="8">
        <v>9</v>
      </c>
      <c r="L14" s="8">
        <v>3.4</v>
      </c>
      <c r="M14" s="8">
        <v>0</v>
      </c>
      <c r="N14" s="8">
        <v>29.8</v>
      </c>
      <c r="O14" s="8">
        <v>14.9</v>
      </c>
      <c r="P14" s="8">
        <v>0</v>
      </c>
      <c r="Q14" s="8">
        <v>0</v>
      </c>
    </row>
    <row r="15" spans="1:17" ht="15.75" x14ac:dyDescent="0.25">
      <c r="A15" s="9">
        <v>43598</v>
      </c>
      <c r="B15" s="8">
        <v>74</v>
      </c>
      <c r="C15" s="8">
        <v>63.1</v>
      </c>
      <c r="D15" s="8">
        <v>45</v>
      </c>
      <c r="E15" s="8">
        <v>31</v>
      </c>
      <c r="F15" s="8">
        <v>25.1</v>
      </c>
      <c r="G15" s="8">
        <v>19</v>
      </c>
      <c r="H15" s="8">
        <v>57</v>
      </c>
      <c r="I15" s="8">
        <v>26.1</v>
      </c>
      <c r="J15" s="8">
        <v>15</v>
      </c>
      <c r="K15" s="8">
        <v>13</v>
      </c>
      <c r="L15" s="8">
        <v>6.9</v>
      </c>
      <c r="M15" s="8">
        <v>2</v>
      </c>
      <c r="N15" s="8">
        <v>29.8</v>
      </c>
      <c r="O15" s="8">
        <v>14.9</v>
      </c>
      <c r="P15" s="8">
        <v>0</v>
      </c>
      <c r="Q15" s="8">
        <v>0.15</v>
      </c>
    </row>
    <row r="16" spans="1:17" ht="15.75" x14ac:dyDescent="0.25">
      <c r="A16" s="9">
        <v>43599</v>
      </c>
      <c r="B16" s="8">
        <v>78</v>
      </c>
      <c r="C16" s="8">
        <v>67.400000000000006</v>
      </c>
      <c r="D16" s="8">
        <v>51</v>
      </c>
      <c r="E16" s="8">
        <v>51</v>
      </c>
      <c r="F16" s="8">
        <v>41.9</v>
      </c>
      <c r="G16" s="8">
        <v>34</v>
      </c>
      <c r="H16" s="8">
        <v>63</v>
      </c>
      <c r="I16" s="8">
        <v>41.3</v>
      </c>
      <c r="J16" s="8">
        <v>30</v>
      </c>
      <c r="K16" s="8">
        <v>4</v>
      </c>
      <c r="L16" s="8">
        <v>3</v>
      </c>
      <c r="M16" s="8">
        <v>2</v>
      </c>
      <c r="N16" s="8">
        <v>29.7</v>
      </c>
      <c r="O16" s="8">
        <v>14.8</v>
      </c>
      <c r="P16" s="8">
        <v>0</v>
      </c>
      <c r="Q16" s="8">
        <v>0</v>
      </c>
    </row>
    <row r="17" spans="1:17" ht="15.75" x14ac:dyDescent="0.25">
      <c r="A17" s="9">
        <v>43600</v>
      </c>
      <c r="B17" s="8">
        <v>82</v>
      </c>
      <c r="C17" s="8">
        <v>72.8</v>
      </c>
      <c r="D17" s="8">
        <v>60</v>
      </c>
      <c r="E17" s="8">
        <v>61</v>
      </c>
      <c r="F17" s="8">
        <v>55.9</v>
      </c>
      <c r="G17" s="8">
        <v>52</v>
      </c>
      <c r="H17" s="8">
        <v>75</v>
      </c>
      <c r="I17" s="8">
        <v>56.5</v>
      </c>
      <c r="J17" s="8">
        <v>42</v>
      </c>
      <c r="K17" s="8">
        <v>11</v>
      </c>
      <c r="L17" s="8">
        <v>5.6</v>
      </c>
      <c r="M17" s="8">
        <v>2</v>
      </c>
      <c r="N17" s="8">
        <v>29.6</v>
      </c>
      <c r="O17" s="8">
        <v>14.8</v>
      </c>
      <c r="P17" s="8">
        <v>0</v>
      </c>
      <c r="Q17" s="8">
        <v>0</v>
      </c>
    </row>
    <row r="18" spans="1:17" ht="15.75" x14ac:dyDescent="0.25">
      <c r="A18" s="9">
        <v>43601</v>
      </c>
      <c r="B18" s="8">
        <v>90</v>
      </c>
      <c r="C18" s="8">
        <v>78.8</v>
      </c>
      <c r="D18" s="8">
        <v>64</v>
      </c>
      <c r="E18" s="8">
        <v>63</v>
      </c>
      <c r="F18" s="8">
        <v>55.1</v>
      </c>
      <c r="G18" s="8">
        <v>46</v>
      </c>
      <c r="H18" s="8">
        <v>90</v>
      </c>
      <c r="I18" s="8">
        <v>49.6</v>
      </c>
      <c r="J18" s="8">
        <v>22</v>
      </c>
      <c r="K18" s="8">
        <v>9</v>
      </c>
      <c r="L18" s="8">
        <v>5.0999999999999996</v>
      </c>
      <c r="M18" s="8">
        <v>2</v>
      </c>
      <c r="N18" s="8">
        <v>29.6</v>
      </c>
      <c r="O18" s="8">
        <v>14.8</v>
      </c>
      <c r="P18" s="8">
        <v>0</v>
      </c>
      <c r="Q18" s="8">
        <v>0</v>
      </c>
    </row>
    <row r="19" spans="1:17" ht="15.75" x14ac:dyDescent="0.25">
      <c r="A19" s="9">
        <v>43602</v>
      </c>
      <c r="B19" s="8">
        <v>86</v>
      </c>
      <c r="C19" s="8">
        <v>74.900000000000006</v>
      </c>
      <c r="D19" s="8">
        <v>66</v>
      </c>
      <c r="E19" s="8">
        <v>64</v>
      </c>
      <c r="F19" s="8">
        <v>63</v>
      </c>
      <c r="G19" s="8">
        <v>61</v>
      </c>
      <c r="H19" s="8">
        <v>85</v>
      </c>
      <c r="I19" s="8">
        <v>68.400000000000006</v>
      </c>
      <c r="J19" s="8">
        <v>47</v>
      </c>
      <c r="K19" s="8">
        <v>16</v>
      </c>
      <c r="L19" s="8">
        <v>6.5</v>
      </c>
      <c r="M19" s="8">
        <v>2</v>
      </c>
      <c r="N19" s="8">
        <v>29.6</v>
      </c>
      <c r="O19" s="8">
        <v>14.8</v>
      </c>
      <c r="P19" s="8">
        <v>0</v>
      </c>
      <c r="Q19" s="8">
        <v>0</v>
      </c>
    </row>
    <row r="20" spans="1:17" ht="15.75" x14ac:dyDescent="0.25">
      <c r="A20" s="9">
        <v>43603</v>
      </c>
      <c r="B20" s="8">
        <v>74</v>
      </c>
      <c r="C20" s="8">
        <v>68.5</v>
      </c>
      <c r="D20" s="8">
        <v>65</v>
      </c>
      <c r="E20" s="8">
        <v>63</v>
      </c>
      <c r="F20" s="8">
        <v>61</v>
      </c>
      <c r="G20" s="8">
        <v>58</v>
      </c>
      <c r="H20" s="8">
        <v>88</v>
      </c>
      <c r="I20" s="8">
        <v>77</v>
      </c>
      <c r="J20" s="8">
        <v>69</v>
      </c>
      <c r="K20" s="8">
        <v>4</v>
      </c>
      <c r="L20" s="8">
        <v>3.3</v>
      </c>
      <c r="M20" s="8">
        <v>2</v>
      </c>
      <c r="N20" s="8">
        <v>29.7</v>
      </c>
      <c r="O20" s="8">
        <v>14.8</v>
      </c>
      <c r="P20" s="8">
        <v>0</v>
      </c>
      <c r="Q20" s="8">
        <v>0.47</v>
      </c>
    </row>
    <row r="21" spans="1:17" ht="15.75" x14ac:dyDescent="0.25">
      <c r="A21" s="9">
        <v>43604</v>
      </c>
      <c r="B21" s="8">
        <v>71</v>
      </c>
      <c r="C21" s="8">
        <v>56.6</v>
      </c>
      <c r="D21" s="8">
        <v>62</v>
      </c>
      <c r="E21" s="8">
        <v>61</v>
      </c>
      <c r="F21" s="8">
        <v>34.4</v>
      </c>
      <c r="G21" s="8">
        <v>0</v>
      </c>
      <c r="H21" s="8">
        <v>91</v>
      </c>
      <c r="I21" s="8">
        <v>42.9</v>
      </c>
      <c r="J21" s="8">
        <v>0</v>
      </c>
      <c r="K21" s="8">
        <v>16</v>
      </c>
      <c r="L21" s="8">
        <v>8.8000000000000007</v>
      </c>
      <c r="M21" s="8">
        <v>0</v>
      </c>
      <c r="N21" s="8">
        <v>29.8</v>
      </c>
      <c r="O21" s="8">
        <v>14.8</v>
      </c>
      <c r="P21" s="8">
        <v>0</v>
      </c>
      <c r="Q21" s="8">
        <v>0.59</v>
      </c>
    </row>
    <row r="22" spans="1:17" ht="15.75" x14ac:dyDescent="0.25">
      <c r="A22" s="9">
        <v>43605</v>
      </c>
      <c r="B22" s="8">
        <v>79</v>
      </c>
      <c r="C22" s="8">
        <v>68</v>
      </c>
      <c r="D22" s="8">
        <v>60</v>
      </c>
      <c r="E22" s="8">
        <v>39</v>
      </c>
      <c r="F22" s="8">
        <v>24</v>
      </c>
      <c r="G22" s="8">
        <v>17</v>
      </c>
      <c r="H22" s="8">
        <v>45</v>
      </c>
      <c r="I22" s="8">
        <v>20.5</v>
      </c>
      <c r="J22" s="8">
        <v>12</v>
      </c>
      <c r="K22" s="8">
        <v>16</v>
      </c>
      <c r="L22" s="8">
        <v>9.1</v>
      </c>
      <c r="M22" s="8">
        <v>2</v>
      </c>
      <c r="N22" s="8">
        <v>29.8</v>
      </c>
      <c r="O22" s="8">
        <v>14.9</v>
      </c>
      <c r="P22" s="8">
        <v>0</v>
      </c>
      <c r="Q22" s="8">
        <v>0.02</v>
      </c>
    </row>
    <row r="23" spans="1:17" ht="15.75" x14ac:dyDescent="0.25">
      <c r="A23" s="9">
        <v>43606</v>
      </c>
      <c r="B23" s="8">
        <v>87</v>
      </c>
      <c r="C23" s="8">
        <v>71.599999999999994</v>
      </c>
      <c r="D23" s="8">
        <v>51</v>
      </c>
      <c r="E23" s="8">
        <v>47</v>
      </c>
      <c r="F23" s="8">
        <v>36.1</v>
      </c>
      <c r="G23" s="8">
        <v>25</v>
      </c>
      <c r="H23" s="8">
        <v>70</v>
      </c>
      <c r="I23" s="8">
        <v>34.4</v>
      </c>
      <c r="J23" s="8">
        <v>11</v>
      </c>
      <c r="K23" s="8">
        <v>11</v>
      </c>
      <c r="L23" s="8">
        <v>4.4000000000000004</v>
      </c>
      <c r="M23" s="8">
        <v>0</v>
      </c>
      <c r="N23" s="8">
        <v>29.6</v>
      </c>
      <c r="O23" s="8">
        <v>14.8</v>
      </c>
      <c r="P23" s="8">
        <v>0</v>
      </c>
      <c r="Q23" s="8">
        <v>0</v>
      </c>
    </row>
    <row r="24" spans="1:17" ht="15.75" x14ac:dyDescent="0.25">
      <c r="A24" s="9">
        <v>43607</v>
      </c>
      <c r="B24" s="8">
        <v>92</v>
      </c>
      <c r="C24" s="8">
        <v>76.599999999999994</v>
      </c>
      <c r="D24" s="8">
        <v>54</v>
      </c>
      <c r="E24" s="8">
        <v>53</v>
      </c>
      <c r="F24" s="8">
        <v>44.9</v>
      </c>
      <c r="G24" s="8">
        <v>38</v>
      </c>
      <c r="H24" s="8">
        <v>79</v>
      </c>
      <c r="I24" s="8">
        <v>38.799999999999997</v>
      </c>
      <c r="J24" s="8">
        <v>16</v>
      </c>
      <c r="K24" s="8">
        <v>11</v>
      </c>
      <c r="L24" s="8">
        <v>4.3</v>
      </c>
      <c r="M24" s="8">
        <v>2</v>
      </c>
      <c r="N24" s="8">
        <v>29.5</v>
      </c>
      <c r="O24" s="8">
        <v>14.7</v>
      </c>
      <c r="P24" s="8">
        <v>0</v>
      </c>
      <c r="Q24" s="8">
        <v>0</v>
      </c>
    </row>
    <row r="25" spans="1:17" ht="15.75" x14ac:dyDescent="0.25">
      <c r="A25" s="9">
        <v>43608</v>
      </c>
      <c r="B25" s="8">
        <v>98</v>
      </c>
      <c r="C25" s="8">
        <v>82</v>
      </c>
      <c r="D25" s="8">
        <v>63</v>
      </c>
      <c r="E25" s="8">
        <v>55</v>
      </c>
      <c r="F25" s="8">
        <v>49</v>
      </c>
      <c r="G25" s="8">
        <v>42</v>
      </c>
      <c r="H25" s="8">
        <v>62</v>
      </c>
      <c r="I25" s="8">
        <v>35.5</v>
      </c>
      <c r="J25" s="8">
        <v>16</v>
      </c>
      <c r="K25" s="8">
        <v>9</v>
      </c>
      <c r="L25" s="8">
        <v>3.9</v>
      </c>
      <c r="M25" s="8">
        <v>2</v>
      </c>
      <c r="N25" s="8">
        <v>29.6</v>
      </c>
      <c r="O25" s="8">
        <v>14.8</v>
      </c>
      <c r="P25" s="8">
        <v>0</v>
      </c>
      <c r="Q25" s="8">
        <v>0</v>
      </c>
    </row>
    <row r="26" spans="1:17" ht="15.75" x14ac:dyDescent="0.25">
      <c r="A26" s="9">
        <v>43609</v>
      </c>
      <c r="B26" s="8">
        <v>91</v>
      </c>
      <c r="C26" s="8">
        <v>80.400000000000006</v>
      </c>
      <c r="D26" s="8">
        <v>66</v>
      </c>
      <c r="E26" s="8">
        <v>57</v>
      </c>
      <c r="F26" s="8">
        <v>50.8</v>
      </c>
      <c r="G26" s="8">
        <v>47</v>
      </c>
      <c r="H26" s="8">
        <v>72</v>
      </c>
      <c r="I26" s="8">
        <v>38.299999999999997</v>
      </c>
      <c r="J26" s="8">
        <v>22</v>
      </c>
      <c r="K26" s="8">
        <v>11</v>
      </c>
      <c r="L26" s="8">
        <v>5.4</v>
      </c>
      <c r="M26" s="8">
        <v>2</v>
      </c>
      <c r="N26" s="8">
        <v>29.5</v>
      </c>
      <c r="O26" s="8">
        <v>14.8</v>
      </c>
      <c r="P26" s="8">
        <v>0</v>
      </c>
      <c r="Q26" s="8">
        <v>0</v>
      </c>
    </row>
    <row r="27" spans="1:17" ht="15.75" x14ac:dyDescent="0.25">
      <c r="A27" s="9">
        <v>43610</v>
      </c>
      <c r="B27" s="8">
        <v>92</v>
      </c>
      <c r="C27" s="8">
        <v>81.900000000000006</v>
      </c>
      <c r="D27" s="8">
        <v>67</v>
      </c>
      <c r="E27" s="8">
        <v>64</v>
      </c>
      <c r="F27" s="8">
        <v>58.6</v>
      </c>
      <c r="G27" s="8">
        <v>53</v>
      </c>
      <c r="H27" s="8">
        <v>68</v>
      </c>
      <c r="I27" s="8">
        <v>46.6</v>
      </c>
      <c r="J27" s="8">
        <v>34</v>
      </c>
      <c r="K27" s="8">
        <v>7</v>
      </c>
      <c r="L27" s="8">
        <v>4</v>
      </c>
      <c r="M27" s="8">
        <v>2</v>
      </c>
      <c r="N27" s="8">
        <v>29.5</v>
      </c>
      <c r="O27" s="8">
        <v>14.7</v>
      </c>
      <c r="P27" s="8">
        <v>0</v>
      </c>
      <c r="Q27" s="8">
        <v>0</v>
      </c>
    </row>
    <row r="28" spans="1:17" ht="15.75" x14ac:dyDescent="0.25">
      <c r="A28" s="9">
        <v>43611</v>
      </c>
      <c r="B28" s="8">
        <v>78</v>
      </c>
      <c r="C28" s="8">
        <v>71.5</v>
      </c>
      <c r="D28" s="8">
        <v>67</v>
      </c>
      <c r="E28" s="8">
        <v>65</v>
      </c>
      <c r="F28" s="8">
        <v>59.8</v>
      </c>
      <c r="G28" s="8">
        <v>46</v>
      </c>
      <c r="H28" s="8">
        <v>89</v>
      </c>
      <c r="I28" s="8">
        <v>68.400000000000006</v>
      </c>
      <c r="J28" s="8">
        <v>43</v>
      </c>
      <c r="K28" s="8">
        <v>9</v>
      </c>
      <c r="L28" s="8">
        <v>5.8</v>
      </c>
      <c r="M28" s="8">
        <v>2</v>
      </c>
      <c r="N28" s="8">
        <v>29.6</v>
      </c>
      <c r="O28" s="8">
        <v>14.8</v>
      </c>
      <c r="P28" s="8">
        <v>0</v>
      </c>
      <c r="Q28" s="8">
        <v>0.04</v>
      </c>
    </row>
    <row r="29" spans="1:17" ht="15.75" x14ac:dyDescent="0.25">
      <c r="A29" s="9">
        <v>43612</v>
      </c>
      <c r="B29" s="8">
        <v>82</v>
      </c>
      <c r="C29" s="8">
        <v>72.5</v>
      </c>
      <c r="D29" s="8">
        <v>64</v>
      </c>
      <c r="E29" s="8">
        <v>42</v>
      </c>
      <c r="F29" s="8">
        <v>34.4</v>
      </c>
      <c r="G29" s="8">
        <v>22</v>
      </c>
      <c r="H29" s="8">
        <v>44</v>
      </c>
      <c r="I29" s="8">
        <v>27.4</v>
      </c>
      <c r="J29" s="8">
        <v>11</v>
      </c>
      <c r="K29" s="8">
        <v>16</v>
      </c>
      <c r="L29" s="8">
        <v>7.5</v>
      </c>
      <c r="M29" s="8">
        <v>2</v>
      </c>
      <c r="N29" s="8">
        <v>29.9</v>
      </c>
      <c r="O29" s="8">
        <v>14.9</v>
      </c>
      <c r="P29" s="8">
        <v>0</v>
      </c>
      <c r="Q29" s="8">
        <v>1.05</v>
      </c>
    </row>
    <row r="30" spans="1:17" ht="15.75" x14ac:dyDescent="0.25">
      <c r="A30" s="9">
        <v>43613</v>
      </c>
      <c r="B30" s="8">
        <v>87</v>
      </c>
      <c r="C30" s="8">
        <v>75.400000000000006</v>
      </c>
      <c r="D30" s="8">
        <v>55</v>
      </c>
      <c r="E30" s="8">
        <v>45</v>
      </c>
      <c r="F30" s="8">
        <v>40.5</v>
      </c>
      <c r="G30" s="8">
        <v>35</v>
      </c>
      <c r="H30" s="8">
        <v>68</v>
      </c>
      <c r="I30" s="8">
        <v>33</v>
      </c>
      <c r="J30" s="8">
        <v>16</v>
      </c>
      <c r="K30" s="8">
        <v>9</v>
      </c>
      <c r="L30" s="8">
        <v>6</v>
      </c>
      <c r="M30" s="8">
        <v>2</v>
      </c>
      <c r="N30" s="8">
        <v>29.9</v>
      </c>
      <c r="O30" s="8">
        <v>14.9</v>
      </c>
      <c r="P30" s="8">
        <v>0</v>
      </c>
      <c r="Q30" s="8">
        <v>0</v>
      </c>
    </row>
    <row r="31" spans="1:17" ht="15.75" x14ac:dyDescent="0.25">
      <c r="A31" s="9">
        <v>43614</v>
      </c>
      <c r="B31" s="8">
        <v>88</v>
      </c>
      <c r="C31" s="8">
        <v>78</v>
      </c>
      <c r="D31" s="8">
        <v>62</v>
      </c>
      <c r="E31" s="8">
        <v>51</v>
      </c>
      <c r="F31" s="8">
        <v>47.3</v>
      </c>
      <c r="G31" s="8">
        <v>44</v>
      </c>
      <c r="H31" s="8">
        <v>63</v>
      </c>
      <c r="I31" s="8">
        <v>36.299999999999997</v>
      </c>
      <c r="J31" s="8">
        <v>22</v>
      </c>
      <c r="K31" s="8">
        <v>11</v>
      </c>
      <c r="L31" s="8">
        <v>5</v>
      </c>
      <c r="M31" s="8">
        <v>2</v>
      </c>
      <c r="N31" s="8">
        <v>29.8</v>
      </c>
      <c r="O31" s="8">
        <v>14.8</v>
      </c>
      <c r="P31" s="8">
        <v>0</v>
      </c>
      <c r="Q31" s="8">
        <v>0</v>
      </c>
    </row>
    <row r="32" spans="1:17" ht="15.75" x14ac:dyDescent="0.25">
      <c r="A32" s="9">
        <v>43615</v>
      </c>
      <c r="B32" s="8">
        <v>85</v>
      </c>
      <c r="C32" s="8">
        <v>77.400000000000006</v>
      </c>
      <c r="D32" s="8">
        <v>72</v>
      </c>
      <c r="E32" s="8">
        <v>54</v>
      </c>
      <c r="F32" s="8">
        <v>38.4</v>
      </c>
      <c r="G32" s="8">
        <v>12</v>
      </c>
      <c r="H32" s="8">
        <v>49</v>
      </c>
      <c r="I32" s="8">
        <v>30</v>
      </c>
      <c r="J32" s="8">
        <v>8</v>
      </c>
      <c r="K32" s="8">
        <v>11</v>
      </c>
      <c r="L32" s="8">
        <v>6.8</v>
      </c>
      <c r="M32" s="8">
        <v>2</v>
      </c>
      <c r="N32" s="8">
        <v>29.7</v>
      </c>
      <c r="O32" s="8">
        <v>14.8</v>
      </c>
      <c r="P32" s="8">
        <v>0</v>
      </c>
      <c r="Q32" s="8">
        <v>0</v>
      </c>
    </row>
    <row r="33" spans="1:17" ht="15.75" x14ac:dyDescent="0.25">
      <c r="A33" s="9">
        <v>43616</v>
      </c>
      <c r="B33" s="8">
        <v>84</v>
      </c>
      <c r="C33" s="8">
        <v>75.400000000000006</v>
      </c>
      <c r="D33" s="8">
        <v>62</v>
      </c>
      <c r="E33" s="8">
        <v>35</v>
      </c>
      <c r="F33" s="8">
        <v>27.8</v>
      </c>
      <c r="G33" s="8">
        <v>24</v>
      </c>
      <c r="H33" s="8">
        <v>27</v>
      </c>
      <c r="I33" s="8">
        <v>18</v>
      </c>
      <c r="J33" s="8">
        <v>11</v>
      </c>
      <c r="K33" s="8">
        <v>9</v>
      </c>
      <c r="L33" s="8">
        <v>6</v>
      </c>
      <c r="M33" s="8">
        <v>2</v>
      </c>
      <c r="N33" s="8">
        <v>29.8</v>
      </c>
      <c r="O33" s="8">
        <v>14.8</v>
      </c>
      <c r="P33" s="8">
        <v>0</v>
      </c>
      <c r="Q33" s="8">
        <v>0</v>
      </c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55A1-73C2-4EB5-B236-2168BF46D90C}">
  <dimension ref="A1:Q65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43617</v>
      </c>
      <c r="B3" s="8">
        <v>83</v>
      </c>
      <c r="C3" s="8">
        <v>75.900000000000006</v>
      </c>
      <c r="D3" s="8">
        <v>69</v>
      </c>
      <c r="E3" s="8">
        <v>56</v>
      </c>
      <c r="F3" s="8">
        <v>49.6</v>
      </c>
      <c r="G3" s="8">
        <v>40</v>
      </c>
      <c r="H3" s="8">
        <v>51</v>
      </c>
      <c r="I3" s="8">
        <v>40.1</v>
      </c>
      <c r="J3" s="8">
        <v>31</v>
      </c>
      <c r="K3" s="8">
        <v>9</v>
      </c>
      <c r="L3" s="8">
        <v>4</v>
      </c>
      <c r="M3" s="8">
        <v>2</v>
      </c>
      <c r="N3" s="8">
        <v>29.6</v>
      </c>
      <c r="O3" s="8">
        <v>14.8</v>
      </c>
      <c r="P3" s="8">
        <v>0</v>
      </c>
      <c r="Q3" s="8">
        <v>0</v>
      </c>
    </row>
    <row r="4" spans="1:17" ht="15.75" x14ac:dyDescent="0.25">
      <c r="A4" s="9">
        <v>43618</v>
      </c>
      <c r="B4" s="8">
        <v>87</v>
      </c>
      <c r="C4" s="8">
        <v>77.099999999999994</v>
      </c>
      <c r="D4" s="8">
        <v>70</v>
      </c>
      <c r="E4" s="8">
        <v>63</v>
      </c>
      <c r="F4" s="8">
        <v>58.3</v>
      </c>
      <c r="G4" s="8">
        <v>54</v>
      </c>
      <c r="H4" s="8">
        <v>69</v>
      </c>
      <c r="I4" s="8">
        <v>53.4</v>
      </c>
      <c r="J4" s="8">
        <v>33</v>
      </c>
      <c r="K4" s="8">
        <v>7</v>
      </c>
      <c r="L4" s="8">
        <v>5.3</v>
      </c>
      <c r="M4" s="8">
        <v>2</v>
      </c>
      <c r="N4" s="8">
        <v>29.4</v>
      </c>
      <c r="O4" s="8">
        <v>14.7</v>
      </c>
      <c r="P4" s="8">
        <v>0</v>
      </c>
      <c r="Q4" s="8">
        <v>0</v>
      </c>
    </row>
    <row r="5" spans="1:17" ht="15.75" x14ac:dyDescent="0.25">
      <c r="A5" s="9">
        <v>43619</v>
      </c>
      <c r="B5" s="8">
        <v>87</v>
      </c>
      <c r="C5" s="8">
        <v>78</v>
      </c>
      <c r="D5" s="8">
        <v>67</v>
      </c>
      <c r="E5" s="8">
        <v>62</v>
      </c>
      <c r="F5" s="8">
        <v>55.8</v>
      </c>
      <c r="G5" s="8">
        <v>47</v>
      </c>
      <c r="H5" s="8">
        <v>79</v>
      </c>
      <c r="I5" s="8">
        <v>50</v>
      </c>
      <c r="J5" s="8">
        <v>25</v>
      </c>
      <c r="K5" s="8">
        <v>11</v>
      </c>
      <c r="L5" s="8">
        <v>5.0999999999999996</v>
      </c>
      <c r="M5" s="8">
        <v>0</v>
      </c>
      <c r="N5" s="8">
        <v>29.5</v>
      </c>
      <c r="O5" s="8">
        <v>14.7</v>
      </c>
      <c r="P5" s="8">
        <v>0</v>
      </c>
      <c r="Q5" s="8">
        <v>0.1</v>
      </c>
    </row>
    <row r="6" spans="1:17" ht="15.75" x14ac:dyDescent="0.25">
      <c r="A6" s="9">
        <v>43620</v>
      </c>
      <c r="B6" s="8">
        <v>79</v>
      </c>
      <c r="C6" s="8">
        <v>72</v>
      </c>
      <c r="D6" s="8">
        <v>66</v>
      </c>
      <c r="E6" s="8">
        <v>60</v>
      </c>
      <c r="F6" s="8">
        <v>59.1</v>
      </c>
      <c r="G6" s="8">
        <v>58</v>
      </c>
      <c r="H6" s="8">
        <v>78</v>
      </c>
      <c r="I6" s="8">
        <v>64.900000000000006</v>
      </c>
      <c r="J6" s="8">
        <v>48</v>
      </c>
      <c r="K6" s="8">
        <v>13</v>
      </c>
      <c r="L6" s="8">
        <v>6</v>
      </c>
      <c r="M6" s="8">
        <v>2</v>
      </c>
      <c r="N6" s="8">
        <v>29.6</v>
      </c>
      <c r="O6" s="8">
        <v>14.8</v>
      </c>
      <c r="P6" s="8">
        <v>0</v>
      </c>
      <c r="Q6" s="8">
        <v>0</v>
      </c>
    </row>
    <row r="7" spans="1:17" ht="15.75" x14ac:dyDescent="0.25">
      <c r="A7" s="9">
        <v>43621</v>
      </c>
      <c r="B7" s="8">
        <v>82</v>
      </c>
      <c r="C7" s="8">
        <v>75.5</v>
      </c>
      <c r="D7" s="8">
        <v>68</v>
      </c>
      <c r="E7" s="8">
        <v>59</v>
      </c>
      <c r="F7" s="8">
        <v>54.6</v>
      </c>
      <c r="G7" s="8">
        <v>46</v>
      </c>
      <c r="H7" s="8">
        <v>70</v>
      </c>
      <c r="I7" s="8">
        <v>51.1</v>
      </c>
      <c r="J7" s="8">
        <v>29</v>
      </c>
      <c r="K7" s="8">
        <v>7</v>
      </c>
      <c r="L7" s="8">
        <v>3.9</v>
      </c>
      <c r="M7" s="8">
        <v>2</v>
      </c>
      <c r="N7" s="8">
        <v>29.7</v>
      </c>
      <c r="O7" s="8">
        <v>14.8</v>
      </c>
      <c r="P7" s="8">
        <v>0</v>
      </c>
      <c r="Q7" s="8">
        <v>0.01</v>
      </c>
    </row>
    <row r="8" spans="1:17" ht="15.75" x14ac:dyDescent="0.25">
      <c r="A8" s="9">
        <v>43622</v>
      </c>
      <c r="B8" s="8">
        <v>73</v>
      </c>
      <c r="C8" s="8">
        <v>70.400000000000006</v>
      </c>
      <c r="D8" s="8">
        <v>68</v>
      </c>
      <c r="E8" s="8">
        <v>65</v>
      </c>
      <c r="F8" s="8">
        <v>62.9</v>
      </c>
      <c r="G8" s="8">
        <v>61</v>
      </c>
      <c r="H8" s="8">
        <v>85</v>
      </c>
      <c r="I8" s="8">
        <v>77.900000000000006</v>
      </c>
      <c r="J8" s="8">
        <v>71</v>
      </c>
      <c r="K8" s="8">
        <v>7</v>
      </c>
      <c r="L8" s="8">
        <v>3.6</v>
      </c>
      <c r="M8" s="8">
        <v>2</v>
      </c>
      <c r="N8" s="8">
        <v>29.7</v>
      </c>
      <c r="O8" s="8">
        <v>14.8</v>
      </c>
      <c r="P8" s="8">
        <v>0</v>
      </c>
      <c r="Q8" s="8">
        <v>0.01</v>
      </c>
    </row>
    <row r="9" spans="1:17" ht="15.75" x14ac:dyDescent="0.25">
      <c r="A9" s="9">
        <v>43623</v>
      </c>
      <c r="B9" s="8">
        <v>82</v>
      </c>
      <c r="C9" s="8">
        <v>75.400000000000006</v>
      </c>
      <c r="D9" s="8">
        <v>67</v>
      </c>
      <c r="E9" s="8">
        <v>66</v>
      </c>
      <c r="F9" s="8">
        <v>63.9</v>
      </c>
      <c r="G9" s="8">
        <v>63</v>
      </c>
      <c r="H9" s="8">
        <v>89</v>
      </c>
      <c r="I9" s="8">
        <v>69.3</v>
      </c>
      <c r="J9" s="8">
        <v>53</v>
      </c>
      <c r="K9" s="8">
        <v>9</v>
      </c>
      <c r="L9" s="8">
        <v>5.8</v>
      </c>
      <c r="M9" s="8">
        <v>2</v>
      </c>
      <c r="N9" s="8">
        <v>29.6</v>
      </c>
      <c r="O9" s="8">
        <v>14.8</v>
      </c>
      <c r="P9" s="8">
        <v>0</v>
      </c>
      <c r="Q9" s="8">
        <v>0.01</v>
      </c>
    </row>
    <row r="10" spans="1:17" ht="15.75" x14ac:dyDescent="0.25">
      <c r="A10" s="9">
        <v>43624</v>
      </c>
      <c r="B10" s="8">
        <v>92</v>
      </c>
      <c r="C10" s="8">
        <v>81.3</v>
      </c>
      <c r="D10" s="8">
        <v>68</v>
      </c>
      <c r="E10" s="8">
        <v>66</v>
      </c>
      <c r="F10" s="8">
        <v>51</v>
      </c>
      <c r="G10" s="8">
        <v>39</v>
      </c>
      <c r="H10" s="8">
        <v>86</v>
      </c>
      <c r="I10" s="8">
        <v>42.4</v>
      </c>
      <c r="J10" s="8">
        <v>16</v>
      </c>
      <c r="K10" s="8">
        <v>13</v>
      </c>
      <c r="L10" s="8">
        <v>6.6</v>
      </c>
      <c r="M10" s="8">
        <v>2</v>
      </c>
      <c r="N10" s="8">
        <v>29.5</v>
      </c>
      <c r="O10" s="8">
        <v>14.7</v>
      </c>
      <c r="P10" s="8">
        <v>0</v>
      </c>
      <c r="Q10" s="8">
        <v>0</v>
      </c>
    </row>
    <row r="11" spans="1:17" ht="15.75" x14ac:dyDescent="0.25">
      <c r="A11" s="9">
        <v>43625</v>
      </c>
      <c r="B11" s="8">
        <v>87</v>
      </c>
      <c r="C11" s="8">
        <v>79.5</v>
      </c>
      <c r="D11" s="8">
        <v>74</v>
      </c>
      <c r="E11" s="8">
        <v>50</v>
      </c>
      <c r="F11" s="8">
        <v>45.8</v>
      </c>
      <c r="G11" s="8">
        <v>43</v>
      </c>
      <c r="H11" s="8">
        <v>42</v>
      </c>
      <c r="I11" s="8">
        <v>30.8</v>
      </c>
      <c r="J11" s="8">
        <v>24</v>
      </c>
      <c r="K11" s="8">
        <v>11</v>
      </c>
      <c r="L11" s="8">
        <v>7.5</v>
      </c>
      <c r="M11" s="8">
        <v>2</v>
      </c>
      <c r="N11" s="8">
        <v>29.6</v>
      </c>
      <c r="O11" s="8">
        <v>14.8</v>
      </c>
      <c r="P11" s="8">
        <v>0</v>
      </c>
      <c r="Q11" s="8">
        <v>0</v>
      </c>
    </row>
    <row r="12" spans="1:17" ht="15.75" x14ac:dyDescent="0.25">
      <c r="A12" s="9">
        <v>43626</v>
      </c>
      <c r="B12" s="8">
        <v>90</v>
      </c>
      <c r="C12" s="8">
        <v>77.900000000000006</v>
      </c>
      <c r="D12" s="8">
        <v>66</v>
      </c>
      <c r="E12" s="8">
        <v>59</v>
      </c>
      <c r="F12" s="8">
        <v>55</v>
      </c>
      <c r="G12" s="8">
        <v>47</v>
      </c>
      <c r="H12" s="8">
        <v>77</v>
      </c>
      <c r="I12" s="8">
        <v>48.5</v>
      </c>
      <c r="J12" s="8">
        <v>23</v>
      </c>
      <c r="K12" s="8">
        <v>7</v>
      </c>
      <c r="L12" s="8">
        <v>5</v>
      </c>
      <c r="M12" s="8">
        <v>2</v>
      </c>
      <c r="N12" s="8">
        <v>29.6</v>
      </c>
      <c r="O12" s="8">
        <v>14.8</v>
      </c>
      <c r="P12" s="8">
        <v>0</v>
      </c>
      <c r="Q12" s="8">
        <v>0</v>
      </c>
    </row>
    <row r="13" spans="1:17" ht="15.75" x14ac:dyDescent="0.25">
      <c r="A13" s="9">
        <v>43627</v>
      </c>
      <c r="B13" s="8">
        <v>90</v>
      </c>
      <c r="C13" s="8">
        <v>77.5</v>
      </c>
      <c r="D13" s="8">
        <v>67</v>
      </c>
      <c r="E13" s="8">
        <v>60</v>
      </c>
      <c r="F13" s="8">
        <v>59.3</v>
      </c>
      <c r="G13" s="8">
        <v>57</v>
      </c>
      <c r="H13" s="8">
        <v>78</v>
      </c>
      <c r="I13" s="8">
        <v>55.6</v>
      </c>
      <c r="J13" s="8">
        <v>33</v>
      </c>
      <c r="K13" s="8">
        <v>9</v>
      </c>
      <c r="L13" s="8">
        <v>5.5</v>
      </c>
      <c r="M13" s="8">
        <v>2</v>
      </c>
      <c r="N13" s="8">
        <v>29.7</v>
      </c>
      <c r="O13" s="8">
        <v>14.8</v>
      </c>
      <c r="P13" s="8">
        <v>0</v>
      </c>
      <c r="Q13" s="8">
        <v>0</v>
      </c>
    </row>
    <row r="14" spans="1:17" ht="15.75" x14ac:dyDescent="0.25">
      <c r="A14" s="9">
        <v>43628</v>
      </c>
      <c r="B14" s="8">
        <v>89</v>
      </c>
      <c r="C14" s="8">
        <v>80.099999999999994</v>
      </c>
      <c r="D14" s="8">
        <v>71</v>
      </c>
      <c r="E14" s="8">
        <v>62</v>
      </c>
      <c r="F14" s="8">
        <v>59.5</v>
      </c>
      <c r="G14" s="8">
        <v>57</v>
      </c>
      <c r="H14" s="8">
        <v>64</v>
      </c>
      <c r="I14" s="8">
        <v>50.8</v>
      </c>
      <c r="J14" s="8">
        <v>41</v>
      </c>
      <c r="K14" s="8">
        <v>7</v>
      </c>
      <c r="L14" s="8">
        <v>4.9000000000000004</v>
      </c>
      <c r="M14" s="8">
        <v>2</v>
      </c>
      <c r="N14" s="8">
        <v>29.6</v>
      </c>
      <c r="O14" s="8">
        <v>14.8</v>
      </c>
      <c r="P14" s="8">
        <v>0</v>
      </c>
      <c r="Q14" s="8">
        <v>0</v>
      </c>
    </row>
    <row r="15" spans="1:17" ht="15.75" x14ac:dyDescent="0.25">
      <c r="A15" s="9">
        <v>43629</v>
      </c>
      <c r="B15" s="8">
        <v>87</v>
      </c>
      <c r="C15" s="8">
        <v>79.8</v>
      </c>
      <c r="D15" s="8">
        <v>73</v>
      </c>
      <c r="E15" s="8">
        <v>63</v>
      </c>
      <c r="F15" s="8">
        <v>60.4</v>
      </c>
      <c r="G15" s="8">
        <v>58</v>
      </c>
      <c r="H15" s="8">
        <v>65</v>
      </c>
      <c r="I15" s="8">
        <v>52.5</v>
      </c>
      <c r="J15" s="8">
        <v>37</v>
      </c>
      <c r="K15" s="8">
        <v>7</v>
      </c>
      <c r="L15" s="8">
        <v>3.1</v>
      </c>
      <c r="M15" s="8">
        <v>2</v>
      </c>
      <c r="N15" s="8">
        <v>29.6</v>
      </c>
      <c r="O15" s="8">
        <v>14.8</v>
      </c>
      <c r="P15" s="8">
        <v>0</v>
      </c>
      <c r="Q15" s="8">
        <v>0</v>
      </c>
    </row>
    <row r="16" spans="1:17" ht="15.75" x14ac:dyDescent="0.25">
      <c r="A16" s="9">
        <v>43630</v>
      </c>
      <c r="B16" s="8">
        <v>95</v>
      </c>
      <c r="C16" s="8">
        <v>82.5</v>
      </c>
      <c r="D16" s="8">
        <v>70</v>
      </c>
      <c r="E16" s="8">
        <v>64</v>
      </c>
      <c r="F16" s="8">
        <v>52</v>
      </c>
      <c r="G16" s="8">
        <v>38</v>
      </c>
      <c r="H16" s="8">
        <v>80</v>
      </c>
      <c r="I16" s="8">
        <v>42.8</v>
      </c>
      <c r="J16" s="8">
        <v>14</v>
      </c>
      <c r="K16" s="8">
        <v>9</v>
      </c>
      <c r="L16" s="8">
        <v>5.3</v>
      </c>
      <c r="M16" s="8">
        <v>0</v>
      </c>
      <c r="N16" s="8">
        <v>29.6</v>
      </c>
      <c r="O16" s="8">
        <v>14.8</v>
      </c>
      <c r="P16" s="8">
        <v>0</v>
      </c>
      <c r="Q16" s="8">
        <v>0.01</v>
      </c>
    </row>
    <row r="17" spans="1:17" ht="15.75" x14ac:dyDescent="0.25">
      <c r="A17" s="9">
        <v>43631</v>
      </c>
      <c r="B17" s="8">
        <v>88</v>
      </c>
      <c r="C17" s="8">
        <v>78.599999999999994</v>
      </c>
      <c r="D17" s="8">
        <v>71</v>
      </c>
      <c r="E17" s="8">
        <v>55</v>
      </c>
      <c r="F17" s="8">
        <v>52.9</v>
      </c>
      <c r="G17" s="8">
        <v>51</v>
      </c>
      <c r="H17" s="8">
        <v>57</v>
      </c>
      <c r="I17" s="8">
        <v>42</v>
      </c>
      <c r="J17" s="8">
        <v>31</v>
      </c>
      <c r="K17" s="8">
        <v>7</v>
      </c>
      <c r="L17" s="8">
        <v>4.9000000000000004</v>
      </c>
      <c r="M17" s="8">
        <v>2</v>
      </c>
      <c r="N17" s="8">
        <v>29.7</v>
      </c>
      <c r="O17" s="8">
        <v>14.8</v>
      </c>
      <c r="P17" s="8">
        <v>0</v>
      </c>
      <c r="Q17" s="8">
        <v>0</v>
      </c>
    </row>
    <row r="18" spans="1:17" ht="15.75" x14ac:dyDescent="0.25">
      <c r="A18" s="9">
        <v>43632</v>
      </c>
      <c r="B18" s="8">
        <v>71</v>
      </c>
      <c r="C18" s="8">
        <v>68.3</v>
      </c>
      <c r="D18" s="8">
        <v>65</v>
      </c>
      <c r="E18" s="8">
        <v>62</v>
      </c>
      <c r="F18" s="8">
        <v>58.5</v>
      </c>
      <c r="G18" s="8">
        <v>55</v>
      </c>
      <c r="H18" s="8">
        <v>88</v>
      </c>
      <c r="I18" s="8">
        <v>71.3</v>
      </c>
      <c r="J18" s="8">
        <v>59</v>
      </c>
      <c r="K18" s="8">
        <v>7</v>
      </c>
      <c r="L18" s="8">
        <v>4.0999999999999996</v>
      </c>
      <c r="M18" s="8">
        <v>2</v>
      </c>
      <c r="N18" s="8">
        <v>29.8</v>
      </c>
      <c r="O18" s="8">
        <v>14.9</v>
      </c>
      <c r="P18" s="8">
        <v>0</v>
      </c>
      <c r="Q18" s="8">
        <v>0.11</v>
      </c>
    </row>
    <row r="19" spans="1:17" ht="15.75" x14ac:dyDescent="0.25">
      <c r="A19" s="9">
        <v>43633</v>
      </c>
      <c r="B19" s="8">
        <v>82</v>
      </c>
      <c r="C19" s="8">
        <v>74</v>
      </c>
      <c r="D19" s="8">
        <v>66</v>
      </c>
      <c r="E19" s="8">
        <v>62</v>
      </c>
      <c r="F19" s="8">
        <v>57.8</v>
      </c>
      <c r="G19" s="8">
        <v>55</v>
      </c>
      <c r="H19" s="8">
        <v>76</v>
      </c>
      <c r="I19" s="8">
        <v>58.1</v>
      </c>
      <c r="J19" s="8">
        <v>41</v>
      </c>
      <c r="K19" s="8">
        <v>9</v>
      </c>
      <c r="L19" s="8">
        <v>4.5999999999999996</v>
      </c>
      <c r="M19" s="8">
        <v>2</v>
      </c>
      <c r="N19" s="8">
        <v>29.7</v>
      </c>
      <c r="O19" s="8">
        <v>14.8</v>
      </c>
      <c r="P19" s="8">
        <v>0</v>
      </c>
      <c r="Q19" s="8">
        <v>0.2</v>
      </c>
    </row>
    <row r="20" spans="1:17" ht="15.75" x14ac:dyDescent="0.25">
      <c r="A20" s="9">
        <v>43634</v>
      </c>
      <c r="B20" s="8">
        <v>92</v>
      </c>
      <c r="C20" s="8">
        <v>80.5</v>
      </c>
      <c r="D20" s="8">
        <v>68</v>
      </c>
      <c r="E20" s="8">
        <v>64</v>
      </c>
      <c r="F20" s="8">
        <v>62.6</v>
      </c>
      <c r="G20" s="8">
        <v>62</v>
      </c>
      <c r="H20" s="8">
        <v>84</v>
      </c>
      <c r="I20" s="8">
        <v>57.1</v>
      </c>
      <c r="J20" s="8">
        <v>36</v>
      </c>
      <c r="K20" s="8">
        <v>7</v>
      </c>
      <c r="L20" s="8">
        <v>3.9</v>
      </c>
      <c r="M20" s="8">
        <v>2</v>
      </c>
      <c r="N20" s="8">
        <v>29.6</v>
      </c>
      <c r="O20" s="8">
        <v>14.8</v>
      </c>
      <c r="P20" s="8">
        <v>0</v>
      </c>
      <c r="Q20" s="8">
        <v>0</v>
      </c>
    </row>
    <row r="21" spans="1:17" ht="15.75" x14ac:dyDescent="0.25">
      <c r="A21" s="9">
        <v>43635</v>
      </c>
      <c r="B21" s="8">
        <v>86</v>
      </c>
      <c r="C21" s="8">
        <v>79.400000000000006</v>
      </c>
      <c r="D21" s="8">
        <v>72</v>
      </c>
      <c r="E21" s="8">
        <v>69</v>
      </c>
      <c r="F21" s="8">
        <v>64.599999999999994</v>
      </c>
      <c r="G21" s="8">
        <v>61</v>
      </c>
      <c r="H21" s="8">
        <v>73</v>
      </c>
      <c r="I21" s="8">
        <v>61.8</v>
      </c>
      <c r="J21" s="8">
        <v>49</v>
      </c>
      <c r="K21" s="8">
        <v>7</v>
      </c>
      <c r="L21" s="8">
        <v>4.5</v>
      </c>
      <c r="M21" s="8">
        <v>2</v>
      </c>
      <c r="N21" s="8">
        <v>29.6</v>
      </c>
      <c r="O21" s="8">
        <v>14.8</v>
      </c>
      <c r="P21" s="8">
        <v>0</v>
      </c>
      <c r="Q21" s="8">
        <v>0</v>
      </c>
    </row>
    <row r="22" spans="1:17" ht="15.75" x14ac:dyDescent="0.25">
      <c r="A22" s="9">
        <v>43636</v>
      </c>
      <c r="B22" s="8">
        <v>94</v>
      </c>
      <c r="C22" s="8">
        <v>82.8</v>
      </c>
      <c r="D22" s="8">
        <v>73</v>
      </c>
      <c r="E22" s="8">
        <v>67</v>
      </c>
      <c r="F22" s="8">
        <v>65.8</v>
      </c>
      <c r="G22" s="8">
        <v>64</v>
      </c>
      <c r="H22" s="8">
        <v>80</v>
      </c>
      <c r="I22" s="8">
        <v>58.8</v>
      </c>
      <c r="J22" s="8">
        <v>41</v>
      </c>
      <c r="K22" s="8">
        <v>7</v>
      </c>
      <c r="L22" s="8">
        <v>3.4</v>
      </c>
      <c r="M22" s="8">
        <v>2</v>
      </c>
      <c r="N22" s="8">
        <v>29.6</v>
      </c>
      <c r="O22" s="8">
        <v>14.8</v>
      </c>
      <c r="P22" s="8">
        <v>0</v>
      </c>
      <c r="Q22" s="8">
        <v>0</v>
      </c>
    </row>
    <row r="23" spans="1:17" ht="15.75" x14ac:dyDescent="0.25">
      <c r="A23" s="9">
        <v>43637</v>
      </c>
      <c r="B23" s="8">
        <v>85</v>
      </c>
      <c r="C23" s="8">
        <v>80.099999999999994</v>
      </c>
      <c r="D23" s="8">
        <v>75</v>
      </c>
      <c r="E23" s="8">
        <v>67</v>
      </c>
      <c r="F23" s="8">
        <v>61.1</v>
      </c>
      <c r="G23" s="8">
        <v>51</v>
      </c>
      <c r="H23" s="8">
        <v>74</v>
      </c>
      <c r="I23" s="8">
        <v>54.3</v>
      </c>
      <c r="J23" s="8">
        <v>37</v>
      </c>
      <c r="K23" s="8">
        <v>9</v>
      </c>
      <c r="L23" s="8">
        <v>4.5</v>
      </c>
      <c r="M23" s="8">
        <v>2</v>
      </c>
      <c r="N23" s="8">
        <v>29.7</v>
      </c>
      <c r="O23" s="8">
        <v>14.8</v>
      </c>
      <c r="P23" s="8">
        <v>0</v>
      </c>
      <c r="Q23" s="8">
        <v>0</v>
      </c>
    </row>
    <row r="24" spans="1:17" ht="15.75" x14ac:dyDescent="0.25">
      <c r="A24" s="9">
        <v>43638</v>
      </c>
      <c r="B24" s="8">
        <v>95</v>
      </c>
      <c r="C24" s="8">
        <v>83.8</v>
      </c>
      <c r="D24" s="8">
        <v>70</v>
      </c>
      <c r="E24" s="8">
        <v>56</v>
      </c>
      <c r="F24" s="8">
        <v>53</v>
      </c>
      <c r="G24" s="8">
        <v>50</v>
      </c>
      <c r="H24" s="8">
        <v>62</v>
      </c>
      <c r="I24" s="8">
        <v>37.5</v>
      </c>
      <c r="J24" s="8">
        <v>22</v>
      </c>
      <c r="K24" s="8">
        <v>9</v>
      </c>
      <c r="L24" s="8">
        <v>3.8</v>
      </c>
      <c r="M24" s="8">
        <v>0</v>
      </c>
      <c r="N24" s="8">
        <v>29.7</v>
      </c>
      <c r="O24" s="8">
        <v>14.8</v>
      </c>
      <c r="P24" s="8">
        <v>0</v>
      </c>
      <c r="Q24" s="8">
        <v>0</v>
      </c>
    </row>
    <row r="25" spans="1:17" ht="15.75" x14ac:dyDescent="0.25">
      <c r="A25" s="9">
        <v>43639</v>
      </c>
      <c r="B25" s="8">
        <v>95</v>
      </c>
      <c r="C25" s="8">
        <v>84</v>
      </c>
      <c r="D25" s="8">
        <v>73</v>
      </c>
      <c r="E25" s="8">
        <v>61</v>
      </c>
      <c r="F25" s="8">
        <v>58.8</v>
      </c>
      <c r="G25" s="8">
        <v>55</v>
      </c>
      <c r="H25" s="8">
        <v>62</v>
      </c>
      <c r="I25" s="8">
        <v>43.8</v>
      </c>
      <c r="J25" s="8">
        <v>26</v>
      </c>
      <c r="K25" s="8">
        <v>9</v>
      </c>
      <c r="L25" s="8">
        <v>5.4</v>
      </c>
      <c r="M25" s="8">
        <v>4</v>
      </c>
      <c r="N25" s="8">
        <v>29.7</v>
      </c>
      <c r="O25" s="8">
        <v>14.8</v>
      </c>
      <c r="P25" s="8">
        <v>0</v>
      </c>
      <c r="Q25" s="8">
        <v>0</v>
      </c>
    </row>
    <row r="26" spans="1:17" ht="15.75" x14ac:dyDescent="0.25">
      <c r="A26" s="9">
        <v>43640</v>
      </c>
      <c r="B26" s="8">
        <v>97</v>
      </c>
      <c r="C26" s="8">
        <v>86.1</v>
      </c>
      <c r="D26" s="8">
        <v>72</v>
      </c>
      <c r="E26" s="8">
        <v>62</v>
      </c>
      <c r="F26" s="8">
        <v>56.9</v>
      </c>
      <c r="G26" s="8">
        <v>51</v>
      </c>
      <c r="H26" s="8">
        <v>64</v>
      </c>
      <c r="I26" s="8">
        <v>40.1</v>
      </c>
      <c r="J26" s="8">
        <v>21</v>
      </c>
      <c r="K26" s="8">
        <v>11</v>
      </c>
      <c r="L26" s="8">
        <v>5.4</v>
      </c>
      <c r="M26" s="8">
        <v>2</v>
      </c>
      <c r="N26" s="8">
        <v>29.7</v>
      </c>
      <c r="O26" s="8">
        <v>14.8</v>
      </c>
      <c r="P26" s="8">
        <v>0</v>
      </c>
      <c r="Q26" s="8">
        <v>0</v>
      </c>
    </row>
    <row r="27" spans="1:17" ht="15.75" x14ac:dyDescent="0.25">
      <c r="A27" s="9">
        <v>43641</v>
      </c>
      <c r="B27" s="8">
        <v>93</v>
      </c>
      <c r="C27" s="8">
        <v>86.1</v>
      </c>
      <c r="D27" s="8">
        <v>79</v>
      </c>
      <c r="E27" s="8">
        <v>62</v>
      </c>
      <c r="F27" s="8">
        <v>59</v>
      </c>
      <c r="G27" s="8">
        <v>55</v>
      </c>
      <c r="H27" s="8">
        <v>49</v>
      </c>
      <c r="I27" s="8">
        <v>40.5</v>
      </c>
      <c r="J27" s="8">
        <v>32</v>
      </c>
      <c r="K27" s="8">
        <v>9</v>
      </c>
      <c r="L27" s="8">
        <v>5.5</v>
      </c>
      <c r="M27" s="8">
        <v>2</v>
      </c>
      <c r="N27" s="8">
        <v>29.6</v>
      </c>
      <c r="O27" s="8">
        <v>14.8</v>
      </c>
      <c r="P27" s="8">
        <v>0</v>
      </c>
      <c r="Q27" s="8">
        <v>0</v>
      </c>
    </row>
    <row r="28" spans="1:17" ht="15.75" x14ac:dyDescent="0.25">
      <c r="A28" s="9">
        <v>43642</v>
      </c>
      <c r="B28" s="8">
        <v>91</v>
      </c>
      <c r="C28" s="8">
        <v>82.5</v>
      </c>
      <c r="D28" s="8">
        <v>74</v>
      </c>
      <c r="E28" s="8">
        <v>65</v>
      </c>
      <c r="F28" s="8">
        <v>62</v>
      </c>
      <c r="G28" s="8">
        <v>57</v>
      </c>
      <c r="H28" s="8">
        <v>70</v>
      </c>
      <c r="I28" s="8">
        <v>51.3</v>
      </c>
      <c r="J28" s="8">
        <v>35</v>
      </c>
      <c r="K28" s="8">
        <v>9</v>
      </c>
      <c r="L28" s="8">
        <v>5.8</v>
      </c>
      <c r="M28" s="8">
        <v>4</v>
      </c>
      <c r="N28" s="8">
        <v>29.6</v>
      </c>
      <c r="O28" s="8">
        <v>14.8</v>
      </c>
      <c r="P28" s="8">
        <v>0</v>
      </c>
      <c r="Q28" s="8">
        <v>0</v>
      </c>
    </row>
    <row r="29" spans="1:17" ht="15.75" x14ac:dyDescent="0.25">
      <c r="A29" s="9">
        <v>43643</v>
      </c>
      <c r="B29" s="8">
        <v>93</v>
      </c>
      <c r="C29" s="8">
        <v>83.1</v>
      </c>
      <c r="D29" s="8">
        <v>72</v>
      </c>
      <c r="E29" s="8">
        <v>65</v>
      </c>
      <c r="F29" s="8">
        <v>60.8</v>
      </c>
      <c r="G29" s="8">
        <v>56</v>
      </c>
      <c r="H29" s="8">
        <v>74</v>
      </c>
      <c r="I29" s="8">
        <v>49.6</v>
      </c>
      <c r="J29" s="8">
        <v>30</v>
      </c>
      <c r="K29" s="8">
        <v>7</v>
      </c>
      <c r="L29" s="8">
        <v>4.9000000000000004</v>
      </c>
      <c r="M29" s="8">
        <v>2</v>
      </c>
      <c r="N29" s="8">
        <v>29.5</v>
      </c>
      <c r="O29" s="8">
        <v>14.7</v>
      </c>
      <c r="P29" s="8">
        <v>0</v>
      </c>
      <c r="Q29" s="8">
        <v>0</v>
      </c>
    </row>
    <row r="30" spans="1:17" ht="15.75" x14ac:dyDescent="0.25">
      <c r="A30" s="9">
        <v>43644</v>
      </c>
      <c r="B30" s="8">
        <v>89</v>
      </c>
      <c r="C30" s="8">
        <v>81.8</v>
      </c>
      <c r="D30" s="8">
        <v>75</v>
      </c>
      <c r="E30" s="8">
        <v>67</v>
      </c>
      <c r="F30" s="8">
        <v>63.6</v>
      </c>
      <c r="G30" s="8">
        <v>61</v>
      </c>
      <c r="H30" s="8">
        <v>76</v>
      </c>
      <c r="I30" s="8">
        <v>56.3</v>
      </c>
      <c r="J30" s="8">
        <v>41</v>
      </c>
      <c r="K30" s="8">
        <v>7</v>
      </c>
      <c r="L30" s="8">
        <v>4.5999999999999996</v>
      </c>
      <c r="M30" s="8">
        <v>2</v>
      </c>
      <c r="N30" s="8">
        <v>29.4</v>
      </c>
      <c r="O30" s="8">
        <v>14.7</v>
      </c>
      <c r="P30" s="8">
        <v>0</v>
      </c>
      <c r="Q30" s="8">
        <v>0.03</v>
      </c>
    </row>
    <row r="31" spans="1:17" ht="15.75" x14ac:dyDescent="0.25">
      <c r="A31" s="9">
        <v>43645</v>
      </c>
      <c r="B31" s="8">
        <v>92</v>
      </c>
      <c r="C31" s="8">
        <v>84.1</v>
      </c>
      <c r="D31" s="8">
        <v>73</v>
      </c>
      <c r="E31" s="8">
        <v>65</v>
      </c>
      <c r="F31" s="8">
        <v>52.4</v>
      </c>
      <c r="G31" s="8">
        <v>43</v>
      </c>
      <c r="H31" s="8">
        <v>67</v>
      </c>
      <c r="I31" s="8">
        <v>38.299999999999997</v>
      </c>
      <c r="J31" s="8">
        <v>19</v>
      </c>
      <c r="K31" s="8">
        <v>11</v>
      </c>
      <c r="L31" s="8">
        <v>6.5</v>
      </c>
      <c r="M31" s="8">
        <v>2</v>
      </c>
      <c r="N31" s="8">
        <v>29.3</v>
      </c>
      <c r="O31" s="8">
        <v>14.7</v>
      </c>
      <c r="P31" s="8">
        <v>0</v>
      </c>
      <c r="Q31" s="8">
        <v>0</v>
      </c>
    </row>
    <row r="32" spans="1:17" ht="15.75" x14ac:dyDescent="0.25">
      <c r="A32" s="9">
        <v>43646</v>
      </c>
      <c r="B32" s="8">
        <v>89</v>
      </c>
      <c r="C32" s="8">
        <v>82.4</v>
      </c>
      <c r="D32" s="8">
        <v>76</v>
      </c>
      <c r="E32" s="8">
        <v>49</v>
      </c>
      <c r="F32" s="8">
        <v>46.5</v>
      </c>
      <c r="G32" s="8">
        <v>44</v>
      </c>
      <c r="H32" s="8">
        <v>38</v>
      </c>
      <c r="I32" s="8">
        <v>28.9</v>
      </c>
      <c r="J32" s="8">
        <v>21</v>
      </c>
      <c r="K32" s="8">
        <v>13</v>
      </c>
      <c r="L32" s="8">
        <v>8.1</v>
      </c>
      <c r="M32" s="8">
        <v>2</v>
      </c>
      <c r="N32" s="8">
        <v>29.5</v>
      </c>
      <c r="O32" s="8">
        <v>14.7</v>
      </c>
      <c r="P32" s="8">
        <v>0</v>
      </c>
      <c r="Q32" s="8">
        <v>0</v>
      </c>
    </row>
    <row r="35" spans="1:17" x14ac:dyDescent="0.2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</row>
    <row r="36" spans="1:17" x14ac:dyDescent="0.2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1C915-1250-47A3-89C9-746113521806}">
  <dimension ref="A1:Q68"/>
  <sheetViews>
    <sheetView workbookViewId="0">
      <pane xSplit="1" ySplit="2" topLeftCell="B5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43647</v>
      </c>
      <c r="B3" s="8">
        <v>92</v>
      </c>
      <c r="C3" s="8">
        <v>82</v>
      </c>
      <c r="D3" s="8">
        <v>67</v>
      </c>
      <c r="E3" s="8">
        <v>56</v>
      </c>
      <c r="F3" s="8">
        <v>47.6</v>
      </c>
      <c r="G3" s="8">
        <v>41</v>
      </c>
      <c r="H3" s="8">
        <v>65</v>
      </c>
      <c r="I3" s="8">
        <v>33.6</v>
      </c>
      <c r="J3" s="8">
        <v>17</v>
      </c>
      <c r="K3" s="8">
        <v>11</v>
      </c>
      <c r="L3" s="8">
        <v>6.1</v>
      </c>
      <c r="M3" s="8">
        <v>0</v>
      </c>
      <c r="N3" s="8">
        <v>29.7</v>
      </c>
      <c r="O3" s="8">
        <v>14.8</v>
      </c>
      <c r="P3" s="8">
        <v>0</v>
      </c>
      <c r="Q3" s="8">
        <v>0</v>
      </c>
    </row>
    <row r="4" spans="1:17" ht="15.75" x14ac:dyDescent="0.25">
      <c r="A4" s="9">
        <v>43648</v>
      </c>
      <c r="B4" s="8">
        <v>91</v>
      </c>
      <c r="C4" s="8">
        <v>81.400000000000006</v>
      </c>
      <c r="D4" s="8">
        <v>76</v>
      </c>
      <c r="E4" s="8">
        <v>64</v>
      </c>
      <c r="F4" s="8">
        <v>58.3</v>
      </c>
      <c r="G4" s="8">
        <v>56</v>
      </c>
      <c r="H4" s="8">
        <v>61</v>
      </c>
      <c r="I4" s="8">
        <v>46.3</v>
      </c>
      <c r="J4" s="8">
        <v>31</v>
      </c>
      <c r="K4" s="8">
        <v>7</v>
      </c>
      <c r="L4" s="8">
        <v>4</v>
      </c>
      <c r="M4" s="8">
        <v>2</v>
      </c>
      <c r="N4" s="8">
        <v>29.6</v>
      </c>
      <c r="O4" s="8">
        <v>14.8</v>
      </c>
      <c r="P4" s="8">
        <v>0</v>
      </c>
      <c r="Q4" s="8">
        <v>0</v>
      </c>
    </row>
    <row r="5" spans="1:17" ht="15.75" x14ac:dyDescent="0.25">
      <c r="A5" s="9">
        <v>43649</v>
      </c>
      <c r="B5" s="8">
        <v>97</v>
      </c>
      <c r="C5" s="8">
        <v>85</v>
      </c>
      <c r="D5" s="8">
        <v>71</v>
      </c>
      <c r="E5" s="8">
        <v>64</v>
      </c>
      <c r="F5" s="8">
        <v>57.6</v>
      </c>
      <c r="G5" s="8">
        <v>53</v>
      </c>
      <c r="H5" s="8">
        <v>77</v>
      </c>
      <c r="I5" s="8">
        <v>44</v>
      </c>
      <c r="J5" s="8">
        <v>23</v>
      </c>
      <c r="K5" s="8">
        <v>7</v>
      </c>
      <c r="L5" s="8">
        <v>3.9</v>
      </c>
      <c r="M5" s="8">
        <v>2</v>
      </c>
      <c r="N5" s="8">
        <v>29.7</v>
      </c>
      <c r="O5" s="8">
        <v>14.8</v>
      </c>
      <c r="P5" s="8">
        <v>0</v>
      </c>
      <c r="Q5" s="8">
        <v>0</v>
      </c>
    </row>
    <row r="6" spans="1:17" ht="15.75" x14ac:dyDescent="0.25">
      <c r="A6" s="9">
        <v>43650</v>
      </c>
      <c r="B6" s="8">
        <v>99</v>
      </c>
      <c r="C6" s="8">
        <v>88.4</v>
      </c>
      <c r="D6" s="8">
        <v>74</v>
      </c>
      <c r="E6" s="8">
        <v>69</v>
      </c>
      <c r="F6" s="8">
        <v>58.3</v>
      </c>
      <c r="G6" s="8">
        <v>54</v>
      </c>
      <c r="H6" s="8">
        <v>60</v>
      </c>
      <c r="I6" s="8">
        <v>38.5</v>
      </c>
      <c r="J6" s="8">
        <v>22</v>
      </c>
      <c r="K6" s="8">
        <v>11</v>
      </c>
      <c r="L6" s="8">
        <v>5.5</v>
      </c>
      <c r="M6" s="8">
        <v>2</v>
      </c>
      <c r="N6" s="8">
        <v>29.5</v>
      </c>
      <c r="O6" s="8">
        <v>14.7</v>
      </c>
      <c r="P6" s="8">
        <v>0</v>
      </c>
      <c r="Q6" s="8">
        <v>0</v>
      </c>
    </row>
    <row r="7" spans="1:17" ht="15.75" x14ac:dyDescent="0.25">
      <c r="A7" s="9">
        <v>43651</v>
      </c>
      <c r="B7" s="8">
        <v>85</v>
      </c>
      <c r="C7" s="8">
        <v>77.5</v>
      </c>
      <c r="D7" s="8">
        <v>68</v>
      </c>
      <c r="E7" s="8">
        <v>68</v>
      </c>
      <c r="F7" s="8">
        <v>66.099999999999994</v>
      </c>
      <c r="G7" s="8">
        <v>64</v>
      </c>
      <c r="H7" s="8">
        <v>92</v>
      </c>
      <c r="I7" s="8">
        <v>69.5</v>
      </c>
      <c r="J7" s="8">
        <v>49</v>
      </c>
      <c r="K7" s="8">
        <v>7</v>
      </c>
      <c r="L7" s="8">
        <v>3.8</v>
      </c>
      <c r="M7" s="8">
        <v>2</v>
      </c>
      <c r="N7" s="8">
        <v>29.4</v>
      </c>
      <c r="O7" s="8">
        <v>14.7</v>
      </c>
      <c r="P7" s="8">
        <v>0</v>
      </c>
      <c r="Q7" s="8">
        <v>0.02</v>
      </c>
    </row>
    <row r="8" spans="1:17" ht="15.75" x14ac:dyDescent="0.25">
      <c r="A8" s="9">
        <v>43652</v>
      </c>
      <c r="B8" s="8">
        <v>80</v>
      </c>
      <c r="C8" s="8">
        <v>73.099999999999994</v>
      </c>
      <c r="D8" s="8">
        <v>68</v>
      </c>
      <c r="E8" s="8">
        <v>65</v>
      </c>
      <c r="F8" s="8">
        <v>59.1</v>
      </c>
      <c r="G8" s="8">
        <v>55</v>
      </c>
      <c r="H8" s="8">
        <v>91</v>
      </c>
      <c r="I8" s="8">
        <v>64.400000000000006</v>
      </c>
      <c r="J8" s="8">
        <v>43</v>
      </c>
      <c r="K8" s="8">
        <v>11</v>
      </c>
      <c r="L8" s="8">
        <v>6.3</v>
      </c>
      <c r="M8" s="8">
        <v>2</v>
      </c>
      <c r="N8" s="8">
        <v>29.5</v>
      </c>
      <c r="O8" s="8">
        <v>14.7</v>
      </c>
      <c r="P8" s="8">
        <v>0</v>
      </c>
      <c r="Q8" s="8">
        <v>0.54</v>
      </c>
    </row>
    <row r="9" spans="1:17" ht="15.75" x14ac:dyDescent="0.25">
      <c r="A9" s="9">
        <v>43653</v>
      </c>
      <c r="B9" s="8">
        <v>79</v>
      </c>
      <c r="C9" s="8">
        <v>73</v>
      </c>
      <c r="D9" s="8">
        <v>69</v>
      </c>
      <c r="E9" s="8">
        <v>65</v>
      </c>
      <c r="F9" s="8">
        <v>63.3</v>
      </c>
      <c r="G9" s="8">
        <v>62</v>
      </c>
      <c r="H9" s="8">
        <v>87</v>
      </c>
      <c r="I9" s="8">
        <v>72.5</v>
      </c>
      <c r="J9" s="8">
        <v>58</v>
      </c>
      <c r="K9" s="8">
        <v>7</v>
      </c>
      <c r="L9" s="8">
        <v>5</v>
      </c>
      <c r="M9" s="8">
        <v>2</v>
      </c>
      <c r="N9" s="8">
        <v>29.7</v>
      </c>
      <c r="O9" s="8">
        <v>14.8</v>
      </c>
      <c r="P9" s="8">
        <v>0</v>
      </c>
      <c r="Q9" s="8">
        <v>0.18</v>
      </c>
    </row>
    <row r="10" spans="1:17" ht="15.75" x14ac:dyDescent="0.25">
      <c r="A10" s="9">
        <v>43654</v>
      </c>
      <c r="B10" s="8">
        <v>86</v>
      </c>
      <c r="C10" s="8">
        <v>77.8</v>
      </c>
      <c r="D10" s="8">
        <v>67</v>
      </c>
      <c r="E10" s="8">
        <v>65</v>
      </c>
      <c r="F10" s="8">
        <v>62.9</v>
      </c>
      <c r="G10" s="8">
        <v>60</v>
      </c>
      <c r="H10" s="8">
        <v>92</v>
      </c>
      <c r="I10" s="8">
        <v>62.4</v>
      </c>
      <c r="J10" s="8">
        <v>42</v>
      </c>
      <c r="K10" s="8">
        <v>4</v>
      </c>
      <c r="L10" s="8">
        <v>3.3</v>
      </c>
      <c r="M10" s="8">
        <v>2</v>
      </c>
      <c r="N10" s="8">
        <v>29.7</v>
      </c>
      <c r="O10" s="8">
        <v>14.8</v>
      </c>
      <c r="P10" s="8">
        <v>0</v>
      </c>
      <c r="Q10" s="8">
        <v>7.0000000000000007E-2</v>
      </c>
    </row>
    <row r="11" spans="1:17" ht="15.75" x14ac:dyDescent="0.25">
      <c r="A11" s="9">
        <v>43655</v>
      </c>
      <c r="B11" s="8">
        <v>79</v>
      </c>
      <c r="C11" s="8">
        <v>76.599999999999994</v>
      </c>
      <c r="D11" s="8">
        <v>74</v>
      </c>
      <c r="E11" s="8">
        <v>68</v>
      </c>
      <c r="F11" s="8">
        <v>64.900000000000006</v>
      </c>
      <c r="G11" s="8">
        <v>62</v>
      </c>
      <c r="H11" s="8">
        <v>79</v>
      </c>
      <c r="I11" s="8">
        <v>67.900000000000006</v>
      </c>
      <c r="J11" s="8">
        <v>55</v>
      </c>
      <c r="K11" s="8">
        <v>4</v>
      </c>
      <c r="L11" s="8">
        <v>2.2999999999999998</v>
      </c>
      <c r="M11" s="8">
        <v>0</v>
      </c>
      <c r="N11" s="8">
        <v>29.6</v>
      </c>
      <c r="O11" s="8">
        <v>14.8</v>
      </c>
      <c r="P11" s="8">
        <v>0</v>
      </c>
      <c r="Q11" s="8">
        <v>0</v>
      </c>
    </row>
    <row r="12" spans="1:17" ht="15.75" x14ac:dyDescent="0.25">
      <c r="A12" s="9">
        <v>43656</v>
      </c>
      <c r="B12" s="8">
        <v>84</v>
      </c>
      <c r="C12" s="8">
        <v>76.8</v>
      </c>
      <c r="D12" s="8">
        <v>71</v>
      </c>
      <c r="E12" s="8">
        <v>67</v>
      </c>
      <c r="F12" s="8">
        <v>64</v>
      </c>
      <c r="G12" s="8">
        <v>59</v>
      </c>
      <c r="H12" s="8">
        <v>87</v>
      </c>
      <c r="I12" s="8">
        <v>66.099999999999994</v>
      </c>
      <c r="J12" s="8">
        <v>43</v>
      </c>
      <c r="K12" s="8">
        <v>7</v>
      </c>
      <c r="L12" s="8">
        <v>4.3</v>
      </c>
      <c r="M12" s="8">
        <v>2</v>
      </c>
      <c r="N12" s="8">
        <v>29.6</v>
      </c>
      <c r="O12" s="8">
        <v>14.8</v>
      </c>
      <c r="P12" s="8">
        <v>0</v>
      </c>
      <c r="Q12" s="8">
        <v>0.01</v>
      </c>
    </row>
    <row r="13" spans="1:17" ht="15.75" x14ac:dyDescent="0.25">
      <c r="A13" s="9">
        <v>43657</v>
      </c>
      <c r="B13" s="8">
        <v>87</v>
      </c>
      <c r="C13" s="8">
        <v>78.900000000000006</v>
      </c>
      <c r="D13" s="8">
        <v>69</v>
      </c>
      <c r="E13" s="8">
        <v>65</v>
      </c>
      <c r="F13" s="8">
        <v>62.1</v>
      </c>
      <c r="G13" s="8">
        <v>59</v>
      </c>
      <c r="H13" s="8">
        <v>86</v>
      </c>
      <c r="I13" s="8">
        <v>58.1</v>
      </c>
      <c r="J13" s="8">
        <v>40</v>
      </c>
      <c r="K13" s="8">
        <v>7</v>
      </c>
      <c r="L13" s="8">
        <v>3.5</v>
      </c>
      <c r="M13" s="8">
        <v>0</v>
      </c>
      <c r="N13" s="8">
        <v>29.7</v>
      </c>
      <c r="O13" s="8">
        <v>14.8</v>
      </c>
      <c r="P13" s="8">
        <v>0</v>
      </c>
      <c r="Q13" s="8">
        <v>0</v>
      </c>
    </row>
    <row r="14" spans="1:17" ht="15.75" x14ac:dyDescent="0.25">
      <c r="A14" s="9">
        <v>43658</v>
      </c>
      <c r="B14" s="8">
        <v>91</v>
      </c>
      <c r="C14" s="8">
        <v>82.8</v>
      </c>
      <c r="D14" s="8">
        <v>72</v>
      </c>
      <c r="E14" s="8">
        <v>65</v>
      </c>
      <c r="F14" s="8">
        <v>63</v>
      </c>
      <c r="G14" s="8">
        <v>61</v>
      </c>
      <c r="H14" s="8">
        <v>75</v>
      </c>
      <c r="I14" s="8">
        <v>52.8</v>
      </c>
      <c r="J14" s="8">
        <v>37</v>
      </c>
      <c r="K14" s="8">
        <v>7</v>
      </c>
      <c r="L14" s="8">
        <v>4.3</v>
      </c>
      <c r="M14" s="8">
        <v>2</v>
      </c>
      <c r="N14" s="8">
        <v>29.6</v>
      </c>
      <c r="O14" s="8">
        <v>14.8</v>
      </c>
      <c r="P14" s="8">
        <v>0</v>
      </c>
      <c r="Q14" s="8">
        <v>0</v>
      </c>
    </row>
    <row r="15" spans="1:17" ht="15.75" x14ac:dyDescent="0.25">
      <c r="A15" s="9">
        <v>43659</v>
      </c>
      <c r="B15" s="8">
        <v>91</v>
      </c>
      <c r="C15" s="8">
        <v>82.9</v>
      </c>
      <c r="D15" s="8">
        <v>74</v>
      </c>
      <c r="E15" s="8">
        <v>70</v>
      </c>
      <c r="F15" s="8">
        <v>67.5</v>
      </c>
      <c r="G15" s="8">
        <v>66</v>
      </c>
      <c r="H15" s="8">
        <v>76</v>
      </c>
      <c r="I15" s="8">
        <v>60.8</v>
      </c>
      <c r="J15" s="8">
        <v>44</v>
      </c>
      <c r="K15" s="8">
        <v>7</v>
      </c>
      <c r="L15" s="8">
        <v>3.9</v>
      </c>
      <c r="M15" s="8">
        <v>0</v>
      </c>
      <c r="N15" s="8">
        <v>29.5</v>
      </c>
      <c r="O15" s="8">
        <v>14.7</v>
      </c>
      <c r="P15" s="8">
        <v>0</v>
      </c>
      <c r="Q15" s="8">
        <v>0</v>
      </c>
    </row>
    <row r="16" spans="1:17" ht="15.75" x14ac:dyDescent="0.25">
      <c r="A16" s="9">
        <v>43660</v>
      </c>
      <c r="B16" s="8">
        <v>90</v>
      </c>
      <c r="C16" s="8">
        <v>81.599999999999994</v>
      </c>
      <c r="D16" s="8">
        <v>70</v>
      </c>
      <c r="E16" s="8">
        <v>69</v>
      </c>
      <c r="F16" s="8">
        <v>63.5</v>
      </c>
      <c r="G16" s="8">
        <v>59</v>
      </c>
      <c r="H16" s="8">
        <v>80</v>
      </c>
      <c r="I16" s="8">
        <v>56.6</v>
      </c>
      <c r="J16" s="8">
        <v>35</v>
      </c>
      <c r="K16" s="8">
        <v>7</v>
      </c>
      <c r="L16" s="8">
        <v>4.0999999999999996</v>
      </c>
      <c r="M16" s="8">
        <v>2</v>
      </c>
      <c r="N16" s="8">
        <v>29.5</v>
      </c>
      <c r="O16" s="8">
        <v>14.7</v>
      </c>
      <c r="P16" s="8">
        <v>0</v>
      </c>
      <c r="Q16" s="8">
        <v>0</v>
      </c>
    </row>
    <row r="17" spans="1:17" ht="15.75" x14ac:dyDescent="0.25">
      <c r="A17" s="9">
        <v>43661</v>
      </c>
      <c r="B17" s="8">
        <v>90</v>
      </c>
      <c r="C17" s="8">
        <v>83.5</v>
      </c>
      <c r="D17" s="8">
        <v>74</v>
      </c>
      <c r="E17" s="8">
        <v>71</v>
      </c>
      <c r="F17" s="8">
        <v>68.8</v>
      </c>
      <c r="G17" s="8">
        <v>65</v>
      </c>
      <c r="H17" s="8">
        <v>81</v>
      </c>
      <c r="I17" s="8">
        <v>62.6</v>
      </c>
      <c r="J17" s="8">
        <v>49</v>
      </c>
      <c r="K17" s="8">
        <v>9</v>
      </c>
      <c r="L17" s="8">
        <v>4.4000000000000004</v>
      </c>
      <c r="M17" s="8">
        <v>0</v>
      </c>
      <c r="N17" s="8">
        <v>29.6</v>
      </c>
      <c r="O17" s="8">
        <v>14.8</v>
      </c>
      <c r="P17" s="8">
        <v>0</v>
      </c>
      <c r="Q17" s="8">
        <v>0</v>
      </c>
    </row>
    <row r="18" spans="1:17" ht="15.75" x14ac:dyDescent="0.25">
      <c r="A18" s="9">
        <v>43662</v>
      </c>
      <c r="B18" s="8">
        <v>91</v>
      </c>
      <c r="C18" s="8">
        <v>83.4</v>
      </c>
      <c r="D18" s="8">
        <v>78</v>
      </c>
      <c r="E18" s="8">
        <v>69</v>
      </c>
      <c r="F18" s="8">
        <v>65.900000000000006</v>
      </c>
      <c r="G18" s="8">
        <v>63</v>
      </c>
      <c r="H18" s="8">
        <v>71</v>
      </c>
      <c r="I18" s="8">
        <v>57.4</v>
      </c>
      <c r="J18" s="8">
        <v>40</v>
      </c>
      <c r="K18" s="8">
        <v>4</v>
      </c>
      <c r="L18" s="8">
        <v>3</v>
      </c>
      <c r="M18" s="8">
        <v>2</v>
      </c>
      <c r="N18" s="8">
        <v>29.7</v>
      </c>
      <c r="O18" s="8">
        <v>14.8</v>
      </c>
      <c r="P18" s="8">
        <v>0</v>
      </c>
      <c r="Q18" s="8">
        <v>0</v>
      </c>
    </row>
    <row r="19" spans="1:17" ht="15.75" x14ac:dyDescent="0.25">
      <c r="A19" s="9">
        <v>43663</v>
      </c>
      <c r="B19" s="8">
        <v>81</v>
      </c>
      <c r="C19" s="8">
        <v>77.599999999999994</v>
      </c>
      <c r="D19" s="8">
        <v>74</v>
      </c>
      <c r="E19" s="8">
        <v>71</v>
      </c>
      <c r="F19" s="8">
        <v>68.8</v>
      </c>
      <c r="G19" s="8">
        <v>65</v>
      </c>
      <c r="H19" s="8">
        <v>91</v>
      </c>
      <c r="I19" s="8">
        <v>75.599999999999994</v>
      </c>
      <c r="J19" s="8">
        <v>59</v>
      </c>
      <c r="K19" s="8">
        <v>7</v>
      </c>
      <c r="L19" s="8">
        <v>3.4</v>
      </c>
      <c r="M19" s="8">
        <v>2</v>
      </c>
      <c r="N19" s="8">
        <v>29.7</v>
      </c>
      <c r="O19" s="8">
        <v>14.8</v>
      </c>
      <c r="P19" s="8">
        <v>0</v>
      </c>
      <c r="Q19" s="8">
        <v>0.13</v>
      </c>
    </row>
    <row r="20" spans="1:17" ht="15.75" x14ac:dyDescent="0.25">
      <c r="A20" s="9">
        <v>43664</v>
      </c>
      <c r="B20" s="8">
        <v>89</v>
      </c>
      <c r="C20" s="8">
        <v>82.1</v>
      </c>
      <c r="D20" s="8">
        <v>74</v>
      </c>
      <c r="E20" s="8">
        <v>73</v>
      </c>
      <c r="F20" s="8">
        <v>71.400000000000006</v>
      </c>
      <c r="G20" s="8">
        <v>69</v>
      </c>
      <c r="H20" s="8">
        <v>92</v>
      </c>
      <c r="I20" s="8">
        <v>71.099999999999994</v>
      </c>
      <c r="J20" s="8">
        <v>55</v>
      </c>
      <c r="K20" s="8">
        <v>7</v>
      </c>
      <c r="L20" s="8">
        <v>4</v>
      </c>
      <c r="M20" s="8">
        <v>0</v>
      </c>
      <c r="N20" s="8">
        <v>29.6</v>
      </c>
      <c r="O20" s="8">
        <v>14.8</v>
      </c>
      <c r="P20" s="8">
        <v>0</v>
      </c>
      <c r="Q20" s="8">
        <v>0.15</v>
      </c>
    </row>
    <row r="21" spans="1:17" ht="15.75" x14ac:dyDescent="0.25">
      <c r="A21" s="9">
        <v>43665</v>
      </c>
      <c r="B21" s="8">
        <v>89</v>
      </c>
      <c r="C21" s="8">
        <v>82.5</v>
      </c>
      <c r="D21" s="8">
        <v>76</v>
      </c>
      <c r="E21" s="8">
        <v>73</v>
      </c>
      <c r="F21" s="8">
        <v>71.599999999999994</v>
      </c>
      <c r="G21" s="8">
        <v>70</v>
      </c>
      <c r="H21" s="8">
        <v>84</v>
      </c>
      <c r="I21" s="8">
        <v>70.400000000000006</v>
      </c>
      <c r="J21" s="8">
        <v>56</v>
      </c>
      <c r="K21" s="8">
        <v>4</v>
      </c>
      <c r="L21" s="8">
        <v>3.8</v>
      </c>
      <c r="M21" s="8">
        <v>2</v>
      </c>
      <c r="N21" s="8">
        <v>29.6</v>
      </c>
      <c r="O21" s="8">
        <v>14.8</v>
      </c>
      <c r="P21" s="8">
        <v>0</v>
      </c>
      <c r="Q21" s="8">
        <v>0</v>
      </c>
    </row>
    <row r="22" spans="1:17" ht="15.75" x14ac:dyDescent="0.25">
      <c r="A22" s="9">
        <v>43666</v>
      </c>
      <c r="B22" s="8">
        <v>83</v>
      </c>
      <c r="C22" s="8">
        <v>80.5</v>
      </c>
      <c r="D22" s="8">
        <v>78</v>
      </c>
      <c r="E22" s="8">
        <v>74</v>
      </c>
      <c r="F22" s="8">
        <v>72.3</v>
      </c>
      <c r="G22" s="8">
        <v>70</v>
      </c>
      <c r="H22" s="8">
        <v>82</v>
      </c>
      <c r="I22" s="8">
        <v>76.3</v>
      </c>
      <c r="J22" s="8">
        <v>70</v>
      </c>
      <c r="K22" s="8">
        <v>7</v>
      </c>
      <c r="L22" s="8">
        <v>4.0999999999999996</v>
      </c>
      <c r="M22" s="8">
        <v>2</v>
      </c>
      <c r="N22" s="8">
        <v>29.5</v>
      </c>
      <c r="O22" s="8">
        <v>14.8</v>
      </c>
      <c r="P22" s="8">
        <v>0</v>
      </c>
      <c r="Q22" s="8">
        <v>0</v>
      </c>
    </row>
    <row r="23" spans="1:17" ht="15.75" x14ac:dyDescent="0.25">
      <c r="A23" s="9">
        <v>43667</v>
      </c>
      <c r="B23" s="8">
        <v>99</v>
      </c>
      <c r="C23" s="8">
        <v>88.4</v>
      </c>
      <c r="D23" s="8">
        <v>77</v>
      </c>
      <c r="E23" s="8">
        <v>74</v>
      </c>
      <c r="F23" s="8">
        <v>73.3</v>
      </c>
      <c r="G23" s="8">
        <v>72</v>
      </c>
      <c r="H23" s="8">
        <v>87</v>
      </c>
      <c r="I23" s="8">
        <v>63.1</v>
      </c>
      <c r="J23" s="8">
        <v>43</v>
      </c>
      <c r="K23" s="8">
        <v>9</v>
      </c>
      <c r="L23" s="8">
        <v>4.5999999999999996</v>
      </c>
      <c r="M23" s="8">
        <v>0</v>
      </c>
      <c r="N23" s="8">
        <v>29.5</v>
      </c>
      <c r="O23" s="8">
        <v>14.7</v>
      </c>
      <c r="P23" s="8">
        <v>0</v>
      </c>
      <c r="Q23" s="8">
        <v>0</v>
      </c>
    </row>
    <row r="24" spans="1:17" ht="15.75" x14ac:dyDescent="0.25">
      <c r="A24" s="9">
        <v>43668</v>
      </c>
      <c r="B24" s="8">
        <v>89</v>
      </c>
      <c r="C24" s="8">
        <v>83.8</v>
      </c>
      <c r="D24" s="8">
        <v>75</v>
      </c>
      <c r="E24" s="8">
        <v>78</v>
      </c>
      <c r="F24" s="8">
        <v>74.8</v>
      </c>
      <c r="G24" s="8">
        <v>72</v>
      </c>
      <c r="H24" s="8">
        <v>94</v>
      </c>
      <c r="I24" s="8">
        <v>75.599999999999994</v>
      </c>
      <c r="J24" s="8">
        <v>59</v>
      </c>
      <c r="K24" s="8">
        <v>4</v>
      </c>
      <c r="L24" s="8">
        <v>2.2999999999999998</v>
      </c>
      <c r="M24" s="8">
        <v>0</v>
      </c>
      <c r="N24" s="8">
        <v>29.5</v>
      </c>
      <c r="O24" s="8">
        <v>14.7</v>
      </c>
      <c r="P24" s="8">
        <v>0</v>
      </c>
      <c r="Q24" s="8">
        <v>0</v>
      </c>
    </row>
    <row r="25" spans="1:17" ht="15.75" x14ac:dyDescent="0.25">
      <c r="A25" s="9">
        <v>43669</v>
      </c>
      <c r="B25" s="8">
        <v>94</v>
      </c>
      <c r="C25" s="8">
        <v>85.8</v>
      </c>
      <c r="D25" s="8">
        <v>76</v>
      </c>
      <c r="E25" s="8">
        <v>75</v>
      </c>
      <c r="F25" s="8">
        <v>70.900000000000006</v>
      </c>
      <c r="G25" s="8">
        <v>64</v>
      </c>
      <c r="H25" s="8">
        <v>94</v>
      </c>
      <c r="I25" s="8">
        <v>64.900000000000006</v>
      </c>
      <c r="J25" s="8">
        <v>40</v>
      </c>
      <c r="K25" s="8">
        <v>7</v>
      </c>
      <c r="L25" s="8">
        <v>4.9000000000000004</v>
      </c>
      <c r="M25" s="8">
        <v>2</v>
      </c>
      <c r="N25" s="8">
        <v>29.4</v>
      </c>
      <c r="O25" s="8">
        <v>14.7</v>
      </c>
      <c r="P25" s="8">
        <v>0</v>
      </c>
      <c r="Q25" s="8">
        <v>0.82</v>
      </c>
    </row>
    <row r="26" spans="1:17" ht="15.75" x14ac:dyDescent="0.25">
      <c r="A26" s="9">
        <v>43670</v>
      </c>
      <c r="B26" s="8">
        <v>97</v>
      </c>
      <c r="C26" s="8">
        <v>88.6</v>
      </c>
      <c r="D26" s="8">
        <v>79</v>
      </c>
      <c r="E26" s="8">
        <v>76</v>
      </c>
      <c r="F26" s="8">
        <v>73.8</v>
      </c>
      <c r="G26" s="8">
        <v>70</v>
      </c>
      <c r="H26" s="8">
        <v>85</v>
      </c>
      <c r="I26" s="8">
        <v>63.3</v>
      </c>
      <c r="J26" s="8">
        <v>42</v>
      </c>
      <c r="K26" s="8">
        <v>4</v>
      </c>
      <c r="L26" s="8">
        <v>3</v>
      </c>
      <c r="M26" s="8">
        <v>2</v>
      </c>
      <c r="N26" s="8">
        <v>29.4</v>
      </c>
      <c r="O26" s="8">
        <v>14.7</v>
      </c>
      <c r="P26" s="8">
        <v>0</v>
      </c>
      <c r="Q26" s="8">
        <v>0</v>
      </c>
    </row>
    <row r="27" spans="1:17" ht="15.75" x14ac:dyDescent="0.25">
      <c r="A27" s="9">
        <v>43671</v>
      </c>
      <c r="B27" s="8">
        <v>97</v>
      </c>
      <c r="C27" s="8">
        <v>89.4</v>
      </c>
      <c r="D27" s="8">
        <v>80</v>
      </c>
      <c r="E27" s="8">
        <v>72</v>
      </c>
      <c r="F27" s="8">
        <v>68.099999999999994</v>
      </c>
      <c r="G27" s="8">
        <v>66</v>
      </c>
      <c r="H27" s="8">
        <v>65</v>
      </c>
      <c r="I27" s="8">
        <v>50.5</v>
      </c>
      <c r="J27" s="8">
        <v>38</v>
      </c>
      <c r="K27" s="8">
        <v>11</v>
      </c>
      <c r="L27" s="8">
        <v>5.5</v>
      </c>
      <c r="M27" s="8">
        <v>2</v>
      </c>
      <c r="N27" s="8">
        <v>29.4</v>
      </c>
      <c r="O27" s="8">
        <v>14.7</v>
      </c>
      <c r="P27" s="8">
        <v>0</v>
      </c>
      <c r="Q27" s="8">
        <v>0</v>
      </c>
    </row>
    <row r="28" spans="1:17" ht="15.75" x14ac:dyDescent="0.25">
      <c r="A28" s="9">
        <v>43672</v>
      </c>
      <c r="B28" s="8">
        <v>94</v>
      </c>
      <c r="C28" s="8">
        <v>85.1</v>
      </c>
      <c r="D28" s="8">
        <v>76</v>
      </c>
      <c r="E28" s="8">
        <v>79</v>
      </c>
      <c r="F28" s="8">
        <v>71.900000000000006</v>
      </c>
      <c r="G28" s="8">
        <v>66</v>
      </c>
      <c r="H28" s="8">
        <v>76</v>
      </c>
      <c r="I28" s="8">
        <v>64.5</v>
      </c>
      <c r="J28" s="8">
        <v>53</v>
      </c>
      <c r="K28" s="8">
        <v>7</v>
      </c>
      <c r="L28" s="8">
        <v>3.6</v>
      </c>
      <c r="M28" s="8">
        <v>2</v>
      </c>
      <c r="N28" s="8">
        <v>29.5</v>
      </c>
      <c r="O28" s="8">
        <v>14.7</v>
      </c>
      <c r="P28" s="8">
        <v>0</v>
      </c>
      <c r="Q28" s="8">
        <v>0</v>
      </c>
    </row>
    <row r="29" spans="1:17" ht="15.75" x14ac:dyDescent="0.25">
      <c r="A29" s="9">
        <v>43673</v>
      </c>
      <c r="B29" s="8">
        <v>97</v>
      </c>
      <c r="C29" s="8">
        <v>90</v>
      </c>
      <c r="D29" s="8">
        <v>82</v>
      </c>
      <c r="E29" s="8">
        <v>78</v>
      </c>
      <c r="F29" s="8">
        <v>73.900000000000006</v>
      </c>
      <c r="G29" s="8">
        <v>65</v>
      </c>
      <c r="H29" s="8">
        <v>87</v>
      </c>
      <c r="I29" s="8">
        <v>61.4</v>
      </c>
      <c r="J29" s="8">
        <v>41</v>
      </c>
      <c r="K29" s="8">
        <v>9</v>
      </c>
      <c r="L29" s="8">
        <v>5.3</v>
      </c>
      <c r="M29" s="8">
        <v>2</v>
      </c>
      <c r="N29" s="8">
        <v>29.4</v>
      </c>
      <c r="O29" s="8">
        <v>14.7</v>
      </c>
      <c r="P29" s="8">
        <v>0</v>
      </c>
      <c r="Q29" s="8">
        <v>0</v>
      </c>
    </row>
    <row r="30" spans="1:17" ht="15.75" x14ac:dyDescent="0.25">
      <c r="A30" s="9">
        <v>43674</v>
      </c>
      <c r="B30" s="8">
        <v>92</v>
      </c>
      <c r="C30" s="8">
        <v>84.8</v>
      </c>
      <c r="D30" s="8">
        <v>78</v>
      </c>
      <c r="E30" s="8">
        <v>77</v>
      </c>
      <c r="F30" s="8">
        <v>75.8</v>
      </c>
      <c r="G30" s="8">
        <v>73</v>
      </c>
      <c r="H30" s="8">
        <v>90</v>
      </c>
      <c r="I30" s="8">
        <v>75.5</v>
      </c>
      <c r="J30" s="8">
        <v>58</v>
      </c>
      <c r="K30" s="8">
        <v>9</v>
      </c>
      <c r="L30" s="8">
        <v>4.5999999999999996</v>
      </c>
      <c r="M30" s="8">
        <v>4</v>
      </c>
      <c r="N30" s="8">
        <v>29.5</v>
      </c>
      <c r="O30" s="8">
        <v>14.7</v>
      </c>
      <c r="P30" s="8">
        <v>0</v>
      </c>
      <c r="Q30" s="8">
        <v>0</v>
      </c>
    </row>
    <row r="31" spans="1:17" ht="15.75" x14ac:dyDescent="0.25">
      <c r="A31" s="9">
        <v>43675</v>
      </c>
      <c r="B31" s="8">
        <v>85</v>
      </c>
      <c r="C31" s="8">
        <v>77.8</v>
      </c>
      <c r="D31" s="8">
        <v>74</v>
      </c>
      <c r="E31" s="8">
        <v>76</v>
      </c>
      <c r="F31" s="8">
        <v>73.400000000000006</v>
      </c>
      <c r="G31" s="8">
        <v>71</v>
      </c>
      <c r="H31" s="8">
        <v>94</v>
      </c>
      <c r="I31" s="8">
        <v>87.5</v>
      </c>
      <c r="J31" s="8">
        <v>68</v>
      </c>
      <c r="K31" s="8">
        <v>7</v>
      </c>
      <c r="L31" s="8">
        <v>4.9000000000000004</v>
      </c>
      <c r="M31" s="8">
        <v>2</v>
      </c>
      <c r="N31" s="8">
        <v>29.5</v>
      </c>
      <c r="O31" s="8">
        <v>14.7</v>
      </c>
      <c r="P31" s="8">
        <v>0</v>
      </c>
      <c r="Q31" s="8">
        <v>1.2</v>
      </c>
    </row>
    <row r="32" spans="1:17" ht="15.75" x14ac:dyDescent="0.25">
      <c r="A32" s="9">
        <v>43676</v>
      </c>
      <c r="B32" s="8">
        <v>91</v>
      </c>
      <c r="C32" s="8">
        <v>82.6</v>
      </c>
      <c r="D32" s="8">
        <v>74</v>
      </c>
      <c r="E32" s="8">
        <v>76</v>
      </c>
      <c r="F32" s="8">
        <v>73</v>
      </c>
      <c r="G32" s="8">
        <v>71</v>
      </c>
      <c r="H32" s="8">
        <v>92</v>
      </c>
      <c r="I32" s="8">
        <v>74.400000000000006</v>
      </c>
      <c r="J32" s="8">
        <v>56</v>
      </c>
      <c r="K32" s="8">
        <v>7</v>
      </c>
      <c r="L32" s="8">
        <v>4</v>
      </c>
      <c r="M32" s="8">
        <v>2</v>
      </c>
      <c r="N32" s="8">
        <v>29.5</v>
      </c>
      <c r="O32" s="8">
        <v>14.7</v>
      </c>
      <c r="P32" s="8">
        <v>0</v>
      </c>
      <c r="Q32" s="8">
        <v>0.5</v>
      </c>
    </row>
    <row r="33" spans="1:17" ht="15.75" x14ac:dyDescent="0.25">
      <c r="A33" s="9">
        <v>43677</v>
      </c>
      <c r="B33" s="8">
        <v>96</v>
      </c>
      <c r="C33" s="8">
        <v>86.4</v>
      </c>
      <c r="D33" s="8">
        <v>75</v>
      </c>
      <c r="E33" s="8">
        <v>72</v>
      </c>
      <c r="F33" s="8">
        <v>66.3</v>
      </c>
      <c r="G33" s="8">
        <v>60</v>
      </c>
      <c r="H33" s="8">
        <v>79</v>
      </c>
      <c r="I33" s="8">
        <v>53.9</v>
      </c>
      <c r="J33" s="8">
        <v>31</v>
      </c>
      <c r="K33" s="8">
        <v>7</v>
      </c>
      <c r="L33" s="8">
        <v>3.9</v>
      </c>
      <c r="M33" s="8">
        <v>2</v>
      </c>
      <c r="N33" s="8">
        <v>29.5</v>
      </c>
      <c r="O33" s="8">
        <v>14.8</v>
      </c>
      <c r="P33" s="8">
        <v>0</v>
      </c>
      <c r="Q33" s="8">
        <v>0</v>
      </c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22C05-9547-44DD-B825-129CC4866A59}">
  <dimension ref="A1:Q68"/>
  <sheetViews>
    <sheetView workbookViewId="0">
      <pane xSplit="1" ySplit="1" topLeftCell="B2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43678</v>
      </c>
      <c r="B3" s="8">
        <v>90</v>
      </c>
      <c r="C3" s="8">
        <v>83.9</v>
      </c>
      <c r="D3" s="8">
        <v>77</v>
      </c>
      <c r="E3" s="8">
        <v>73</v>
      </c>
      <c r="F3" s="8">
        <v>66.3</v>
      </c>
      <c r="G3" s="8">
        <v>64</v>
      </c>
      <c r="H3" s="8">
        <v>72</v>
      </c>
      <c r="I3" s="8">
        <v>56.6</v>
      </c>
      <c r="J3" s="8">
        <v>45</v>
      </c>
      <c r="K3" s="8">
        <v>7</v>
      </c>
      <c r="L3" s="8">
        <v>5.0999999999999996</v>
      </c>
      <c r="M3" s="8">
        <v>4</v>
      </c>
      <c r="N3" s="8">
        <v>29.7</v>
      </c>
      <c r="O3" s="8">
        <v>14.8</v>
      </c>
      <c r="P3" s="8">
        <v>0</v>
      </c>
      <c r="Q3" s="8">
        <v>0</v>
      </c>
    </row>
    <row r="4" spans="1:17" ht="15.75" x14ac:dyDescent="0.25">
      <c r="A4" s="9">
        <v>43679</v>
      </c>
      <c r="B4" s="8">
        <v>82</v>
      </c>
      <c r="C4" s="8">
        <v>77.400000000000006</v>
      </c>
      <c r="D4" s="8">
        <v>72</v>
      </c>
      <c r="E4" s="8">
        <v>73</v>
      </c>
      <c r="F4" s="8">
        <v>69.400000000000006</v>
      </c>
      <c r="G4" s="8">
        <v>68</v>
      </c>
      <c r="H4" s="8">
        <v>90</v>
      </c>
      <c r="I4" s="8">
        <v>76.599999999999994</v>
      </c>
      <c r="J4" s="8">
        <v>64</v>
      </c>
      <c r="K4" s="8">
        <v>4</v>
      </c>
      <c r="L4" s="8">
        <v>2.2999999999999998</v>
      </c>
      <c r="M4" s="8">
        <v>0</v>
      </c>
      <c r="N4" s="8">
        <v>29.7</v>
      </c>
      <c r="O4" s="8">
        <v>14.8</v>
      </c>
      <c r="P4" s="8">
        <v>0</v>
      </c>
      <c r="Q4" s="8">
        <v>0.19</v>
      </c>
    </row>
    <row r="5" spans="1:17" ht="15.75" x14ac:dyDescent="0.25">
      <c r="A5" s="9">
        <v>43680</v>
      </c>
      <c r="B5" s="8">
        <v>86</v>
      </c>
      <c r="C5" s="8">
        <v>80.099999999999994</v>
      </c>
      <c r="D5" s="8">
        <v>72</v>
      </c>
      <c r="E5" s="8">
        <v>69</v>
      </c>
      <c r="F5" s="8">
        <v>68.599999999999994</v>
      </c>
      <c r="G5" s="8">
        <v>68</v>
      </c>
      <c r="H5" s="8">
        <v>90</v>
      </c>
      <c r="I5" s="8">
        <v>69.099999999999994</v>
      </c>
      <c r="J5" s="8">
        <v>56</v>
      </c>
      <c r="K5" s="8">
        <v>4</v>
      </c>
      <c r="L5" s="8">
        <v>3</v>
      </c>
      <c r="M5" s="8">
        <v>0</v>
      </c>
      <c r="N5" s="8">
        <v>29.7</v>
      </c>
      <c r="O5" s="8">
        <v>14.8</v>
      </c>
      <c r="P5" s="8">
        <v>0</v>
      </c>
      <c r="Q5" s="8">
        <v>0.09</v>
      </c>
    </row>
    <row r="6" spans="1:17" ht="15.75" x14ac:dyDescent="0.25">
      <c r="A6" s="9">
        <v>43681</v>
      </c>
      <c r="B6" s="8">
        <v>85</v>
      </c>
      <c r="C6" s="8">
        <v>79.099999999999994</v>
      </c>
      <c r="D6" s="8">
        <v>76</v>
      </c>
      <c r="E6" s="8">
        <v>74</v>
      </c>
      <c r="F6" s="8">
        <v>72.099999999999994</v>
      </c>
      <c r="G6" s="8">
        <v>69</v>
      </c>
      <c r="H6" s="8">
        <v>93</v>
      </c>
      <c r="I6" s="8">
        <v>80</v>
      </c>
      <c r="J6" s="8">
        <v>58</v>
      </c>
      <c r="K6" s="8">
        <v>7</v>
      </c>
      <c r="L6" s="8">
        <v>2.9</v>
      </c>
      <c r="M6" s="8">
        <v>2</v>
      </c>
      <c r="N6" s="8">
        <v>29.7</v>
      </c>
      <c r="O6" s="8">
        <v>14.8</v>
      </c>
      <c r="P6" s="8">
        <v>0</v>
      </c>
      <c r="Q6" s="8">
        <v>0.01</v>
      </c>
    </row>
    <row r="7" spans="1:17" ht="15.75" x14ac:dyDescent="0.25">
      <c r="A7" s="9">
        <v>43682</v>
      </c>
      <c r="B7" s="8">
        <v>85</v>
      </c>
      <c r="C7" s="8">
        <v>79.099999999999994</v>
      </c>
      <c r="D7" s="8">
        <v>76</v>
      </c>
      <c r="E7" s="8">
        <v>75</v>
      </c>
      <c r="F7" s="8">
        <v>72.900000000000006</v>
      </c>
      <c r="G7" s="8">
        <v>69</v>
      </c>
      <c r="H7" s="8">
        <v>93</v>
      </c>
      <c r="I7" s="8">
        <v>82.1</v>
      </c>
      <c r="J7" s="8">
        <v>70</v>
      </c>
      <c r="K7" s="8">
        <v>4</v>
      </c>
      <c r="L7" s="8">
        <v>3</v>
      </c>
      <c r="M7" s="8">
        <v>2</v>
      </c>
      <c r="N7" s="8">
        <v>29.7</v>
      </c>
      <c r="O7" s="8">
        <v>14.8</v>
      </c>
      <c r="P7" s="8">
        <v>0</v>
      </c>
      <c r="Q7" s="8">
        <v>0.64</v>
      </c>
    </row>
    <row r="8" spans="1:17" ht="15.75" x14ac:dyDescent="0.25">
      <c r="A8" s="9">
        <v>43683</v>
      </c>
      <c r="B8" s="8">
        <v>88</v>
      </c>
      <c r="C8" s="8">
        <v>81.5</v>
      </c>
      <c r="D8" s="8">
        <v>75</v>
      </c>
      <c r="E8" s="8">
        <v>76</v>
      </c>
      <c r="F8" s="8">
        <v>73.400000000000006</v>
      </c>
      <c r="G8" s="8">
        <v>72</v>
      </c>
      <c r="H8" s="8">
        <v>93</v>
      </c>
      <c r="I8" s="8">
        <v>76.900000000000006</v>
      </c>
      <c r="J8" s="8">
        <v>59</v>
      </c>
      <c r="K8" s="8">
        <v>9</v>
      </c>
      <c r="L8" s="8">
        <v>3.3</v>
      </c>
      <c r="M8" s="8">
        <v>0</v>
      </c>
      <c r="N8" s="8">
        <v>29.6</v>
      </c>
      <c r="O8" s="8">
        <v>14.8</v>
      </c>
      <c r="P8" s="8">
        <v>0</v>
      </c>
      <c r="Q8" s="8">
        <v>0.23</v>
      </c>
    </row>
    <row r="9" spans="1:17" ht="15.75" x14ac:dyDescent="0.25">
      <c r="A9" s="9">
        <v>43684</v>
      </c>
      <c r="B9" s="8">
        <v>87</v>
      </c>
      <c r="C9" s="8">
        <v>79</v>
      </c>
      <c r="D9" s="8">
        <v>72</v>
      </c>
      <c r="E9" s="8">
        <v>73</v>
      </c>
      <c r="F9" s="8">
        <v>70.099999999999994</v>
      </c>
      <c r="G9" s="8">
        <v>68</v>
      </c>
      <c r="H9" s="8">
        <v>93</v>
      </c>
      <c r="I9" s="8">
        <v>75.5</v>
      </c>
      <c r="J9" s="8">
        <v>56</v>
      </c>
      <c r="K9" s="8">
        <v>4</v>
      </c>
      <c r="L9" s="8">
        <v>3</v>
      </c>
      <c r="M9" s="8">
        <v>2</v>
      </c>
      <c r="N9" s="8">
        <v>29.6</v>
      </c>
      <c r="O9" s="8">
        <v>14.8</v>
      </c>
      <c r="P9" s="8">
        <v>0</v>
      </c>
      <c r="Q9" s="8">
        <v>0.59</v>
      </c>
    </row>
    <row r="10" spans="1:17" ht="15.75" x14ac:dyDescent="0.25">
      <c r="A10" s="9">
        <v>43685</v>
      </c>
      <c r="B10" s="8">
        <v>89</v>
      </c>
      <c r="C10" s="8">
        <v>82.8</v>
      </c>
      <c r="D10" s="8">
        <v>75</v>
      </c>
      <c r="E10" s="8">
        <v>74</v>
      </c>
      <c r="F10" s="8">
        <v>72.599999999999994</v>
      </c>
      <c r="G10" s="8">
        <v>72</v>
      </c>
      <c r="H10" s="8">
        <v>90</v>
      </c>
      <c r="I10" s="8">
        <v>72.5</v>
      </c>
      <c r="J10" s="8">
        <v>56</v>
      </c>
      <c r="K10" s="8">
        <v>7</v>
      </c>
      <c r="L10" s="8">
        <v>4</v>
      </c>
      <c r="M10" s="8">
        <v>2</v>
      </c>
      <c r="N10" s="8">
        <v>29.6</v>
      </c>
      <c r="O10" s="8">
        <v>14.8</v>
      </c>
      <c r="P10" s="8">
        <v>0</v>
      </c>
      <c r="Q10" s="8">
        <v>0</v>
      </c>
    </row>
    <row r="11" spans="1:17" ht="15.75" x14ac:dyDescent="0.25">
      <c r="A11" s="9">
        <v>43686</v>
      </c>
      <c r="B11" s="8">
        <v>87</v>
      </c>
      <c r="C11" s="8">
        <v>81.099999999999994</v>
      </c>
      <c r="D11" s="8">
        <v>75</v>
      </c>
      <c r="E11" s="8">
        <v>74</v>
      </c>
      <c r="F11" s="8">
        <v>72.599999999999994</v>
      </c>
      <c r="G11" s="8">
        <v>71</v>
      </c>
      <c r="H11" s="8">
        <v>89</v>
      </c>
      <c r="I11" s="8">
        <v>76.8</v>
      </c>
      <c r="J11" s="8">
        <v>61</v>
      </c>
      <c r="K11" s="8">
        <v>9</v>
      </c>
      <c r="L11" s="8">
        <v>4.5</v>
      </c>
      <c r="M11" s="8">
        <v>0</v>
      </c>
      <c r="N11" s="8">
        <v>29.6</v>
      </c>
      <c r="O11" s="8">
        <v>14.8</v>
      </c>
      <c r="P11" s="8">
        <v>0</v>
      </c>
      <c r="Q11" s="8">
        <v>0</v>
      </c>
    </row>
    <row r="12" spans="1:17" ht="15.75" x14ac:dyDescent="0.25">
      <c r="A12" s="9">
        <v>43687</v>
      </c>
      <c r="B12" s="8">
        <v>81</v>
      </c>
      <c r="C12" s="8">
        <v>77</v>
      </c>
      <c r="D12" s="8">
        <v>74</v>
      </c>
      <c r="E12" s="8">
        <v>72</v>
      </c>
      <c r="F12" s="8">
        <v>70.599999999999994</v>
      </c>
      <c r="G12" s="8">
        <v>69</v>
      </c>
      <c r="H12" s="8">
        <v>92</v>
      </c>
      <c r="I12" s="8">
        <v>81.599999999999994</v>
      </c>
      <c r="J12" s="8">
        <v>69</v>
      </c>
      <c r="K12" s="8">
        <v>4</v>
      </c>
      <c r="L12" s="8">
        <v>2.2999999999999998</v>
      </c>
      <c r="M12" s="8">
        <v>0</v>
      </c>
      <c r="N12" s="8">
        <v>29.5</v>
      </c>
      <c r="O12" s="8">
        <v>14.8</v>
      </c>
      <c r="P12" s="8">
        <v>0</v>
      </c>
      <c r="Q12" s="8">
        <v>0.63</v>
      </c>
    </row>
    <row r="13" spans="1:17" ht="15.75" x14ac:dyDescent="0.25">
      <c r="A13" s="9">
        <v>43688</v>
      </c>
      <c r="B13" s="8">
        <v>77</v>
      </c>
      <c r="C13" s="8">
        <v>75.3</v>
      </c>
      <c r="D13" s="8">
        <v>74</v>
      </c>
      <c r="E13" s="8">
        <v>72</v>
      </c>
      <c r="F13" s="8">
        <v>70.3</v>
      </c>
      <c r="G13" s="8">
        <v>67</v>
      </c>
      <c r="H13" s="8">
        <v>91</v>
      </c>
      <c r="I13" s="8">
        <v>84.6</v>
      </c>
      <c r="J13" s="8">
        <v>72</v>
      </c>
      <c r="K13" s="8">
        <v>7</v>
      </c>
      <c r="L13" s="8">
        <v>4</v>
      </c>
      <c r="M13" s="8">
        <v>2</v>
      </c>
      <c r="N13" s="8">
        <v>29.5</v>
      </c>
      <c r="O13" s="8">
        <v>14.7</v>
      </c>
      <c r="P13" s="8">
        <v>0</v>
      </c>
      <c r="Q13" s="8">
        <v>7.0000000000000007E-2</v>
      </c>
    </row>
    <row r="14" spans="1:17" ht="15.75" x14ac:dyDescent="0.25">
      <c r="A14" s="9">
        <v>43689</v>
      </c>
      <c r="B14" s="8">
        <v>83</v>
      </c>
      <c r="C14" s="8">
        <v>79.8</v>
      </c>
      <c r="D14" s="8">
        <v>73</v>
      </c>
      <c r="E14" s="8">
        <v>66</v>
      </c>
      <c r="F14" s="8">
        <v>62.8</v>
      </c>
      <c r="G14" s="8">
        <v>60</v>
      </c>
      <c r="H14" s="8">
        <v>75</v>
      </c>
      <c r="I14" s="8">
        <v>57.3</v>
      </c>
      <c r="J14" s="8">
        <v>46</v>
      </c>
      <c r="K14" s="8">
        <v>18</v>
      </c>
      <c r="L14" s="8">
        <v>8.6</v>
      </c>
      <c r="M14" s="8">
        <v>4</v>
      </c>
      <c r="N14" s="8">
        <v>29.4</v>
      </c>
      <c r="O14" s="8">
        <v>14.7</v>
      </c>
      <c r="P14" s="8">
        <v>0</v>
      </c>
      <c r="Q14" s="8">
        <v>0.18</v>
      </c>
    </row>
    <row r="15" spans="1:17" ht="15.75" x14ac:dyDescent="0.25">
      <c r="A15" s="9">
        <v>43690</v>
      </c>
      <c r="B15" s="8">
        <v>89</v>
      </c>
      <c r="C15" s="8">
        <v>80.8</v>
      </c>
      <c r="D15" s="8">
        <v>73</v>
      </c>
      <c r="E15" s="8">
        <v>68</v>
      </c>
      <c r="F15" s="8">
        <v>64.5</v>
      </c>
      <c r="G15" s="8">
        <v>62</v>
      </c>
      <c r="H15" s="8">
        <v>75</v>
      </c>
      <c r="I15" s="8">
        <v>59.1</v>
      </c>
      <c r="J15" s="8">
        <v>45</v>
      </c>
      <c r="K15" s="8">
        <v>11</v>
      </c>
      <c r="L15" s="8">
        <v>4.8</v>
      </c>
      <c r="M15" s="8">
        <v>2</v>
      </c>
      <c r="N15" s="8">
        <v>29.5</v>
      </c>
      <c r="O15" s="8">
        <v>14.7</v>
      </c>
      <c r="P15" s="8">
        <v>0</v>
      </c>
      <c r="Q15" s="8">
        <v>0.1</v>
      </c>
    </row>
    <row r="16" spans="1:17" ht="15.75" x14ac:dyDescent="0.25">
      <c r="A16" s="9">
        <v>43691</v>
      </c>
      <c r="B16" s="8">
        <v>90</v>
      </c>
      <c r="C16" s="8">
        <v>80.400000000000006</v>
      </c>
      <c r="D16" s="8">
        <v>72</v>
      </c>
      <c r="E16" s="8">
        <v>69</v>
      </c>
      <c r="F16" s="8">
        <v>63.5</v>
      </c>
      <c r="G16" s="8">
        <v>57</v>
      </c>
      <c r="H16" s="8">
        <v>91</v>
      </c>
      <c r="I16" s="8">
        <v>59.8</v>
      </c>
      <c r="J16" s="8">
        <v>33</v>
      </c>
      <c r="K16" s="8">
        <v>9</v>
      </c>
      <c r="L16" s="8">
        <v>3.8</v>
      </c>
      <c r="M16" s="8">
        <v>0</v>
      </c>
      <c r="N16" s="8">
        <v>29.5</v>
      </c>
      <c r="O16" s="8">
        <v>14.8</v>
      </c>
      <c r="P16" s="8">
        <v>0</v>
      </c>
      <c r="Q16" s="8">
        <v>0</v>
      </c>
    </row>
    <row r="17" spans="1:17" ht="15.75" x14ac:dyDescent="0.25">
      <c r="A17" s="9">
        <v>43692</v>
      </c>
      <c r="B17" s="8">
        <v>88</v>
      </c>
      <c r="C17" s="8">
        <v>80.900000000000006</v>
      </c>
      <c r="D17" s="8">
        <v>71</v>
      </c>
      <c r="E17" s="8">
        <v>67</v>
      </c>
      <c r="F17" s="8">
        <v>62.1</v>
      </c>
      <c r="G17" s="8">
        <v>52</v>
      </c>
      <c r="H17" s="8">
        <v>81</v>
      </c>
      <c r="I17" s="8">
        <v>55.5</v>
      </c>
      <c r="J17" s="8">
        <v>30</v>
      </c>
      <c r="K17" s="8">
        <v>9</v>
      </c>
      <c r="L17" s="8">
        <v>4.5</v>
      </c>
      <c r="M17" s="8">
        <v>2</v>
      </c>
      <c r="N17" s="8">
        <v>29.4</v>
      </c>
      <c r="O17" s="8">
        <v>14.7</v>
      </c>
      <c r="P17" s="8">
        <v>0</v>
      </c>
      <c r="Q17" s="8">
        <v>0</v>
      </c>
    </row>
    <row r="18" spans="1:17" ht="15.75" x14ac:dyDescent="0.25">
      <c r="A18" s="9">
        <v>43693</v>
      </c>
      <c r="B18" s="8">
        <v>85</v>
      </c>
      <c r="C18" s="8">
        <v>78.099999999999994</v>
      </c>
      <c r="D18" s="8">
        <v>71</v>
      </c>
      <c r="E18" s="8">
        <v>58</v>
      </c>
      <c r="F18" s="8">
        <v>50.1</v>
      </c>
      <c r="G18" s="8">
        <v>42</v>
      </c>
      <c r="H18" s="8">
        <v>64</v>
      </c>
      <c r="I18" s="8">
        <v>39</v>
      </c>
      <c r="J18" s="8">
        <v>26</v>
      </c>
      <c r="K18" s="8">
        <v>13</v>
      </c>
      <c r="L18" s="8">
        <v>6.8</v>
      </c>
      <c r="M18" s="8">
        <v>0</v>
      </c>
      <c r="N18" s="8">
        <v>29.4</v>
      </c>
      <c r="O18" s="8">
        <v>14.7</v>
      </c>
      <c r="P18" s="8">
        <v>0</v>
      </c>
      <c r="Q18" s="8">
        <v>0</v>
      </c>
    </row>
    <row r="19" spans="1:17" ht="15.75" x14ac:dyDescent="0.25">
      <c r="A19" s="9">
        <v>43694</v>
      </c>
      <c r="B19" s="8">
        <v>90</v>
      </c>
      <c r="C19" s="8">
        <v>78.400000000000006</v>
      </c>
      <c r="D19" s="8">
        <v>68</v>
      </c>
      <c r="E19" s="8">
        <v>54</v>
      </c>
      <c r="F19" s="8">
        <v>48.1</v>
      </c>
      <c r="G19" s="8">
        <v>45</v>
      </c>
      <c r="H19" s="8">
        <v>52</v>
      </c>
      <c r="I19" s="8">
        <v>36.6</v>
      </c>
      <c r="J19" s="8">
        <v>21</v>
      </c>
      <c r="K19" s="8">
        <v>11</v>
      </c>
      <c r="L19" s="8">
        <v>5.4</v>
      </c>
      <c r="M19" s="8">
        <v>2</v>
      </c>
      <c r="N19" s="8">
        <v>29.5</v>
      </c>
      <c r="O19" s="8">
        <v>14.8</v>
      </c>
      <c r="P19" s="8">
        <v>0</v>
      </c>
      <c r="Q19" s="8">
        <v>0</v>
      </c>
    </row>
    <row r="20" spans="1:17" ht="15.75" x14ac:dyDescent="0.25">
      <c r="A20" s="9">
        <v>43695</v>
      </c>
      <c r="B20" s="8">
        <v>87</v>
      </c>
      <c r="C20" s="8">
        <v>77.599999999999994</v>
      </c>
      <c r="D20" s="8">
        <v>64</v>
      </c>
      <c r="E20" s="8">
        <v>65</v>
      </c>
      <c r="F20" s="8">
        <v>56</v>
      </c>
      <c r="G20" s="8">
        <v>50</v>
      </c>
      <c r="H20" s="8">
        <v>71</v>
      </c>
      <c r="I20" s="8">
        <v>49.8</v>
      </c>
      <c r="J20" s="8">
        <v>31</v>
      </c>
      <c r="K20" s="8">
        <v>4</v>
      </c>
      <c r="L20" s="8">
        <v>3.3</v>
      </c>
      <c r="M20" s="8">
        <v>2</v>
      </c>
      <c r="N20" s="8">
        <v>29.6</v>
      </c>
      <c r="O20" s="8">
        <v>14.8</v>
      </c>
      <c r="P20" s="8">
        <v>0</v>
      </c>
      <c r="Q20" s="8">
        <v>0</v>
      </c>
    </row>
    <row r="21" spans="1:17" ht="15.75" x14ac:dyDescent="0.25">
      <c r="A21" s="9">
        <v>43696</v>
      </c>
      <c r="B21" s="8">
        <v>87</v>
      </c>
      <c r="C21" s="8">
        <v>79.900000000000006</v>
      </c>
      <c r="D21" s="8">
        <v>71</v>
      </c>
      <c r="E21" s="8">
        <v>65</v>
      </c>
      <c r="F21" s="8">
        <v>64.400000000000006</v>
      </c>
      <c r="G21" s="8">
        <v>64</v>
      </c>
      <c r="H21" s="8">
        <v>79</v>
      </c>
      <c r="I21" s="8">
        <v>60.9</v>
      </c>
      <c r="J21" s="8">
        <v>49</v>
      </c>
      <c r="K21" s="8">
        <v>9</v>
      </c>
      <c r="L21" s="8">
        <v>6</v>
      </c>
      <c r="M21" s="8">
        <v>2</v>
      </c>
      <c r="N21" s="8">
        <v>29.7</v>
      </c>
      <c r="O21" s="8">
        <v>14.8</v>
      </c>
      <c r="P21" s="8">
        <v>0</v>
      </c>
      <c r="Q21" s="8">
        <v>0</v>
      </c>
    </row>
    <row r="22" spans="1:17" ht="15.75" x14ac:dyDescent="0.25">
      <c r="A22" s="9">
        <v>43697</v>
      </c>
      <c r="B22" s="8">
        <v>78</v>
      </c>
      <c r="C22" s="8">
        <v>72.400000000000006</v>
      </c>
      <c r="D22" s="8">
        <v>70</v>
      </c>
      <c r="E22" s="8">
        <v>68</v>
      </c>
      <c r="F22" s="8">
        <v>65.900000000000006</v>
      </c>
      <c r="G22" s="8">
        <v>64</v>
      </c>
      <c r="H22" s="8">
        <v>90</v>
      </c>
      <c r="I22" s="8">
        <v>80.599999999999994</v>
      </c>
      <c r="J22" s="8">
        <v>63</v>
      </c>
      <c r="K22" s="8">
        <v>7</v>
      </c>
      <c r="L22" s="8">
        <v>3.6</v>
      </c>
      <c r="M22" s="8">
        <v>2</v>
      </c>
      <c r="N22" s="8">
        <v>29.7</v>
      </c>
      <c r="O22" s="8">
        <v>14.8</v>
      </c>
      <c r="P22" s="8">
        <v>0</v>
      </c>
      <c r="Q22" s="8">
        <v>0.04</v>
      </c>
    </row>
    <row r="23" spans="1:17" ht="15.75" x14ac:dyDescent="0.25">
      <c r="A23" s="9">
        <v>43698</v>
      </c>
      <c r="B23" s="8">
        <v>88</v>
      </c>
      <c r="C23" s="8">
        <v>77.599999999999994</v>
      </c>
      <c r="D23" s="8">
        <v>66</v>
      </c>
      <c r="E23" s="8">
        <v>65</v>
      </c>
      <c r="F23" s="8">
        <v>55</v>
      </c>
      <c r="G23" s="8">
        <v>47</v>
      </c>
      <c r="H23" s="8">
        <v>93</v>
      </c>
      <c r="I23" s="8">
        <v>51.1</v>
      </c>
      <c r="J23" s="8">
        <v>26</v>
      </c>
      <c r="K23" s="8">
        <v>7</v>
      </c>
      <c r="L23" s="8">
        <v>3.8</v>
      </c>
      <c r="M23" s="8">
        <v>2</v>
      </c>
      <c r="N23" s="8">
        <v>29.7</v>
      </c>
      <c r="O23" s="8">
        <v>14.8</v>
      </c>
      <c r="P23" s="8">
        <v>0</v>
      </c>
      <c r="Q23" s="8">
        <v>0.16</v>
      </c>
    </row>
    <row r="24" spans="1:17" ht="15.75" x14ac:dyDescent="0.25">
      <c r="A24" s="9">
        <v>43699</v>
      </c>
      <c r="B24" s="8">
        <v>85</v>
      </c>
      <c r="C24" s="8">
        <v>77.099999999999994</v>
      </c>
      <c r="D24" s="8">
        <v>69</v>
      </c>
      <c r="E24" s="8">
        <v>61</v>
      </c>
      <c r="F24" s="8">
        <v>53.8</v>
      </c>
      <c r="G24" s="8">
        <v>46</v>
      </c>
      <c r="H24" s="8">
        <v>73</v>
      </c>
      <c r="I24" s="8">
        <v>47.1</v>
      </c>
      <c r="J24" s="8">
        <v>27</v>
      </c>
      <c r="K24" s="8">
        <v>7</v>
      </c>
      <c r="L24" s="8">
        <v>3.4</v>
      </c>
      <c r="M24" s="8">
        <v>0</v>
      </c>
      <c r="N24" s="8">
        <v>29.8</v>
      </c>
      <c r="O24" s="8">
        <v>14.9</v>
      </c>
      <c r="P24" s="8">
        <v>0</v>
      </c>
      <c r="Q24" s="8">
        <v>0</v>
      </c>
    </row>
    <row r="25" spans="1:17" ht="15.75" x14ac:dyDescent="0.25">
      <c r="A25" s="9">
        <v>43700</v>
      </c>
      <c r="B25" s="8">
        <v>86</v>
      </c>
      <c r="C25" s="8">
        <v>76.3</v>
      </c>
      <c r="D25" s="8">
        <v>62</v>
      </c>
      <c r="E25" s="8">
        <v>60</v>
      </c>
      <c r="F25" s="8">
        <v>53.1</v>
      </c>
      <c r="G25" s="8">
        <v>45</v>
      </c>
      <c r="H25" s="8">
        <v>83</v>
      </c>
      <c r="I25" s="8">
        <v>48.8</v>
      </c>
      <c r="J25" s="8">
        <v>26</v>
      </c>
      <c r="K25" s="8">
        <v>7</v>
      </c>
      <c r="L25" s="8">
        <v>3.9</v>
      </c>
      <c r="M25" s="8">
        <v>2</v>
      </c>
      <c r="N25" s="8">
        <v>29.8</v>
      </c>
      <c r="O25" s="8">
        <v>14.9</v>
      </c>
      <c r="P25" s="8">
        <v>0</v>
      </c>
      <c r="Q25" s="8">
        <v>0</v>
      </c>
    </row>
    <row r="26" spans="1:17" ht="15.75" x14ac:dyDescent="0.25">
      <c r="A26" s="9">
        <v>43701</v>
      </c>
      <c r="B26" s="8">
        <v>87</v>
      </c>
      <c r="C26" s="8">
        <v>77.900000000000006</v>
      </c>
      <c r="D26" s="8">
        <v>68</v>
      </c>
      <c r="E26" s="8">
        <v>62</v>
      </c>
      <c r="F26" s="8">
        <v>58.3</v>
      </c>
      <c r="G26" s="8">
        <v>55</v>
      </c>
      <c r="H26" s="8">
        <v>76</v>
      </c>
      <c r="I26" s="8">
        <v>52.3</v>
      </c>
      <c r="J26" s="8">
        <v>35</v>
      </c>
      <c r="K26" s="8">
        <v>9</v>
      </c>
      <c r="L26" s="8">
        <v>4.3</v>
      </c>
      <c r="M26" s="8">
        <v>2</v>
      </c>
      <c r="N26" s="8">
        <v>29.8</v>
      </c>
      <c r="O26" s="8">
        <v>14.9</v>
      </c>
      <c r="P26" s="8">
        <v>0</v>
      </c>
      <c r="Q26" s="8">
        <v>0</v>
      </c>
    </row>
    <row r="27" spans="1:17" ht="15.75" x14ac:dyDescent="0.25">
      <c r="A27" s="9">
        <v>43702</v>
      </c>
      <c r="B27" s="8">
        <v>86</v>
      </c>
      <c r="C27" s="8">
        <v>76.5</v>
      </c>
      <c r="D27" s="8">
        <v>65</v>
      </c>
      <c r="E27" s="8">
        <v>62</v>
      </c>
      <c r="F27" s="8">
        <v>58.9</v>
      </c>
      <c r="G27" s="8">
        <v>55</v>
      </c>
      <c r="H27" s="8">
        <v>83</v>
      </c>
      <c r="I27" s="8">
        <v>56.5</v>
      </c>
      <c r="J27" s="8">
        <v>35</v>
      </c>
      <c r="K27" s="8">
        <v>11</v>
      </c>
      <c r="L27" s="8">
        <v>5.4</v>
      </c>
      <c r="M27" s="8">
        <v>2</v>
      </c>
      <c r="N27" s="8">
        <v>29.8</v>
      </c>
      <c r="O27" s="8">
        <v>14.9</v>
      </c>
      <c r="P27" s="8">
        <v>0</v>
      </c>
      <c r="Q27" s="8">
        <v>0</v>
      </c>
    </row>
    <row r="28" spans="1:17" ht="15.75" x14ac:dyDescent="0.25">
      <c r="A28" s="9">
        <v>43703</v>
      </c>
      <c r="B28" s="8">
        <v>78</v>
      </c>
      <c r="C28" s="8">
        <v>74</v>
      </c>
      <c r="D28" s="8">
        <v>69</v>
      </c>
      <c r="E28" s="8">
        <v>66</v>
      </c>
      <c r="F28" s="8">
        <v>65</v>
      </c>
      <c r="G28" s="8">
        <v>64</v>
      </c>
      <c r="H28" s="8">
        <v>89</v>
      </c>
      <c r="I28" s="8">
        <v>74.599999999999994</v>
      </c>
      <c r="J28" s="8">
        <v>62</v>
      </c>
      <c r="K28" s="8">
        <v>4</v>
      </c>
      <c r="L28" s="8">
        <v>3.5</v>
      </c>
      <c r="M28" s="8">
        <v>2</v>
      </c>
      <c r="N28" s="8">
        <v>29.7</v>
      </c>
      <c r="O28" s="8">
        <v>14.8</v>
      </c>
      <c r="P28" s="8">
        <v>0</v>
      </c>
      <c r="Q28" s="8">
        <v>0</v>
      </c>
    </row>
    <row r="29" spans="1:17" ht="15.75" x14ac:dyDescent="0.25">
      <c r="A29" s="9">
        <v>43704</v>
      </c>
      <c r="B29" s="8">
        <v>92</v>
      </c>
      <c r="C29" s="8">
        <v>79.8</v>
      </c>
      <c r="D29" s="8">
        <v>65</v>
      </c>
      <c r="E29" s="8">
        <v>66</v>
      </c>
      <c r="F29" s="8">
        <v>53.8</v>
      </c>
      <c r="G29" s="8">
        <v>42</v>
      </c>
      <c r="H29" s="8">
        <v>92</v>
      </c>
      <c r="I29" s="8">
        <v>49.1</v>
      </c>
      <c r="J29" s="8">
        <v>18</v>
      </c>
      <c r="K29" s="8">
        <v>9</v>
      </c>
      <c r="L29" s="8">
        <v>5.5</v>
      </c>
      <c r="M29" s="8">
        <v>2</v>
      </c>
      <c r="N29" s="8">
        <v>29.7</v>
      </c>
      <c r="O29" s="8">
        <v>14.8</v>
      </c>
      <c r="P29" s="8">
        <v>0</v>
      </c>
      <c r="Q29" s="8">
        <v>0</v>
      </c>
    </row>
    <row r="30" spans="1:17" ht="15.75" x14ac:dyDescent="0.25">
      <c r="A30" s="9">
        <v>43705</v>
      </c>
      <c r="B30" s="8">
        <v>87</v>
      </c>
      <c r="C30" s="8">
        <v>79</v>
      </c>
      <c r="D30" s="8">
        <v>65</v>
      </c>
      <c r="E30" s="8">
        <v>47</v>
      </c>
      <c r="F30" s="8">
        <v>43.8</v>
      </c>
      <c r="G30" s="8">
        <v>40</v>
      </c>
      <c r="H30" s="8">
        <v>53</v>
      </c>
      <c r="I30" s="8">
        <v>30</v>
      </c>
      <c r="J30" s="8">
        <v>23</v>
      </c>
      <c r="K30" s="8">
        <v>13</v>
      </c>
      <c r="L30" s="8">
        <v>8</v>
      </c>
      <c r="M30" s="8">
        <v>2</v>
      </c>
      <c r="N30" s="8">
        <v>29.6</v>
      </c>
      <c r="O30" s="8">
        <v>14.8</v>
      </c>
      <c r="P30" s="8">
        <v>0</v>
      </c>
      <c r="Q30" s="8">
        <v>0</v>
      </c>
    </row>
    <row r="31" spans="1:17" ht="15.75" x14ac:dyDescent="0.25">
      <c r="A31" s="9">
        <v>43706</v>
      </c>
      <c r="B31" s="8">
        <v>85</v>
      </c>
      <c r="C31" s="8">
        <v>76.900000000000006</v>
      </c>
      <c r="D31" s="8">
        <v>67</v>
      </c>
      <c r="E31" s="8">
        <v>47</v>
      </c>
      <c r="F31" s="8">
        <v>45</v>
      </c>
      <c r="G31" s="8">
        <v>43</v>
      </c>
      <c r="H31" s="8">
        <v>49</v>
      </c>
      <c r="I31" s="8">
        <v>33.5</v>
      </c>
      <c r="J31" s="8">
        <v>23</v>
      </c>
      <c r="K31" s="8">
        <v>9</v>
      </c>
      <c r="L31" s="8">
        <v>4.0999999999999996</v>
      </c>
      <c r="M31" s="8">
        <v>0</v>
      </c>
      <c r="N31" s="8">
        <v>29.7</v>
      </c>
      <c r="O31" s="8">
        <v>14.8</v>
      </c>
      <c r="P31" s="8">
        <v>0</v>
      </c>
      <c r="Q31" s="8">
        <v>0</v>
      </c>
    </row>
    <row r="32" spans="1:17" ht="15.75" x14ac:dyDescent="0.25">
      <c r="A32" s="9">
        <v>43707</v>
      </c>
      <c r="B32" s="8">
        <v>87</v>
      </c>
      <c r="C32" s="8">
        <v>78.8</v>
      </c>
      <c r="D32" s="8">
        <v>73</v>
      </c>
      <c r="E32" s="8">
        <v>50</v>
      </c>
      <c r="F32" s="8">
        <v>48.1</v>
      </c>
      <c r="G32" s="8">
        <v>47</v>
      </c>
      <c r="H32" s="8">
        <v>43</v>
      </c>
      <c r="I32" s="8">
        <v>34.4</v>
      </c>
      <c r="J32" s="8">
        <v>25</v>
      </c>
      <c r="K32" s="8">
        <v>11</v>
      </c>
      <c r="L32" s="8">
        <v>6</v>
      </c>
      <c r="M32" s="8">
        <v>4</v>
      </c>
      <c r="N32" s="8">
        <v>29.8</v>
      </c>
      <c r="O32" s="8">
        <v>14.9</v>
      </c>
      <c r="P32" s="8">
        <v>0</v>
      </c>
      <c r="Q32" s="8">
        <v>0</v>
      </c>
    </row>
    <row r="33" spans="1:17" ht="15.75" x14ac:dyDescent="0.25">
      <c r="A33" s="9">
        <v>43708</v>
      </c>
      <c r="B33" s="8">
        <v>87</v>
      </c>
      <c r="C33" s="8">
        <v>77.400000000000006</v>
      </c>
      <c r="D33" s="8">
        <v>64</v>
      </c>
      <c r="E33" s="8">
        <v>55</v>
      </c>
      <c r="F33" s="8">
        <v>51.5</v>
      </c>
      <c r="G33" s="8">
        <v>44</v>
      </c>
      <c r="H33" s="8">
        <v>71</v>
      </c>
      <c r="I33" s="8">
        <v>43.3</v>
      </c>
      <c r="J33" s="8">
        <v>22</v>
      </c>
      <c r="K33" s="8">
        <v>7</v>
      </c>
      <c r="L33" s="8">
        <v>3.4</v>
      </c>
      <c r="M33" s="8">
        <v>0</v>
      </c>
      <c r="N33" s="8">
        <v>29.9</v>
      </c>
      <c r="O33" s="8">
        <v>14.9</v>
      </c>
      <c r="P33" s="8">
        <v>0</v>
      </c>
      <c r="Q33" s="8">
        <v>0</v>
      </c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D447-D627-4025-B19A-D442CDD3B67E}">
  <dimension ref="A1:Q70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43709</v>
      </c>
      <c r="B3" s="8">
        <v>88</v>
      </c>
      <c r="C3" s="8">
        <v>78.3</v>
      </c>
      <c r="D3" s="8">
        <v>66</v>
      </c>
      <c r="E3" s="8">
        <v>58</v>
      </c>
      <c r="F3" s="8">
        <v>54</v>
      </c>
      <c r="G3" s="8">
        <v>49</v>
      </c>
      <c r="H3" s="8">
        <v>70</v>
      </c>
      <c r="I3" s="8">
        <v>45.4</v>
      </c>
      <c r="J3" s="8">
        <v>26</v>
      </c>
      <c r="K3" s="8">
        <v>9</v>
      </c>
      <c r="L3" s="8">
        <v>4.9000000000000004</v>
      </c>
      <c r="M3" s="8">
        <v>2</v>
      </c>
      <c r="N3" s="8">
        <v>29.9</v>
      </c>
      <c r="O3" s="8">
        <v>14.9</v>
      </c>
      <c r="P3" s="8">
        <v>0</v>
      </c>
      <c r="Q3" s="8">
        <v>0</v>
      </c>
    </row>
    <row r="4" spans="1:17" ht="15.75" x14ac:dyDescent="0.25">
      <c r="A4" s="9">
        <v>43710</v>
      </c>
      <c r="B4" s="8">
        <v>89</v>
      </c>
      <c r="C4" s="8">
        <v>78.900000000000006</v>
      </c>
      <c r="D4" s="8">
        <v>65</v>
      </c>
      <c r="E4" s="8">
        <v>59</v>
      </c>
      <c r="F4" s="8">
        <v>55.8</v>
      </c>
      <c r="G4" s="8">
        <v>50</v>
      </c>
      <c r="H4" s="8">
        <v>76</v>
      </c>
      <c r="I4" s="8">
        <v>48.1</v>
      </c>
      <c r="J4" s="8">
        <v>26</v>
      </c>
      <c r="K4" s="8">
        <v>9</v>
      </c>
      <c r="L4" s="8">
        <v>4.4000000000000004</v>
      </c>
      <c r="M4" s="8">
        <v>0</v>
      </c>
      <c r="N4" s="8">
        <v>29.9</v>
      </c>
      <c r="O4" s="8">
        <v>14.9</v>
      </c>
      <c r="P4" s="8">
        <v>0</v>
      </c>
      <c r="Q4" s="8">
        <v>0</v>
      </c>
    </row>
    <row r="5" spans="1:17" ht="15.75" x14ac:dyDescent="0.25">
      <c r="A5" s="9">
        <v>43711</v>
      </c>
      <c r="B5" s="8">
        <v>89</v>
      </c>
      <c r="C5" s="8">
        <v>79.3</v>
      </c>
      <c r="D5" s="8">
        <v>67</v>
      </c>
      <c r="E5" s="8">
        <v>62</v>
      </c>
      <c r="F5" s="8">
        <v>59.5</v>
      </c>
      <c r="G5" s="8">
        <v>57</v>
      </c>
      <c r="H5" s="8">
        <v>80</v>
      </c>
      <c r="I5" s="8">
        <v>53.4</v>
      </c>
      <c r="J5" s="8">
        <v>35</v>
      </c>
      <c r="K5" s="8">
        <v>9</v>
      </c>
      <c r="L5" s="8">
        <v>4</v>
      </c>
      <c r="M5" s="8">
        <v>2</v>
      </c>
      <c r="N5" s="8">
        <v>29.9</v>
      </c>
      <c r="O5" s="8">
        <v>14.9</v>
      </c>
      <c r="P5" s="8">
        <v>0</v>
      </c>
      <c r="Q5" s="8">
        <v>0</v>
      </c>
    </row>
    <row r="6" spans="1:17" ht="15.75" x14ac:dyDescent="0.25">
      <c r="A6" s="9">
        <v>43712</v>
      </c>
      <c r="B6" s="8">
        <v>87</v>
      </c>
      <c r="C6" s="8">
        <v>77.400000000000006</v>
      </c>
      <c r="D6" s="8">
        <v>69</v>
      </c>
      <c r="E6" s="8">
        <v>64</v>
      </c>
      <c r="F6" s="8">
        <v>59.6</v>
      </c>
      <c r="G6" s="8">
        <v>56</v>
      </c>
      <c r="H6" s="8">
        <v>78</v>
      </c>
      <c r="I6" s="8">
        <v>56.1</v>
      </c>
      <c r="J6" s="8">
        <v>39</v>
      </c>
      <c r="K6" s="8">
        <v>7</v>
      </c>
      <c r="L6" s="8">
        <v>3.1</v>
      </c>
      <c r="M6" s="8">
        <v>2</v>
      </c>
      <c r="N6" s="8">
        <v>29.8</v>
      </c>
      <c r="O6" s="8">
        <v>14.9</v>
      </c>
      <c r="P6" s="8">
        <v>0</v>
      </c>
      <c r="Q6" s="8">
        <v>0</v>
      </c>
    </row>
    <row r="7" spans="1:17" ht="15.75" x14ac:dyDescent="0.25">
      <c r="A7" s="9">
        <v>43713</v>
      </c>
      <c r="B7" s="8">
        <v>88</v>
      </c>
      <c r="C7" s="8">
        <v>77.3</v>
      </c>
      <c r="D7" s="8">
        <v>66</v>
      </c>
      <c r="E7" s="8">
        <v>59</v>
      </c>
      <c r="F7" s="8">
        <v>57.4</v>
      </c>
      <c r="G7" s="8">
        <v>56</v>
      </c>
      <c r="H7" s="8">
        <v>75</v>
      </c>
      <c r="I7" s="8">
        <v>52.3</v>
      </c>
      <c r="J7" s="8">
        <v>34</v>
      </c>
      <c r="K7" s="8">
        <v>7</v>
      </c>
      <c r="L7" s="8">
        <v>3.4</v>
      </c>
      <c r="M7" s="8">
        <v>2</v>
      </c>
      <c r="N7" s="8">
        <v>29.7</v>
      </c>
      <c r="O7" s="8">
        <v>14.8</v>
      </c>
      <c r="P7" s="8">
        <v>0</v>
      </c>
      <c r="Q7" s="8">
        <v>0</v>
      </c>
    </row>
    <row r="8" spans="1:17" ht="15.75" x14ac:dyDescent="0.25">
      <c r="A8" s="9">
        <v>43714</v>
      </c>
      <c r="B8" s="8">
        <v>89</v>
      </c>
      <c r="C8" s="8">
        <v>78.5</v>
      </c>
      <c r="D8" s="8">
        <v>67</v>
      </c>
      <c r="E8" s="8">
        <v>61</v>
      </c>
      <c r="F8" s="8">
        <v>59.4</v>
      </c>
      <c r="G8" s="8">
        <v>58</v>
      </c>
      <c r="H8" s="8">
        <v>78</v>
      </c>
      <c r="I8" s="8">
        <v>54</v>
      </c>
      <c r="J8" s="8">
        <v>35</v>
      </c>
      <c r="K8" s="8">
        <v>7</v>
      </c>
      <c r="L8" s="8">
        <v>2.9</v>
      </c>
      <c r="M8" s="8">
        <v>0</v>
      </c>
      <c r="N8" s="8">
        <v>29.7</v>
      </c>
      <c r="O8" s="8">
        <v>14.8</v>
      </c>
      <c r="P8" s="8">
        <v>0</v>
      </c>
      <c r="Q8" s="8">
        <v>0</v>
      </c>
    </row>
    <row r="9" spans="1:17" ht="15.75" x14ac:dyDescent="0.25">
      <c r="A9" s="9">
        <v>43715</v>
      </c>
      <c r="B9" s="8">
        <v>93</v>
      </c>
      <c r="C9" s="8">
        <v>81.5</v>
      </c>
      <c r="D9" s="8">
        <v>70</v>
      </c>
      <c r="E9" s="8">
        <v>63</v>
      </c>
      <c r="F9" s="8">
        <v>58.4</v>
      </c>
      <c r="G9" s="8">
        <v>51</v>
      </c>
      <c r="H9" s="8">
        <v>77</v>
      </c>
      <c r="I9" s="8">
        <v>48.9</v>
      </c>
      <c r="J9" s="8">
        <v>24</v>
      </c>
      <c r="K9" s="8">
        <v>9</v>
      </c>
      <c r="L9" s="8">
        <v>4.3</v>
      </c>
      <c r="M9" s="8">
        <v>0</v>
      </c>
      <c r="N9" s="8">
        <v>29.6</v>
      </c>
      <c r="O9" s="8">
        <v>14.8</v>
      </c>
      <c r="P9" s="8">
        <v>0</v>
      </c>
      <c r="Q9" s="8">
        <v>0</v>
      </c>
    </row>
    <row r="10" spans="1:17" ht="15.75" x14ac:dyDescent="0.25">
      <c r="A10" s="9">
        <v>43716</v>
      </c>
      <c r="B10" s="8">
        <v>95</v>
      </c>
      <c r="C10" s="8">
        <v>83.1</v>
      </c>
      <c r="D10" s="8">
        <v>70</v>
      </c>
      <c r="E10" s="8">
        <v>63</v>
      </c>
      <c r="F10" s="8">
        <v>59.1</v>
      </c>
      <c r="G10" s="8">
        <v>54</v>
      </c>
      <c r="H10" s="8">
        <v>72</v>
      </c>
      <c r="I10" s="8">
        <v>46.9</v>
      </c>
      <c r="J10" s="8">
        <v>25</v>
      </c>
      <c r="K10" s="8">
        <v>9</v>
      </c>
      <c r="L10" s="8">
        <v>4</v>
      </c>
      <c r="M10" s="8">
        <v>2</v>
      </c>
      <c r="N10" s="8">
        <v>29.6</v>
      </c>
      <c r="O10" s="8">
        <v>14.8</v>
      </c>
      <c r="P10" s="8">
        <v>0</v>
      </c>
      <c r="Q10" s="8">
        <v>0</v>
      </c>
    </row>
    <row r="11" spans="1:17" ht="15.75" x14ac:dyDescent="0.25">
      <c r="A11" s="9">
        <v>43717</v>
      </c>
      <c r="B11" s="8">
        <v>88</v>
      </c>
      <c r="C11" s="8">
        <v>78.400000000000006</v>
      </c>
      <c r="D11" s="8">
        <v>68</v>
      </c>
      <c r="E11" s="8">
        <v>68</v>
      </c>
      <c r="F11" s="8">
        <v>66.400000000000006</v>
      </c>
      <c r="G11" s="8">
        <v>64</v>
      </c>
      <c r="H11" s="8">
        <v>91</v>
      </c>
      <c r="I11" s="8">
        <v>68.599999999999994</v>
      </c>
      <c r="J11" s="8">
        <v>48</v>
      </c>
      <c r="K11" s="8">
        <v>7</v>
      </c>
      <c r="L11" s="8">
        <v>5.9</v>
      </c>
      <c r="M11" s="8">
        <v>4</v>
      </c>
      <c r="N11" s="8">
        <v>29.8</v>
      </c>
      <c r="O11" s="8">
        <v>14.8</v>
      </c>
      <c r="P11" s="8">
        <v>0</v>
      </c>
      <c r="Q11" s="8">
        <v>0</v>
      </c>
    </row>
    <row r="12" spans="1:17" ht="15.75" x14ac:dyDescent="0.25">
      <c r="A12" s="9">
        <v>43718</v>
      </c>
      <c r="B12" s="8">
        <v>70</v>
      </c>
      <c r="C12" s="8">
        <v>68.3</v>
      </c>
      <c r="D12" s="8">
        <v>66</v>
      </c>
      <c r="E12" s="8">
        <v>64</v>
      </c>
      <c r="F12" s="8">
        <v>63.4</v>
      </c>
      <c r="G12" s="8">
        <v>63</v>
      </c>
      <c r="H12" s="8">
        <v>91</v>
      </c>
      <c r="I12" s="8">
        <v>84.1</v>
      </c>
      <c r="J12" s="8">
        <v>78</v>
      </c>
      <c r="K12" s="8">
        <v>7</v>
      </c>
      <c r="L12" s="8">
        <v>4.4000000000000004</v>
      </c>
      <c r="M12" s="8">
        <v>2</v>
      </c>
      <c r="N12" s="8">
        <v>30</v>
      </c>
      <c r="O12" s="8">
        <v>15</v>
      </c>
      <c r="P12" s="8">
        <v>0</v>
      </c>
      <c r="Q12" s="8">
        <v>2.54</v>
      </c>
    </row>
    <row r="13" spans="1:17" ht="15.75" x14ac:dyDescent="0.25">
      <c r="A13" s="9">
        <v>43719</v>
      </c>
      <c r="B13" s="8">
        <v>75</v>
      </c>
      <c r="C13" s="8">
        <v>70.400000000000006</v>
      </c>
      <c r="D13" s="8">
        <v>66</v>
      </c>
      <c r="E13" s="8">
        <v>63</v>
      </c>
      <c r="F13" s="8">
        <v>57.4</v>
      </c>
      <c r="G13" s="8">
        <v>45</v>
      </c>
      <c r="H13" s="8">
        <v>90</v>
      </c>
      <c r="I13" s="8">
        <v>65.5</v>
      </c>
      <c r="J13" s="8">
        <v>40</v>
      </c>
      <c r="K13" s="8">
        <v>4</v>
      </c>
      <c r="L13" s="8">
        <v>2.5</v>
      </c>
      <c r="M13" s="8">
        <v>0</v>
      </c>
      <c r="N13" s="8">
        <v>30.1</v>
      </c>
      <c r="O13" s="8">
        <v>15</v>
      </c>
      <c r="P13" s="8">
        <v>0</v>
      </c>
      <c r="Q13" s="8">
        <v>0.8</v>
      </c>
    </row>
    <row r="14" spans="1:17" ht="15.75" x14ac:dyDescent="0.25">
      <c r="A14" s="9">
        <v>43720</v>
      </c>
      <c r="B14" s="8">
        <v>72</v>
      </c>
      <c r="C14" s="8">
        <v>69</v>
      </c>
      <c r="D14" s="8">
        <v>66</v>
      </c>
      <c r="E14" s="8">
        <v>60</v>
      </c>
      <c r="F14" s="8">
        <v>55.4</v>
      </c>
      <c r="G14" s="8">
        <v>52</v>
      </c>
      <c r="H14" s="8">
        <v>76</v>
      </c>
      <c r="I14" s="8">
        <v>62.4</v>
      </c>
      <c r="J14" s="8">
        <v>54</v>
      </c>
      <c r="K14" s="8">
        <v>4</v>
      </c>
      <c r="L14" s="8">
        <v>2.8</v>
      </c>
      <c r="M14" s="8">
        <v>0</v>
      </c>
      <c r="N14" s="8">
        <v>29.9</v>
      </c>
      <c r="O14" s="8">
        <v>14.9</v>
      </c>
      <c r="P14" s="8">
        <v>0</v>
      </c>
      <c r="Q14" s="8">
        <v>0</v>
      </c>
    </row>
    <row r="15" spans="1:17" ht="15.75" x14ac:dyDescent="0.25">
      <c r="A15" s="9">
        <v>43721</v>
      </c>
      <c r="B15" s="8">
        <v>79</v>
      </c>
      <c r="C15" s="8">
        <v>71</v>
      </c>
      <c r="D15" s="8">
        <v>64</v>
      </c>
      <c r="E15" s="8">
        <v>65</v>
      </c>
      <c r="F15" s="8">
        <v>61.3</v>
      </c>
      <c r="G15" s="8">
        <v>55</v>
      </c>
      <c r="H15" s="8">
        <v>94</v>
      </c>
      <c r="I15" s="8">
        <v>74.099999999999994</v>
      </c>
      <c r="J15" s="8">
        <v>44</v>
      </c>
      <c r="K15" s="8">
        <v>7</v>
      </c>
      <c r="L15" s="8">
        <v>3.1</v>
      </c>
      <c r="M15" s="8">
        <v>2</v>
      </c>
      <c r="N15" s="8">
        <v>29.8</v>
      </c>
      <c r="O15" s="8">
        <v>14.9</v>
      </c>
      <c r="P15" s="8">
        <v>0</v>
      </c>
      <c r="Q15" s="8">
        <v>1.02</v>
      </c>
    </row>
    <row r="16" spans="1:17" ht="15.75" x14ac:dyDescent="0.25">
      <c r="A16" s="9">
        <v>43722</v>
      </c>
      <c r="B16" s="8">
        <v>83</v>
      </c>
      <c r="C16" s="8">
        <v>73.599999999999994</v>
      </c>
      <c r="D16" s="8">
        <v>64</v>
      </c>
      <c r="E16" s="8">
        <v>63</v>
      </c>
      <c r="F16" s="8">
        <v>55.6</v>
      </c>
      <c r="G16" s="8">
        <v>47</v>
      </c>
      <c r="H16" s="8">
        <v>92</v>
      </c>
      <c r="I16" s="8">
        <v>58.3</v>
      </c>
      <c r="J16" s="8">
        <v>29</v>
      </c>
      <c r="K16" s="8">
        <v>4</v>
      </c>
      <c r="L16" s="8">
        <v>3</v>
      </c>
      <c r="M16" s="8">
        <v>0</v>
      </c>
      <c r="N16" s="8">
        <v>29.9</v>
      </c>
      <c r="O16" s="8">
        <v>14.9</v>
      </c>
      <c r="P16" s="8">
        <v>0</v>
      </c>
      <c r="Q16" s="8">
        <v>0.05</v>
      </c>
    </row>
    <row r="17" spans="1:17" ht="15.75" x14ac:dyDescent="0.25">
      <c r="A17" s="9">
        <v>43723</v>
      </c>
      <c r="B17" s="8">
        <v>80</v>
      </c>
      <c r="C17" s="8">
        <v>71.099999999999994</v>
      </c>
      <c r="D17" s="8">
        <v>62</v>
      </c>
      <c r="E17" s="8">
        <v>61</v>
      </c>
      <c r="F17" s="8">
        <v>59.9</v>
      </c>
      <c r="G17" s="8">
        <v>59</v>
      </c>
      <c r="H17" s="8">
        <v>92</v>
      </c>
      <c r="I17" s="8">
        <v>69.8</v>
      </c>
      <c r="J17" s="8">
        <v>50</v>
      </c>
      <c r="K17" s="8">
        <v>4</v>
      </c>
      <c r="L17" s="8">
        <v>2</v>
      </c>
      <c r="M17" s="8">
        <v>0</v>
      </c>
      <c r="N17" s="8">
        <v>29.8</v>
      </c>
      <c r="O17" s="8">
        <v>14.9</v>
      </c>
      <c r="P17" s="8">
        <v>0</v>
      </c>
      <c r="Q17" s="8">
        <v>0</v>
      </c>
    </row>
    <row r="18" spans="1:17" ht="15.75" x14ac:dyDescent="0.25">
      <c r="A18" s="9">
        <v>43724</v>
      </c>
      <c r="B18" s="8">
        <v>80</v>
      </c>
      <c r="C18" s="8">
        <v>71.3</v>
      </c>
      <c r="D18" s="8">
        <v>62</v>
      </c>
      <c r="E18" s="8">
        <v>59</v>
      </c>
      <c r="F18" s="8">
        <v>51.1</v>
      </c>
      <c r="G18" s="8">
        <v>44</v>
      </c>
      <c r="H18" s="8">
        <v>91</v>
      </c>
      <c r="I18" s="8">
        <v>53.1</v>
      </c>
      <c r="J18" s="8">
        <v>32</v>
      </c>
      <c r="K18" s="8">
        <v>9</v>
      </c>
      <c r="L18" s="8">
        <v>4</v>
      </c>
      <c r="M18" s="8">
        <v>2</v>
      </c>
      <c r="N18" s="8">
        <v>30</v>
      </c>
      <c r="O18" s="8">
        <v>14.9</v>
      </c>
      <c r="P18" s="8">
        <v>0</v>
      </c>
      <c r="Q18" s="8">
        <v>0</v>
      </c>
    </row>
    <row r="19" spans="1:17" ht="15.75" x14ac:dyDescent="0.25">
      <c r="A19" s="9">
        <v>43725</v>
      </c>
      <c r="B19" s="8">
        <v>80</v>
      </c>
      <c r="C19" s="8">
        <v>71</v>
      </c>
      <c r="D19" s="8">
        <v>61</v>
      </c>
      <c r="E19" s="8">
        <v>62</v>
      </c>
      <c r="F19" s="8">
        <v>56.8</v>
      </c>
      <c r="G19" s="8">
        <v>42</v>
      </c>
      <c r="H19" s="8">
        <v>82</v>
      </c>
      <c r="I19" s="8">
        <v>62.4</v>
      </c>
      <c r="J19" s="8">
        <v>32</v>
      </c>
      <c r="K19" s="8">
        <v>9</v>
      </c>
      <c r="L19" s="8">
        <v>4.9000000000000004</v>
      </c>
      <c r="M19" s="8">
        <v>2</v>
      </c>
      <c r="N19" s="8">
        <v>29.9</v>
      </c>
      <c r="O19" s="8">
        <v>15</v>
      </c>
      <c r="P19" s="8">
        <v>0</v>
      </c>
      <c r="Q19" s="8">
        <v>0</v>
      </c>
    </row>
    <row r="20" spans="1:17" ht="15.75" x14ac:dyDescent="0.25">
      <c r="A20" s="9">
        <v>43726</v>
      </c>
      <c r="B20" s="8">
        <v>77</v>
      </c>
      <c r="C20" s="8">
        <v>69.599999999999994</v>
      </c>
      <c r="D20" s="8">
        <v>63</v>
      </c>
      <c r="E20" s="8">
        <v>45</v>
      </c>
      <c r="F20" s="8">
        <v>35.1</v>
      </c>
      <c r="G20" s="8">
        <v>29</v>
      </c>
      <c r="H20" s="8">
        <v>50</v>
      </c>
      <c r="I20" s="8">
        <v>29.8</v>
      </c>
      <c r="J20" s="8">
        <v>17</v>
      </c>
      <c r="K20" s="8">
        <v>9</v>
      </c>
      <c r="L20" s="8">
        <v>4.8</v>
      </c>
      <c r="M20" s="8">
        <v>2</v>
      </c>
      <c r="N20" s="8">
        <v>30.3</v>
      </c>
      <c r="O20" s="8">
        <v>15.1</v>
      </c>
      <c r="P20" s="8">
        <v>0</v>
      </c>
      <c r="Q20" s="8">
        <v>0</v>
      </c>
    </row>
    <row r="21" spans="1:17" ht="15.75" x14ac:dyDescent="0.25">
      <c r="A21" s="9">
        <v>43727</v>
      </c>
      <c r="B21" s="8">
        <v>75</v>
      </c>
      <c r="C21" s="8">
        <v>65.8</v>
      </c>
      <c r="D21" s="8">
        <v>58</v>
      </c>
      <c r="E21" s="8">
        <v>54</v>
      </c>
      <c r="F21" s="8">
        <v>50.4</v>
      </c>
      <c r="G21" s="8">
        <v>47</v>
      </c>
      <c r="H21" s="8">
        <v>73</v>
      </c>
      <c r="I21" s="8">
        <v>58.3</v>
      </c>
      <c r="J21" s="8">
        <v>47</v>
      </c>
      <c r="K21" s="8">
        <v>9</v>
      </c>
      <c r="L21" s="8">
        <v>3.8</v>
      </c>
      <c r="M21" s="8">
        <v>0</v>
      </c>
      <c r="N21" s="8">
        <v>30.1</v>
      </c>
      <c r="O21" s="8">
        <v>15</v>
      </c>
      <c r="P21" s="8">
        <v>0</v>
      </c>
      <c r="Q21" s="8">
        <v>0</v>
      </c>
    </row>
    <row r="22" spans="1:17" ht="15.75" x14ac:dyDescent="0.25">
      <c r="A22" s="9">
        <v>43728</v>
      </c>
      <c r="B22" s="8">
        <v>79</v>
      </c>
      <c r="C22" s="8">
        <v>69.3</v>
      </c>
      <c r="D22" s="8">
        <v>59</v>
      </c>
      <c r="E22" s="8">
        <v>60</v>
      </c>
      <c r="F22" s="8">
        <v>55.4</v>
      </c>
      <c r="G22" s="8">
        <v>51</v>
      </c>
      <c r="H22" s="8">
        <v>79</v>
      </c>
      <c r="I22" s="8">
        <v>63.1</v>
      </c>
      <c r="J22" s="8">
        <v>47</v>
      </c>
      <c r="K22" s="8">
        <v>7</v>
      </c>
      <c r="L22" s="8">
        <v>2.9</v>
      </c>
      <c r="M22" s="8">
        <v>0</v>
      </c>
      <c r="N22" s="8">
        <v>29.9</v>
      </c>
      <c r="O22" s="8">
        <v>15</v>
      </c>
      <c r="P22" s="8">
        <v>0</v>
      </c>
      <c r="Q22" s="8">
        <v>0</v>
      </c>
    </row>
    <row r="23" spans="1:17" ht="15.75" x14ac:dyDescent="0.25">
      <c r="A23" s="9">
        <v>43729</v>
      </c>
      <c r="B23" s="8">
        <v>81</v>
      </c>
      <c r="C23" s="8">
        <v>72</v>
      </c>
      <c r="D23" s="8">
        <v>62</v>
      </c>
      <c r="E23" s="8">
        <v>60</v>
      </c>
      <c r="F23" s="8">
        <v>57.5</v>
      </c>
      <c r="G23" s="8">
        <v>52</v>
      </c>
      <c r="H23" s="8">
        <v>90</v>
      </c>
      <c r="I23" s="8">
        <v>63.6</v>
      </c>
      <c r="J23" s="8">
        <v>41</v>
      </c>
      <c r="K23" s="8">
        <v>9</v>
      </c>
      <c r="L23" s="8">
        <v>4.3</v>
      </c>
      <c r="M23" s="8">
        <v>2</v>
      </c>
      <c r="N23" s="8">
        <v>30.1</v>
      </c>
      <c r="O23" s="8">
        <v>15</v>
      </c>
      <c r="P23" s="8">
        <v>0</v>
      </c>
      <c r="Q23" s="8">
        <v>0</v>
      </c>
    </row>
    <row r="24" spans="1:17" ht="15.75" x14ac:dyDescent="0.25">
      <c r="A24" s="9">
        <v>43730</v>
      </c>
      <c r="B24" s="8">
        <v>80</v>
      </c>
      <c r="C24" s="8">
        <v>70.900000000000006</v>
      </c>
      <c r="D24" s="8">
        <v>62</v>
      </c>
      <c r="E24" s="8">
        <v>63</v>
      </c>
      <c r="F24" s="8">
        <v>57.5</v>
      </c>
      <c r="G24" s="8">
        <v>53</v>
      </c>
      <c r="H24" s="8">
        <v>91</v>
      </c>
      <c r="I24" s="8">
        <v>65.099999999999994</v>
      </c>
      <c r="J24" s="8">
        <v>39</v>
      </c>
      <c r="K24" s="8">
        <v>4</v>
      </c>
      <c r="L24" s="8">
        <v>2.5</v>
      </c>
      <c r="M24" s="8">
        <v>2</v>
      </c>
      <c r="N24" s="8">
        <v>30.1</v>
      </c>
      <c r="O24" s="8">
        <v>15</v>
      </c>
      <c r="P24" s="8">
        <v>0</v>
      </c>
      <c r="Q24" s="8">
        <v>0</v>
      </c>
    </row>
    <row r="25" spans="1:17" ht="15.75" x14ac:dyDescent="0.25">
      <c r="A25" s="9">
        <v>43731</v>
      </c>
      <c r="B25" s="8">
        <v>87</v>
      </c>
      <c r="C25" s="8">
        <v>74.599999999999994</v>
      </c>
      <c r="D25" s="8">
        <v>62</v>
      </c>
      <c r="E25" s="8">
        <v>58</v>
      </c>
      <c r="F25" s="8">
        <v>49.6</v>
      </c>
      <c r="G25" s="8">
        <v>38</v>
      </c>
      <c r="H25" s="8">
        <v>86</v>
      </c>
      <c r="I25" s="8">
        <v>48.9</v>
      </c>
      <c r="J25" s="8">
        <v>18</v>
      </c>
      <c r="K25" s="8">
        <v>7</v>
      </c>
      <c r="L25" s="8">
        <v>3.4</v>
      </c>
      <c r="M25" s="8">
        <v>2</v>
      </c>
      <c r="N25" s="8">
        <v>30</v>
      </c>
      <c r="O25" s="8">
        <v>15</v>
      </c>
      <c r="P25" s="8">
        <v>0</v>
      </c>
      <c r="Q25" s="8">
        <v>0</v>
      </c>
    </row>
    <row r="26" spans="1:17" ht="15.75" x14ac:dyDescent="0.25">
      <c r="A26" s="9">
        <v>43732</v>
      </c>
      <c r="B26" s="8">
        <v>88</v>
      </c>
      <c r="C26" s="8">
        <v>74.900000000000006</v>
      </c>
      <c r="D26" s="8">
        <v>62</v>
      </c>
      <c r="E26" s="8">
        <v>54</v>
      </c>
      <c r="F26" s="8">
        <v>47.1</v>
      </c>
      <c r="G26" s="8">
        <v>40</v>
      </c>
      <c r="H26" s="8">
        <v>73</v>
      </c>
      <c r="I26" s="8">
        <v>42.1</v>
      </c>
      <c r="J26" s="8">
        <v>19</v>
      </c>
      <c r="K26" s="8">
        <v>7</v>
      </c>
      <c r="L26" s="8">
        <v>3.6</v>
      </c>
      <c r="M26" s="8">
        <v>0</v>
      </c>
      <c r="N26" s="8">
        <v>30</v>
      </c>
      <c r="O26" s="8">
        <v>15</v>
      </c>
      <c r="P26" s="8">
        <v>0</v>
      </c>
      <c r="Q26" s="8">
        <v>0</v>
      </c>
    </row>
    <row r="27" spans="1:17" ht="15.75" x14ac:dyDescent="0.25">
      <c r="A27" s="9">
        <v>43733</v>
      </c>
      <c r="B27" s="8">
        <v>84</v>
      </c>
      <c r="C27" s="8">
        <v>72.3</v>
      </c>
      <c r="D27" s="8">
        <v>58</v>
      </c>
      <c r="E27" s="8">
        <v>56</v>
      </c>
      <c r="F27" s="8">
        <v>53</v>
      </c>
      <c r="G27" s="8">
        <v>50</v>
      </c>
      <c r="H27" s="8">
        <v>88</v>
      </c>
      <c r="I27" s="8">
        <v>53.6</v>
      </c>
      <c r="J27" s="8">
        <v>30</v>
      </c>
      <c r="K27" s="8">
        <v>4</v>
      </c>
      <c r="L27" s="8">
        <v>3</v>
      </c>
      <c r="M27" s="8">
        <v>2</v>
      </c>
      <c r="N27" s="8">
        <v>30.1</v>
      </c>
      <c r="O27" s="8">
        <v>15</v>
      </c>
      <c r="P27" s="8">
        <v>0</v>
      </c>
      <c r="Q27" s="8">
        <v>0</v>
      </c>
    </row>
    <row r="28" spans="1:17" ht="15.75" x14ac:dyDescent="0.25">
      <c r="A28" s="9">
        <v>43734</v>
      </c>
      <c r="B28" s="8">
        <v>83</v>
      </c>
      <c r="C28" s="8">
        <v>72.099999999999994</v>
      </c>
      <c r="D28" s="8">
        <v>60</v>
      </c>
      <c r="E28" s="8">
        <v>57</v>
      </c>
      <c r="F28" s="8">
        <v>54.6</v>
      </c>
      <c r="G28" s="8">
        <v>51</v>
      </c>
      <c r="H28" s="8">
        <v>84</v>
      </c>
      <c r="I28" s="8">
        <v>57.1</v>
      </c>
      <c r="J28" s="8">
        <v>33</v>
      </c>
      <c r="K28" s="8">
        <v>4</v>
      </c>
      <c r="L28" s="8">
        <v>2</v>
      </c>
      <c r="M28" s="8">
        <v>0</v>
      </c>
      <c r="N28" s="8">
        <v>30.1</v>
      </c>
      <c r="O28" s="8">
        <v>15</v>
      </c>
      <c r="P28" s="8">
        <v>0</v>
      </c>
      <c r="Q28" s="8">
        <v>0</v>
      </c>
    </row>
    <row r="29" spans="1:17" ht="15.75" x14ac:dyDescent="0.25">
      <c r="A29" s="9">
        <v>43735</v>
      </c>
      <c r="B29" s="8">
        <v>80</v>
      </c>
      <c r="C29" s="8">
        <v>70.099999999999994</v>
      </c>
      <c r="D29" s="8">
        <v>61</v>
      </c>
      <c r="E29" s="8">
        <v>61</v>
      </c>
      <c r="F29" s="8">
        <v>54.6</v>
      </c>
      <c r="G29" s="8">
        <v>46</v>
      </c>
      <c r="H29" s="8">
        <v>90</v>
      </c>
      <c r="I29" s="8">
        <v>61.4</v>
      </c>
      <c r="J29" s="8">
        <v>30</v>
      </c>
      <c r="K29" s="8">
        <v>7</v>
      </c>
      <c r="L29" s="8">
        <v>3.8</v>
      </c>
      <c r="M29" s="8">
        <v>2</v>
      </c>
      <c r="N29" s="8">
        <v>30.1</v>
      </c>
      <c r="O29" s="8">
        <v>15</v>
      </c>
      <c r="P29" s="8">
        <v>0</v>
      </c>
      <c r="Q29" s="8">
        <v>0</v>
      </c>
    </row>
    <row r="30" spans="1:17" ht="15.75" x14ac:dyDescent="0.25">
      <c r="A30" s="9">
        <v>43736</v>
      </c>
      <c r="B30" s="8">
        <v>82</v>
      </c>
      <c r="C30" s="8">
        <v>71</v>
      </c>
      <c r="D30" s="8">
        <v>60</v>
      </c>
      <c r="E30" s="8">
        <v>59</v>
      </c>
      <c r="F30" s="8">
        <v>57</v>
      </c>
      <c r="G30" s="8">
        <v>55</v>
      </c>
      <c r="H30" s="8">
        <v>86</v>
      </c>
      <c r="I30" s="8">
        <v>63</v>
      </c>
      <c r="J30" s="8">
        <v>41</v>
      </c>
      <c r="K30" s="8">
        <v>4</v>
      </c>
      <c r="L30" s="8">
        <v>2.8</v>
      </c>
      <c r="M30" s="8">
        <v>2</v>
      </c>
      <c r="N30" s="8">
        <v>30</v>
      </c>
      <c r="O30" s="8">
        <v>15</v>
      </c>
      <c r="P30" s="8">
        <v>0</v>
      </c>
      <c r="Q30" s="8">
        <v>0</v>
      </c>
    </row>
    <row r="31" spans="1:17" ht="15.75" x14ac:dyDescent="0.25">
      <c r="A31" s="9">
        <v>43737</v>
      </c>
      <c r="B31" s="8">
        <v>84</v>
      </c>
      <c r="C31" s="8">
        <v>72.400000000000006</v>
      </c>
      <c r="D31" s="8">
        <v>62</v>
      </c>
      <c r="E31" s="8">
        <v>60</v>
      </c>
      <c r="F31" s="8">
        <v>57.4</v>
      </c>
      <c r="G31" s="8">
        <v>54</v>
      </c>
      <c r="H31" s="8">
        <v>86</v>
      </c>
      <c r="I31" s="8">
        <v>62.9</v>
      </c>
      <c r="J31" s="8">
        <v>36</v>
      </c>
      <c r="K31" s="8">
        <v>4</v>
      </c>
      <c r="L31" s="8">
        <v>2.5</v>
      </c>
      <c r="M31" s="8">
        <v>0</v>
      </c>
      <c r="N31" s="8">
        <v>29.9</v>
      </c>
      <c r="O31" s="8">
        <v>14.9</v>
      </c>
      <c r="P31" s="8">
        <v>0</v>
      </c>
      <c r="Q31" s="8">
        <v>0</v>
      </c>
    </row>
    <row r="32" spans="1:17" ht="15.75" x14ac:dyDescent="0.25">
      <c r="A32" s="9">
        <v>43738</v>
      </c>
      <c r="B32" s="8">
        <v>83</v>
      </c>
      <c r="C32" s="8">
        <v>72.8</v>
      </c>
      <c r="D32" s="8">
        <v>62</v>
      </c>
      <c r="E32" s="8">
        <v>61</v>
      </c>
      <c r="F32" s="8">
        <v>58.4</v>
      </c>
      <c r="G32" s="8">
        <v>56</v>
      </c>
      <c r="H32" s="8">
        <v>88</v>
      </c>
      <c r="I32" s="8">
        <v>63</v>
      </c>
      <c r="J32" s="8">
        <v>40</v>
      </c>
      <c r="K32" s="8">
        <v>9</v>
      </c>
      <c r="L32" s="8">
        <v>2.9</v>
      </c>
      <c r="M32" s="8">
        <v>0</v>
      </c>
      <c r="N32" s="8">
        <v>29.9</v>
      </c>
      <c r="O32" s="8">
        <v>14.9</v>
      </c>
      <c r="P32" s="8">
        <v>0</v>
      </c>
      <c r="Q32" s="8">
        <v>0</v>
      </c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9ED82-9DE3-4DBF-BA89-D9E7E5EA0CC6}">
  <dimension ref="A1:Q68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43739</v>
      </c>
      <c r="B3" s="8">
        <v>83</v>
      </c>
      <c r="C3" s="8">
        <v>73.099999999999994</v>
      </c>
      <c r="D3" s="8">
        <v>62</v>
      </c>
      <c r="E3" s="8">
        <v>60</v>
      </c>
      <c r="F3" s="8">
        <v>56.3</v>
      </c>
      <c r="G3" s="8">
        <v>54</v>
      </c>
      <c r="H3" s="8">
        <v>85</v>
      </c>
      <c r="I3" s="8">
        <v>58.1</v>
      </c>
      <c r="J3" s="8">
        <v>41</v>
      </c>
      <c r="K3" s="8">
        <v>7</v>
      </c>
      <c r="L3" s="8">
        <v>3.8</v>
      </c>
      <c r="M3" s="8">
        <v>2</v>
      </c>
      <c r="N3" s="8">
        <v>29.9</v>
      </c>
      <c r="O3" s="8">
        <v>14.9</v>
      </c>
      <c r="P3" s="8">
        <v>0</v>
      </c>
      <c r="Q3" s="8">
        <v>0</v>
      </c>
    </row>
    <row r="4" spans="1:17" ht="15.75" x14ac:dyDescent="0.25">
      <c r="A4" s="9">
        <v>43740</v>
      </c>
      <c r="B4" s="8">
        <v>82</v>
      </c>
      <c r="C4" s="8">
        <v>71.599999999999994</v>
      </c>
      <c r="D4" s="8">
        <v>63</v>
      </c>
      <c r="E4" s="8">
        <v>60</v>
      </c>
      <c r="F4" s="8">
        <v>56.4</v>
      </c>
      <c r="G4" s="8">
        <v>54</v>
      </c>
      <c r="H4" s="8">
        <v>81</v>
      </c>
      <c r="I4" s="8">
        <v>61.4</v>
      </c>
      <c r="J4" s="8">
        <v>39</v>
      </c>
      <c r="K4" s="8">
        <v>4</v>
      </c>
      <c r="L4" s="8">
        <v>2</v>
      </c>
      <c r="M4" s="8">
        <v>0</v>
      </c>
      <c r="N4" s="8">
        <v>29.9</v>
      </c>
      <c r="O4" s="8">
        <v>14.9</v>
      </c>
      <c r="P4" s="8">
        <v>0</v>
      </c>
      <c r="Q4" s="8">
        <v>0</v>
      </c>
    </row>
    <row r="5" spans="1:17" ht="15.75" x14ac:dyDescent="0.25">
      <c r="A5" s="9">
        <v>43741</v>
      </c>
      <c r="B5" s="8">
        <v>84</v>
      </c>
      <c r="C5" s="8">
        <v>73.099999999999994</v>
      </c>
      <c r="D5" s="8">
        <v>63</v>
      </c>
      <c r="E5" s="8">
        <v>64</v>
      </c>
      <c r="F5" s="8">
        <v>59.4</v>
      </c>
      <c r="G5" s="8">
        <v>56</v>
      </c>
      <c r="H5" s="8">
        <v>85</v>
      </c>
      <c r="I5" s="8">
        <v>64.5</v>
      </c>
      <c r="J5" s="8">
        <v>43</v>
      </c>
      <c r="K5" s="8">
        <v>9</v>
      </c>
      <c r="L5" s="8">
        <v>3.8</v>
      </c>
      <c r="M5" s="8">
        <v>2</v>
      </c>
      <c r="N5" s="8">
        <v>29.8</v>
      </c>
      <c r="O5" s="8">
        <v>14.9</v>
      </c>
      <c r="P5" s="8">
        <v>0</v>
      </c>
      <c r="Q5" s="8">
        <v>0</v>
      </c>
    </row>
    <row r="6" spans="1:17" ht="15.75" x14ac:dyDescent="0.25">
      <c r="A6" s="9">
        <v>43742</v>
      </c>
      <c r="B6" s="8">
        <v>67</v>
      </c>
      <c r="C6" s="8">
        <v>58.1</v>
      </c>
      <c r="D6" s="8">
        <v>54</v>
      </c>
      <c r="E6" s="8">
        <v>59</v>
      </c>
      <c r="F6" s="8">
        <v>48.5</v>
      </c>
      <c r="G6" s="8">
        <v>40</v>
      </c>
      <c r="H6" s="8">
        <v>88</v>
      </c>
      <c r="I6" s="8">
        <v>71</v>
      </c>
      <c r="J6" s="8">
        <v>48</v>
      </c>
      <c r="K6" s="8">
        <v>11</v>
      </c>
      <c r="L6" s="8">
        <v>6.8</v>
      </c>
      <c r="M6" s="8">
        <v>0</v>
      </c>
      <c r="N6" s="8">
        <v>30.2</v>
      </c>
      <c r="O6" s="8">
        <v>15</v>
      </c>
      <c r="P6" s="8">
        <v>0</v>
      </c>
      <c r="Q6" s="8">
        <v>0.56999999999999995</v>
      </c>
    </row>
    <row r="7" spans="1:17" ht="15.75" x14ac:dyDescent="0.25">
      <c r="A7" s="9">
        <v>43743</v>
      </c>
      <c r="B7" s="8">
        <v>66</v>
      </c>
      <c r="C7" s="8">
        <v>56.5</v>
      </c>
      <c r="D7" s="8">
        <v>49</v>
      </c>
      <c r="E7" s="8">
        <v>45</v>
      </c>
      <c r="F7" s="8">
        <v>32</v>
      </c>
      <c r="G7" s="8">
        <v>23</v>
      </c>
      <c r="H7" s="8">
        <v>85</v>
      </c>
      <c r="I7" s="8">
        <v>44.5</v>
      </c>
      <c r="J7" s="8">
        <v>21</v>
      </c>
      <c r="K7" s="8">
        <v>9</v>
      </c>
      <c r="L7" s="8">
        <v>4.5999999999999996</v>
      </c>
      <c r="M7" s="8">
        <v>0</v>
      </c>
      <c r="N7" s="8">
        <v>30.3</v>
      </c>
      <c r="O7" s="8">
        <v>15.1</v>
      </c>
      <c r="P7" s="8">
        <v>0</v>
      </c>
      <c r="Q7" s="8">
        <v>0.19</v>
      </c>
    </row>
    <row r="8" spans="1:17" ht="15.75" x14ac:dyDescent="0.25">
      <c r="A8" s="9">
        <v>43744</v>
      </c>
      <c r="B8" s="8">
        <v>61</v>
      </c>
      <c r="C8" s="8">
        <v>55.4</v>
      </c>
      <c r="D8" s="8">
        <v>48</v>
      </c>
      <c r="E8" s="8">
        <v>46</v>
      </c>
      <c r="F8" s="8">
        <v>43.4</v>
      </c>
      <c r="G8" s="8">
        <v>40</v>
      </c>
      <c r="H8" s="8">
        <v>78</v>
      </c>
      <c r="I8" s="8">
        <v>64.400000000000006</v>
      </c>
      <c r="J8" s="8">
        <v>49</v>
      </c>
      <c r="K8" s="8">
        <v>7</v>
      </c>
      <c r="L8" s="8">
        <v>3.1</v>
      </c>
      <c r="M8" s="8">
        <v>0</v>
      </c>
      <c r="N8" s="8">
        <v>30.2</v>
      </c>
      <c r="O8" s="8">
        <v>15.1</v>
      </c>
      <c r="P8" s="8">
        <v>0</v>
      </c>
      <c r="Q8" s="8">
        <v>0</v>
      </c>
    </row>
    <row r="9" spans="1:17" ht="15.75" x14ac:dyDescent="0.25">
      <c r="A9" s="9">
        <v>43745</v>
      </c>
      <c r="B9" s="8">
        <v>71</v>
      </c>
      <c r="C9" s="8">
        <v>60.8</v>
      </c>
      <c r="D9" s="8">
        <v>49</v>
      </c>
      <c r="E9" s="8">
        <v>50</v>
      </c>
      <c r="F9" s="8">
        <v>45.3</v>
      </c>
      <c r="G9" s="8">
        <v>38</v>
      </c>
      <c r="H9" s="8">
        <v>94</v>
      </c>
      <c r="I9" s="8">
        <v>61.9</v>
      </c>
      <c r="J9" s="8">
        <v>34</v>
      </c>
      <c r="K9" s="8">
        <v>11</v>
      </c>
      <c r="L9" s="8">
        <v>4.9000000000000004</v>
      </c>
      <c r="M9" s="8">
        <v>2</v>
      </c>
      <c r="N9" s="8">
        <v>30.1</v>
      </c>
      <c r="O9" s="8">
        <v>15</v>
      </c>
      <c r="P9" s="8">
        <v>0</v>
      </c>
      <c r="Q9" s="8">
        <v>0</v>
      </c>
    </row>
    <row r="10" spans="1:17" ht="15.75" x14ac:dyDescent="0.25">
      <c r="A10" s="9">
        <v>43746</v>
      </c>
      <c r="B10" s="8">
        <v>68</v>
      </c>
      <c r="C10" s="8">
        <v>60</v>
      </c>
      <c r="D10" s="8">
        <v>53</v>
      </c>
      <c r="E10" s="8">
        <v>37</v>
      </c>
      <c r="F10" s="8">
        <v>30</v>
      </c>
      <c r="G10" s="8">
        <v>25</v>
      </c>
      <c r="H10" s="8">
        <v>55</v>
      </c>
      <c r="I10" s="8">
        <v>33.299999999999997</v>
      </c>
      <c r="J10" s="8">
        <v>22</v>
      </c>
      <c r="K10" s="8">
        <v>11</v>
      </c>
      <c r="L10" s="8">
        <v>6.1</v>
      </c>
      <c r="M10" s="8">
        <v>2</v>
      </c>
      <c r="N10" s="8">
        <v>30.2</v>
      </c>
      <c r="O10" s="8">
        <v>15.1</v>
      </c>
      <c r="P10" s="8">
        <v>0</v>
      </c>
      <c r="Q10" s="8">
        <v>0</v>
      </c>
    </row>
    <row r="11" spans="1:17" ht="15.75" x14ac:dyDescent="0.25">
      <c r="A11" s="9">
        <v>43747</v>
      </c>
      <c r="B11" s="8">
        <v>71</v>
      </c>
      <c r="C11" s="8">
        <v>59.8</v>
      </c>
      <c r="D11" s="8">
        <v>47</v>
      </c>
      <c r="E11" s="8">
        <v>49</v>
      </c>
      <c r="F11" s="8">
        <v>44.6</v>
      </c>
      <c r="G11" s="8">
        <v>40</v>
      </c>
      <c r="H11" s="8">
        <v>77</v>
      </c>
      <c r="I11" s="8">
        <v>59.3</v>
      </c>
      <c r="J11" s="8">
        <v>43</v>
      </c>
      <c r="K11" s="8">
        <v>9</v>
      </c>
      <c r="L11" s="8">
        <v>4.5999999999999996</v>
      </c>
      <c r="M11" s="8">
        <v>2</v>
      </c>
      <c r="N11" s="8">
        <v>30</v>
      </c>
      <c r="O11" s="8">
        <v>14.9</v>
      </c>
      <c r="P11" s="8">
        <v>0</v>
      </c>
      <c r="Q11" s="8">
        <v>0</v>
      </c>
    </row>
    <row r="12" spans="1:17" ht="15.75" x14ac:dyDescent="0.25">
      <c r="A12" s="9">
        <v>43748</v>
      </c>
      <c r="B12" s="8">
        <v>64</v>
      </c>
      <c r="C12" s="8">
        <v>59.1</v>
      </c>
      <c r="D12" s="8">
        <v>56</v>
      </c>
      <c r="E12" s="8">
        <v>52</v>
      </c>
      <c r="F12" s="8">
        <v>51.3</v>
      </c>
      <c r="G12" s="8">
        <v>50</v>
      </c>
      <c r="H12" s="8">
        <v>85</v>
      </c>
      <c r="I12" s="8">
        <v>75.599999999999994</v>
      </c>
      <c r="J12" s="8">
        <v>65</v>
      </c>
      <c r="K12" s="8">
        <v>4</v>
      </c>
      <c r="L12" s="8">
        <v>3.3</v>
      </c>
      <c r="M12" s="8">
        <v>2</v>
      </c>
      <c r="N12" s="8">
        <v>29.9</v>
      </c>
      <c r="O12" s="8">
        <v>14.9</v>
      </c>
      <c r="P12" s="8">
        <v>0</v>
      </c>
      <c r="Q12" s="8">
        <v>0</v>
      </c>
    </row>
    <row r="13" spans="1:17" ht="15.75" x14ac:dyDescent="0.25">
      <c r="A13" s="9">
        <v>43749</v>
      </c>
      <c r="B13" s="8">
        <v>65</v>
      </c>
      <c r="C13" s="8">
        <v>60.5</v>
      </c>
      <c r="D13" s="8">
        <v>54</v>
      </c>
      <c r="E13" s="8">
        <v>53</v>
      </c>
      <c r="F13" s="8">
        <v>46</v>
      </c>
      <c r="G13" s="8">
        <v>38</v>
      </c>
      <c r="H13" s="8">
        <v>90</v>
      </c>
      <c r="I13" s="8">
        <v>60.9</v>
      </c>
      <c r="J13" s="8">
        <v>42</v>
      </c>
      <c r="K13" s="8">
        <v>4</v>
      </c>
      <c r="L13" s="8">
        <v>2.5</v>
      </c>
      <c r="M13" s="8">
        <v>0</v>
      </c>
      <c r="N13" s="8">
        <v>30</v>
      </c>
      <c r="O13" s="8">
        <v>15</v>
      </c>
      <c r="P13" s="8">
        <v>0</v>
      </c>
      <c r="Q13" s="8">
        <v>0</v>
      </c>
    </row>
    <row r="14" spans="1:17" ht="15.75" x14ac:dyDescent="0.25">
      <c r="A14" s="9">
        <v>43750</v>
      </c>
      <c r="B14" s="8">
        <v>61</v>
      </c>
      <c r="C14" s="8">
        <v>59.4</v>
      </c>
      <c r="D14" s="8">
        <v>58</v>
      </c>
      <c r="E14" s="8">
        <v>44</v>
      </c>
      <c r="F14" s="8">
        <v>39</v>
      </c>
      <c r="G14" s="8">
        <v>34</v>
      </c>
      <c r="H14" s="8">
        <v>58</v>
      </c>
      <c r="I14" s="8">
        <v>46.9</v>
      </c>
      <c r="J14" s="8">
        <v>36</v>
      </c>
      <c r="K14" s="8">
        <v>4</v>
      </c>
      <c r="L14" s="8">
        <v>2.5</v>
      </c>
      <c r="M14" s="8">
        <v>2</v>
      </c>
      <c r="N14" s="8">
        <v>30.1</v>
      </c>
      <c r="O14" s="8">
        <v>15.1</v>
      </c>
      <c r="P14" s="8">
        <v>0</v>
      </c>
      <c r="Q14" s="8">
        <v>0</v>
      </c>
    </row>
    <row r="15" spans="1:17" ht="15.75" x14ac:dyDescent="0.25">
      <c r="A15" s="9">
        <v>43751</v>
      </c>
      <c r="B15" s="8">
        <v>58</v>
      </c>
      <c r="C15" s="8">
        <v>51.9</v>
      </c>
      <c r="D15" s="8">
        <v>47</v>
      </c>
      <c r="E15" s="8">
        <v>46</v>
      </c>
      <c r="F15" s="8">
        <v>43.4</v>
      </c>
      <c r="G15" s="8">
        <v>38</v>
      </c>
      <c r="H15" s="8">
        <v>90</v>
      </c>
      <c r="I15" s="8">
        <v>74.3</v>
      </c>
      <c r="J15" s="8">
        <v>51</v>
      </c>
      <c r="K15" s="8">
        <v>7</v>
      </c>
      <c r="L15" s="8">
        <v>4</v>
      </c>
      <c r="M15" s="8">
        <v>2</v>
      </c>
      <c r="N15" s="8">
        <v>30.4</v>
      </c>
      <c r="O15" s="8">
        <v>15.1</v>
      </c>
      <c r="P15" s="8">
        <v>0</v>
      </c>
      <c r="Q15" s="8">
        <v>0</v>
      </c>
    </row>
    <row r="16" spans="1:17" ht="15.75" x14ac:dyDescent="0.25">
      <c r="A16" s="9">
        <v>43752</v>
      </c>
      <c r="B16" s="8">
        <v>58</v>
      </c>
      <c r="C16" s="8">
        <v>48.6</v>
      </c>
      <c r="D16" s="8">
        <v>41</v>
      </c>
      <c r="E16" s="8">
        <v>34</v>
      </c>
      <c r="F16" s="8">
        <v>20.100000000000001</v>
      </c>
      <c r="G16" s="8">
        <v>9</v>
      </c>
      <c r="H16" s="8">
        <v>76</v>
      </c>
      <c r="I16" s="8">
        <v>38</v>
      </c>
      <c r="J16" s="8">
        <v>16</v>
      </c>
      <c r="K16" s="8">
        <v>9</v>
      </c>
      <c r="L16" s="8">
        <v>3.9</v>
      </c>
      <c r="M16" s="8">
        <v>2</v>
      </c>
      <c r="N16" s="8">
        <v>30.6</v>
      </c>
      <c r="O16" s="8">
        <v>15.3</v>
      </c>
      <c r="P16" s="8">
        <v>0</v>
      </c>
      <c r="Q16" s="8">
        <v>7.0000000000000007E-2</v>
      </c>
    </row>
    <row r="17" spans="1:17" ht="15.75" x14ac:dyDescent="0.25">
      <c r="A17" s="9">
        <v>43753</v>
      </c>
      <c r="B17" s="8">
        <v>62</v>
      </c>
      <c r="C17" s="8">
        <v>50</v>
      </c>
      <c r="D17" s="8">
        <v>38</v>
      </c>
      <c r="E17" s="8">
        <v>35</v>
      </c>
      <c r="F17" s="8">
        <v>29.4</v>
      </c>
      <c r="G17" s="8">
        <v>22</v>
      </c>
      <c r="H17" s="8">
        <v>82</v>
      </c>
      <c r="I17" s="8">
        <v>50</v>
      </c>
      <c r="J17" s="8">
        <v>22</v>
      </c>
      <c r="K17" s="8">
        <v>4</v>
      </c>
      <c r="L17" s="8">
        <v>2</v>
      </c>
      <c r="M17" s="8">
        <v>0</v>
      </c>
      <c r="N17" s="8">
        <v>30.5</v>
      </c>
      <c r="O17" s="8">
        <v>15.2</v>
      </c>
      <c r="P17" s="8">
        <v>0</v>
      </c>
      <c r="Q17" s="8">
        <v>0</v>
      </c>
    </row>
    <row r="18" spans="1:17" ht="15.75" x14ac:dyDescent="0.25">
      <c r="A18" s="9">
        <v>43754</v>
      </c>
      <c r="B18" s="8">
        <v>64</v>
      </c>
      <c r="C18" s="8">
        <v>52.1</v>
      </c>
      <c r="D18" s="8">
        <v>44</v>
      </c>
      <c r="E18" s="8">
        <v>43</v>
      </c>
      <c r="F18" s="8">
        <v>36.1</v>
      </c>
      <c r="G18" s="8">
        <v>24</v>
      </c>
      <c r="H18" s="8">
        <v>78</v>
      </c>
      <c r="I18" s="8">
        <v>58.6</v>
      </c>
      <c r="J18" s="8">
        <v>22</v>
      </c>
      <c r="K18" s="8">
        <v>11</v>
      </c>
      <c r="L18" s="8">
        <v>3.8</v>
      </c>
      <c r="M18" s="8">
        <v>0</v>
      </c>
      <c r="N18" s="8">
        <v>30.3</v>
      </c>
      <c r="O18" s="8">
        <v>15.1</v>
      </c>
      <c r="P18" s="8">
        <v>0</v>
      </c>
      <c r="Q18" s="8">
        <v>0</v>
      </c>
    </row>
    <row r="19" spans="1:17" ht="15.75" x14ac:dyDescent="0.25">
      <c r="A19" s="9">
        <v>43755</v>
      </c>
      <c r="B19" s="8">
        <v>57</v>
      </c>
      <c r="C19" s="8">
        <v>51.6</v>
      </c>
      <c r="D19" s="8">
        <v>48</v>
      </c>
      <c r="E19" s="8">
        <v>49</v>
      </c>
      <c r="F19" s="8">
        <v>46.9</v>
      </c>
      <c r="G19" s="8">
        <v>44</v>
      </c>
      <c r="H19" s="8">
        <v>91</v>
      </c>
      <c r="I19" s="8">
        <v>83.8</v>
      </c>
      <c r="J19" s="8">
        <v>69</v>
      </c>
      <c r="K19" s="8">
        <v>4</v>
      </c>
      <c r="L19" s="8">
        <v>3</v>
      </c>
      <c r="M19" s="8">
        <v>2</v>
      </c>
      <c r="N19" s="8">
        <v>30.2</v>
      </c>
      <c r="O19" s="8">
        <v>15.1</v>
      </c>
      <c r="P19" s="8">
        <v>0</v>
      </c>
      <c r="Q19" s="8">
        <v>0.02</v>
      </c>
    </row>
    <row r="20" spans="1:17" ht="15.75" x14ac:dyDescent="0.25">
      <c r="A20" s="9">
        <v>43756</v>
      </c>
      <c r="B20" s="8">
        <v>63</v>
      </c>
      <c r="C20" s="8">
        <v>53</v>
      </c>
      <c r="D20" s="8">
        <v>46</v>
      </c>
      <c r="E20" s="8">
        <v>49</v>
      </c>
      <c r="F20" s="8">
        <v>46.6</v>
      </c>
      <c r="G20" s="8">
        <v>44</v>
      </c>
      <c r="H20" s="8">
        <v>96</v>
      </c>
      <c r="I20" s="8">
        <v>81.3</v>
      </c>
      <c r="J20" s="8">
        <v>52</v>
      </c>
      <c r="K20" s="8">
        <v>4</v>
      </c>
      <c r="L20" s="8">
        <v>1.8</v>
      </c>
      <c r="M20" s="8">
        <v>0</v>
      </c>
      <c r="N20" s="8">
        <v>30.1</v>
      </c>
      <c r="O20" s="8">
        <v>15.1</v>
      </c>
      <c r="P20" s="8">
        <v>0</v>
      </c>
      <c r="Q20" s="8">
        <v>0.03</v>
      </c>
    </row>
    <row r="21" spans="1:17" ht="15.75" x14ac:dyDescent="0.25">
      <c r="A21" s="9">
        <v>43757</v>
      </c>
      <c r="B21" s="8">
        <v>62</v>
      </c>
      <c r="C21" s="8">
        <v>53.5</v>
      </c>
      <c r="D21" s="8">
        <v>45</v>
      </c>
      <c r="E21" s="8">
        <v>51</v>
      </c>
      <c r="F21" s="8">
        <v>48.1</v>
      </c>
      <c r="G21" s="8">
        <v>44</v>
      </c>
      <c r="H21" s="8">
        <v>94</v>
      </c>
      <c r="I21" s="8">
        <v>83</v>
      </c>
      <c r="J21" s="8">
        <v>63</v>
      </c>
      <c r="K21" s="8">
        <v>4</v>
      </c>
      <c r="L21" s="8">
        <v>1.5</v>
      </c>
      <c r="M21" s="8">
        <v>0</v>
      </c>
      <c r="N21" s="8">
        <v>30.1</v>
      </c>
      <c r="O21" s="8">
        <v>15</v>
      </c>
      <c r="P21" s="8">
        <v>0</v>
      </c>
      <c r="Q21" s="8">
        <v>0</v>
      </c>
    </row>
    <row r="22" spans="1:17" ht="15.75" x14ac:dyDescent="0.25">
      <c r="A22" s="9">
        <v>43758</v>
      </c>
      <c r="B22" s="8">
        <v>71</v>
      </c>
      <c r="C22" s="8">
        <v>57.9</v>
      </c>
      <c r="D22" s="8">
        <v>49</v>
      </c>
      <c r="E22" s="8">
        <v>51</v>
      </c>
      <c r="F22" s="8">
        <v>34.799999999999997</v>
      </c>
      <c r="G22" s="8">
        <v>17</v>
      </c>
      <c r="H22" s="8">
        <v>95</v>
      </c>
      <c r="I22" s="8">
        <v>53.9</v>
      </c>
      <c r="J22" s="8">
        <v>13</v>
      </c>
      <c r="K22" s="8">
        <v>7</v>
      </c>
      <c r="L22" s="8">
        <v>3.1</v>
      </c>
      <c r="M22" s="8">
        <v>2</v>
      </c>
      <c r="N22" s="8">
        <v>30</v>
      </c>
      <c r="O22" s="8">
        <v>15</v>
      </c>
      <c r="P22" s="8">
        <v>0</v>
      </c>
      <c r="Q22" s="8">
        <v>0</v>
      </c>
    </row>
    <row r="23" spans="1:17" ht="15.75" x14ac:dyDescent="0.25">
      <c r="A23" s="9">
        <v>43759</v>
      </c>
      <c r="B23" s="8">
        <v>67</v>
      </c>
      <c r="C23" s="8">
        <v>54.4</v>
      </c>
      <c r="D23" s="8">
        <v>44</v>
      </c>
      <c r="E23" s="8">
        <v>42</v>
      </c>
      <c r="F23" s="8">
        <v>30.8</v>
      </c>
      <c r="G23" s="8">
        <v>23</v>
      </c>
      <c r="H23" s="8">
        <v>76</v>
      </c>
      <c r="I23" s="8">
        <v>44.9</v>
      </c>
      <c r="J23" s="8">
        <v>19</v>
      </c>
      <c r="K23" s="8">
        <v>4</v>
      </c>
      <c r="L23" s="8">
        <v>2.2999999999999998</v>
      </c>
      <c r="M23" s="8">
        <v>2</v>
      </c>
      <c r="N23" s="8">
        <v>30.1</v>
      </c>
      <c r="O23" s="8">
        <v>15</v>
      </c>
      <c r="P23" s="8">
        <v>0</v>
      </c>
      <c r="Q23" s="8">
        <v>0</v>
      </c>
    </row>
    <row r="24" spans="1:17" ht="15.75" x14ac:dyDescent="0.25">
      <c r="A24" s="9">
        <v>43760</v>
      </c>
      <c r="B24" s="8">
        <v>66</v>
      </c>
      <c r="C24" s="8">
        <v>54.5</v>
      </c>
      <c r="D24" s="8">
        <v>46</v>
      </c>
      <c r="E24" s="8">
        <v>46</v>
      </c>
      <c r="F24" s="8">
        <v>42.5</v>
      </c>
      <c r="G24" s="8">
        <v>39</v>
      </c>
      <c r="H24" s="8">
        <v>87</v>
      </c>
      <c r="I24" s="8">
        <v>66.400000000000006</v>
      </c>
      <c r="J24" s="8">
        <v>42</v>
      </c>
      <c r="K24" s="8">
        <v>4</v>
      </c>
      <c r="L24" s="8">
        <v>2.5</v>
      </c>
      <c r="M24" s="8">
        <v>2</v>
      </c>
      <c r="N24" s="8">
        <v>30</v>
      </c>
      <c r="O24" s="8">
        <v>15</v>
      </c>
      <c r="P24" s="8">
        <v>0</v>
      </c>
      <c r="Q24" s="8">
        <v>0</v>
      </c>
    </row>
    <row r="25" spans="1:17" ht="15.75" x14ac:dyDescent="0.25">
      <c r="A25" s="9">
        <v>43761</v>
      </c>
      <c r="B25" s="8">
        <v>70</v>
      </c>
      <c r="C25" s="8">
        <v>57.5</v>
      </c>
      <c r="D25" s="8">
        <v>47</v>
      </c>
      <c r="E25" s="8">
        <v>49</v>
      </c>
      <c r="F25" s="8">
        <v>45.5</v>
      </c>
      <c r="G25" s="8">
        <v>43</v>
      </c>
      <c r="H25" s="8">
        <v>87</v>
      </c>
      <c r="I25" s="8">
        <v>67.8</v>
      </c>
      <c r="J25" s="8">
        <v>37</v>
      </c>
      <c r="K25" s="8">
        <v>4</v>
      </c>
      <c r="L25" s="8">
        <v>2.5</v>
      </c>
      <c r="M25" s="8">
        <v>2</v>
      </c>
      <c r="N25" s="8">
        <v>30</v>
      </c>
      <c r="O25" s="8">
        <v>15</v>
      </c>
      <c r="P25" s="8">
        <v>0</v>
      </c>
      <c r="Q25" s="8">
        <v>0</v>
      </c>
    </row>
    <row r="26" spans="1:17" ht="15.75" x14ac:dyDescent="0.25">
      <c r="A26" s="9">
        <v>43762</v>
      </c>
      <c r="B26" s="8">
        <v>58</v>
      </c>
      <c r="C26" s="8">
        <v>52.6</v>
      </c>
      <c r="D26" s="8">
        <v>48</v>
      </c>
      <c r="E26" s="8">
        <v>52</v>
      </c>
      <c r="F26" s="8">
        <v>40</v>
      </c>
      <c r="G26" s="8">
        <v>23</v>
      </c>
      <c r="H26" s="8">
        <v>93</v>
      </c>
      <c r="I26" s="8">
        <v>67</v>
      </c>
      <c r="J26" s="8">
        <v>31</v>
      </c>
      <c r="K26" s="8">
        <v>11</v>
      </c>
      <c r="L26" s="8">
        <v>5.0999999999999996</v>
      </c>
      <c r="M26" s="8">
        <v>0</v>
      </c>
      <c r="N26" s="8">
        <v>30.1</v>
      </c>
      <c r="O26" s="8">
        <v>15</v>
      </c>
      <c r="P26" s="8">
        <v>0</v>
      </c>
      <c r="Q26" s="8">
        <v>0</v>
      </c>
    </row>
    <row r="27" spans="1:17" ht="15.75" x14ac:dyDescent="0.25">
      <c r="A27" s="9">
        <v>43763</v>
      </c>
      <c r="B27" s="8">
        <v>55</v>
      </c>
      <c r="C27" s="8">
        <v>47.1</v>
      </c>
      <c r="D27" s="8">
        <v>39</v>
      </c>
      <c r="E27" s="8">
        <v>30</v>
      </c>
      <c r="F27" s="8">
        <v>22.5</v>
      </c>
      <c r="G27" s="8">
        <v>17</v>
      </c>
      <c r="H27" s="8">
        <v>69</v>
      </c>
      <c r="I27" s="8">
        <v>40.4</v>
      </c>
      <c r="J27" s="8">
        <v>22</v>
      </c>
      <c r="K27" s="8">
        <v>11</v>
      </c>
      <c r="L27" s="8">
        <v>7.1</v>
      </c>
      <c r="M27" s="8">
        <v>2</v>
      </c>
      <c r="N27" s="8">
        <v>30.3</v>
      </c>
      <c r="O27" s="8">
        <v>15.1</v>
      </c>
      <c r="P27" s="8">
        <v>0</v>
      </c>
      <c r="Q27" s="8">
        <v>0.19</v>
      </c>
    </row>
    <row r="28" spans="1:17" ht="15.75" x14ac:dyDescent="0.25">
      <c r="A28" s="9">
        <v>43764</v>
      </c>
      <c r="B28" s="8">
        <v>60</v>
      </c>
      <c r="C28" s="8">
        <v>48.3</v>
      </c>
      <c r="D28" s="8">
        <v>37</v>
      </c>
      <c r="E28" s="8">
        <v>33</v>
      </c>
      <c r="F28" s="8">
        <v>30.5</v>
      </c>
      <c r="G28" s="8">
        <v>28</v>
      </c>
      <c r="H28" s="8">
        <v>81</v>
      </c>
      <c r="I28" s="8">
        <v>53.4</v>
      </c>
      <c r="J28" s="8">
        <v>33</v>
      </c>
      <c r="K28" s="8">
        <v>7</v>
      </c>
      <c r="L28" s="8">
        <v>3.4</v>
      </c>
      <c r="M28" s="8">
        <v>0</v>
      </c>
      <c r="N28" s="8">
        <v>30.2</v>
      </c>
      <c r="O28" s="8">
        <v>15</v>
      </c>
      <c r="P28" s="8">
        <v>0</v>
      </c>
      <c r="Q28" s="8">
        <v>0</v>
      </c>
    </row>
    <row r="29" spans="1:17" ht="15.75" x14ac:dyDescent="0.25">
      <c r="A29" s="9">
        <v>43765</v>
      </c>
      <c r="B29" s="8">
        <v>65</v>
      </c>
      <c r="C29" s="8">
        <v>50.8</v>
      </c>
      <c r="D29" s="8">
        <v>38</v>
      </c>
      <c r="E29" s="8">
        <v>37</v>
      </c>
      <c r="F29" s="8">
        <v>33.6</v>
      </c>
      <c r="G29" s="8">
        <v>30</v>
      </c>
      <c r="H29" s="8">
        <v>83</v>
      </c>
      <c r="I29" s="8">
        <v>56.4</v>
      </c>
      <c r="J29" s="8">
        <v>27</v>
      </c>
      <c r="K29" s="8">
        <v>7</v>
      </c>
      <c r="L29" s="8">
        <v>2.4</v>
      </c>
      <c r="M29" s="8">
        <v>0</v>
      </c>
      <c r="N29" s="8">
        <v>29.9</v>
      </c>
      <c r="O29" s="8">
        <v>14.9</v>
      </c>
      <c r="P29" s="8">
        <v>0</v>
      </c>
      <c r="Q29" s="8">
        <v>0</v>
      </c>
    </row>
    <row r="30" spans="1:17" ht="15.75" x14ac:dyDescent="0.25">
      <c r="A30" s="9">
        <v>43766</v>
      </c>
      <c r="B30" s="8">
        <v>56</v>
      </c>
      <c r="C30" s="8">
        <v>51.3</v>
      </c>
      <c r="D30" s="8">
        <v>41</v>
      </c>
      <c r="E30" s="8">
        <v>37</v>
      </c>
      <c r="F30" s="8">
        <v>14.3</v>
      </c>
      <c r="G30" s="8">
        <v>7</v>
      </c>
      <c r="H30" s="8">
        <v>84</v>
      </c>
      <c r="I30" s="8">
        <v>27.1</v>
      </c>
      <c r="J30" s="8">
        <v>14</v>
      </c>
      <c r="K30" s="8">
        <v>18</v>
      </c>
      <c r="L30" s="8">
        <v>8.9</v>
      </c>
      <c r="M30" s="8">
        <v>2</v>
      </c>
      <c r="N30" s="8">
        <v>29.9</v>
      </c>
      <c r="O30" s="8">
        <v>14.9</v>
      </c>
      <c r="P30" s="8">
        <v>0</v>
      </c>
      <c r="Q30" s="8">
        <v>0</v>
      </c>
    </row>
    <row r="31" spans="1:17" ht="15.75" x14ac:dyDescent="0.25">
      <c r="A31" s="9">
        <v>43767</v>
      </c>
      <c r="B31" s="8">
        <v>64</v>
      </c>
      <c r="C31" s="8">
        <v>48.3</v>
      </c>
      <c r="D31" s="8">
        <v>35</v>
      </c>
      <c r="E31" s="8">
        <v>33</v>
      </c>
      <c r="F31" s="8">
        <v>23</v>
      </c>
      <c r="G31" s="8">
        <v>16</v>
      </c>
      <c r="H31" s="8">
        <v>66</v>
      </c>
      <c r="I31" s="8">
        <v>41.8</v>
      </c>
      <c r="J31" s="8">
        <v>18</v>
      </c>
      <c r="K31" s="8">
        <v>7</v>
      </c>
      <c r="L31" s="8">
        <v>2.4</v>
      </c>
      <c r="M31" s="8">
        <v>0</v>
      </c>
      <c r="N31" s="8">
        <v>30</v>
      </c>
      <c r="O31" s="8">
        <v>15</v>
      </c>
      <c r="P31" s="8">
        <v>0</v>
      </c>
      <c r="Q31" s="8">
        <v>0</v>
      </c>
    </row>
    <row r="32" spans="1:17" ht="15.75" x14ac:dyDescent="0.25">
      <c r="A32" s="9">
        <v>43768</v>
      </c>
      <c r="B32" s="8">
        <v>69</v>
      </c>
      <c r="C32" s="8">
        <v>51.6</v>
      </c>
      <c r="D32" s="8">
        <v>38</v>
      </c>
      <c r="E32" s="8">
        <v>37</v>
      </c>
      <c r="F32" s="8">
        <v>32.9</v>
      </c>
      <c r="G32" s="8">
        <v>29</v>
      </c>
      <c r="H32" s="8">
        <v>80</v>
      </c>
      <c r="I32" s="8">
        <v>54.8</v>
      </c>
      <c r="J32" s="8">
        <v>23</v>
      </c>
      <c r="K32" s="8">
        <v>4</v>
      </c>
      <c r="L32" s="8">
        <v>2.5</v>
      </c>
      <c r="M32" s="8">
        <v>0</v>
      </c>
      <c r="N32" s="8">
        <v>29.9</v>
      </c>
      <c r="O32" s="8">
        <v>14.9</v>
      </c>
      <c r="P32" s="8">
        <v>0</v>
      </c>
      <c r="Q32" s="8">
        <v>0</v>
      </c>
    </row>
    <row r="33" spans="1:17" ht="15.75" x14ac:dyDescent="0.25">
      <c r="A33" s="9">
        <v>43769</v>
      </c>
      <c r="B33" s="8">
        <v>76</v>
      </c>
      <c r="C33" s="8">
        <v>57.4</v>
      </c>
      <c r="D33" s="8">
        <v>40</v>
      </c>
      <c r="E33" s="8">
        <v>40</v>
      </c>
      <c r="F33" s="8">
        <v>32.9</v>
      </c>
      <c r="G33" s="8">
        <v>23</v>
      </c>
      <c r="H33" s="8">
        <v>86</v>
      </c>
      <c r="I33" s="8">
        <v>48.6</v>
      </c>
      <c r="J33" s="8">
        <v>14</v>
      </c>
      <c r="K33" s="8">
        <v>9</v>
      </c>
      <c r="L33" s="8">
        <v>3.1</v>
      </c>
      <c r="M33" s="8">
        <v>0</v>
      </c>
      <c r="N33" s="8">
        <v>30</v>
      </c>
      <c r="O33" s="8">
        <v>15</v>
      </c>
      <c r="P33" s="8">
        <v>0</v>
      </c>
      <c r="Q33" s="8">
        <v>0</v>
      </c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29BA8-BBCA-40D7-AC5D-74D7A79EAA03}">
  <dimension ref="A1:S67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9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  <c r="R1" s="2"/>
      <c r="S1" s="2"/>
    </row>
    <row r="2" spans="1:19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  <c r="R2" s="2"/>
      <c r="S2" s="2"/>
    </row>
    <row r="3" spans="1:19" ht="15.75" x14ac:dyDescent="0.25">
      <c r="A3" s="9">
        <v>43770</v>
      </c>
      <c r="B3" s="8">
        <v>64</v>
      </c>
      <c r="C3" s="8">
        <v>54.8</v>
      </c>
      <c r="D3" s="8">
        <v>44</v>
      </c>
      <c r="E3" s="8">
        <v>43</v>
      </c>
      <c r="F3" s="8">
        <v>38.799999999999997</v>
      </c>
      <c r="G3" s="8">
        <v>37</v>
      </c>
      <c r="H3" s="8">
        <v>81</v>
      </c>
      <c r="I3" s="8">
        <v>56</v>
      </c>
      <c r="J3" s="8">
        <v>41</v>
      </c>
      <c r="K3" s="8">
        <v>7</v>
      </c>
      <c r="L3" s="8">
        <v>3.4</v>
      </c>
      <c r="M3" s="8">
        <v>2</v>
      </c>
      <c r="N3" s="8">
        <v>30.2</v>
      </c>
      <c r="O3" s="8">
        <v>15.1</v>
      </c>
      <c r="P3" s="8">
        <v>0</v>
      </c>
      <c r="Q3" s="8">
        <v>0</v>
      </c>
    </row>
    <row r="4" spans="1:19" ht="15.75" x14ac:dyDescent="0.25">
      <c r="A4" s="9">
        <v>43771</v>
      </c>
      <c r="B4" s="8">
        <v>58</v>
      </c>
      <c r="C4" s="8">
        <v>54.1</v>
      </c>
      <c r="D4" s="8">
        <v>51</v>
      </c>
      <c r="E4" s="8">
        <v>49</v>
      </c>
      <c r="F4" s="8">
        <v>43.5</v>
      </c>
      <c r="G4" s="8">
        <v>40</v>
      </c>
      <c r="H4" s="8">
        <v>88</v>
      </c>
      <c r="I4" s="8">
        <v>68.8</v>
      </c>
      <c r="J4" s="8">
        <v>56</v>
      </c>
      <c r="K4" s="8">
        <v>7</v>
      </c>
      <c r="L4" s="8">
        <v>3.9</v>
      </c>
      <c r="M4" s="8">
        <v>2</v>
      </c>
      <c r="N4" s="8">
        <v>30.1</v>
      </c>
      <c r="O4" s="8">
        <v>15</v>
      </c>
      <c r="P4" s="8">
        <v>0</v>
      </c>
      <c r="Q4" s="8">
        <v>0</v>
      </c>
    </row>
    <row r="5" spans="1:19" ht="15.75" x14ac:dyDescent="0.25">
      <c r="A5" s="9">
        <v>43772</v>
      </c>
      <c r="B5" s="8">
        <v>55</v>
      </c>
      <c r="C5" s="8">
        <v>50.5</v>
      </c>
      <c r="D5" s="8">
        <v>43</v>
      </c>
      <c r="E5" s="8">
        <v>49</v>
      </c>
      <c r="F5" s="8">
        <v>42</v>
      </c>
      <c r="G5" s="8">
        <v>37</v>
      </c>
      <c r="H5" s="8">
        <v>88</v>
      </c>
      <c r="I5" s="8">
        <v>73.099999999999994</v>
      </c>
      <c r="J5" s="8">
        <v>51</v>
      </c>
      <c r="K5" s="8">
        <v>4</v>
      </c>
      <c r="L5" s="8">
        <v>2.5</v>
      </c>
      <c r="M5" s="8">
        <v>0</v>
      </c>
      <c r="N5" s="8">
        <v>30.3</v>
      </c>
      <c r="O5" s="8">
        <v>15.1</v>
      </c>
      <c r="P5" s="8">
        <v>0</v>
      </c>
      <c r="Q5" s="8">
        <v>0.04</v>
      </c>
    </row>
    <row r="6" spans="1:19" ht="15.75" x14ac:dyDescent="0.25">
      <c r="A6" s="9">
        <v>43773</v>
      </c>
      <c r="B6" s="8">
        <v>60</v>
      </c>
      <c r="C6" s="8">
        <v>49.1</v>
      </c>
      <c r="D6" s="8">
        <v>38</v>
      </c>
      <c r="E6" s="8">
        <v>44</v>
      </c>
      <c r="F6" s="8">
        <v>41.1</v>
      </c>
      <c r="G6" s="8">
        <v>36</v>
      </c>
      <c r="H6" s="8">
        <v>91</v>
      </c>
      <c r="I6" s="8">
        <v>75.400000000000006</v>
      </c>
      <c r="J6" s="8">
        <v>52</v>
      </c>
      <c r="K6" s="8">
        <v>4</v>
      </c>
      <c r="L6" s="8">
        <v>2.2999999999999998</v>
      </c>
      <c r="M6" s="8">
        <v>0</v>
      </c>
      <c r="N6" s="8">
        <v>30.3</v>
      </c>
      <c r="O6" s="8">
        <v>15.1</v>
      </c>
      <c r="P6" s="8">
        <v>0</v>
      </c>
      <c r="Q6" s="8">
        <v>0.01</v>
      </c>
    </row>
    <row r="7" spans="1:19" ht="15.75" x14ac:dyDescent="0.25">
      <c r="A7" s="9">
        <v>43774</v>
      </c>
      <c r="B7" s="8">
        <v>62</v>
      </c>
      <c r="C7" s="8">
        <v>51.4</v>
      </c>
      <c r="D7" s="8">
        <v>42</v>
      </c>
      <c r="E7" s="8">
        <v>44</v>
      </c>
      <c r="F7" s="8">
        <v>40.4</v>
      </c>
      <c r="G7" s="8">
        <v>38</v>
      </c>
      <c r="H7" s="8">
        <v>93</v>
      </c>
      <c r="I7" s="8">
        <v>70.099999999999994</v>
      </c>
      <c r="J7" s="8">
        <v>42</v>
      </c>
      <c r="K7" s="8">
        <v>9</v>
      </c>
      <c r="L7" s="8">
        <v>3.6</v>
      </c>
      <c r="M7" s="8">
        <v>0</v>
      </c>
      <c r="N7" s="8">
        <v>30.1</v>
      </c>
      <c r="O7" s="8">
        <v>15.1</v>
      </c>
      <c r="P7" s="8">
        <v>0</v>
      </c>
      <c r="Q7" s="8">
        <v>0</v>
      </c>
    </row>
    <row r="8" spans="1:19" ht="15.75" x14ac:dyDescent="0.25">
      <c r="A8" s="9">
        <v>43775</v>
      </c>
      <c r="B8" s="8">
        <v>56</v>
      </c>
      <c r="C8" s="8">
        <v>50.5</v>
      </c>
      <c r="D8" s="8">
        <v>46</v>
      </c>
      <c r="E8" s="8">
        <v>43</v>
      </c>
      <c r="F8" s="8">
        <v>42.3</v>
      </c>
      <c r="G8" s="8">
        <v>41</v>
      </c>
      <c r="H8" s="8">
        <v>86</v>
      </c>
      <c r="I8" s="8">
        <v>73.8</v>
      </c>
      <c r="J8" s="8">
        <v>62</v>
      </c>
      <c r="K8" s="8">
        <v>4</v>
      </c>
      <c r="L8" s="8">
        <v>2.5</v>
      </c>
      <c r="M8" s="8">
        <v>2</v>
      </c>
      <c r="N8" s="8">
        <v>30</v>
      </c>
      <c r="O8" s="8">
        <v>15</v>
      </c>
      <c r="P8" s="8">
        <v>0</v>
      </c>
      <c r="Q8" s="8">
        <v>0</v>
      </c>
    </row>
    <row r="9" spans="1:19" ht="15.75" x14ac:dyDescent="0.25">
      <c r="A9" s="9">
        <v>43776</v>
      </c>
      <c r="B9" s="8">
        <v>54</v>
      </c>
      <c r="C9" s="8">
        <v>47.8</v>
      </c>
      <c r="D9" s="8">
        <v>42</v>
      </c>
      <c r="E9" s="8">
        <v>41</v>
      </c>
      <c r="F9" s="8">
        <v>25.5</v>
      </c>
      <c r="G9" s="8">
        <v>13</v>
      </c>
      <c r="H9" s="8">
        <v>87</v>
      </c>
      <c r="I9" s="8">
        <v>45.3</v>
      </c>
      <c r="J9" s="8">
        <v>21</v>
      </c>
      <c r="K9" s="8">
        <v>7</v>
      </c>
      <c r="L9" s="8">
        <v>3.1</v>
      </c>
      <c r="M9" s="8">
        <v>2</v>
      </c>
      <c r="N9" s="8">
        <v>30.3</v>
      </c>
      <c r="O9" s="8">
        <v>15.1</v>
      </c>
      <c r="P9" s="8">
        <v>0</v>
      </c>
      <c r="Q9" s="8">
        <v>0</v>
      </c>
    </row>
    <row r="10" spans="1:19" ht="15.75" x14ac:dyDescent="0.25">
      <c r="A10" s="9">
        <v>43777</v>
      </c>
      <c r="B10" s="8">
        <v>60</v>
      </c>
      <c r="C10" s="8">
        <v>45.3</v>
      </c>
      <c r="D10" s="8">
        <v>33</v>
      </c>
      <c r="E10" s="8">
        <v>36</v>
      </c>
      <c r="F10" s="8">
        <v>31.4</v>
      </c>
      <c r="G10" s="8">
        <v>26</v>
      </c>
      <c r="H10" s="8">
        <v>88</v>
      </c>
      <c r="I10" s="8">
        <v>63.8</v>
      </c>
      <c r="J10" s="8">
        <v>27</v>
      </c>
      <c r="K10" s="8">
        <v>2</v>
      </c>
      <c r="L10" s="8">
        <v>1.8</v>
      </c>
      <c r="M10" s="8">
        <v>0</v>
      </c>
      <c r="N10" s="8">
        <v>30.2</v>
      </c>
      <c r="O10" s="8">
        <v>15.1</v>
      </c>
      <c r="P10" s="8">
        <v>0</v>
      </c>
      <c r="Q10" s="8">
        <v>0</v>
      </c>
    </row>
    <row r="11" spans="1:19" ht="15.75" x14ac:dyDescent="0.25">
      <c r="A11" s="9">
        <v>43778</v>
      </c>
      <c r="B11" s="8">
        <v>56</v>
      </c>
      <c r="C11" s="8">
        <v>47.9</v>
      </c>
      <c r="D11" s="8">
        <v>37</v>
      </c>
      <c r="E11" s="8">
        <v>48</v>
      </c>
      <c r="F11" s="8">
        <v>39.299999999999997</v>
      </c>
      <c r="G11" s="8">
        <v>28</v>
      </c>
      <c r="H11" s="8">
        <v>91</v>
      </c>
      <c r="I11" s="8">
        <v>74.099999999999994</v>
      </c>
      <c r="J11" s="8">
        <v>38</v>
      </c>
      <c r="K11" s="8">
        <v>4</v>
      </c>
      <c r="L11" s="8">
        <v>2.8</v>
      </c>
      <c r="M11" s="8">
        <v>2</v>
      </c>
      <c r="N11" s="8">
        <v>30.1</v>
      </c>
      <c r="O11" s="8">
        <v>15</v>
      </c>
      <c r="P11" s="8">
        <v>0</v>
      </c>
      <c r="Q11" s="8">
        <v>0</v>
      </c>
    </row>
    <row r="12" spans="1:19" ht="15.75" x14ac:dyDescent="0.25">
      <c r="A12" s="9">
        <v>43779</v>
      </c>
      <c r="B12" s="8">
        <v>61</v>
      </c>
      <c r="C12" s="8">
        <v>52.6</v>
      </c>
      <c r="D12" s="8">
        <v>46</v>
      </c>
      <c r="E12" s="8">
        <v>46</v>
      </c>
      <c r="F12" s="8">
        <v>31.4</v>
      </c>
      <c r="G12" s="8">
        <v>24</v>
      </c>
      <c r="H12" s="8">
        <v>90</v>
      </c>
      <c r="I12" s="8">
        <v>48</v>
      </c>
      <c r="J12" s="8">
        <v>25</v>
      </c>
      <c r="K12" s="8">
        <v>11</v>
      </c>
      <c r="L12" s="8">
        <v>6.5</v>
      </c>
      <c r="M12" s="8">
        <v>2</v>
      </c>
      <c r="N12" s="8">
        <v>29.7</v>
      </c>
      <c r="O12" s="8">
        <v>14.8</v>
      </c>
      <c r="P12" s="8">
        <v>0</v>
      </c>
      <c r="Q12" s="8">
        <v>0.67</v>
      </c>
    </row>
    <row r="13" spans="1:19" ht="15.75" x14ac:dyDescent="0.25">
      <c r="A13" s="9">
        <v>43780</v>
      </c>
      <c r="B13" s="8">
        <v>65</v>
      </c>
      <c r="C13" s="8">
        <v>53.1</v>
      </c>
      <c r="D13" s="8">
        <v>39</v>
      </c>
      <c r="E13" s="8">
        <v>36</v>
      </c>
      <c r="F13" s="8">
        <v>29.9</v>
      </c>
      <c r="G13" s="8">
        <v>26</v>
      </c>
      <c r="H13" s="8">
        <v>77</v>
      </c>
      <c r="I13" s="8">
        <v>44.4</v>
      </c>
      <c r="J13" s="8">
        <v>22</v>
      </c>
      <c r="K13" s="8">
        <v>4</v>
      </c>
      <c r="L13" s="8">
        <v>2.8</v>
      </c>
      <c r="M13" s="8">
        <v>2</v>
      </c>
      <c r="N13" s="8">
        <v>29.9</v>
      </c>
      <c r="O13" s="8">
        <v>14.9</v>
      </c>
      <c r="P13" s="8">
        <v>0</v>
      </c>
      <c r="Q13" s="8">
        <v>0.04</v>
      </c>
    </row>
    <row r="14" spans="1:19" ht="15.75" x14ac:dyDescent="0.25">
      <c r="A14" s="9">
        <v>43781</v>
      </c>
      <c r="B14" s="8">
        <v>61</v>
      </c>
      <c r="C14" s="8">
        <v>54.5</v>
      </c>
      <c r="D14" s="8">
        <v>49</v>
      </c>
      <c r="E14" s="8">
        <v>42</v>
      </c>
      <c r="F14" s="8">
        <v>34.5</v>
      </c>
      <c r="G14" s="8">
        <v>26</v>
      </c>
      <c r="H14" s="8">
        <v>65</v>
      </c>
      <c r="I14" s="8">
        <v>47.9</v>
      </c>
      <c r="J14" s="8">
        <v>27</v>
      </c>
      <c r="K14" s="8">
        <v>4</v>
      </c>
      <c r="L14" s="8">
        <v>1.8</v>
      </c>
      <c r="M14" s="8">
        <v>0</v>
      </c>
      <c r="N14" s="8">
        <v>29.9</v>
      </c>
      <c r="O14" s="8">
        <v>14.9</v>
      </c>
      <c r="P14" s="8">
        <v>0</v>
      </c>
      <c r="Q14" s="8">
        <v>0</v>
      </c>
    </row>
    <row r="15" spans="1:19" ht="15.75" x14ac:dyDescent="0.25">
      <c r="A15" s="9">
        <v>43782</v>
      </c>
      <c r="B15" s="8">
        <v>57</v>
      </c>
      <c r="C15" s="8">
        <v>43.8</v>
      </c>
      <c r="D15" s="8">
        <v>32</v>
      </c>
      <c r="E15" s="8">
        <v>20</v>
      </c>
      <c r="F15" s="8">
        <v>6</v>
      </c>
      <c r="G15" s="8">
        <v>-2</v>
      </c>
      <c r="H15" s="8">
        <v>32</v>
      </c>
      <c r="I15" s="8">
        <v>22.3</v>
      </c>
      <c r="J15" s="8">
        <v>16</v>
      </c>
      <c r="K15" s="8">
        <v>18</v>
      </c>
      <c r="L15" s="8">
        <v>10</v>
      </c>
      <c r="M15" s="8">
        <v>2</v>
      </c>
      <c r="N15" s="8">
        <v>30.2</v>
      </c>
      <c r="O15" s="8">
        <v>15.1</v>
      </c>
      <c r="P15" s="8">
        <v>0</v>
      </c>
      <c r="Q15" s="8">
        <v>0</v>
      </c>
    </row>
    <row r="16" spans="1:19" ht="15.75" x14ac:dyDescent="0.25">
      <c r="A16" s="9">
        <v>43783</v>
      </c>
      <c r="B16" s="8">
        <v>44</v>
      </c>
      <c r="C16" s="8">
        <v>35.6</v>
      </c>
      <c r="D16" s="8">
        <v>27</v>
      </c>
      <c r="E16" s="8">
        <v>20</v>
      </c>
      <c r="F16" s="8">
        <v>13</v>
      </c>
      <c r="G16" s="8">
        <v>9</v>
      </c>
      <c r="H16" s="8">
        <v>55</v>
      </c>
      <c r="I16" s="8">
        <v>40.799999999999997</v>
      </c>
      <c r="J16" s="8">
        <v>26</v>
      </c>
      <c r="K16" s="8">
        <v>4</v>
      </c>
      <c r="L16" s="8">
        <v>2</v>
      </c>
      <c r="M16" s="8">
        <v>0</v>
      </c>
      <c r="N16" s="8">
        <v>30.2</v>
      </c>
      <c r="O16" s="8">
        <v>15</v>
      </c>
      <c r="P16" s="8">
        <v>0</v>
      </c>
      <c r="Q16" s="8">
        <v>0</v>
      </c>
    </row>
    <row r="17" spans="1:17" ht="15.75" x14ac:dyDescent="0.25">
      <c r="A17" s="9">
        <v>43784</v>
      </c>
      <c r="B17" s="8">
        <v>47</v>
      </c>
      <c r="C17" s="8">
        <v>40</v>
      </c>
      <c r="D17" s="8">
        <v>30</v>
      </c>
      <c r="E17" s="8">
        <v>34</v>
      </c>
      <c r="F17" s="8">
        <v>27.5</v>
      </c>
      <c r="G17" s="8">
        <v>21</v>
      </c>
      <c r="H17" s="8">
        <v>70</v>
      </c>
      <c r="I17" s="8">
        <v>62</v>
      </c>
      <c r="J17" s="8">
        <v>49</v>
      </c>
      <c r="K17" s="8">
        <v>4</v>
      </c>
      <c r="L17" s="8">
        <v>3</v>
      </c>
      <c r="M17" s="8">
        <v>0</v>
      </c>
      <c r="N17" s="8">
        <v>30</v>
      </c>
      <c r="O17" s="8">
        <v>15</v>
      </c>
      <c r="P17" s="8">
        <v>0</v>
      </c>
      <c r="Q17" s="8">
        <v>0</v>
      </c>
    </row>
    <row r="18" spans="1:17" ht="15.75" x14ac:dyDescent="0.25">
      <c r="A18" s="9">
        <v>43785</v>
      </c>
      <c r="B18" s="8">
        <v>47</v>
      </c>
      <c r="C18" s="8">
        <v>44.8</v>
      </c>
      <c r="D18" s="8">
        <v>42</v>
      </c>
      <c r="E18" s="8">
        <v>34</v>
      </c>
      <c r="F18" s="8">
        <v>33.1</v>
      </c>
      <c r="G18" s="8">
        <v>30</v>
      </c>
      <c r="H18" s="8">
        <v>70</v>
      </c>
      <c r="I18" s="8">
        <v>63.8</v>
      </c>
      <c r="J18" s="8">
        <v>53</v>
      </c>
      <c r="K18" s="8">
        <v>4</v>
      </c>
      <c r="L18" s="8">
        <v>2.8</v>
      </c>
      <c r="M18" s="8">
        <v>2</v>
      </c>
      <c r="N18" s="8">
        <v>30</v>
      </c>
      <c r="O18" s="8">
        <v>15</v>
      </c>
      <c r="P18" s="8">
        <v>0</v>
      </c>
      <c r="Q18" s="8">
        <v>0</v>
      </c>
    </row>
    <row r="19" spans="1:17" ht="15.75" x14ac:dyDescent="0.25">
      <c r="A19" s="9">
        <v>43786</v>
      </c>
      <c r="B19" s="8">
        <v>50</v>
      </c>
      <c r="C19" s="8">
        <v>43</v>
      </c>
      <c r="D19" s="8">
        <v>31</v>
      </c>
      <c r="E19" s="8">
        <v>36</v>
      </c>
      <c r="F19" s="8">
        <v>18.600000000000001</v>
      </c>
      <c r="G19" s="8">
        <v>-13</v>
      </c>
      <c r="H19" s="8">
        <v>81</v>
      </c>
      <c r="I19" s="8">
        <v>46.9</v>
      </c>
      <c r="J19" s="8">
        <v>12</v>
      </c>
      <c r="K19" s="8">
        <v>18</v>
      </c>
      <c r="L19" s="8">
        <v>7.8</v>
      </c>
      <c r="M19" s="8">
        <v>2</v>
      </c>
      <c r="N19" s="8">
        <v>30.3</v>
      </c>
      <c r="O19" s="8">
        <v>15</v>
      </c>
      <c r="P19" s="8">
        <v>0</v>
      </c>
      <c r="Q19" s="8">
        <v>0</v>
      </c>
    </row>
    <row r="20" spans="1:17" ht="15.75" x14ac:dyDescent="0.25">
      <c r="A20" s="9">
        <v>43787</v>
      </c>
      <c r="B20" s="8">
        <v>38</v>
      </c>
      <c r="C20" s="8">
        <v>30.3</v>
      </c>
      <c r="D20" s="8">
        <v>25</v>
      </c>
      <c r="E20" s="8">
        <v>3</v>
      </c>
      <c r="F20" s="8">
        <v>-9.8000000000000007</v>
      </c>
      <c r="G20" s="8">
        <v>-17</v>
      </c>
      <c r="H20" s="8">
        <v>39</v>
      </c>
      <c r="I20" s="8">
        <v>19.100000000000001</v>
      </c>
      <c r="J20" s="8">
        <v>10</v>
      </c>
      <c r="K20" s="8">
        <v>13</v>
      </c>
      <c r="L20" s="8">
        <v>7.9</v>
      </c>
      <c r="M20" s="8">
        <v>2</v>
      </c>
      <c r="N20" s="8">
        <v>30.4</v>
      </c>
      <c r="O20" s="8">
        <v>15.1</v>
      </c>
      <c r="P20" s="8">
        <v>0</v>
      </c>
      <c r="Q20" s="8">
        <v>0</v>
      </c>
    </row>
    <row r="21" spans="1:17" ht="15.75" x14ac:dyDescent="0.25">
      <c r="A21" s="9">
        <v>43788</v>
      </c>
      <c r="B21" s="8">
        <v>43</v>
      </c>
      <c r="C21" s="8">
        <v>36.6</v>
      </c>
      <c r="D21" s="8">
        <v>31</v>
      </c>
      <c r="E21" s="8">
        <v>5</v>
      </c>
      <c r="F21" s="8">
        <v>-5.5</v>
      </c>
      <c r="G21" s="8">
        <v>-14</v>
      </c>
      <c r="H21" s="8">
        <v>33</v>
      </c>
      <c r="I21" s="8">
        <v>18</v>
      </c>
      <c r="J21" s="8">
        <v>12</v>
      </c>
      <c r="K21" s="8">
        <v>9</v>
      </c>
      <c r="L21" s="8">
        <v>4.9000000000000004</v>
      </c>
      <c r="M21" s="8">
        <v>2</v>
      </c>
      <c r="N21" s="8">
        <v>30.3</v>
      </c>
      <c r="O21" s="8">
        <v>15.1</v>
      </c>
      <c r="P21" s="8">
        <v>0</v>
      </c>
      <c r="Q21" s="8">
        <v>0</v>
      </c>
    </row>
    <row r="22" spans="1:17" ht="15.75" x14ac:dyDescent="0.25">
      <c r="A22" s="9">
        <v>43789</v>
      </c>
      <c r="B22" s="8">
        <v>44</v>
      </c>
      <c r="C22" s="8">
        <v>34.4</v>
      </c>
      <c r="D22" s="8">
        <v>26</v>
      </c>
      <c r="E22" s="8">
        <v>21</v>
      </c>
      <c r="F22" s="8">
        <v>14.8</v>
      </c>
      <c r="G22" s="8">
        <v>7</v>
      </c>
      <c r="H22" s="8">
        <v>63</v>
      </c>
      <c r="I22" s="8">
        <v>46.5</v>
      </c>
      <c r="J22" s="8">
        <v>30</v>
      </c>
      <c r="K22" s="8">
        <v>7</v>
      </c>
      <c r="L22" s="8">
        <v>2.9</v>
      </c>
      <c r="M22" s="8">
        <v>2</v>
      </c>
      <c r="N22" s="8">
        <v>30.3</v>
      </c>
      <c r="O22" s="8">
        <v>15.1</v>
      </c>
      <c r="P22" s="8">
        <v>0</v>
      </c>
      <c r="Q22" s="8">
        <v>0</v>
      </c>
    </row>
    <row r="23" spans="1:17" ht="15.75" x14ac:dyDescent="0.25">
      <c r="A23" s="9">
        <v>43790</v>
      </c>
      <c r="B23" s="8">
        <v>41</v>
      </c>
      <c r="C23" s="8">
        <v>36.1</v>
      </c>
      <c r="D23" s="8">
        <v>32</v>
      </c>
      <c r="E23" s="8">
        <v>29</v>
      </c>
      <c r="F23" s="8">
        <v>25.3</v>
      </c>
      <c r="G23" s="8">
        <v>21</v>
      </c>
      <c r="H23" s="8">
        <v>85</v>
      </c>
      <c r="I23" s="8">
        <v>65.3</v>
      </c>
      <c r="J23" s="8">
        <v>53</v>
      </c>
      <c r="K23" s="8">
        <v>4</v>
      </c>
      <c r="L23" s="8">
        <v>2.5</v>
      </c>
      <c r="M23" s="8">
        <v>0</v>
      </c>
      <c r="N23" s="8">
        <v>30.2</v>
      </c>
      <c r="O23" s="8">
        <v>15.1</v>
      </c>
      <c r="P23" s="8">
        <v>0</v>
      </c>
      <c r="Q23" s="8">
        <v>0</v>
      </c>
    </row>
    <row r="24" spans="1:17" ht="15.75" x14ac:dyDescent="0.25">
      <c r="A24" s="9">
        <v>43791</v>
      </c>
      <c r="B24" s="8">
        <v>49</v>
      </c>
      <c r="C24" s="8">
        <v>43.3</v>
      </c>
      <c r="D24" s="8">
        <v>35</v>
      </c>
      <c r="E24" s="8">
        <v>39</v>
      </c>
      <c r="F24" s="8">
        <v>33.9</v>
      </c>
      <c r="G24" s="8">
        <v>30</v>
      </c>
      <c r="H24" s="8">
        <v>81</v>
      </c>
      <c r="I24" s="8">
        <v>69.599999999999994</v>
      </c>
      <c r="J24" s="8">
        <v>57</v>
      </c>
      <c r="K24" s="8">
        <v>4</v>
      </c>
      <c r="L24" s="8">
        <v>2.2999999999999998</v>
      </c>
      <c r="M24" s="8">
        <v>0</v>
      </c>
      <c r="N24" s="8">
        <v>30.1</v>
      </c>
      <c r="O24" s="8">
        <v>15</v>
      </c>
      <c r="P24" s="8">
        <v>0</v>
      </c>
      <c r="Q24" s="8">
        <v>0</v>
      </c>
    </row>
    <row r="25" spans="1:17" ht="15.75" x14ac:dyDescent="0.25">
      <c r="A25" s="9">
        <v>43792</v>
      </c>
      <c r="B25" s="8">
        <v>54</v>
      </c>
      <c r="C25" s="8">
        <v>50.1</v>
      </c>
      <c r="D25" s="8">
        <v>46</v>
      </c>
      <c r="E25" s="8">
        <v>39</v>
      </c>
      <c r="F25" s="8">
        <v>33.299999999999997</v>
      </c>
      <c r="G25" s="8">
        <v>16</v>
      </c>
      <c r="H25" s="8">
        <v>74</v>
      </c>
      <c r="I25" s="8">
        <v>54.6</v>
      </c>
      <c r="J25" s="8">
        <v>22</v>
      </c>
      <c r="K25" s="8">
        <v>9</v>
      </c>
      <c r="L25" s="8">
        <v>4.9000000000000004</v>
      </c>
      <c r="M25" s="8">
        <v>2</v>
      </c>
      <c r="N25" s="8">
        <v>30.1</v>
      </c>
      <c r="O25" s="8">
        <v>15</v>
      </c>
      <c r="P25" s="8">
        <v>0</v>
      </c>
      <c r="Q25" s="8">
        <v>0</v>
      </c>
    </row>
    <row r="26" spans="1:17" ht="15.75" x14ac:dyDescent="0.25">
      <c r="A26" s="9">
        <v>43793</v>
      </c>
      <c r="B26" s="8">
        <v>51</v>
      </c>
      <c r="C26" s="8">
        <v>38.799999999999997</v>
      </c>
      <c r="D26" s="8">
        <v>30</v>
      </c>
      <c r="E26" s="8">
        <v>20</v>
      </c>
      <c r="F26" s="8">
        <v>-5.9</v>
      </c>
      <c r="G26" s="8">
        <v>-13</v>
      </c>
      <c r="H26" s="8">
        <v>30</v>
      </c>
      <c r="I26" s="8">
        <v>16</v>
      </c>
      <c r="J26" s="8">
        <v>12</v>
      </c>
      <c r="K26" s="8">
        <v>13</v>
      </c>
      <c r="L26" s="8">
        <v>9.4</v>
      </c>
      <c r="M26" s="8">
        <v>4</v>
      </c>
      <c r="N26" s="8">
        <v>30.6</v>
      </c>
      <c r="O26" s="8">
        <v>15.2</v>
      </c>
      <c r="P26" s="8">
        <v>0</v>
      </c>
      <c r="Q26" s="8">
        <v>0</v>
      </c>
    </row>
    <row r="27" spans="1:17" ht="15.75" x14ac:dyDescent="0.25">
      <c r="A27" s="9">
        <v>43794</v>
      </c>
      <c r="B27" s="8">
        <v>35</v>
      </c>
      <c r="C27" s="8">
        <v>29.1</v>
      </c>
      <c r="D27" s="8">
        <v>25</v>
      </c>
      <c r="E27" s="8">
        <v>1</v>
      </c>
      <c r="F27" s="8">
        <v>-3.5</v>
      </c>
      <c r="G27" s="8">
        <v>-7</v>
      </c>
      <c r="H27" s="8">
        <v>32</v>
      </c>
      <c r="I27" s="8">
        <v>24.8</v>
      </c>
      <c r="J27" s="8">
        <v>17</v>
      </c>
      <c r="K27" s="8">
        <v>11</v>
      </c>
      <c r="L27" s="8">
        <v>3.9</v>
      </c>
      <c r="M27" s="8">
        <v>2</v>
      </c>
      <c r="N27" s="8">
        <v>30.7</v>
      </c>
      <c r="O27" s="8">
        <v>15.3</v>
      </c>
      <c r="P27" s="8">
        <v>0</v>
      </c>
      <c r="Q27" s="8">
        <v>0</v>
      </c>
    </row>
    <row r="28" spans="1:17" ht="15.75" x14ac:dyDescent="0.25">
      <c r="A28" s="9">
        <v>43795</v>
      </c>
      <c r="B28" s="8">
        <v>40</v>
      </c>
      <c r="C28" s="8">
        <v>30.9</v>
      </c>
      <c r="D28" s="8">
        <v>22</v>
      </c>
      <c r="E28" s="8">
        <v>10</v>
      </c>
      <c r="F28" s="8">
        <v>5.5</v>
      </c>
      <c r="G28" s="8">
        <v>3</v>
      </c>
      <c r="H28" s="8">
        <v>54</v>
      </c>
      <c r="I28" s="8">
        <v>36.299999999999997</v>
      </c>
      <c r="J28" s="8">
        <v>22</v>
      </c>
      <c r="K28" s="8">
        <v>7</v>
      </c>
      <c r="L28" s="8">
        <v>2.1</v>
      </c>
      <c r="M28" s="8">
        <v>0</v>
      </c>
      <c r="N28" s="8">
        <v>30.4</v>
      </c>
      <c r="O28" s="8">
        <v>15.2</v>
      </c>
      <c r="P28" s="8">
        <v>0</v>
      </c>
      <c r="Q28" s="8">
        <v>0</v>
      </c>
    </row>
    <row r="29" spans="1:17" ht="15.75" x14ac:dyDescent="0.25">
      <c r="A29" s="9">
        <v>43796</v>
      </c>
      <c r="B29" s="8">
        <v>38</v>
      </c>
      <c r="C29" s="8">
        <v>33</v>
      </c>
      <c r="D29" s="8">
        <v>23</v>
      </c>
      <c r="E29" s="8">
        <v>3</v>
      </c>
      <c r="F29" s="8">
        <v>-2.2999999999999998</v>
      </c>
      <c r="G29" s="8">
        <v>-6</v>
      </c>
      <c r="H29" s="8">
        <v>42</v>
      </c>
      <c r="I29" s="8">
        <v>23.8</v>
      </c>
      <c r="J29" s="8">
        <v>16</v>
      </c>
      <c r="K29" s="8">
        <v>9</v>
      </c>
      <c r="L29" s="8">
        <v>5.4</v>
      </c>
      <c r="M29" s="8">
        <v>0</v>
      </c>
      <c r="N29" s="8">
        <v>30.6</v>
      </c>
      <c r="O29" s="8">
        <v>15.3</v>
      </c>
      <c r="P29" s="8">
        <v>0</v>
      </c>
      <c r="Q29" s="8">
        <v>0</v>
      </c>
    </row>
    <row r="30" spans="1:17" ht="15.75" x14ac:dyDescent="0.25">
      <c r="A30" s="9">
        <v>43797</v>
      </c>
      <c r="B30" s="8">
        <v>37</v>
      </c>
      <c r="C30" s="8">
        <v>28.4</v>
      </c>
      <c r="D30" s="8">
        <v>22</v>
      </c>
      <c r="E30" s="8">
        <v>19</v>
      </c>
      <c r="F30" s="8">
        <v>11.4</v>
      </c>
      <c r="G30" s="8">
        <v>5</v>
      </c>
      <c r="H30" s="8">
        <v>64</v>
      </c>
      <c r="I30" s="8">
        <v>50</v>
      </c>
      <c r="J30" s="8">
        <v>38</v>
      </c>
      <c r="K30" s="8">
        <v>4</v>
      </c>
      <c r="L30" s="8">
        <v>3.3</v>
      </c>
      <c r="M30" s="8">
        <v>2</v>
      </c>
      <c r="N30" s="8">
        <v>30.6</v>
      </c>
      <c r="O30" s="8">
        <v>15.3</v>
      </c>
      <c r="P30" s="8">
        <v>0</v>
      </c>
      <c r="Q30" s="8">
        <v>0</v>
      </c>
    </row>
    <row r="31" spans="1:17" ht="15.75" x14ac:dyDescent="0.25">
      <c r="A31" s="9">
        <v>43798</v>
      </c>
      <c r="B31" s="8">
        <v>35</v>
      </c>
      <c r="C31" s="8">
        <v>30</v>
      </c>
      <c r="D31" s="8">
        <v>24</v>
      </c>
      <c r="E31" s="8">
        <v>28</v>
      </c>
      <c r="F31" s="8">
        <v>17.5</v>
      </c>
      <c r="G31" s="8">
        <v>11</v>
      </c>
      <c r="H31" s="8">
        <v>91</v>
      </c>
      <c r="I31" s="8">
        <v>61.6</v>
      </c>
      <c r="J31" s="8">
        <v>49</v>
      </c>
      <c r="K31" s="8">
        <v>4</v>
      </c>
      <c r="L31" s="8">
        <v>3.3</v>
      </c>
      <c r="M31" s="8">
        <v>2</v>
      </c>
      <c r="N31" s="8">
        <v>30.5</v>
      </c>
      <c r="O31" s="8">
        <v>15.2</v>
      </c>
      <c r="P31" s="8">
        <v>0</v>
      </c>
      <c r="Q31" s="8">
        <v>0</v>
      </c>
    </row>
    <row r="32" spans="1:17" ht="15.75" x14ac:dyDescent="0.25">
      <c r="A32" s="9">
        <v>43799</v>
      </c>
      <c r="B32" s="8">
        <v>38</v>
      </c>
      <c r="C32" s="8">
        <v>32.799999999999997</v>
      </c>
      <c r="D32" s="8">
        <v>30</v>
      </c>
      <c r="E32" s="8">
        <v>28</v>
      </c>
      <c r="F32" s="8">
        <v>18.600000000000001</v>
      </c>
      <c r="G32" s="8">
        <v>1</v>
      </c>
      <c r="H32" s="8">
        <v>93</v>
      </c>
      <c r="I32" s="8">
        <v>64.599999999999994</v>
      </c>
      <c r="J32" s="8">
        <v>25</v>
      </c>
      <c r="K32" s="8">
        <v>11</v>
      </c>
      <c r="L32" s="8">
        <v>5.0999999999999996</v>
      </c>
      <c r="M32" s="8">
        <v>2</v>
      </c>
      <c r="N32" s="8">
        <v>30.3</v>
      </c>
      <c r="O32" s="8">
        <v>15.1</v>
      </c>
      <c r="P32" s="8">
        <v>0</v>
      </c>
      <c r="Q32" s="8">
        <v>0.13</v>
      </c>
    </row>
    <row r="33" spans="1:17" x14ac:dyDescent="0.25">
      <c r="A33" s="4"/>
    </row>
    <row r="37" spans="1:17" x14ac:dyDescent="0.2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</row>
    <row r="38" spans="1:17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E101B-1DAE-4A22-9439-4C6507D30C8E}">
  <dimension ref="A1:Q70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43800</v>
      </c>
      <c r="B3" s="8">
        <v>40</v>
      </c>
      <c r="C3" s="8">
        <v>33</v>
      </c>
      <c r="D3" s="8">
        <v>27</v>
      </c>
      <c r="E3" s="8">
        <v>14</v>
      </c>
      <c r="F3" s="8">
        <v>4.9000000000000004</v>
      </c>
      <c r="G3" s="8">
        <v>1</v>
      </c>
      <c r="H3" s="8">
        <v>43</v>
      </c>
      <c r="I3" s="8">
        <v>31.4</v>
      </c>
      <c r="J3" s="8">
        <v>24</v>
      </c>
      <c r="K3" s="8">
        <v>18</v>
      </c>
      <c r="L3" s="8">
        <v>6.5</v>
      </c>
      <c r="M3" s="8">
        <v>2</v>
      </c>
      <c r="N3" s="8">
        <v>30.3</v>
      </c>
      <c r="O3" s="8">
        <v>15.1</v>
      </c>
      <c r="P3" s="8">
        <v>0</v>
      </c>
      <c r="Q3" s="8">
        <v>0</v>
      </c>
    </row>
    <row r="4" spans="1:17" ht="15.75" x14ac:dyDescent="0.25">
      <c r="A4" s="9">
        <v>43801</v>
      </c>
      <c r="B4" s="8">
        <v>38</v>
      </c>
      <c r="C4" s="8">
        <v>31.8</v>
      </c>
      <c r="D4" s="8">
        <v>26</v>
      </c>
      <c r="E4" s="8">
        <v>6</v>
      </c>
      <c r="F4" s="8">
        <v>2.2999999999999998</v>
      </c>
      <c r="G4" s="8">
        <v>0</v>
      </c>
      <c r="H4" s="8">
        <v>36</v>
      </c>
      <c r="I4" s="8">
        <v>29.4</v>
      </c>
      <c r="J4" s="8">
        <v>22</v>
      </c>
      <c r="K4" s="8">
        <v>11</v>
      </c>
      <c r="L4" s="8">
        <v>6.6</v>
      </c>
      <c r="M4" s="8">
        <v>4</v>
      </c>
      <c r="N4" s="8">
        <v>30.4</v>
      </c>
      <c r="O4" s="8">
        <v>15.1</v>
      </c>
      <c r="P4" s="8">
        <v>0</v>
      </c>
      <c r="Q4" s="8">
        <v>0</v>
      </c>
    </row>
    <row r="5" spans="1:17" ht="15.75" x14ac:dyDescent="0.25">
      <c r="A5" s="9">
        <v>43802</v>
      </c>
      <c r="B5" s="8">
        <v>49</v>
      </c>
      <c r="C5" s="8">
        <v>36.1</v>
      </c>
      <c r="D5" s="8">
        <v>24</v>
      </c>
      <c r="E5" s="8">
        <v>14</v>
      </c>
      <c r="F5" s="8">
        <v>9.1</v>
      </c>
      <c r="G5" s="8">
        <v>5</v>
      </c>
      <c r="H5" s="8">
        <v>58</v>
      </c>
      <c r="I5" s="8">
        <v>37.4</v>
      </c>
      <c r="J5" s="8">
        <v>16</v>
      </c>
      <c r="K5" s="8">
        <v>11</v>
      </c>
      <c r="L5" s="8">
        <v>5</v>
      </c>
      <c r="M5" s="8">
        <v>2</v>
      </c>
      <c r="N5" s="8">
        <v>30.2</v>
      </c>
      <c r="O5" s="8">
        <v>17.2</v>
      </c>
      <c r="P5" s="8">
        <v>0</v>
      </c>
      <c r="Q5" s="8">
        <v>0</v>
      </c>
    </row>
    <row r="6" spans="1:17" ht="15.75" x14ac:dyDescent="0.25">
      <c r="A6" s="9">
        <v>43803</v>
      </c>
      <c r="B6" s="8">
        <v>49</v>
      </c>
      <c r="C6" s="8">
        <v>36.299999999999997</v>
      </c>
      <c r="D6" s="8">
        <v>31</v>
      </c>
      <c r="E6" s="8">
        <v>15</v>
      </c>
      <c r="F6" s="8">
        <v>11.3</v>
      </c>
      <c r="G6" s="8">
        <v>4</v>
      </c>
      <c r="H6" s="8">
        <v>52</v>
      </c>
      <c r="I6" s="8">
        <v>39.799999999999997</v>
      </c>
      <c r="J6" s="8">
        <v>15</v>
      </c>
      <c r="K6" s="8">
        <v>7</v>
      </c>
      <c r="L6" s="8">
        <v>3.3</v>
      </c>
      <c r="M6" s="8">
        <v>2</v>
      </c>
      <c r="N6" s="8">
        <v>30.4</v>
      </c>
      <c r="O6" s="8">
        <v>30.3</v>
      </c>
      <c r="P6" s="8">
        <v>30.2</v>
      </c>
      <c r="Q6" s="8">
        <v>0</v>
      </c>
    </row>
    <row r="7" spans="1:17" ht="15.75" x14ac:dyDescent="0.25">
      <c r="A7" s="9">
        <v>43804</v>
      </c>
      <c r="B7" s="8">
        <v>36</v>
      </c>
      <c r="C7" s="8">
        <v>29.8</v>
      </c>
      <c r="D7" s="8">
        <v>26</v>
      </c>
      <c r="E7" s="8">
        <v>19</v>
      </c>
      <c r="F7" s="8">
        <v>7.5</v>
      </c>
      <c r="G7" s="8">
        <v>-3</v>
      </c>
      <c r="H7" s="8">
        <v>72</v>
      </c>
      <c r="I7" s="8">
        <v>46.5</v>
      </c>
      <c r="J7" s="8">
        <v>19</v>
      </c>
      <c r="K7" s="8">
        <v>7</v>
      </c>
      <c r="L7" s="8">
        <v>4.5</v>
      </c>
      <c r="M7" s="8">
        <v>2</v>
      </c>
      <c r="N7" s="8">
        <v>30.7</v>
      </c>
      <c r="O7" s="8">
        <v>30.6</v>
      </c>
      <c r="P7" s="8">
        <v>30.6</v>
      </c>
      <c r="Q7" s="8">
        <v>0</v>
      </c>
    </row>
    <row r="8" spans="1:17" ht="15.75" x14ac:dyDescent="0.25">
      <c r="A8" s="9">
        <v>43805</v>
      </c>
      <c r="B8" s="8">
        <v>34</v>
      </c>
      <c r="C8" s="8">
        <v>27</v>
      </c>
      <c r="D8" s="8">
        <v>21</v>
      </c>
      <c r="E8" s="8">
        <v>22</v>
      </c>
      <c r="F8" s="8">
        <v>14.8</v>
      </c>
      <c r="G8" s="8">
        <v>8</v>
      </c>
      <c r="H8" s="8">
        <v>76</v>
      </c>
      <c r="I8" s="8">
        <v>60.8</v>
      </c>
      <c r="J8" s="8">
        <v>51</v>
      </c>
      <c r="K8" s="8">
        <v>9</v>
      </c>
      <c r="L8" s="8">
        <v>4.3</v>
      </c>
      <c r="M8" s="8">
        <v>2</v>
      </c>
      <c r="N8" s="8">
        <v>30.6</v>
      </c>
      <c r="O8" s="8">
        <v>30.5</v>
      </c>
      <c r="P8" s="8">
        <v>30.4</v>
      </c>
      <c r="Q8" s="8">
        <v>0</v>
      </c>
    </row>
    <row r="9" spans="1:17" ht="15.75" x14ac:dyDescent="0.25">
      <c r="A9" s="9">
        <v>43806</v>
      </c>
      <c r="B9" s="8">
        <v>41</v>
      </c>
      <c r="C9" s="8">
        <v>29.8</v>
      </c>
      <c r="D9" s="8">
        <v>25</v>
      </c>
      <c r="E9" s="8">
        <v>17</v>
      </c>
      <c r="F9" s="8">
        <v>15.5</v>
      </c>
      <c r="G9" s="8">
        <v>13</v>
      </c>
      <c r="H9" s="8">
        <v>70</v>
      </c>
      <c r="I9" s="8">
        <v>57</v>
      </c>
      <c r="J9" s="8">
        <v>35</v>
      </c>
      <c r="K9" s="8">
        <v>4</v>
      </c>
      <c r="L9" s="8">
        <v>2.5</v>
      </c>
      <c r="M9" s="8">
        <v>0</v>
      </c>
      <c r="N9" s="8">
        <v>30.4</v>
      </c>
      <c r="O9" s="8">
        <v>30.4</v>
      </c>
      <c r="P9" s="8">
        <v>30.3</v>
      </c>
      <c r="Q9" s="8">
        <v>0</v>
      </c>
    </row>
    <row r="10" spans="1:17" ht="15.75" x14ac:dyDescent="0.25">
      <c r="A10" s="9">
        <v>43807</v>
      </c>
      <c r="B10" s="8">
        <v>27</v>
      </c>
      <c r="C10" s="8">
        <v>25.3</v>
      </c>
      <c r="D10" s="8">
        <v>22</v>
      </c>
      <c r="E10" s="8">
        <v>22</v>
      </c>
      <c r="F10" s="8">
        <v>21.3</v>
      </c>
      <c r="G10" s="8">
        <v>20</v>
      </c>
      <c r="H10" s="8">
        <v>94</v>
      </c>
      <c r="I10" s="8">
        <v>86</v>
      </c>
      <c r="J10" s="8">
        <v>81</v>
      </c>
      <c r="K10" s="8">
        <v>4</v>
      </c>
      <c r="L10" s="8">
        <v>3.5</v>
      </c>
      <c r="M10" s="8">
        <v>2</v>
      </c>
      <c r="N10" s="8">
        <v>30.3</v>
      </c>
      <c r="O10" s="8">
        <v>30.2</v>
      </c>
      <c r="P10" s="8">
        <v>30.1</v>
      </c>
      <c r="Q10" s="8">
        <v>0</v>
      </c>
    </row>
    <row r="11" spans="1:17" ht="15.75" x14ac:dyDescent="0.25">
      <c r="A11" s="9">
        <v>43808</v>
      </c>
      <c r="B11" s="8">
        <v>37</v>
      </c>
      <c r="C11" s="8">
        <v>29</v>
      </c>
      <c r="D11" s="8">
        <v>25</v>
      </c>
      <c r="E11" s="8">
        <v>24</v>
      </c>
      <c r="F11" s="8">
        <v>23</v>
      </c>
      <c r="G11" s="8">
        <v>22</v>
      </c>
      <c r="H11" s="8">
        <v>90</v>
      </c>
      <c r="I11" s="8">
        <v>79.8</v>
      </c>
      <c r="J11" s="8">
        <v>59</v>
      </c>
      <c r="K11" s="8">
        <v>4</v>
      </c>
      <c r="L11" s="8">
        <v>3</v>
      </c>
      <c r="M11" s="8">
        <v>2</v>
      </c>
      <c r="N11" s="8">
        <v>30</v>
      </c>
      <c r="O11" s="8">
        <v>30</v>
      </c>
      <c r="P11" s="8">
        <v>29.9</v>
      </c>
      <c r="Q11" s="8">
        <v>0</v>
      </c>
    </row>
    <row r="12" spans="1:17" ht="15.75" x14ac:dyDescent="0.25">
      <c r="A12" s="9">
        <v>43809</v>
      </c>
      <c r="B12" s="8">
        <v>49</v>
      </c>
      <c r="C12" s="8">
        <v>35.5</v>
      </c>
      <c r="D12" s="8">
        <v>25</v>
      </c>
      <c r="E12" s="8">
        <v>24</v>
      </c>
      <c r="F12" s="8">
        <v>15</v>
      </c>
      <c r="G12" s="8">
        <v>6</v>
      </c>
      <c r="H12" s="8">
        <v>92</v>
      </c>
      <c r="I12" s="8">
        <v>55.8</v>
      </c>
      <c r="J12" s="8">
        <v>18</v>
      </c>
      <c r="K12" s="8">
        <v>13</v>
      </c>
      <c r="L12" s="8">
        <v>6.5</v>
      </c>
      <c r="M12" s="8">
        <v>2</v>
      </c>
      <c r="N12" s="8">
        <v>30</v>
      </c>
      <c r="O12" s="8">
        <v>29.9</v>
      </c>
      <c r="P12" s="8">
        <v>29.9</v>
      </c>
      <c r="Q12" s="8">
        <v>0</v>
      </c>
    </row>
    <row r="13" spans="1:17" ht="15.75" x14ac:dyDescent="0.25">
      <c r="A13" s="9">
        <v>43810</v>
      </c>
      <c r="B13" s="8">
        <v>37</v>
      </c>
      <c r="C13" s="8">
        <v>34.299999999999997</v>
      </c>
      <c r="D13" s="8">
        <v>31</v>
      </c>
      <c r="E13" s="8">
        <v>9</v>
      </c>
      <c r="F13" s="8">
        <v>0.5</v>
      </c>
      <c r="G13" s="8">
        <v>-4</v>
      </c>
      <c r="H13" s="8">
        <v>39</v>
      </c>
      <c r="I13" s="8">
        <v>25.5</v>
      </c>
      <c r="J13" s="8">
        <v>18</v>
      </c>
      <c r="K13" s="8">
        <v>13</v>
      </c>
      <c r="L13" s="8">
        <v>8.3000000000000007</v>
      </c>
      <c r="M13" s="8">
        <v>4</v>
      </c>
      <c r="N13" s="8">
        <v>30.3</v>
      </c>
      <c r="O13" s="8">
        <v>30.2</v>
      </c>
      <c r="P13" s="8">
        <v>30.1</v>
      </c>
      <c r="Q13" s="8">
        <v>0</v>
      </c>
    </row>
    <row r="14" spans="1:17" ht="15.75" x14ac:dyDescent="0.25">
      <c r="A14" s="9">
        <v>43811</v>
      </c>
      <c r="B14" s="8">
        <v>40</v>
      </c>
      <c r="C14" s="8">
        <v>28.5</v>
      </c>
      <c r="D14" s="8">
        <v>19</v>
      </c>
      <c r="E14" s="8">
        <v>4</v>
      </c>
      <c r="F14" s="8">
        <v>0.8</v>
      </c>
      <c r="G14" s="8">
        <v>-4</v>
      </c>
      <c r="H14" s="8">
        <v>53</v>
      </c>
      <c r="I14" s="8">
        <v>34.299999999999997</v>
      </c>
      <c r="J14" s="8">
        <v>16</v>
      </c>
      <c r="K14" s="8">
        <v>9</v>
      </c>
      <c r="L14" s="8">
        <v>2.8</v>
      </c>
      <c r="M14" s="8">
        <v>0</v>
      </c>
      <c r="N14" s="8">
        <v>30.3</v>
      </c>
      <c r="O14" s="8">
        <v>30.2</v>
      </c>
      <c r="P14" s="8">
        <v>30.1</v>
      </c>
      <c r="Q14" s="8">
        <v>0</v>
      </c>
    </row>
    <row r="15" spans="1:17" ht="15.75" x14ac:dyDescent="0.25">
      <c r="A15" s="9">
        <v>43812</v>
      </c>
      <c r="B15" s="8">
        <v>49</v>
      </c>
      <c r="C15" s="8">
        <v>35.299999999999997</v>
      </c>
      <c r="D15" s="8">
        <v>24</v>
      </c>
      <c r="E15" s="8">
        <v>9</v>
      </c>
      <c r="F15" s="8">
        <v>7.5</v>
      </c>
      <c r="G15" s="8">
        <v>4</v>
      </c>
      <c r="H15" s="8">
        <v>52</v>
      </c>
      <c r="I15" s="8">
        <v>35.5</v>
      </c>
      <c r="J15" s="8">
        <v>19</v>
      </c>
      <c r="K15" s="8">
        <v>9</v>
      </c>
      <c r="L15" s="8">
        <v>5</v>
      </c>
      <c r="M15" s="8">
        <v>0</v>
      </c>
      <c r="N15" s="8">
        <v>30.3</v>
      </c>
      <c r="O15" s="8">
        <v>30.2</v>
      </c>
      <c r="P15" s="8">
        <v>30.1</v>
      </c>
      <c r="Q15" s="8">
        <v>0</v>
      </c>
    </row>
    <row r="16" spans="1:17" ht="15.75" x14ac:dyDescent="0.25">
      <c r="A16" s="9">
        <v>43813</v>
      </c>
      <c r="B16" s="8">
        <v>41</v>
      </c>
      <c r="C16" s="8">
        <v>32.799999999999997</v>
      </c>
      <c r="D16" s="8">
        <v>26</v>
      </c>
      <c r="E16" s="8">
        <v>11</v>
      </c>
      <c r="F16" s="8">
        <v>9.8000000000000007</v>
      </c>
      <c r="G16" s="8">
        <v>7</v>
      </c>
      <c r="H16" s="8">
        <v>54</v>
      </c>
      <c r="I16" s="8">
        <v>40.299999999999997</v>
      </c>
      <c r="J16" s="8">
        <v>25</v>
      </c>
      <c r="K16" s="8">
        <v>7</v>
      </c>
      <c r="L16" s="8">
        <v>3.3</v>
      </c>
      <c r="M16" s="8">
        <v>2</v>
      </c>
      <c r="N16" s="8">
        <v>30.4</v>
      </c>
      <c r="O16" s="8">
        <v>30.4</v>
      </c>
      <c r="P16" s="8">
        <v>30.3</v>
      </c>
      <c r="Q16" s="8">
        <v>0</v>
      </c>
    </row>
    <row r="17" spans="1:17" ht="15.75" x14ac:dyDescent="0.25">
      <c r="A17" s="9">
        <v>43814</v>
      </c>
      <c r="B17" s="8">
        <v>37</v>
      </c>
      <c r="C17" s="8">
        <v>32.299999999999997</v>
      </c>
      <c r="D17" s="8">
        <v>26</v>
      </c>
      <c r="E17" s="8">
        <v>24</v>
      </c>
      <c r="F17" s="8">
        <v>18.5</v>
      </c>
      <c r="G17" s="8">
        <v>15</v>
      </c>
      <c r="H17" s="8">
        <v>65</v>
      </c>
      <c r="I17" s="8">
        <v>57.8</v>
      </c>
      <c r="J17" s="8">
        <v>43</v>
      </c>
      <c r="K17" s="8">
        <v>4</v>
      </c>
      <c r="L17" s="8">
        <v>2.5</v>
      </c>
      <c r="M17" s="8">
        <v>2</v>
      </c>
      <c r="N17" s="8">
        <v>30.3</v>
      </c>
      <c r="O17" s="8">
        <v>30.2</v>
      </c>
      <c r="P17" s="8">
        <v>30.2</v>
      </c>
      <c r="Q17" s="8">
        <v>0</v>
      </c>
    </row>
    <row r="18" spans="1:17" ht="15.75" x14ac:dyDescent="0.25">
      <c r="A18" s="9">
        <v>43815</v>
      </c>
      <c r="B18" s="8">
        <v>33</v>
      </c>
      <c r="C18" s="8">
        <v>32</v>
      </c>
      <c r="D18" s="8">
        <v>31</v>
      </c>
      <c r="E18" s="8">
        <v>31</v>
      </c>
      <c r="F18" s="8">
        <v>30</v>
      </c>
      <c r="G18" s="8">
        <v>29</v>
      </c>
      <c r="H18" s="8">
        <v>95</v>
      </c>
      <c r="I18" s="8">
        <v>92</v>
      </c>
      <c r="J18" s="8">
        <v>90</v>
      </c>
      <c r="K18" s="8">
        <v>4</v>
      </c>
      <c r="L18" s="8">
        <v>2</v>
      </c>
      <c r="M18" s="8">
        <v>0</v>
      </c>
      <c r="N18" s="8">
        <v>30.1</v>
      </c>
      <c r="O18" s="8">
        <v>30</v>
      </c>
      <c r="P18" s="8">
        <v>29.9</v>
      </c>
      <c r="Q18" s="8">
        <v>0.22</v>
      </c>
    </row>
    <row r="19" spans="1:17" ht="15.75" x14ac:dyDescent="0.25">
      <c r="A19" s="9">
        <v>43816</v>
      </c>
      <c r="B19" s="8">
        <v>38</v>
      </c>
      <c r="C19" s="8">
        <v>36</v>
      </c>
      <c r="D19" s="8">
        <v>34</v>
      </c>
      <c r="E19" s="8">
        <v>17</v>
      </c>
      <c r="F19" s="8">
        <v>10</v>
      </c>
      <c r="G19" s="8">
        <v>2</v>
      </c>
      <c r="H19" s="8">
        <v>43</v>
      </c>
      <c r="I19" s="8">
        <v>35.299999999999997</v>
      </c>
      <c r="J19" s="8">
        <v>27</v>
      </c>
      <c r="K19" s="8">
        <v>13</v>
      </c>
      <c r="L19" s="8">
        <v>9.3000000000000007</v>
      </c>
      <c r="M19" s="8">
        <v>4</v>
      </c>
      <c r="N19" s="8">
        <v>30.4</v>
      </c>
      <c r="O19" s="8">
        <v>30.3</v>
      </c>
      <c r="P19" s="8">
        <v>30.1</v>
      </c>
      <c r="Q19" s="8">
        <v>0.2</v>
      </c>
    </row>
    <row r="20" spans="1:17" ht="15.75" x14ac:dyDescent="0.25">
      <c r="A20" s="9">
        <v>43817</v>
      </c>
      <c r="B20" s="8">
        <v>33</v>
      </c>
      <c r="C20" s="8">
        <v>27.3</v>
      </c>
      <c r="D20" s="8">
        <v>22</v>
      </c>
      <c r="E20" s="8">
        <v>15</v>
      </c>
      <c r="F20" s="8">
        <v>10.5</v>
      </c>
      <c r="G20" s="8">
        <v>6</v>
      </c>
      <c r="H20" s="8">
        <v>57</v>
      </c>
      <c r="I20" s="8">
        <v>49.3</v>
      </c>
      <c r="J20" s="8">
        <v>42</v>
      </c>
      <c r="K20" s="8">
        <v>7</v>
      </c>
      <c r="L20" s="8">
        <v>3.3</v>
      </c>
      <c r="M20" s="8">
        <v>0</v>
      </c>
      <c r="N20" s="8">
        <v>30.4</v>
      </c>
      <c r="O20" s="8">
        <v>30.4</v>
      </c>
      <c r="P20" s="8">
        <v>30.3</v>
      </c>
      <c r="Q20" s="8">
        <v>0</v>
      </c>
    </row>
    <row r="21" spans="1:17" ht="15.75" x14ac:dyDescent="0.25">
      <c r="A21" s="9">
        <v>43818</v>
      </c>
      <c r="B21" s="8">
        <v>32</v>
      </c>
      <c r="C21" s="8">
        <v>28.3</v>
      </c>
      <c r="D21" s="8">
        <v>23</v>
      </c>
      <c r="E21" s="8">
        <v>16</v>
      </c>
      <c r="F21" s="8">
        <v>0.5</v>
      </c>
      <c r="G21" s="8">
        <v>-5</v>
      </c>
      <c r="H21" s="8">
        <v>73</v>
      </c>
      <c r="I21" s="8">
        <v>35.5</v>
      </c>
      <c r="J21" s="8">
        <v>21</v>
      </c>
      <c r="K21" s="8">
        <v>16</v>
      </c>
      <c r="L21" s="8">
        <v>9</v>
      </c>
      <c r="M21" s="8">
        <v>2</v>
      </c>
      <c r="N21" s="8">
        <v>30.4</v>
      </c>
      <c r="O21" s="8">
        <v>30.3</v>
      </c>
      <c r="P21" s="8">
        <v>30.3</v>
      </c>
      <c r="Q21" s="8">
        <v>0</v>
      </c>
    </row>
    <row r="22" spans="1:17" ht="15.75" x14ac:dyDescent="0.25">
      <c r="A22" s="9">
        <v>43819</v>
      </c>
      <c r="B22" s="8">
        <v>34</v>
      </c>
      <c r="C22" s="8">
        <v>23.5</v>
      </c>
      <c r="D22" s="8">
        <v>16</v>
      </c>
      <c r="E22" s="8">
        <v>7</v>
      </c>
      <c r="F22" s="8">
        <v>3.5</v>
      </c>
      <c r="G22" s="8">
        <v>0</v>
      </c>
      <c r="H22" s="8">
        <v>63</v>
      </c>
      <c r="I22" s="8">
        <v>45.3</v>
      </c>
      <c r="J22" s="8">
        <v>27</v>
      </c>
      <c r="K22" s="8">
        <v>7</v>
      </c>
      <c r="L22" s="8">
        <v>2.2999999999999998</v>
      </c>
      <c r="M22" s="8">
        <v>0</v>
      </c>
      <c r="N22" s="8">
        <v>30.4</v>
      </c>
      <c r="O22" s="8">
        <v>30.3</v>
      </c>
      <c r="P22" s="8">
        <v>30.2</v>
      </c>
      <c r="Q22" s="8">
        <v>0</v>
      </c>
    </row>
    <row r="23" spans="1:17" ht="15.75" x14ac:dyDescent="0.25">
      <c r="A23" s="9">
        <v>43820</v>
      </c>
      <c r="B23" s="8">
        <v>38</v>
      </c>
      <c r="C23" s="8">
        <v>27</v>
      </c>
      <c r="D23" s="8">
        <v>17</v>
      </c>
      <c r="E23" s="8">
        <v>13</v>
      </c>
      <c r="F23" s="8">
        <v>10</v>
      </c>
      <c r="G23" s="8">
        <v>8</v>
      </c>
      <c r="H23" s="8">
        <v>71</v>
      </c>
      <c r="I23" s="8">
        <v>51.8</v>
      </c>
      <c r="J23" s="8">
        <v>32</v>
      </c>
      <c r="K23" s="8">
        <v>2</v>
      </c>
      <c r="L23" s="8">
        <v>2</v>
      </c>
      <c r="M23" s="8">
        <v>2</v>
      </c>
      <c r="N23" s="8">
        <v>30.2</v>
      </c>
      <c r="O23" s="8">
        <v>30.2</v>
      </c>
      <c r="P23" s="8">
        <v>30.1</v>
      </c>
      <c r="Q23" s="8">
        <v>0</v>
      </c>
    </row>
    <row r="24" spans="1:17" ht="15.75" x14ac:dyDescent="0.25">
      <c r="A24" s="9">
        <v>43821</v>
      </c>
      <c r="B24" s="8">
        <v>38</v>
      </c>
      <c r="C24" s="8">
        <v>29.8</v>
      </c>
      <c r="D24" s="8">
        <v>23</v>
      </c>
      <c r="E24" s="8">
        <v>17</v>
      </c>
      <c r="F24" s="8">
        <v>14.5</v>
      </c>
      <c r="G24" s="8">
        <v>13</v>
      </c>
      <c r="H24" s="8">
        <v>69</v>
      </c>
      <c r="I24" s="8">
        <v>54.3</v>
      </c>
      <c r="J24" s="8">
        <v>37</v>
      </c>
      <c r="K24" s="8">
        <v>4</v>
      </c>
      <c r="L24" s="8">
        <v>2.5</v>
      </c>
      <c r="M24" s="8">
        <v>2</v>
      </c>
      <c r="N24" s="8">
        <v>30.1</v>
      </c>
      <c r="O24" s="8">
        <v>30</v>
      </c>
      <c r="P24" s="8">
        <v>30</v>
      </c>
      <c r="Q24" s="8">
        <v>0</v>
      </c>
    </row>
    <row r="25" spans="1:17" ht="15.75" x14ac:dyDescent="0.25">
      <c r="A25" s="9">
        <v>43822</v>
      </c>
      <c r="B25" s="8">
        <v>32</v>
      </c>
      <c r="C25" s="8">
        <v>30.3</v>
      </c>
      <c r="D25" s="8">
        <v>26</v>
      </c>
      <c r="E25" s="8">
        <v>22</v>
      </c>
      <c r="F25" s="8">
        <v>15</v>
      </c>
      <c r="G25" s="8">
        <v>8</v>
      </c>
      <c r="H25" s="8">
        <v>66</v>
      </c>
      <c r="I25" s="8">
        <v>54.5</v>
      </c>
      <c r="J25" s="8">
        <v>37</v>
      </c>
      <c r="K25" s="8">
        <v>7</v>
      </c>
      <c r="L25" s="8">
        <v>5.5</v>
      </c>
      <c r="M25" s="8">
        <v>4</v>
      </c>
      <c r="N25" s="8">
        <v>30.3</v>
      </c>
      <c r="O25" s="8">
        <v>30.3</v>
      </c>
      <c r="P25" s="8">
        <v>30.2</v>
      </c>
      <c r="Q25" s="8">
        <v>0</v>
      </c>
    </row>
    <row r="26" spans="1:17" ht="15.75" x14ac:dyDescent="0.25">
      <c r="A26" s="9">
        <v>43823</v>
      </c>
      <c r="B26" s="8">
        <v>32</v>
      </c>
      <c r="C26" s="8">
        <v>31</v>
      </c>
      <c r="D26" s="8">
        <v>30</v>
      </c>
      <c r="E26" s="8">
        <v>23</v>
      </c>
      <c r="F26" s="8">
        <v>22.5</v>
      </c>
      <c r="G26" s="8">
        <v>22</v>
      </c>
      <c r="H26" s="8">
        <v>76</v>
      </c>
      <c r="I26" s="8">
        <v>72</v>
      </c>
      <c r="J26" s="8">
        <v>70</v>
      </c>
      <c r="K26" s="8">
        <v>7</v>
      </c>
      <c r="L26" s="8">
        <v>3.8</v>
      </c>
      <c r="M26" s="8">
        <v>2</v>
      </c>
      <c r="N26" s="8">
        <v>30.3</v>
      </c>
      <c r="O26" s="8">
        <v>30.2</v>
      </c>
      <c r="P26" s="8">
        <v>30.1</v>
      </c>
      <c r="Q26" s="8">
        <v>0</v>
      </c>
    </row>
    <row r="27" spans="1:17" ht="15.75" x14ac:dyDescent="0.25">
      <c r="A27" s="9">
        <v>43824</v>
      </c>
      <c r="B27" s="8">
        <v>42</v>
      </c>
      <c r="C27" s="8">
        <v>33.5</v>
      </c>
      <c r="D27" s="8">
        <v>27</v>
      </c>
      <c r="E27" s="8">
        <v>24</v>
      </c>
      <c r="F27" s="8">
        <v>16.3</v>
      </c>
      <c r="G27" s="8">
        <v>6</v>
      </c>
      <c r="H27" s="8">
        <v>85</v>
      </c>
      <c r="I27" s="8">
        <v>56</v>
      </c>
      <c r="J27" s="8">
        <v>23</v>
      </c>
      <c r="K27" s="8">
        <v>11</v>
      </c>
      <c r="L27" s="8">
        <v>4.8</v>
      </c>
      <c r="M27" s="8">
        <v>2</v>
      </c>
      <c r="N27" s="8">
        <v>30.2</v>
      </c>
      <c r="O27" s="8">
        <v>30.2</v>
      </c>
      <c r="P27" s="8">
        <v>30.1</v>
      </c>
      <c r="Q27" s="8">
        <v>0</v>
      </c>
    </row>
    <row r="28" spans="1:17" ht="15.75" x14ac:dyDescent="0.25">
      <c r="A28" s="9">
        <v>43825</v>
      </c>
      <c r="B28" s="8">
        <v>38</v>
      </c>
      <c r="C28" s="8">
        <v>30.5</v>
      </c>
      <c r="D28" s="8">
        <v>25</v>
      </c>
      <c r="E28" s="8">
        <v>11</v>
      </c>
      <c r="F28" s="8">
        <v>6.5</v>
      </c>
      <c r="G28" s="8">
        <v>0</v>
      </c>
      <c r="H28" s="8">
        <v>57</v>
      </c>
      <c r="I28" s="8">
        <v>39.5</v>
      </c>
      <c r="J28" s="8">
        <v>20</v>
      </c>
      <c r="K28" s="8">
        <v>9</v>
      </c>
      <c r="L28" s="8">
        <v>4.3</v>
      </c>
      <c r="M28" s="8">
        <v>2</v>
      </c>
      <c r="N28" s="8">
        <v>30.3</v>
      </c>
      <c r="O28" s="8">
        <v>30.2</v>
      </c>
      <c r="P28" s="8">
        <v>30.1</v>
      </c>
      <c r="Q28" s="8">
        <v>0</v>
      </c>
    </row>
    <row r="29" spans="1:17" ht="15.75" x14ac:dyDescent="0.25">
      <c r="A29" s="9">
        <v>43826</v>
      </c>
      <c r="B29" s="8">
        <v>40</v>
      </c>
      <c r="C29" s="8">
        <v>28.5</v>
      </c>
      <c r="D29" s="8">
        <v>22</v>
      </c>
      <c r="E29" s="8">
        <v>13</v>
      </c>
      <c r="F29" s="8">
        <v>10.3</v>
      </c>
      <c r="G29" s="8">
        <v>8</v>
      </c>
      <c r="H29" s="8">
        <v>65</v>
      </c>
      <c r="I29" s="8">
        <v>49.3</v>
      </c>
      <c r="J29" s="8">
        <v>28</v>
      </c>
      <c r="K29" s="8">
        <v>4</v>
      </c>
      <c r="L29" s="8">
        <v>2</v>
      </c>
      <c r="M29" s="8">
        <v>0</v>
      </c>
      <c r="N29" s="8">
        <v>30.1</v>
      </c>
      <c r="O29" s="8">
        <v>30.1</v>
      </c>
      <c r="P29" s="8">
        <v>30</v>
      </c>
      <c r="Q29" s="8">
        <v>0</v>
      </c>
    </row>
    <row r="30" spans="1:17" ht="15.75" x14ac:dyDescent="0.25">
      <c r="A30" s="9">
        <v>43827</v>
      </c>
      <c r="B30" s="8">
        <v>37</v>
      </c>
      <c r="C30" s="8">
        <v>28.3</v>
      </c>
      <c r="D30" s="8">
        <v>23</v>
      </c>
      <c r="E30" s="8">
        <v>21</v>
      </c>
      <c r="F30" s="8">
        <v>17.5</v>
      </c>
      <c r="G30" s="8">
        <v>15</v>
      </c>
      <c r="H30" s="8">
        <v>74</v>
      </c>
      <c r="I30" s="8">
        <v>64.5</v>
      </c>
      <c r="J30" s="8">
        <v>46</v>
      </c>
      <c r="K30" s="8">
        <v>4</v>
      </c>
      <c r="L30" s="8">
        <v>3</v>
      </c>
      <c r="M30" s="8">
        <v>2</v>
      </c>
      <c r="N30" s="8">
        <v>30.1</v>
      </c>
      <c r="O30" s="8">
        <v>30</v>
      </c>
      <c r="P30" s="8">
        <v>30</v>
      </c>
      <c r="Q30" s="8">
        <v>0</v>
      </c>
    </row>
    <row r="31" spans="1:17" ht="15.75" x14ac:dyDescent="0.25">
      <c r="A31" s="9">
        <v>43828</v>
      </c>
      <c r="B31" s="8">
        <v>40</v>
      </c>
      <c r="C31" s="8">
        <v>31.8</v>
      </c>
      <c r="D31" s="8">
        <v>23</v>
      </c>
      <c r="E31" s="8">
        <v>26</v>
      </c>
      <c r="F31" s="8">
        <v>17.8</v>
      </c>
      <c r="G31" s="8">
        <v>3</v>
      </c>
      <c r="H31" s="8">
        <v>84</v>
      </c>
      <c r="I31" s="8">
        <v>61.8</v>
      </c>
      <c r="J31" s="8">
        <v>25</v>
      </c>
      <c r="K31" s="8">
        <v>13</v>
      </c>
      <c r="L31" s="8">
        <v>7</v>
      </c>
      <c r="M31" s="8">
        <v>2</v>
      </c>
      <c r="N31" s="8">
        <v>30.2</v>
      </c>
      <c r="O31" s="8">
        <v>30</v>
      </c>
      <c r="P31" s="8">
        <v>30</v>
      </c>
      <c r="Q31" s="8">
        <v>0</v>
      </c>
    </row>
    <row r="32" spans="1:17" ht="15.75" x14ac:dyDescent="0.25">
      <c r="A32" s="9">
        <v>43829</v>
      </c>
      <c r="B32" s="8">
        <v>24</v>
      </c>
      <c r="C32" s="8">
        <v>20.5</v>
      </c>
      <c r="D32" s="8">
        <v>17</v>
      </c>
      <c r="E32" s="8">
        <v>-9</v>
      </c>
      <c r="F32" s="8">
        <v>-16</v>
      </c>
      <c r="G32" s="8">
        <v>-21</v>
      </c>
      <c r="H32" s="8">
        <v>23</v>
      </c>
      <c r="I32" s="8">
        <v>19.8</v>
      </c>
      <c r="J32" s="8">
        <v>17</v>
      </c>
      <c r="K32" s="8">
        <v>18</v>
      </c>
      <c r="L32" s="8">
        <v>12.8</v>
      </c>
      <c r="M32" s="8">
        <v>9</v>
      </c>
      <c r="N32" s="8">
        <v>30.7</v>
      </c>
      <c r="O32" s="8">
        <v>30.6</v>
      </c>
      <c r="P32" s="8">
        <v>30.4</v>
      </c>
      <c r="Q32" s="8">
        <v>0</v>
      </c>
    </row>
    <row r="33" spans="1:17" ht="15.75" x14ac:dyDescent="0.25">
      <c r="A33" s="9">
        <v>43830</v>
      </c>
      <c r="B33" s="8">
        <v>25</v>
      </c>
      <c r="C33" s="8">
        <v>17</v>
      </c>
      <c r="D33" s="8">
        <v>11</v>
      </c>
      <c r="E33" s="8">
        <v>-6</v>
      </c>
      <c r="F33" s="8">
        <v>-9.8000000000000007</v>
      </c>
      <c r="G33" s="8">
        <v>-12</v>
      </c>
      <c r="H33" s="8">
        <v>42</v>
      </c>
      <c r="I33" s="8">
        <v>32.299999999999997</v>
      </c>
      <c r="J33" s="8">
        <v>20</v>
      </c>
      <c r="K33" s="8">
        <v>11</v>
      </c>
      <c r="L33" s="8">
        <v>4.8</v>
      </c>
      <c r="M33" s="8">
        <v>2</v>
      </c>
      <c r="N33" s="8">
        <v>30.7</v>
      </c>
      <c r="O33" s="8">
        <v>30.6</v>
      </c>
      <c r="P33" s="8">
        <v>30.4</v>
      </c>
      <c r="Q33" s="8">
        <v>0</v>
      </c>
    </row>
    <row r="39" spans="1:17" x14ac:dyDescent="0.2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</row>
    <row r="40" spans="1:17" x14ac:dyDescent="0.2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</row>
    <row r="41" spans="1:17" x14ac:dyDescent="0.2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</row>
    <row r="42" spans="1:17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</row>
    <row r="43" spans="1:17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</row>
    <row r="44" spans="1:17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</row>
    <row r="45" spans="1:17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1:17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1:17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spans="1:17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spans="1:17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</row>
    <row r="50" spans="1:17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</row>
    <row r="51" spans="1:17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</row>
    <row r="52" spans="1:17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</row>
    <row r="53" spans="1:17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</row>
    <row r="54" spans="1:17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</row>
    <row r="55" spans="1:17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</row>
    <row r="56" spans="1:17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</row>
    <row r="57" spans="1:17" x14ac:dyDescent="0.25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</row>
    <row r="58" spans="1:17" x14ac:dyDescent="0.2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</row>
    <row r="59" spans="1:17" x14ac:dyDescent="0.2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</row>
    <row r="60" spans="1:17" x14ac:dyDescent="0.2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</row>
    <row r="61" spans="1:17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</row>
    <row r="62" spans="1:17" x14ac:dyDescent="0.2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</row>
    <row r="63" spans="1:17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</row>
    <row r="64" spans="1:17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</row>
    <row r="65" spans="1:17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</row>
    <row r="66" spans="1:17" x14ac:dyDescent="0.2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</row>
    <row r="67" spans="1:17" x14ac:dyDescent="0.25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</row>
    <row r="68" spans="1:17" x14ac:dyDescent="0.2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</row>
    <row r="69" spans="1:17" x14ac:dyDescent="0.25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</row>
    <row r="70" spans="1:17" x14ac:dyDescent="0.2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2709-53C2-46B4-A1F8-D9038C638992}">
  <dimension ref="A2:X31"/>
  <sheetViews>
    <sheetView tabSelected="1" zoomScale="90" zoomScaleNormal="90" workbookViewId="0">
      <pane xSplit="1" ySplit="2" topLeftCell="B15" activePane="bottomRight" state="frozen"/>
      <selection pane="topRight" activeCell="B1" sqref="B1"/>
      <selection pane="bottomLeft" activeCell="A3" sqref="A3"/>
      <selection pane="bottomRight" activeCell="L33" sqref="L33"/>
    </sheetView>
  </sheetViews>
  <sheetFormatPr defaultRowHeight="15" x14ac:dyDescent="0.25"/>
  <cols>
    <col min="1" max="1" width="13.7109375" customWidth="1"/>
    <col min="2" max="2" width="19.140625" customWidth="1"/>
    <col min="3" max="3" width="16.42578125" bestFit="1" customWidth="1"/>
    <col min="4" max="4" width="6.7109375" bestFit="1" customWidth="1"/>
    <col min="5" max="6" width="6" bestFit="1" customWidth="1"/>
    <col min="7" max="10" width="7.140625" bestFit="1" customWidth="1"/>
    <col min="11" max="14" width="6" bestFit="1" customWidth="1"/>
    <col min="15" max="15" width="11.28515625" bestFit="1" customWidth="1"/>
    <col min="16" max="16" width="14.42578125" customWidth="1"/>
    <col min="21" max="21" width="12.42578125" customWidth="1"/>
    <col min="22" max="22" width="12" customWidth="1"/>
    <col min="23" max="23" width="13.140625" customWidth="1"/>
  </cols>
  <sheetData>
    <row r="2" spans="1:23" ht="18.75" x14ac:dyDescent="0.25">
      <c r="B2" s="25" t="s">
        <v>27</v>
      </c>
      <c r="C2" s="26" t="s">
        <v>28</v>
      </c>
      <c r="D2" s="26" t="s">
        <v>29</v>
      </c>
      <c r="E2" s="26" t="s">
        <v>30</v>
      </c>
      <c r="F2" s="26" t="s">
        <v>31</v>
      </c>
      <c r="G2" s="26" t="s">
        <v>16</v>
      </c>
      <c r="H2" s="26" t="s">
        <v>17</v>
      </c>
      <c r="I2" s="26" t="s">
        <v>18</v>
      </c>
      <c r="J2" s="26" t="s">
        <v>32</v>
      </c>
      <c r="K2" s="26" t="s">
        <v>33</v>
      </c>
      <c r="L2" s="26" t="s">
        <v>34</v>
      </c>
      <c r="M2" s="26" t="s">
        <v>35</v>
      </c>
      <c r="N2" s="26" t="s">
        <v>36</v>
      </c>
    </row>
    <row r="3" spans="1:23" ht="32.25" thickBot="1" x14ac:dyDescent="0.3">
      <c r="A3" s="12" t="s">
        <v>21</v>
      </c>
      <c r="C3" s="36"/>
    </row>
    <row r="4" spans="1:23" ht="30" x14ac:dyDescent="0.25">
      <c r="A4" s="13" t="s">
        <v>19</v>
      </c>
      <c r="B4" s="15">
        <f>MAX(C4:N4)</f>
        <v>107.4</v>
      </c>
      <c r="C4" s="27">
        <v>57.7</v>
      </c>
      <c r="D4" s="28">
        <v>78.099999999999994</v>
      </c>
      <c r="E4" s="28">
        <v>85.1</v>
      </c>
      <c r="F4" s="28">
        <v>92.3</v>
      </c>
      <c r="G4" s="28">
        <v>106</v>
      </c>
      <c r="H4" s="28">
        <v>105.1</v>
      </c>
      <c r="I4" s="28">
        <v>107.4</v>
      </c>
      <c r="J4" s="28">
        <v>100.9</v>
      </c>
      <c r="K4" s="28">
        <v>95</v>
      </c>
      <c r="L4" s="28">
        <v>87.8</v>
      </c>
      <c r="M4" s="28">
        <v>73.900000000000006</v>
      </c>
      <c r="N4" s="28">
        <v>67.099999999999994</v>
      </c>
    </row>
    <row r="5" spans="1:23" ht="30" x14ac:dyDescent="0.25">
      <c r="A5" s="13" t="s">
        <v>23</v>
      </c>
      <c r="B5" s="17">
        <f>AVERAGE(C5:N5)</f>
        <v>55.524999999999999</v>
      </c>
      <c r="C5" s="27">
        <v>26.8</v>
      </c>
      <c r="D5" s="28">
        <v>32.700000000000003</v>
      </c>
      <c r="E5" s="28">
        <v>44.6</v>
      </c>
      <c r="F5" s="28">
        <v>58.8</v>
      </c>
      <c r="G5" s="28">
        <v>69.8</v>
      </c>
      <c r="H5" s="28">
        <v>77</v>
      </c>
      <c r="I5" s="28">
        <v>80.400000000000006</v>
      </c>
      <c r="J5" s="28">
        <v>78.400000000000006</v>
      </c>
      <c r="K5" s="28">
        <v>69.400000000000006</v>
      </c>
      <c r="L5" s="28">
        <v>56.8</v>
      </c>
      <c r="M5" s="28">
        <v>41.2</v>
      </c>
      <c r="N5" s="28">
        <v>30.4</v>
      </c>
    </row>
    <row r="6" spans="1:23" ht="30.75" thickBot="1" x14ac:dyDescent="0.3">
      <c r="A6" s="13" t="s">
        <v>20</v>
      </c>
      <c r="B6" s="18">
        <f>MIN(C6:N6)</f>
        <v>-17.3</v>
      </c>
      <c r="C6" s="27">
        <v>-9</v>
      </c>
      <c r="D6" s="28">
        <v>-17.3</v>
      </c>
      <c r="E6" s="28">
        <v>5</v>
      </c>
      <c r="F6" s="28">
        <v>26.2</v>
      </c>
      <c r="G6" s="28">
        <v>36.5</v>
      </c>
      <c r="H6" s="28">
        <v>49.6</v>
      </c>
      <c r="I6" s="28">
        <v>59.5</v>
      </c>
      <c r="J6" s="28">
        <v>52.5</v>
      </c>
      <c r="K6" s="28">
        <v>38.700000000000003</v>
      </c>
      <c r="L6" s="28">
        <v>25.7</v>
      </c>
      <c r="M6" s="28">
        <v>9.9</v>
      </c>
      <c r="N6" s="28">
        <v>-0.9</v>
      </c>
    </row>
    <row r="7" spans="1:23" ht="16.5" thickBot="1" x14ac:dyDescent="0.3">
      <c r="A7" s="14"/>
      <c r="B7" s="30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1:23" ht="30" x14ac:dyDescent="0.25">
      <c r="A8" s="13" t="s">
        <v>24</v>
      </c>
      <c r="B8" s="15">
        <f>MAX(C8:N8)</f>
        <v>88.7</v>
      </c>
      <c r="C8" s="28">
        <v>35.799999999999997</v>
      </c>
      <c r="D8" s="28">
        <v>42.4</v>
      </c>
      <c r="E8" s="28">
        <v>54.7</v>
      </c>
      <c r="F8" s="28">
        <v>69.3</v>
      </c>
      <c r="G8" s="28">
        <v>80.400000000000006</v>
      </c>
      <c r="H8" s="28">
        <v>86.9</v>
      </c>
      <c r="I8" s="28">
        <v>88.7</v>
      </c>
      <c r="J8" s="28">
        <v>86.9</v>
      </c>
      <c r="K8" s="28">
        <v>79.2</v>
      </c>
      <c r="L8" s="28">
        <v>66.900000000000006</v>
      </c>
      <c r="M8" s="28">
        <v>50.5</v>
      </c>
      <c r="N8" s="28">
        <v>38.799999999999997</v>
      </c>
    </row>
    <row r="9" spans="1:23" ht="30.75" thickBot="1" x14ac:dyDescent="0.3">
      <c r="A9" s="13" t="s">
        <v>26</v>
      </c>
      <c r="B9" s="18">
        <f>MIN(C9:N9)</f>
        <v>19.2</v>
      </c>
      <c r="C9" s="28">
        <v>19.2</v>
      </c>
      <c r="D9" s="28">
        <v>24.3</v>
      </c>
      <c r="E9" s="28">
        <v>34.9</v>
      </c>
      <c r="F9" s="28">
        <v>48</v>
      </c>
      <c r="G9" s="28">
        <v>58.8</v>
      </c>
      <c r="H9" s="28">
        <v>67.599999999999994</v>
      </c>
      <c r="I9" s="28">
        <v>72.900000000000006</v>
      </c>
      <c r="J9" s="28">
        <v>71.099999999999994</v>
      </c>
      <c r="K9" s="28">
        <v>60.8</v>
      </c>
      <c r="L9" s="28">
        <v>47.8</v>
      </c>
      <c r="M9" s="28">
        <v>33.1</v>
      </c>
      <c r="N9" s="28">
        <v>23.2</v>
      </c>
    </row>
    <row r="10" spans="1:23" x14ac:dyDescent="0.25">
      <c r="A10" s="23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</row>
    <row r="11" spans="1:23" x14ac:dyDescent="0.25">
      <c r="A11" s="23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</row>
    <row r="12" spans="1:23" ht="32.25" thickBot="1" x14ac:dyDescent="0.3">
      <c r="A12" s="12" t="s">
        <v>47</v>
      </c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23" ht="30.75" thickBot="1" x14ac:dyDescent="0.3">
      <c r="A13" s="13" t="s">
        <v>19</v>
      </c>
      <c r="B13" s="15">
        <f>MAX(C13:N13)</f>
        <v>99</v>
      </c>
      <c r="C13" s="45">
        <f>MAX(Jan2020MaxTemp, Jan2019MaxTemp)</f>
        <v>52</v>
      </c>
      <c r="D13" s="46">
        <f>MAX(Feb2020MaxTemp, Feb2019MaxTemp)</f>
        <v>56</v>
      </c>
      <c r="E13" s="46">
        <f>MAX(Mar2020MaxTemp, Mar2019MaxTemp)</f>
        <v>74</v>
      </c>
      <c r="F13" s="46">
        <f>MAX(Apr2020MaxTemp, Apr2019MaxTemp)</f>
        <v>89</v>
      </c>
      <c r="G13" s="46">
        <f>MAX(May2020MaxTemp, May2019MaxTemp)</f>
        <v>98</v>
      </c>
      <c r="H13" s="46">
        <f>MAX(June2020MaxTemp, June2019MaxTemp)</f>
        <v>98</v>
      </c>
      <c r="I13" s="46">
        <f>MAX(July2020MaxTemp, July2019MaxTemp)</f>
        <v>99</v>
      </c>
      <c r="J13" s="46">
        <f>MAX(Aug2020MaxTemp, Aug2019MaxTemp)</f>
        <v>99</v>
      </c>
      <c r="K13" s="46">
        <f>MAX(Sep2020MaxTemp, Sep2019MaxTemp)</f>
        <v>95</v>
      </c>
      <c r="L13" s="46">
        <f>MAX(Oct2020MaxTemp, Oct2019MaxTemp)</f>
        <v>84</v>
      </c>
      <c r="M13" s="46">
        <f>MAX(Nov2020MaxTemp, Nov2019MaxTemp)</f>
        <v>69</v>
      </c>
      <c r="N13" s="46">
        <f>MAX(Dec2020MaxTemp, Dec2019MaxTemp)</f>
        <v>49</v>
      </c>
    </row>
    <row r="14" spans="1:23" ht="30" x14ac:dyDescent="0.25">
      <c r="A14" s="13" t="s">
        <v>23</v>
      </c>
      <c r="B14" s="17">
        <f>AVERAGE(C14:N14)</f>
        <v>56.666991040972782</v>
      </c>
      <c r="C14" s="45">
        <f>AVERAGE(Jan2020AvgTemp, Jan2019AvgTemp)</f>
        <v>29.488709677419344</v>
      </c>
      <c r="D14" s="46">
        <f>AVERAGE(Feb2020AvgTemp, Feb2019AvgTemp)</f>
        <v>32.528070175438572</v>
      </c>
      <c r="E14" s="46">
        <f>AVERAGE(Mar2020AvgTemp, Mar2019AvgTemp)</f>
        <v>49.074193548387107</v>
      </c>
      <c r="F14" s="46">
        <f>AVERAGE(Apr2020AvgTemp, Apr2019AvgTemp)</f>
        <v>59.311666666666675</v>
      </c>
      <c r="G14" s="46">
        <f>AVERAGE(May2020AvgTemp, May2019AvgTemp)</f>
        <v>70.758064516129039</v>
      </c>
      <c r="H14" s="46">
        <f>AVERAGE(June2020AvgTemp, June2019AvgTemp)</f>
        <v>79.805000000000035</v>
      </c>
      <c r="I14" s="46">
        <f>AVERAGE(July2020AvgTemp, July2019AvgTemp)</f>
        <v>78.880000000000024</v>
      </c>
      <c r="J14" s="46">
        <f>AVERAGE(Aug2020AvgTemp, Aug2019AvgTemp)</f>
        <v>79.248387096774223</v>
      </c>
      <c r="K14" s="46">
        <f>AVERAGE(Sep2020AvgTemp, Sep2019AvgTemp)</f>
        <v>72.438333333333347</v>
      </c>
      <c r="L14" s="46">
        <f>AVERAGE(Oct2020AvgTemp, Oct2019AvgTemp)</f>
        <v>56.240983606557386</v>
      </c>
      <c r="M14" s="46">
        <f>AVERAGE(Nov2020AvgTemp, Nov2019AvgTemp)</f>
        <v>43.044999999999995</v>
      </c>
      <c r="N14" s="46">
        <f>AVERAGE(Dec2020AvgTemp, Dec2019AvgTemp)</f>
        <v>29.185483870967733</v>
      </c>
      <c r="P14" s="49" t="s">
        <v>37</v>
      </c>
      <c r="Q14" s="50">
        <f>'Consolidated Weather Data'!H3</f>
        <v>20.353942271532205</v>
      </c>
      <c r="R14" s="50">
        <f>'Consolidated Weather Data'!I3</f>
        <v>65.408275862068962</v>
      </c>
      <c r="S14" s="51"/>
      <c r="T14" s="51"/>
      <c r="U14" s="51"/>
      <c r="V14" s="51"/>
      <c r="W14" s="52"/>
    </row>
    <row r="15" spans="1:23" ht="30.75" thickBot="1" x14ac:dyDescent="0.3">
      <c r="A15" s="13" t="s">
        <v>20</v>
      </c>
      <c r="B15" s="18">
        <f>MIN(C15:N15)</f>
        <v>9</v>
      </c>
      <c r="C15" s="45">
        <f>MIN(Jan2020MinTemp, Jan2019MinTemp)</f>
        <v>10</v>
      </c>
      <c r="D15" s="46">
        <f>MIN(Feb2020MinTemp, Feb2019MinTemp)</f>
        <v>13</v>
      </c>
      <c r="E15" s="46">
        <f>MIN(Mar2020MinTemp, Mar2019MinTemp)</f>
        <v>27</v>
      </c>
      <c r="F15" s="46">
        <f>MIN(Apr2020MinTemp, Apr2019MinTemp)</f>
        <v>36</v>
      </c>
      <c r="G15" s="46">
        <f>MIN(May2020MinTemp, May2019MinTemp)</f>
        <v>44</v>
      </c>
      <c r="H15" s="46">
        <f>MIN(June2020MinTemp, June2019MinTemp)</f>
        <v>57</v>
      </c>
      <c r="I15" s="46">
        <f>MIN(July2020MinTemp, July2019MinTemp)</f>
        <v>62</v>
      </c>
      <c r="J15" s="46">
        <f>MIN(Aug2020MinTemp, Aug2019MinTemp)</f>
        <v>62</v>
      </c>
      <c r="K15" s="46">
        <f>MIN(Sep2020MinTemp, Sep2019MinTemp)</f>
        <v>52</v>
      </c>
      <c r="L15" s="46">
        <f>MIN(Oct2020MinTemp, Oct2019MinTemp)</f>
        <v>35</v>
      </c>
      <c r="M15" s="46">
        <f>MIN(Nov2020MinTemp, Nov2019MinTemp)</f>
        <v>22</v>
      </c>
      <c r="N15" s="46">
        <f>MIN(Dec2020MinTemp, Dec2020MinTemp)</f>
        <v>9</v>
      </c>
      <c r="P15" s="53" t="s">
        <v>38</v>
      </c>
      <c r="Q15" s="43">
        <f>'Consolidated Weather Data'!H4</f>
        <v>18.5</v>
      </c>
      <c r="R15" s="44"/>
      <c r="S15" s="44"/>
      <c r="T15" s="44"/>
      <c r="U15" s="44"/>
      <c r="V15" s="44"/>
      <c r="W15" s="54"/>
    </row>
    <row r="16" spans="1:23" ht="15.75" thickBot="1" x14ac:dyDescent="0.3">
      <c r="A16" s="13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P16" s="55"/>
      <c r="Q16" s="44"/>
      <c r="R16" s="44"/>
      <c r="S16" s="44"/>
      <c r="T16" s="44"/>
      <c r="U16" s="32" t="s">
        <v>44</v>
      </c>
      <c r="V16" s="32" t="s">
        <v>45</v>
      </c>
      <c r="W16" s="56" t="s">
        <v>46</v>
      </c>
    </row>
    <row r="17" spans="1:24" ht="30" x14ac:dyDescent="0.25">
      <c r="A17" s="13" t="s">
        <v>24</v>
      </c>
      <c r="B17" s="15">
        <f>MAX(C17:N17)</f>
        <v>88.683333333333337</v>
      </c>
      <c r="C17" s="16">
        <f>AVERAGE(Jan2020MaxTemp, Jan2019MaxTemp)</f>
        <v>38.62903225806452</v>
      </c>
      <c r="D17" s="16">
        <f>AVERAGE(Feb2020MaxTemp, Feb2019MaxTemp)</f>
        <v>40.368421052631582</v>
      </c>
      <c r="E17" s="16">
        <f>AVERAGE(Mar2020MaxTemp, Mar2019MaxTemp)</f>
        <v>58.70967741935484</v>
      </c>
      <c r="F17" s="16">
        <f>AVERAGE(Apr2020MaxTemp, Apr2019MaxTemp)</f>
        <v>68.716666666666669</v>
      </c>
      <c r="G17" s="16">
        <f>AVERAGE(May2020MaxTemp, May2019MaxTemp)</f>
        <v>80.435483870967744</v>
      </c>
      <c r="H17" s="22">
        <f>AVERAGE(June2020MaxTemp, June2019MaxTemp)</f>
        <v>88.683333333333337</v>
      </c>
      <c r="I17" s="16">
        <f>AVERAGE(July2020MaxTemp, July2019MaxTemp)</f>
        <v>88.5</v>
      </c>
      <c r="J17" s="16">
        <f>AVERAGE(Aug2020MaxTemp, Aug2019MaxTemp)</f>
        <v>86.387096774193552</v>
      </c>
      <c r="K17" s="16">
        <f>AVERAGE(Sep2020MaxTemp, Sep2019MaxTemp)</f>
        <v>81.183333333333337</v>
      </c>
      <c r="L17" s="16">
        <f>AVERAGE(Oct2020MaxTemp, Oct2019MaxTemp)</f>
        <v>66.163934426229503</v>
      </c>
      <c r="M17" s="16">
        <f>AVERAGE(Nov2020MaxTemp, Nov2019MaxTemp)</f>
        <v>50.9</v>
      </c>
      <c r="N17" s="16">
        <f>AVERAGE(Dec2020MaxTemp, Dec2019MaxTemp)</f>
        <v>37.08064516129032</v>
      </c>
      <c r="P17" s="57"/>
      <c r="Q17" s="32" t="s">
        <v>39</v>
      </c>
      <c r="R17" s="32" t="s">
        <v>40</v>
      </c>
      <c r="S17" s="44"/>
      <c r="T17" s="44"/>
      <c r="U17" s="43">
        <f>'Consolidated Weather Data'!L6</f>
        <v>0.54344827586206901</v>
      </c>
      <c r="V17" s="43">
        <f>'Consolidated Weather Data'!M6</f>
        <v>0.99172413793103453</v>
      </c>
      <c r="W17" s="58">
        <f>'Consolidated Weather Data'!N6</f>
        <v>1</v>
      </c>
    </row>
    <row r="18" spans="1:24" ht="45" x14ac:dyDescent="0.25">
      <c r="A18" s="13" t="s">
        <v>25</v>
      </c>
      <c r="B18" s="17">
        <f>AVERAGE(C18:N18)</f>
        <v>56.666991040972782</v>
      </c>
      <c r="C18" s="16">
        <f>AVERAGE(Jan2020AvgTemp, Jan2019AvgTemp)</f>
        <v>29.488709677419344</v>
      </c>
      <c r="D18" s="16">
        <f>AVERAGE(Feb2020AvgTemp, Feb2019AvgTemp)</f>
        <v>32.528070175438572</v>
      </c>
      <c r="E18" s="16">
        <f>AVERAGE(Mar2020AvgTemp, Mar2019AvgTemp)</f>
        <v>49.074193548387107</v>
      </c>
      <c r="F18" s="16">
        <f>AVERAGE(Apr2020AvgTemp, Apr2019AvgTemp)</f>
        <v>59.311666666666675</v>
      </c>
      <c r="G18" s="16">
        <f>AVERAGE(May2020AvgTemp, May2019AvgTemp)</f>
        <v>70.758064516129039</v>
      </c>
      <c r="H18" s="16">
        <f>AVERAGE(June2020AvgTemp, June2019AvgTemp)</f>
        <v>79.805000000000035</v>
      </c>
      <c r="I18" s="16">
        <f>AVERAGE(July2020AvgTemp, July2019AvgTemp)</f>
        <v>78.880000000000024</v>
      </c>
      <c r="J18" s="16">
        <f>AVERAGE(Aug2020AvgTemp, Aug2019AvgTemp)</f>
        <v>79.248387096774223</v>
      </c>
      <c r="K18" s="16">
        <f>AVERAGE(Sep2020AvgTemp, Sep2019AvgTemp)</f>
        <v>72.438333333333347</v>
      </c>
      <c r="L18" s="16">
        <f>AVERAGE(Oct2020AvgTemp, Oct2019AvgTemp)</f>
        <v>56.240983606557386</v>
      </c>
      <c r="M18" s="16">
        <f>AVERAGE(Nov2020AvgTemp, Nov2019AvgTemp)</f>
        <v>43.044999999999995</v>
      </c>
      <c r="N18" s="16">
        <f>AVERAGE(Dec2020AvgTemp, Dec2019AvgTemp)</f>
        <v>29.185483870967733</v>
      </c>
      <c r="P18" s="53" t="s">
        <v>41</v>
      </c>
      <c r="Q18" s="43">
        <f>'Consolidated Weather Data'!H7</f>
        <v>45.054333590536757</v>
      </c>
      <c r="R18" s="43">
        <f>'Consolidated Weather Data'!I7</f>
        <v>85.762218133601166</v>
      </c>
      <c r="S18" s="44"/>
      <c r="T18" s="44"/>
      <c r="U18" s="44"/>
      <c r="V18" s="44"/>
      <c r="W18" s="54"/>
    </row>
    <row r="19" spans="1:24" ht="30.75" thickBot="1" x14ac:dyDescent="0.3">
      <c r="A19" s="13" t="s">
        <v>26</v>
      </c>
      <c r="B19" s="18">
        <f>MIN(C19:N19)</f>
        <v>21.822580645161292</v>
      </c>
      <c r="C19" s="16">
        <f>AVERAGE(Jan2020MinTemp, Jan2019MinTemp)</f>
        <v>21.822580645161292</v>
      </c>
      <c r="D19" s="16">
        <f>AVERAGE(Feb2020MinTemp, Feb2019MinTemp)</f>
        <v>25.719298245614034</v>
      </c>
      <c r="E19" s="16">
        <f>AVERAGE(Mar2020MinTemp, Mar2019MinTemp)</f>
        <v>39.29032258064516</v>
      </c>
      <c r="F19" s="16">
        <f>AVERAGE(Apr2020MinTemp, Apr2019MinTemp)</f>
        <v>48</v>
      </c>
      <c r="G19" s="16">
        <f>AVERAGE(May2020MinTemp, May2019MinTemp)</f>
        <v>59.338709677419352</v>
      </c>
      <c r="H19" s="16">
        <f>AVERAGE(June2020MinTemp, June2019MinTemp)</f>
        <v>70.55</v>
      </c>
      <c r="I19" s="16">
        <f>AVERAGE(July2020MinTemp, July2019MinTemp)</f>
        <v>72.566666666666663</v>
      </c>
      <c r="J19" s="16">
        <f>AVERAGE(Aug2020MinTemp, Aug2019MinTemp)</f>
        <v>71.483870967741936</v>
      </c>
      <c r="K19" s="16">
        <f>AVERAGE(Sep2020MinTemp, Sep2019MinTemp)</f>
        <v>63.333333333333336</v>
      </c>
      <c r="L19" s="16">
        <f>AVERAGE(Oct2020MinTemp, Oct2019MinTemp)</f>
        <v>46.57377049180328</v>
      </c>
      <c r="M19" s="16">
        <f>AVERAGE(Nov2020MinTemp, Nov2019MinTemp)</f>
        <v>35.299999999999997</v>
      </c>
      <c r="N19" s="16">
        <f>AVERAGE(Dec2020MinTemp, Dec2019MinTemp)</f>
        <v>22.403225806451612</v>
      </c>
      <c r="P19" s="53" t="s">
        <v>42</v>
      </c>
      <c r="Q19" s="43">
        <f>'Consolidated Weather Data'!H8</f>
        <v>24.700391319004552</v>
      </c>
      <c r="R19" s="43">
        <f>'Consolidated Weather Data'!I8</f>
        <v>106.11616040513337</v>
      </c>
      <c r="S19" s="44"/>
      <c r="T19" s="44"/>
      <c r="U19" s="44"/>
      <c r="V19" s="44"/>
      <c r="W19" s="54"/>
    </row>
    <row r="20" spans="1:24" ht="15.75" thickBot="1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P20" s="59" t="s">
        <v>43</v>
      </c>
      <c r="Q20" s="60">
        <f>'Consolidated Weather Data'!H9</f>
        <v>4.3464490474723476</v>
      </c>
      <c r="R20" s="60">
        <f>'Consolidated Weather Data'!I9</f>
        <v>126.47010267666558</v>
      </c>
      <c r="S20" s="61"/>
      <c r="T20" s="61"/>
      <c r="U20" s="61"/>
      <c r="V20" s="61"/>
      <c r="W20" s="62"/>
    </row>
    <row r="21" spans="1:24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24" ht="45" x14ac:dyDescent="0.25">
      <c r="A22" s="24" t="s">
        <v>22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4" spans="1:24" x14ac:dyDescent="0.25">
      <c r="C24" s="40" t="s">
        <v>55</v>
      </c>
      <c r="Q24" s="44"/>
      <c r="R24" s="44"/>
      <c r="S24" s="43"/>
      <c r="T24" s="44"/>
      <c r="U24" s="44"/>
      <c r="V24" s="44"/>
      <c r="W24" s="44"/>
      <c r="X24" s="44"/>
    </row>
    <row r="25" spans="1:24" ht="36" customHeight="1" x14ac:dyDescent="0.25">
      <c r="B25" s="40" t="s">
        <v>56</v>
      </c>
      <c r="C25" t="s">
        <v>28</v>
      </c>
      <c r="D25" t="s">
        <v>29</v>
      </c>
      <c r="E25" t="s">
        <v>30</v>
      </c>
      <c r="F25" t="s">
        <v>31</v>
      </c>
      <c r="G25" t="s">
        <v>16</v>
      </c>
      <c r="H25" t="s">
        <v>53</v>
      </c>
      <c r="I25" t="s">
        <v>54</v>
      </c>
      <c r="J25" t="s">
        <v>32</v>
      </c>
      <c r="K25" t="s">
        <v>33</v>
      </c>
      <c r="L25" t="s">
        <v>34</v>
      </c>
      <c r="M25" t="s">
        <v>35</v>
      </c>
      <c r="N25" t="s">
        <v>36</v>
      </c>
      <c r="O25" t="s">
        <v>52</v>
      </c>
      <c r="Q25" s="44"/>
      <c r="R25" s="44"/>
      <c r="S25" s="44"/>
      <c r="T25" s="44"/>
      <c r="U25" s="44"/>
      <c r="V25" s="44"/>
      <c r="W25" s="44"/>
      <c r="X25" s="44"/>
    </row>
    <row r="26" spans="1:24" ht="36" customHeight="1" x14ac:dyDescent="0.25">
      <c r="B26" s="41" t="s">
        <v>57</v>
      </c>
      <c r="C26" s="48">
        <v>52</v>
      </c>
      <c r="D26" s="48">
        <v>56</v>
      </c>
      <c r="E26" s="48">
        <v>74</v>
      </c>
      <c r="F26" s="48">
        <v>89</v>
      </c>
      <c r="G26" s="48">
        <v>98</v>
      </c>
      <c r="H26" s="48">
        <v>98</v>
      </c>
      <c r="I26" s="48">
        <v>99</v>
      </c>
      <c r="J26" s="48">
        <v>99</v>
      </c>
      <c r="K26" s="48">
        <v>95</v>
      </c>
      <c r="L26" s="48">
        <v>84</v>
      </c>
      <c r="M26" s="48">
        <v>69</v>
      </c>
      <c r="N26" s="48">
        <v>49</v>
      </c>
      <c r="O26" s="47">
        <v>99</v>
      </c>
      <c r="Q26" s="44"/>
      <c r="R26" s="44"/>
      <c r="S26" s="44"/>
      <c r="T26" s="44"/>
      <c r="U26" s="44"/>
      <c r="V26" s="44"/>
      <c r="W26" s="44"/>
      <c r="X26" s="44"/>
    </row>
    <row r="27" spans="1:24" ht="36" customHeight="1" x14ac:dyDescent="0.25">
      <c r="B27" s="41" t="s">
        <v>58</v>
      </c>
      <c r="C27" s="48">
        <v>29.488709677419344</v>
      </c>
      <c r="D27" s="48">
        <v>32.528070175438572</v>
      </c>
      <c r="E27" s="48">
        <v>49.074193548387107</v>
      </c>
      <c r="F27" s="48">
        <v>59.311666666666675</v>
      </c>
      <c r="G27" s="48">
        <v>70.758064516129039</v>
      </c>
      <c r="H27" s="48">
        <v>79.805000000000035</v>
      </c>
      <c r="I27" s="48">
        <v>78.880000000000024</v>
      </c>
      <c r="J27" s="48">
        <v>79.248387096774223</v>
      </c>
      <c r="K27" s="48">
        <v>72.101754385964938</v>
      </c>
      <c r="L27" s="48">
        <v>56.240983606557386</v>
      </c>
      <c r="M27" s="48">
        <v>43.044999999999995</v>
      </c>
      <c r="N27" s="48">
        <v>29.185483870967733</v>
      </c>
      <c r="O27" s="47">
        <v>56.604000000000113</v>
      </c>
      <c r="Q27" s="44"/>
      <c r="R27" s="44"/>
      <c r="S27" s="44"/>
      <c r="T27" s="44"/>
      <c r="U27" s="44"/>
      <c r="V27" s="44"/>
      <c r="W27" s="44"/>
      <c r="X27" s="44"/>
    </row>
    <row r="28" spans="1:24" ht="36" customHeight="1" x14ac:dyDescent="0.25">
      <c r="B28" s="41" t="s">
        <v>59</v>
      </c>
      <c r="C28" s="48">
        <v>10</v>
      </c>
      <c r="D28" s="48">
        <v>13</v>
      </c>
      <c r="E28" s="48">
        <v>27</v>
      </c>
      <c r="F28" s="48">
        <v>36</v>
      </c>
      <c r="G28" s="48">
        <v>44</v>
      </c>
      <c r="H28" s="48">
        <v>57</v>
      </c>
      <c r="I28" s="48">
        <v>62</v>
      </c>
      <c r="J28" s="48">
        <v>62</v>
      </c>
      <c r="K28" s="48">
        <v>52</v>
      </c>
      <c r="L28" s="48">
        <v>35</v>
      </c>
      <c r="M28" s="48">
        <v>22</v>
      </c>
      <c r="N28" s="48">
        <v>9</v>
      </c>
      <c r="O28" s="47">
        <v>9</v>
      </c>
      <c r="Q28" s="44"/>
      <c r="R28" s="43"/>
      <c r="S28" s="43"/>
      <c r="T28" s="44"/>
      <c r="U28" s="44"/>
      <c r="V28" s="44"/>
      <c r="W28" s="44"/>
      <c r="X28" s="44"/>
    </row>
    <row r="29" spans="1:24" x14ac:dyDescent="0.25">
      <c r="Q29" s="44"/>
      <c r="R29" s="44"/>
      <c r="S29" s="44"/>
      <c r="T29" s="44"/>
      <c r="U29" s="44"/>
      <c r="V29" s="44"/>
      <c r="W29" s="44"/>
      <c r="X29" s="44"/>
    </row>
    <row r="30" spans="1:24" x14ac:dyDescent="0.25">
      <c r="Q30" s="44"/>
      <c r="R30" s="44"/>
      <c r="S30" s="44"/>
      <c r="T30" s="44"/>
      <c r="U30" s="44"/>
      <c r="V30" s="44"/>
      <c r="W30" s="44"/>
      <c r="X30" s="44"/>
    </row>
    <row r="31" spans="1:24" x14ac:dyDescent="0.25">
      <c r="Q31" s="44"/>
      <c r="R31" s="44"/>
      <c r="S31" s="44"/>
      <c r="T31" s="44"/>
      <c r="U31" s="44"/>
      <c r="V31" s="44"/>
      <c r="W31" s="44"/>
      <c r="X31" s="44"/>
    </row>
  </sheetData>
  <dataConsolidate/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3AA8-C809-4747-AE79-4D457D077EA8}">
  <dimension ref="A1:Q33"/>
  <sheetViews>
    <sheetView workbookViewId="0">
      <pane xSplit="1" ySplit="2" topLeftCell="B3" activePane="bottomRight" state="frozen"/>
      <selection activeCell="K3" sqref="K3:K33"/>
      <selection pane="topRight" activeCell="K3" sqref="K3:K33"/>
      <selection pane="bottomLeft" activeCell="K3" sqref="K3:K33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43831</v>
      </c>
      <c r="B3" s="8">
        <v>31</v>
      </c>
      <c r="C3" s="8">
        <v>20.5</v>
      </c>
      <c r="D3" s="8">
        <v>14</v>
      </c>
      <c r="E3" s="8">
        <v>1</v>
      </c>
      <c r="F3" s="8">
        <v>-2</v>
      </c>
      <c r="G3" s="8">
        <v>-6</v>
      </c>
      <c r="H3" s="8">
        <v>52</v>
      </c>
      <c r="I3" s="8">
        <v>39.799999999999997</v>
      </c>
      <c r="J3" s="8">
        <v>21</v>
      </c>
      <c r="K3" s="8">
        <v>4</v>
      </c>
      <c r="L3" s="8">
        <v>3</v>
      </c>
      <c r="M3" s="8">
        <v>2</v>
      </c>
      <c r="N3" s="8">
        <v>30.4</v>
      </c>
      <c r="O3" s="8">
        <v>30.4</v>
      </c>
      <c r="P3" s="8">
        <v>30.3</v>
      </c>
      <c r="Q3" s="8">
        <v>0</v>
      </c>
    </row>
    <row r="4" spans="1:17" ht="15.75" x14ac:dyDescent="0.25">
      <c r="A4" s="9">
        <v>43832</v>
      </c>
      <c r="B4" s="8">
        <v>38</v>
      </c>
      <c r="C4" s="8">
        <v>25.3</v>
      </c>
      <c r="D4" s="8">
        <v>18</v>
      </c>
      <c r="E4" s="8">
        <v>7</v>
      </c>
      <c r="F4" s="8">
        <v>4.5</v>
      </c>
      <c r="G4" s="8">
        <v>3</v>
      </c>
      <c r="H4" s="8">
        <v>56</v>
      </c>
      <c r="I4" s="8">
        <v>44.3</v>
      </c>
      <c r="J4" s="8">
        <v>24</v>
      </c>
      <c r="K4" s="8">
        <v>2</v>
      </c>
      <c r="L4" s="8">
        <v>1.5</v>
      </c>
      <c r="M4" s="8">
        <v>0</v>
      </c>
      <c r="N4" s="8">
        <v>30.4</v>
      </c>
      <c r="O4" s="8">
        <v>30.3</v>
      </c>
      <c r="P4" s="8">
        <v>30.3</v>
      </c>
      <c r="Q4" s="8">
        <v>0</v>
      </c>
    </row>
    <row r="5" spans="1:17" ht="15.75" x14ac:dyDescent="0.25">
      <c r="A5" s="9">
        <v>43833</v>
      </c>
      <c r="B5" s="8">
        <v>45</v>
      </c>
      <c r="C5" s="8">
        <v>28.5</v>
      </c>
      <c r="D5" s="8">
        <v>19</v>
      </c>
      <c r="E5" s="8">
        <v>12</v>
      </c>
      <c r="F5" s="8">
        <v>10.5</v>
      </c>
      <c r="G5" s="8">
        <v>9</v>
      </c>
      <c r="H5" s="8">
        <v>74</v>
      </c>
      <c r="I5" s="8">
        <v>51.3</v>
      </c>
      <c r="J5" s="8">
        <v>23</v>
      </c>
      <c r="K5" s="8">
        <v>4</v>
      </c>
      <c r="L5" s="8">
        <v>2</v>
      </c>
      <c r="M5" s="8">
        <v>0</v>
      </c>
      <c r="N5" s="8">
        <v>30.3</v>
      </c>
      <c r="O5" s="8">
        <v>30.3</v>
      </c>
      <c r="P5" s="8">
        <v>30.2</v>
      </c>
      <c r="Q5" s="8">
        <v>0</v>
      </c>
    </row>
    <row r="6" spans="1:17" ht="15.75" x14ac:dyDescent="0.25">
      <c r="A6" s="9">
        <v>43834</v>
      </c>
      <c r="B6" s="8">
        <v>48</v>
      </c>
      <c r="C6" s="8">
        <v>31.8</v>
      </c>
      <c r="D6" s="8">
        <v>23</v>
      </c>
      <c r="E6" s="8">
        <v>13</v>
      </c>
      <c r="F6" s="8">
        <v>11.8</v>
      </c>
      <c r="G6" s="8">
        <v>8</v>
      </c>
      <c r="H6" s="8">
        <v>65</v>
      </c>
      <c r="I6" s="8">
        <v>48.5</v>
      </c>
      <c r="J6" s="8">
        <v>19</v>
      </c>
      <c r="K6" s="8">
        <v>2</v>
      </c>
      <c r="L6" s="8">
        <v>1.5</v>
      </c>
      <c r="M6" s="8">
        <v>0</v>
      </c>
      <c r="N6" s="8">
        <v>30.3</v>
      </c>
      <c r="O6" s="8">
        <v>30.3</v>
      </c>
      <c r="P6" s="8">
        <v>30.2</v>
      </c>
      <c r="Q6" s="8">
        <v>0</v>
      </c>
    </row>
    <row r="7" spans="1:17" ht="15.75" x14ac:dyDescent="0.25">
      <c r="A7" s="9">
        <v>43835</v>
      </c>
      <c r="B7" s="8">
        <v>36</v>
      </c>
      <c r="C7" s="8">
        <v>30.3</v>
      </c>
      <c r="D7" s="8">
        <v>26</v>
      </c>
      <c r="E7" s="8">
        <v>28</v>
      </c>
      <c r="F7" s="8">
        <v>22.5</v>
      </c>
      <c r="G7" s="8">
        <v>20</v>
      </c>
      <c r="H7" s="8">
        <v>87</v>
      </c>
      <c r="I7" s="8">
        <v>75</v>
      </c>
      <c r="J7" s="8">
        <v>55</v>
      </c>
      <c r="K7" s="8">
        <v>4</v>
      </c>
      <c r="L7" s="8">
        <v>3</v>
      </c>
      <c r="M7" s="8">
        <v>2</v>
      </c>
      <c r="N7" s="8">
        <v>30.4</v>
      </c>
      <c r="O7" s="8">
        <v>30.3</v>
      </c>
      <c r="P7" s="8">
        <v>30.3</v>
      </c>
      <c r="Q7" s="8">
        <v>0.02</v>
      </c>
    </row>
    <row r="8" spans="1:17" ht="15.75" x14ac:dyDescent="0.25">
      <c r="A8" s="9">
        <v>43836</v>
      </c>
      <c r="B8" s="8">
        <v>38</v>
      </c>
      <c r="C8" s="8">
        <v>32.5</v>
      </c>
      <c r="D8" s="8">
        <v>30</v>
      </c>
      <c r="E8" s="8">
        <v>30</v>
      </c>
      <c r="F8" s="8">
        <v>29</v>
      </c>
      <c r="G8" s="8">
        <v>28</v>
      </c>
      <c r="H8" s="8">
        <v>95</v>
      </c>
      <c r="I8" s="8">
        <v>87.3</v>
      </c>
      <c r="J8" s="8">
        <v>70</v>
      </c>
      <c r="K8" s="8">
        <v>2</v>
      </c>
      <c r="L8" s="8">
        <v>1.5</v>
      </c>
      <c r="M8" s="8">
        <v>0</v>
      </c>
      <c r="N8" s="8">
        <v>30.3</v>
      </c>
      <c r="O8" s="8">
        <v>30.2</v>
      </c>
      <c r="P8" s="8">
        <v>30.1</v>
      </c>
      <c r="Q8" s="8">
        <v>0.19</v>
      </c>
    </row>
    <row r="9" spans="1:17" ht="15.75" x14ac:dyDescent="0.25">
      <c r="A9" s="9">
        <v>43837</v>
      </c>
      <c r="B9" s="8">
        <v>35</v>
      </c>
      <c r="C9" s="8">
        <v>33.799999999999997</v>
      </c>
      <c r="D9" s="8">
        <v>31</v>
      </c>
      <c r="E9" s="8">
        <v>15</v>
      </c>
      <c r="F9" s="8">
        <v>11.5</v>
      </c>
      <c r="G9" s="8">
        <v>7</v>
      </c>
      <c r="H9" s="8">
        <v>45</v>
      </c>
      <c r="I9" s="8">
        <v>40</v>
      </c>
      <c r="J9" s="8">
        <v>31</v>
      </c>
      <c r="K9" s="8">
        <v>7</v>
      </c>
      <c r="L9" s="8">
        <v>6.3</v>
      </c>
      <c r="M9" s="8">
        <v>4</v>
      </c>
      <c r="N9" s="8">
        <v>30.2</v>
      </c>
      <c r="O9" s="8">
        <v>30.2</v>
      </c>
      <c r="P9" s="8">
        <v>30.1</v>
      </c>
      <c r="Q9" s="8">
        <v>0.01</v>
      </c>
    </row>
    <row r="10" spans="1:17" ht="15.75" x14ac:dyDescent="0.25">
      <c r="A10" s="9">
        <v>43838</v>
      </c>
      <c r="B10" s="8">
        <v>41</v>
      </c>
      <c r="C10" s="8">
        <v>32.299999999999997</v>
      </c>
      <c r="D10" s="8">
        <v>28</v>
      </c>
      <c r="E10" s="8">
        <v>16</v>
      </c>
      <c r="F10" s="8">
        <v>9</v>
      </c>
      <c r="G10" s="8">
        <v>6</v>
      </c>
      <c r="H10" s="8">
        <v>62</v>
      </c>
      <c r="I10" s="8">
        <v>40.299999999999997</v>
      </c>
      <c r="J10" s="8">
        <v>26</v>
      </c>
      <c r="K10" s="8">
        <v>7</v>
      </c>
      <c r="L10" s="8">
        <v>3.8</v>
      </c>
      <c r="M10" s="8">
        <v>2</v>
      </c>
      <c r="N10" s="8">
        <v>30.3</v>
      </c>
      <c r="O10" s="8">
        <v>30.3</v>
      </c>
      <c r="P10" s="8">
        <v>30.2</v>
      </c>
      <c r="Q10" s="8">
        <v>0</v>
      </c>
    </row>
    <row r="11" spans="1:17" ht="15.75" x14ac:dyDescent="0.25">
      <c r="A11" s="9">
        <v>43839</v>
      </c>
      <c r="B11" s="8">
        <v>40</v>
      </c>
      <c r="C11" s="8">
        <v>28.8</v>
      </c>
      <c r="D11" s="8">
        <v>21</v>
      </c>
      <c r="E11" s="8">
        <v>19</v>
      </c>
      <c r="F11" s="8">
        <v>14</v>
      </c>
      <c r="G11" s="8">
        <v>10</v>
      </c>
      <c r="H11" s="8">
        <v>80</v>
      </c>
      <c r="I11" s="8">
        <v>58.5</v>
      </c>
      <c r="J11" s="8">
        <v>31</v>
      </c>
      <c r="K11" s="8">
        <v>4</v>
      </c>
      <c r="L11" s="8">
        <v>3</v>
      </c>
      <c r="M11" s="8">
        <v>2</v>
      </c>
      <c r="N11" s="8">
        <v>30.3</v>
      </c>
      <c r="O11" s="8">
        <v>30.2</v>
      </c>
      <c r="P11" s="8">
        <v>30.2</v>
      </c>
      <c r="Q11" s="8">
        <v>0</v>
      </c>
    </row>
    <row r="12" spans="1:17" ht="15.75" x14ac:dyDescent="0.25">
      <c r="A12" s="9">
        <v>43840</v>
      </c>
      <c r="B12" s="8">
        <v>42</v>
      </c>
      <c r="C12" s="8">
        <v>31.8</v>
      </c>
      <c r="D12" s="8">
        <v>22</v>
      </c>
      <c r="E12" s="8">
        <v>21</v>
      </c>
      <c r="F12" s="8">
        <v>11.8</v>
      </c>
      <c r="G12" s="8">
        <v>5</v>
      </c>
      <c r="H12" s="8">
        <v>83</v>
      </c>
      <c r="I12" s="8">
        <v>51.3</v>
      </c>
      <c r="J12" s="8">
        <v>24</v>
      </c>
      <c r="K12" s="8">
        <v>7</v>
      </c>
      <c r="L12" s="8">
        <v>2.8</v>
      </c>
      <c r="M12" s="8">
        <v>0</v>
      </c>
      <c r="N12" s="8">
        <v>30.2</v>
      </c>
      <c r="O12" s="8">
        <v>30.2</v>
      </c>
      <c r="P12" s="8">
        <v>30.1</v>
      </c>
      <c r="Q12" s="8">
        <v>0</v>
      </c>
    </row>
    <row r="13" spans="1:17" ht="15.75" x14ac:dyDescent="0.25">
      <c r="A13" s="9">
        <v>43841</v>
      </c>
      <c r="B13" s="8">
        <v>31</v>
      </c>
      <c r="C13" s="8">
        <v>29</v>
      </c>
      <c r="D13" s="8">
        <v>25</v>
      </c>
      <c r="E13" s="8">
        <v>6</v>
      </c>
      <c r="F13" s="8">
        <v>4</v>
      </c>
      <c r="G13" s="8">
        <v>3</v>
      </c>
      <c r="H13" s="8">
        <v>38</v>
      </c>
      <c r="I13" s="8">
        <v>34.799999999999997</v>
      </c>
      <c r="J13" s="8">
        <v>31</v>
      </c>
      <c r="K13" s="8">
        <v>9</v>
      </c>
      <c r="L13" s="8">
        <v>6.3</v>
      </c>
      <c r="M13" s="8">
        <v>2</v>
      </c>
      <c r="N13" s="8">
        <v>30.3</v>
      </c>
      <c r="O13" s="8">
        <v>30.2</v>
      </c>
      <c r="P13" s="8">
        <v>30.2</v>
      </c>
      <c r="Q13" s="8">
        <v>0</v>
      </c>
    </row>
    <row r="14" spans="1:17" ht="15.75" x14ac:dyDescent="0.25">
      <c r="A14" s="9">
        <v>43842</v>
      </c>
      <c r="B14" s="8">
        <v>35</v>
      </c>
      <c r="C14" s="8">
        <v>28.3</v>
      </c>
      <c r="D14" s="8">
        <v>22</v>
      </c>
      <c r="E14" s="8">
        <v>11</v>
      </c>
      <c r="F14" s="8">
        <v>9</v>
      </c>
      <c r="G14" s="8">
        <v>6</v>
      </c>
      <c r="H14" s="8">
        <v>56</v>
      </c>
      <c r="I14" s="8">
        <v>46</v>
      </c>
      <c r="J14" s="8">
        <v>30</v>
      </c>
      <c r="K14" s="8">
        <v>4</v>
      </c>
      <c r="L14" s="8">
        <v>3</v>
      </c>
      <c r="M14" s="8">
        <v>2</v>
      </c>
      <c r="N14" s="8">
        <v>30.2</v>
      </c>
      <c r="O14" s="8">
        <v>30.1</v>
      </c>
      <c r="P14" s="8">
        <v>30.1</v>
      </c>
      <c r="Q14" s="8">
        <v>0</v>
      </c>
    </row>
    <row r="15" spans="1:17" ht="15.75" x14ac:dyDescent="0.25">
      <c r="A15" s="9">
        <v>43843</v>
      </c>
      <c r="B15" s="8">
        <v>32</v>
      </c>
      <c r="C15" s="8">
        <v>27</v>
      </c>
      <c r="D15" s="8">
        <v>22</v>
      </c>
      <c r="E15" s="8">
        <v>2</v>
      </c>
      <c r="F15" s="8">
        <v>-1</v>
      </c>
      <c r="G15" s="8">
        <v>-5</v>
      </c>
      <c r="H15" s="8">
        <v>38</v>
      </c>
      <c r="I15" s="8">
        <v>31</v>
      </c>
      <c r="J15" s="8">
        <v>21</v>
      </c>
      <c r="K15" s="8">
        <v>9</v>
      </c>
      <c r="L15" s="8">
        <v>6.8</v>
      </c>
      <c r="M15" s="8">
        <v>4</v>
      </c>
      <c r="N15" s="8">
        <v>30.2</v>
      </c>
      <c r="O15" s="8">
        <v>30.2</v>
      </c>
      <c r="P15" s="8">
        <v>30.2</v>
      </c>
      <c r="Q15" s="8">
        <v>0</v>
      </c>
    </row>
    <row r="16" spans="1:17" ht="15.75" x14ac:dyDescent="0.25">
      <c r="A16" s="9">
        <v>43844</v>
      </c>
      <c r="B16" s="8">
        <v>33</v>
      </c>
      <c r="C16" s="8">
        <v>25.8</v>
      </c>
      <c r="D16" s="8">
        <v>19</v>
      </c>
      <c r="E16" s="8">
        <v>4</v>
      </c>
      <c r="F16" s="8">
        <v>1.3</v>
      </c>
      <c r="G16" s="8">
        <v>0</v>
      </c>
      <c r="H16" s="8">
        <v>45</v>
      </c>
      <c r="I16" s="8">
        <v>36.299999999999997</v>
      </c>
      <c r="J16" s="8">
        <v>26</v>
      </c>
      <c r="K16" s="8">
        <v>4</v>
      </c>
      <c r="L16" s="8">
        <v>4</v>
      </c>
      <c r="M16" s="8">
        <v>4</v>
      </c>
      <c r="N16" s="8">
        <v>30.3</v>
      </c>
      <c r="O16" s="8">
        <v>30.3</v>
      </c>
      <c r="P16" s="8">
        <v>30.3</v>
      </c>
      <c r="Q16" s="8">
        <v>0</v>
      </c>
    </row>
    <row r="17" spans="1:17" ht="15.75" x14ac:dyDescent="0.25">
      <c r="A17" s="9">
        <v>43845</v>
      </c>
      <c r="B17" s="8">
        <v>35</v>
      </c>
      <c r="C17" s="8">
        <v>23.8</v>
      </c>
      <c r="D17" s="8">
        <v>16</v>
      </c>
      <c r="E17" s="8">
        <v>11</v>
      </c>
      <c r="F17" s="8">
        <v>7.3</v>
      </c>
      <c r="G17" s="8">
        <v>6</v>
      </c>
      <c r="H17" s="8">
        <v>65</v>
      </c>
      <c r="I17" s="8">
        <v>52.8</v>
      </c>
      <c r="J17" s="8">
        <v>30</v>
      </c>
      <c r="K17" s="8">
        <v>4</v>
      </c>
      <c r="L17" s="8">
        <v>2</v>
      </c>
      <c r="M17" s="8">
        <v>0</v>
      </c>
      <c r="N17" s="8">
        <v>30.3</v>
      </c>
      <c r="O17" s="8">
        <v>30.3</v>
      </c>
      <c r="P17" s="8">
        <v>30.3</v>
      </c>
      <c r="Q17" s="8">
        <v>0</v>
      </c>
    </row>
    <row r="18" spans="1:17" ht="15.75" x14ac:dyDescent="0.25">
      <c r="A18" s="9">
        <v>43846</v>
      </c>
      <c r="B18" s="8">
        <v>36</v>
      </c>
      <c r="C18" s="8">
        <v>27</v>
      </c>
      <c r="D18" s="8">
        <v>22</v>
      </c>
      <c r="E18" s="8">
        <v>15</v>
      </c>
      <c r="F18" s="8">
        <v>8</v>
      </c>
      <c r="G18" s="8">
        <v>1</v>
      </c>
      <c r="H18" s="8">
        <v>74</v>
      </c>
      <c r="I18" s="8">
        <v>49.3</v>
      </c>
      <c r="J18" s="8">
        <v>23</v>
      </c>
      <c r="K18" s="8">
        <v>4</v>
      </c>
      <c r="L18" s="8">
        <v>2</v>
      </c>
      <c r="M18" s="8">
        <v>0</v>
      </c>
      <c r="N18" s="8">
        <v>30.4</v>
      </c>
      <c r="O18" s="8">
        <v>30.3</v>
      </c>
      <c r="P18" s="8">
        <v>30.3</v>
      </c>
      <c r="Q18" s="8">
        <v>0</v>
      </c>
    </row>
    <row r="19" spans="1:17" ht="15.75" x14ac:dyDescent="0.25">
      <c r="A19" s="9">
        <v>43847</v>
      </c>
      <c r="B19" s="8">
        <v>37</v>
      </c>
      <c r="C19" s="8">
        <v>27.8</v>
      </c>
      <c r="D19" s="8">
        <v>20</v>
      </c>
      <c r="E19" s="8">
        <v>17</v>
      </c>
      <c r="F19" s="8">
        <v>12.5</v>
      </c>
      <c r="G19" s="8">
        <v>8</v>
      </c>
      <c r="H19" s="8">
        <v>75</v>
      </c>
      <c r="I19" s="8">
        <v>56.5</v>
      </c>
      <c r="J19" s="8">
        <v>31</v>
      </c>
      <c r="K19" s="8">
        <v>4</v>
      </c>
      <c r="L19" s="8">
        <v>2</v>
      </c>
      <c r="M19" s="8">
        <v>0</v>
      </c>
      <c r="N19" s="8">
        <v>30.3</v>
      </c>
      <c r="O19" s="8">
        <v>30.2</v>
      </c>
      <c r="P19" s="8">
        <v>30.2</v>
      </c>
      <c r="Q19" s="8">
        <v>0</v>
      </c>
    </row>
    <row r="20" spans="1:17" ht="15.75" x14ac:dyDescent="0.25">
      <c r="A20" s="9">
        <v>43848</v>
      </c>
      <c r="B20" s="8">
        <v>28</v>
      </c>
      <c r="C20" s="8">
        <v>23.8</v>
      </c>
      <c r="D20" s="8">
        <v>18</v>
      </c>
      <c r="E20" s="8">
        <v>22</v>
      </c>
      <c r="F20" s="8">
        <v>19.3</v>
      </c>
      <c r="G20" s="8">
        <v>16</v>
      </c>
      <c r="H20" s="8">
        <v>92</v>
      </c>
      <c r="I20" s="8">
        <v>83</v>
      </c>
      <c r="J20" s="8">
        <v>75</v>
      </c>
      <c r="K20" s="8">
        <v>7</v>
      </c>
      <c r="L20" s="8">
        <v>4.8</v>
      </c>
      <c r="M20" s="8">
        <v>4</v>
      </c>
      <c r="N20" s="8">
        <v>30.2</v>
      </c>
      <c r="O20" s="8">
        <v>30.1</v>
      </c>
      <c r="P20" s="8">
        <v>30.1</v>
      </c>
      <c r="Q20" s="8">
        <v>0</v>
      </c>
    </row>
    <row r="21" spans="1:17" ht="15.75" x14ac:dyDescent="0.25">
      <c r="A21" s="9">
        <v>43849</v>
      </c>
      <c r="B21" s="8">
        <v>40</v>
      </c>
      <c r="C21" s="8">
        <v>33.799999999999997</v>
      </c>
      <c r="D21" s="8">
        <v>30</v>
      </c>
      <c r="E21" s="8">
        <v>9</v>
      </c>
      <c r="F21" s="8">
        <v>3.8</v>
      </c>
      <c r="G21" s="8">
        <v>-1</v>
      </c>
      <c r="H21" s="8">
        <v>42</v>
      </c>
      <c r="I21" s="8">
        <v>29.3</v>
      </c>
      <c r="J21" s="8">
        <v>24</v>
      </c>
      <c r="K21" s="8">
        <v>7</v>
      </c>
      <c r="L21" s="8">
        <v>4.5</v>
      </c>
      <c r="M21" s="8">
        <v>2</v>
      </c>
      <c r="N21" s="8">
        <v>30.1</v>
      </c>
      <c r="O21" s="8">
        <v>30.1</v>
      </c>
      <c r="P21" s="8">
        <v>30</v>
      </c>
      <c r="Q21" s="8">
        <v>0</v>
      </c>
    </row>
    <row r="22" spans="1:17" ht="15.75" x14ac:dyDescent="0.25">
      <c r="A22" s="9">
        <v>43850</v>
      </c>
      <c r="B22" s="8">
        <v>42</v>
      </c>
      <c r="C22" s="8">
        <v>34.5</v>
      </c>
      <c r="D22" s="8">
        <v>29</v>
      </c>
      <c r="E22" s="8">
        <v>3</v>
      </c>
      <c r="F22" s="8">
        <v>0.5</v>
      </c>
      <c r="G22" s="8">
        <v>-5</v>
      </c>
      <c r="H22" s="8">
        <v>33</v>
      </c>
      <c r="I22" s="8">
        <v>25.5</v>
      </c>
      <c r="J22" s="8">
        <v>14</v>
      </c>
      <c r="K22" s="8">
        <v>9</v>
      </c>
      <c r="L22" s="8">
        <v>5.3</v>
      </c>
      <c r="M22" s="8">
        <v>4</v>
      </c>
      <c r="N22" s="8">
        <v>30.2</v>
      </c>
      <c r="O22" s="8">
        <v>30.2</v>
      </c>
      <c r="P22" s="8">
        <v>30.1</v>
      </c>
      <c r="Q22" s="8">
        <v>0</v>
      </c>
    </row>
    <row r="23" spans="1:17" ht="15.75" x14ac:dyDescent="0.25">
      <c r="A23" s="9">
        <v>43851</v>
      </c>
      <c r="B23" s="8">
        <v>38</v>
      </c>
      <c r="C23" s="8">
        <v>29</v>
      </c>
      <c r="D23" s="8">
        <v>19</v>
      </c>
      <c r="E23" s="8">
        <v>14</v>
      </c>
      <c r="F23" s="8">
        <v>10.5</v>
      </c>
      <c r="G23" s="8">
        <v>6</v>
      </c>
      <c r="H23" s="8">
        <v>64</v>
      </c>
      <c r="I23" s="8">
        <v>47.3</v>
      </c>
      <c r="J23" s="8">
        <v>35</v>
      </c>
      <c r="K23" s="8">
        <v>4</v>
      </c>
      <c r="L23" s="8">
        <v>2.5</v>
      </c>
      <c r="M23" s="8">
        <v>0</v>
      </c>
      <c r="N23" s="8">
        <v>30.2</v>
      </c>
      <c r="O23" s="8">
        <v>30.2</v>
      </c>
      <c r="P23" s="8">
        <v>30.1</v>
      </c>
      <c r="Q23" s="8">
        <v>0</v>
      </c>
    </row>
    <row r="24" spans="1:17" ht="15.75" x14ac:dyDescent="0.25">
      <c r="A24" s="9">
        <v>43852</v>
      </c>
      <c r="B24" s="8">
        <v>42</v>
      </c>
      <c r="C24" s="8">
        <v>29.3</v>
      </c>
      <c r="D24" s="8">
        <v>22</v>
      </c>
      <c r="E24" s="8">
        <v>15</v>
      </c>
      <c r="F24" s="8">
        <v>13.3</v>
      </c>
      <c r="G24" s="8">
        <v>12</v>
      </c>
      <c r="H24" s="8">
        <v>72</v>
      </c>
      <c r="I24" s="8">
        <v>54.5</v>
      </c>
      <c r="J24" s="8">
        <v>30</v>
      </c>
      <c r="K24" s="8">
        <v>4</v>
      </c>
      <c r="L24" s="8">
        <v>2</v>
      </c>
      <c r="M24" s="8">
        <v>0</v>
      </c>
      <c r="N24" s="8">
        <v>30.1</v>
      </c>
      <c r="O24" s="8">
        <v>30.1</v>
      </c>
      <c r="P24" s="8">
        <v>30.1</v>
      </c>
      <c r="Q24" s="8">
        <v>0</v>
      </c>
    </row>
    <row r="25" spans="1:17" ht="15.75" x14ac:dyDescent="0.25">
      <c r="A25" s="9">
        <v>43853</v>
      </c>
      <c r="B25" s="8">
        <v>46</v>
      </c>
      <c r="C25" s="8">
        <v>30</v>
      </c>
      <c r="D25" s="8">
        <v>22</v>
      </c>
      <c r="E25" s="8">
        <v>17</v>
      </c>
      <c r="F25" s="8">
        <v>13.3</v>
      </c>
      <c r="G25" s="8">
        <v>10</v>
      </c>
      <c r="H25" s="8">
        <v>79</v>
      </c>
      <c r="I25" s="8">
        <v>55.5</v>
      </c>
      <c r="J25" s="8">
        <v>23</v>
      </c>
      <c r="K25" s="8">
        <v>9</v>
      </c>
      <c r="L25" s="8">
        <v>3.8</v>
      </c>
      <c r="M25" s="8">
        <v>2</v>
      </c>
      <c r="N25" s="8">
        <v>30.4</v>
      </c>
      <c r="O25" s="8">
        <v>30.2</v>
      </c>
      <c r="P25" s="8">
        <v>30.2</v>
      </c>
      <c r="Q25" s="8">
        <v>0</v>
      </c>
    </row>
    <row r="26" spans="1:17" ht="15.75" x14ac:dyDescent="0.25">
      <c r="A26" s="9">
        <v>43854</v>
      </c>
      <c r="B26" s="8">
        <v>38</v>
      </c>
      <c r="C26" s="8">
        <v>31.3</v>
      </c>
      <c r="D26" s="8">
        <v>26</v>
      </c>
      <c r="E26" s="8">
        <v>22</v>
      </c>
      <c r="F26" s="8">
        <v>13.3</v>
      </c>
      <c r="G26" s="8">
        <v>6</v>
      </c>
      <c r="H26" s="8">
        <v>84</v>
      </c>
      <c r="I26" s="8">
        <v>50.5</v>
      </c>
      <c r="J26" s="8">
        <v>36</v>
      </c>
      <c r="K26" s="8">
        <v>7</v>
      </c>
      <c r="L26" s="8">
        <v>4.5</v>
      </c>
      <c r="M26" s="8">
        <v>2</v>
      </c>
      <c r="N26" s="8">
        <v>30.6</v>
      </c>
      <c r="O26" s="8">
        <v>30.5</v>
      </c>
      <c r="P26" s="8">
        <v>30.5</v>
      </c>
      <c r="Q26" s="8">
        <v>0</v>
      </c>
    </row>
    <row r="27" spans="1:17" ht="15.75" x14ac:dyDescent="0.25">
      <c r="A27" s="9">
        <v>43855</v>
      </c>
      <c r="B27" s="8">
        <v>40</v>
      </c>
      <c r="C27" s="8">
        <v>27.5</v>
      </c>
      <c r="D27" s="8">
        <v>21</v>
      </c>
      <c r="E27" s="8">
        <v>17</v>
      </c>
      <c r="F27" s="8">
        <v>16.5</v>
      </c>
      <c r="G27" s="8">
        <v>16</v>
      </c>
      <c r="H27" s="8">
        <v>82</v>
      </c>
      <c r="I27" s="8">
        <v>65</v>
      </c>
      <c r="J27" s="8">
        <v>37</v>
      </c>
      <c r="K27" s="8">
        <v>4</v>
      </c>
      <c r="L27" s="8">
        <v>2</v>
      </c>
      <c r="M27" s="8">
        <v>0</v>
      </c>
      <c r="N27" s="8">
        <v>30.5</v>
      </c>
      <c r="O27" s="8">
        <v>30.4</v>
      </c>
      <c r="P27" s="8">
        <v>30.4</v>
      </c>
      <c r="Q27" s="8">
        <v>0</v>
      </c>
    </row>
    <row r="28" spans="1:17" ht="15.75" x14ac:dyDescent="0.25">
      <c r="A28" s="9">
        <v>43856</v>
      </c>
      <c r="B28" s="8">
        <v>37</v>
      </c>
      <c r="C28" s="8">
        <v>27.3</v>
      </c>
      <c r="D28" s="8">
        <v>22</v>
      </c>
      <c r="E28" s="8">
        <v>20</v>
      </c>
      <c r="F28" s="8">
        <v>17.5</v>
      </c>
      <c r="G28" s="8">
        <v>15</v>
      </c>
      <c r="H28" s="8">
        <v>76</v>
      </c>
      <c r="I28" s="8">
        <v>67.3</v>
      </c>
      <c r="J28" s="8">
        <v>48</v>
      </c>
      <c r="K28" s="8">
        <v>4</v>
      </c>
      <c r="L28" s="8">
        <v>2</v>
      </c>
      <c r="M28" s="8">
        <v>0</v>
      </c>
      <c r="N28" s="8">
        <v>30.4</v>
      </c>
      <c r="O28" s="8">
        <v>30.4</v>
      </c>
      <c r="P28" s="8">
        <v>30.3</v>
      </c>
      <c r="Q28" s="8">
        <v>0</v>
      </c>
    </row>
    <row r="29" spans="1:17" ht="15.75" x14ac:dyDescent="0.25">
      <c r="A29" s="9">
        <v>43857</v>
      </c>
      <c r="B29" s="8">
        <v>41</v>
      </c>
      <c r="C29" s="8">
        <v>31.3</v>
      </c>
      <c r="D29" s="8">
        <v>25</v>
      </c>
      <c r="E29" s="8">
        <v>21</v>
      </c>
      <c r="F29" s="8">
        <v>19.3</v>
      </c>
      <c r="G29" s="8">
        <v>18</v>
      </c>
      <c r="H29" s="8">
        <v>83</v>
      </c>
      <c r="I29" s="8">
        <v>62.8</v>
      </c>
      <c r="J29" s="8">
        <v>40</v>
      </c>
      <c r="K29" s="8">
        <v>2</v>
      </c>
      <c r="L29" s="8">
        <v>2</v>
      </c>
      <c r="M29" s="8">
        <v>2</v>
      </c>
      <c r="N29" s="8">
        <v>30.3</v>
      </c>
      <c r="O29" s="8">
        <v>30.2</v>
      </c>
      <c r="P29" s="8">
        <v>30.1</v>
      </c>
      <c r="Q29" s="8">
        <v>0</v>
      </c>
    </row>
    <row r="30" spans="1:17" ht="15.75" x14ac:dyDescent="0.25">
      <c r="A30" s="9">
        <v>43858</v>
      </c>
      <c r="B30" s="8">
        <v>41</v>
      </c>
      <c r="C30" s="8">
        <v>31.8</v>
      </c>
      <c r="D30" s="8">
        <v>26</v>
      </c>
      <c r="E30" s="8">
        <v>20</v>
      </c>
      <c r="F30" s="8">
        <v>19.3</v>
      </c>
      <c r="G30" s="8">
        <v>19</v>
      </c>
      <c r="H30" s="8">
        <v>75</v>
      </c>
      <c r="I30" s="8">
        <v>62.3</v>
      </c>
      <c r="J30" s="8">
        <v>42</v>
      </c>
      <c r="K30" s="8">
        <v>4</v>
      </c>
      <c r="L30" s="8">
        <v>1.5</v>
      </c>
      <c r="M30" s="8">
        <v>0</v>
      </c>
      <c r="N30" s="8">
        <v>30.2</v>
      </c>
      <c r="O30" s="8">
        <v>30.1</v>
      </c>
      <c r="P30" s="8">
        <v>30.1</v>
      </c>
      <c r="Q30" s="8">
        <v>0</v>
      </c>
    </row>
    <row r="31" spans="1:17" ht="15.75" x14ac:dyDescent="0.25">
      <c r="A31" s="9">
        <v>43859</v>
      </c>
      <c r="B31" s="8">
        <v>46</v>
      </c>
      <c r="C31" s="8">
        <v>33.799999999999997</v>
      </c>
      <c r="D31" s="8">
        <v>26</v>
      </c>
      <c r="E31" s="8">
        <v>22</v>
      </c>
      <c r="F31" s="8">
        <v>19.5</v>
      </c>
      <c r="G31" s="8">
        <v>14</v>
      </c>
      <c r="H31" s="8">
        <v>86</v>
      </c>
      <c r="I31" s="8">
        <v>60</v>
      </c>
      <c r="J31" s="8">
        <v>36</v>
      </c>
      <c r="K31" s="8">
        <v>7</v>
      </c>
      <c r="L31" s="8">
        <v>2.8</v>
      </c>
      <c r="M31" s="8">
        <v>0</v>
      </c>
      <c r="N31" s="8">
        <v>30.2</v>
      </c>
      <c r="O31" s="8">
        <v>30.2</v>
      </c>
      <c r="P31" s="8">
        <v>30.1</v>
      </c>
      <c r="Q31" s="8">
        <v>0</v>
      </c>
    </row>
    <row r="32" spans="1:17" ht="15.75" x14ac:dyDescent="0.25">
      <c r="A32" s="9">
        <v>43860</v>
      </c>
      <c r="B32" s="8">
        <v>43</v>
      </c>
      <c r="C32" s="8">
        <v>29.8</v>
      </c>
      <c r="D32" s="8">
        <v>21</v>
      </c>
      <c r="E32" s="8">
        <v>15</v>
      </c>
      <c r="F32" s="8">
        <v>14</v>
      </c>
      <c r="G32" s="8">
        <v>13</v>
      </c>
      <c r="H32" s="8">
        <v>80</v>
      </c>
      <c r="I32" s="8">
        <v>57</v>
      </c>
      <c r="J32" s="8">
        <v>30</v>
      </c>
      <c r="K32" s="8">
        <v>9</v>
      </c>
      <c r="L32" s="8">
        <v>3.3</v>
      </c>
      <c r="M32" s="8">
        <v>0</v>
      </c>
      <c r="N32" s="8">
        <v>30.2</v>
      </c>
      <c r="O32" s="8">
        <v>30.2</v>
      </c>
      <c r="P32" s="8">
        <v>30.1</v>
      </c>
      <c r="Q32" s="8">
        <v>0</v>
      </c>
    </row>
    <row r="33" spans="1:17" ht="15.75" x14ac:dyDescent="0.25">
      <c r="A33" s="9">
        <v>43861</v>
      </c>
      <c r="B33" s="8">
        <v>44</v>
      </c>
      <c r="C33" s="8">
        <v>33.299999999999997</v>
      </c>
      <c r="D33" s="8">
        <v>22</v>
      </c>
      <c r="E33" s="8">
        <v>16</v>
      </c>
      <c r="F33" s="8">
        <v>11.5</v>
      </c>
      <c r="G33" s="8">
        <v>1</v>
      </c>
      <c r="H33" s="8">
        <v>74</v>
      </c>
      <c r="I33" s="8">
        <v>48.5</v>
      </c>
      <c r="J33" s="8">
        <v>16</v>
      </c>
      <c r="K33" s="8">
        <v>4</v>
      </c>
      <c r="L33" s="8">
        <v>2.5</v>
      </c>
      <c r="M33" s="8">
        <v>2</v>
      </c>
      <c r="N33" s="8">
        <v>30.1</v>
      </c>
      <c r="O33" s="8">
        <v>30.1</v>
      </c>
      <c r="P33" s="8">
        <v>30</v>
      </c>
      <c r="Q33" s="8">
        <v>0</v>
      </c>
    </row>
  </sheetData>
  <conditionalFormatting sqref="B3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9F264-B246-40C7-9328-1A6DF59A2912}">
  <dimension ref="A1:Q32"/>
  <sheetViews>
    <sheetView workbookViewId="0">
      <pane xSplit="1" ySplit="2" topLeftCell="B3" activePane="bottomRight" state="frozen"/>
      <selection activeCell="L33" activeCellId="2" sqref="L3:L31 L32 L33"/>
      <selection pane="topRight" activeCell="L33" activeCellId="2" sqref="L3:L31 L32 L33"/>
      <selection pane="bottomLeft" activeCell="L33" activeCellId="2" sqref="L3:L31 L32 L33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43862</v>
      </c>
      <c r="B3" s="8">
        <v>40</v>
      </c>
      <c r="C3" s="8">
        <v>35</v>
      </c>
      <c r="D3" s="8">
        <v>30</v>
      </c>
      <c r="E3" s="8">
        <v>3</v>
      </c>
      <c r="F3" s="8">
        <v>0.8</v>
      </c>
      <c r="G3" s="8">
        <v>-2</v>
      </c>
      <c r="H3" s="8">
        <v>33</v>
      </c>
      <c r="I3" s="8">
        <v>24.5</v>
      </c>
      <c r="J3" s="8">
        <v>17</v>
      </c>
      <c r="K3" s="8">
        <v>7</v>
      </c>
      <c r="L3" s="8">
        <v>3.8</v>
      </c>
      <c r="M3" s="8">
        <v>2</v>
      </c>
      <c r="N3" s="8">
        <v>30.3</v>
      </c>
      <c r="O3" s="8">
        <v>30.3</v>
      </c>
      <c r="P3" s="8">
        <v>30.2</v>
      </c>
      <c r="Q3" s="8">
        <v>0</v>
      </c>
    </row>
    <row r="4" spans="1:17" ht="15.75" x14ac:dyDescent="0.25">
      <c r="A4" s="9">
        <v>43863</v>
      </c>
      <c r="B4" s="8">
        <v>34</v>
      </c>
      <c r="C4" s="8">
        <v>32.5</v>
      </c>
      <c r="D4" s="8">
        <v>30</v>
      </c>
      <c r="E4" s="8">
        <v>27</v>
      </c>
      <c r="F4" s="8">
        <v>18.5</v>
      </c>
      <c r="G4" s="8">
        <v>-2</v>
      </c>
      <c r="H4" s="8">
        <v>89</v>
      </c>
      <c r="I4" s="8">
        <v>63.3</v>
      </c>
      <c r="J4" s="8">
        <v>22</v>
      </c>
      <c r="K4" s="8">
        <v>7</v>
      </c>
      <c r="L4" s="8">
        <v>4.3</v>
      </c>
      <c r="M4" s="8">
        <v>2</v>
      </c>
      <c r="N4" s="8">
        <v>30.3</v>
      </c>
      <c r="O4" s="8">
        <v>30.3</v>
      </c>
      <c r="P4" s="8">
        <v>30.2</v>
      </c>
      <c r="Q4" s="8">
        <v>0.05</v>
      </c>
    </row>
    <row r="5" spans="1:17" ht="15.75" x14ac:dyDescent="0.25">
      <c r="A5" s="9">
        <v>43864</v>
      </c>
      <c r="B5" s="8">
        <v>36</v>
      </c>
      <c r="C5" s="8">
        <v>28</v>
      </c>
      <c r="D5" s="8">
        <v>18</v>
      </c>
      <c r="E5" s="8">
        <v>13</v>
      </c>
      <c r="F5" s="8">
        <v>3.3</v>
      </c>
      <c r="G5" s="8">
        <v>-6</v>
      </c>
      <c r="H5" s="8">
        <v>49</v>
      </c>
      <c r="I5" s="8">
        <v>36.5</v>
      </c>
      <c r="J5" s="8">
        <v>23</v>
      </c>
      <c r="K5" s="8">
        <v>11</v>
      </c>
      <c r="L5" s="8">
        <v>5.5</v>
      </c>
      <c r="M5" s="8">
        <v>2</v>
      </c>
      <c r="N5" s="8">
        <v>30.4</v>
      </c>
      <c r="O5" s="8">
        <v>30.3</v>
      </c>
      <c r="P5" s="8">
        <v>30.1</v>
      </c>
      <c r="Q5" s="8">
        <v>0.05</v>
      </c>
    </row>
    <row r="6" spans="1:17" ht="15.75" x14ac:dyDescent="0.25">
      <c r="A6" s="9">
        <v>43865</v>
      </c>
      <c r="B6" s="8">
        <v>34</v>
      </c>
      <c r="C6" s="8">
        <v>26.8</v>
      </c>
      <c r="D6" s="8">
        <v>24</v>
      </c>
      <c r="E6" s="8">
        <v>12</v>
      </c>
      <c r="F6" s="8">
        <v>-0.8</v>
      </c>
      <c r="G6" s="8">
        <v>-9</v>
      </c>
      <c r="H6" s="8">
        <v>61</v>
      </c>
      <c r="I6" s="8">
        <v>34.299999999999997</v>
      </c>
      <c r="J6" s="8">
        <v>17</v>
      </c>
      <c r="K6" s="8">
        <v>13</v>
      </c>
      <c r="L6" s="8">
        <v>5.3</v>
      </c>
      <c r="M6" s="8">
        <v>2</v>
      </c>
      <c r="N6" s="8">
        <v>30.4</v>
      </c>
      <c r="O6" s="8">
        <v>30.3</v>
      </c>
      <c r="P6" s="8">
        <v>30.2</v>
      </c>
      <c r="Q6" s="8">
        <v>0</v>
      </c>
    </row>
    <row r="7" spans="1:17" ht="15.75" x14ac:dyDescent="0.25">
      <c r="A7" s="9">
        <v>43866</v>
      </c>
      <c r="B7" s="8">
        <v>24</v>
      </c>
      <c r="C7" s="8">
        <v>21.3</v>
      </c>
      <c r="D7" s="8">
        <v>18</v>
      </c>
      <c r="E7" s="8">
        <v>19</v>
      </c>
      <c r="F7" s="8">
        <v>14.5</v>
      </c>
      <c r="G7" s="8">
        <v>10</v>
      </c>
      <c r="H7" s="8">
        <v>83</v>
      </c>
      <c r="I7" s="8">
        <v>76</v>
      </c>
      <c r="J7" s="8">
        <v>70</v>
      </c>
      <c r="K7" s="8">
        <v>7</v>
      </c>
      <c r="L7" s="8">
        <v>5.8</v>
      </c>
      <c r="M7" s="8">
        <v>2</v>
      </c>
      <c r="N7" s="8">
        <v>30.5</v>
      </c>
      <c r="O7" s="8">
        <v>30.5</v>
      </c>
      <c r="P7" s="8">
        <v>30.5</v>
      </c>
      <c r="Q7" s="8">
        <v>0.04</v>
      </c>
    </row>
    <row r="8" spans="1:17" ht="15.75" x14ac:dyDescent="0.25">
      <c r="A8" s="9">
        <v>43867</v>
      </c>
      <c r="B8" s="8">
        <v>24</v>
      </c>
      <c r="C8" s="8">
        <v>20.8</v>
      </c>
      <c r="D8" s="8">
        <v>17</v>
      </c>
      <c r="E8" s="8">
        <v>19</v>
      </c>
      <c r="F8" s="8">
        <v>16.3</v>
      </c>
      <c r="G8" s="8">
        <v>13</v>
      </c>
      <c r="H8" s="8">
        <v>87</v>
      </c>
      <c r="I8" s="8">
        <v>83</v>
      </c>
      <c r="J8" s="8">
        <v>80</v>
      </c>
      <c r="K8" s="8">
        <v>7</v>
      </c>
      <c r="L8" s="8">
        <v>3.3</v>
      </c>
      <c r="M8" s="8">
        <v>0</v>
      </c>
      <c r="N8" s="8">
        <v>30.5</v>
      </c>
      <c r="O8" s="8">
        <v>30.4</v>
      </c>
      <c r="P8" s="8">
        <v>30.4</v>
      </c>
      <c r="Q8" s="8">
        <v>0.14000000000000001</v>
      </c>
    </row>
    <row r="9" spans="1:17" ht="15.75" x14ac:dyDescent="0.25">
      <c r="A9" s="9">
        <v>43868</v>
      </c>
      <c r="B9" s="8">
        <v>35</v>
      </c>
      <c r="C9" s="8">
        <v>25.8</v>
      </c>
      <c r="D9" s="8">
        <v>20</v>
      </c>
      <c r="E9" s="8">
        <v>20</v>
      </c>
      <c r="F9" s="8">
        <v>18.3</v>
      </c>
      <c r="G9" s="8">
        <v>15</v>
      </c>
      <c r="H9" s="8">
        <v>83</v>
      </c>
      <c r="I9" s="8">
        <v>75.5</v>
      </c>
      <c r="J9" s="8">
        <v>56</v>
      </c>
      <c r="K9" s="8">
        <v>2</v>
      </c>
      <c r="L9" s="8">
        <v>2</v>
      </c>
      <c r="M9" s="8">
        <v>2</v>
      </c>
      <c r="N9" s="8">
        <v>30.4</v>
      </c>
      <c r="O9" s="8">
        <v>30.3</v>
      </c>
      <c r="P9" s="8">
        <v>30.3</v>
      </c>
      <c r="Q9" s="8">
        <v>0.08</v>
      </c>
    </row>
    <row r="10" spans="1:17" ht="15.75" x14ac:dyDescent="0.25">
      <c r="A10" s="9">
        <v>43869</v>
      </c>
      <c r="B10" s="8">
        <v>44</v>
      </c>
      <c r="C10" s="8">
        <v>29.3</v>
      </c>
      <c r="D10" s="8">
        <v>18</v>
      </c>
      <c r="E10" s="8">
        <v>17</v>
      </c>
      <c r="F10" s="8">
        <v>16</v>
      </c>
      <c r="G10" s="8">
        <v>14</v>
      </c>
      <c r="H10" s="8">
        <v>89</v>
      </c>
      <c r="I10" s="8">
        <v>64.3</v>
      </c>
      <c r="J10" s="8">
        <v>30</v>
      </c>
      <c r="K10" s="8">
        <v>4</v>
      </c>
      <c r="L10" s="8">
        <v>3</v>
      </c>
      <c r="M10" s="8">
        <v>2</v>
      </c>
      <c r="N10" s="8">
        <v>30.4</v>
      </c>
      <c r="O10" s="8">
        <v>30.3</v>
      </c>
      <c r="P10" s="8">
        <v>30.3</v>
      </c>
      <c r="Q10" s="8">
        <v>0</v>
      </c>
    </row>
    <row r="11" spans="1:17" ht="15.75" x14ac:dyDescent="0.25">
      <c r="A11" s="9">
        <v>43870</v>
      </c>
      <c r="B11" s="8">
        <v>42</v>
      </c>
      <c r="C11" s="8">
        <v>30.5</v>
      </c>
      <c r="D11" s="8">
        <v>23</v>
      </c>
      <c r="E11" s="8">
        <v>25</v>
      </c>
      <c r="F11" s="8">
        <v>21.5</v>
      </c>
      <c r="G11" s="8">
        <v>18</v>
      </c>
      <c r="H11" s="8">
        <v>82</v>
      </c>
      <c r="I11" s="8">
        <v>70.5</v>
      </c>
      <c r="J11" s="8">
        <v>48</v>
      </c>
      <c r="K11" s="8">
        <v>7</v>
      </c>
      <c r="L11" s="8">
        <v>2.8</v>
      </c>
      <c r="M11" s="8">
        <v>0</v>
      </c>
      <c r="N11" s="8">
        <v>30.3</v>
      </c>
      <c r="O11" s="8">
        <v>30.1</v>
      </c>
      <c r="P11" s="8">
        <v>30</v>
      </c>
      <c r="Q11" s="8">
        <v>0</v>
      </c>
    </row>
    <row r="12" spans="1:17" ht="15.75" x14ac:dyDescent="0.25">
      <c r="A12" s="9">
        <v>43871</v>
      </c>
      <c r="B12" s="8">
        <v>52</v>
      </c>
      <c r="C12" s="8">
        <v>34.299999999999997</v>
      </c>
      <c r="D12" s="8">
        <v>24</v>
      </c>
      <c r="E12" s="8">
        <v>26</v>
      </c>
      <c r="F12" s="8">
        <v>24</v>
      </c>
      <c r="G12" s="8">
        <v>22</v>
      </c>
      <c r="H12" s="8">
        <v>90</v>
      </c>
      <c r="I12" s="8">
        <v>70.3</v>
      </c>
      <c r="J12" s="8">
        <v>34</v>
      </c>
      <c r="K12" s="8">
        <v>2</v>
      </c>
      <c r="L12" s="8">
        <v>0.5</v>
      </c>
      <c r="M12" s="8">
        <v>0</v>
      </c>
      <c r="N12" s="8">
        <v>30</v>
      </c>
      <c r="O12" s="8">
        <v>30</v>
      </c>
      <c r="P12" s="8">
        <v>29.9</v>
      </c>
      <c r="Q12" s="8">
        <v>0</v>
      </c>
    </row>
    <row r="13" spans="1:17" ht="15.75" x14ac:dyDescent="0.25">
      <c r="A13" s="9">
        <v>43872</v>
      </c>
      <c r="B13" s="8">
        <v>49</v>
      </c>
      <c r="C13" s="8">
        <v>35.799999999999997</v>
      </c>
      <c r="D13" s="8">
        <v>28</v>
      </c>
      <c r="E13" s="8">
        <v>31</v>
      </c>
      <c r="F13" s="8">
        <v>27.8</v>
      </c>
      <c r="G13" s="8">
        <v>25</v>
      </c>
      <c r="H13" s="8">
        <v>87</v>
      </c>
      <c r="I13" s="8">
        <v>74.8</v>
      </c>
      <c r="J13" s="8">
        <v>50</v>
      </c>
      <c r="K13" s="8">
        <v>4</v>
      </c>
      <c r="L13" s="8">
        <v>2.5</v>
      </c>
      <c r="M13" s="8">
        <v>2</v>
      </c>
      <c r="N13" s="8">
        <v>30</v>
      </c>
      <c r="O13" s="8">
        <v>30</v>
      </c>
      <c r="P13" s="8">
        <v>29.9</v>
      </c>
      <c r="Q13" s="8">
        <v>0</v>
      </c>
    </row>
    <row r="14" spans="1:17" ht="15.75" x14ac:dyDescent="0.25">
      <c r="A14" s="9">
        <v>43873</v>
      </c>
      <c r="B14" s="8">
        <v>51</v>
      </c>
      <c r="C14" s="8">
        <v>38</v>
      </c>
      <c r="D14" s="8">
        <v>30</v>
      </c>
      <c r="E14" s="8">
        <v>33</v>
      </c>
      <c r="F14" s="8">
        <v>30.3</v>
      </c>
      <c r="G14" s="8">
        <v>27</v>
      </c>
      <c r="H14" s="8">
        <v>90</v>
      </c>
      <c r="I14" s="8">
        <v>76</v>
      </c>
      <c r="J14" s="8">
        <v>49</v>
      </c>
      <c r="K14" s="8">
        <v>2</v>
      </c>
      <c r="L14" s="8">
        <v>1</v>
      </c>
      <c r="M14" s="8">
        <v>0</v>
      </c>
      <c r="N14" s="8">
        <v>29.9</v>
      </c>
      <c r="O14" s="8">
        <v>29.9</v>
      </c>
      <c r="P14" s="8">
        <v>29.8</v>
      </c>
      <c r="Q14" s="8">
        <v>0</v>
      </c>
    </row>
    <row r="15" spans="1:17" ht="15.75" x14ac:dyDescent="0.25">
      <c r="A15" s="9">
        <v>43874</v>
      </c>
      <c r="B15" s="8">
        <v>44</v>
      </c>
      <c r="C15" s="8">
        <v>39.299999999999997</v>
      </c>
      <c r="D15" s="8">
        <v>31</v>
      </c>
      <c r="E15" s="8">
        <v>41</v>
      </c>
      <c r="F15" s="8">
        <v>36.299999999999997</v>
      </c>
      <c r="G15" s="8">
        <v>28</v>
      </c>
      <c r="H15" s="8">
        <v>93</v>
      </c>
      <c r="I15" s="8">
        <v>89.8</v>
      </c>
      <c r="J15" s="8">
        <v>84</v>
      </c>
      <c r="K15" s="8">
        <v>7</v>
      </c>
      <c r="L15" s="8">
        <v>4.3</v>
      </c>
      <c r="M15" s="8">
        <v>2</v>
      </c>
      <c r="N15" s="8">
        <v>29.8</v>
      </c>
      <c r="O15" s="8">
        <v>29.8</v>
      </c>
      <c r="P15" s="8">
        <v>29.8</v>
      </c>
      <c r="Q15" s="8">
        <v>0</v>
      </c>
    </row>
    <row r="16" spans="1:17" ht="15.75" x14ac:dyDescent="0.25">
      <c r="A16" s="9">
        <v>43875</v>
      </c>
      <c r="B16" s="8">
        <v>44</v>
      </c>
      <c r="C16" s="8">
        <v>34.799999999999997</v>
      </c>
      <c r="D16" s="8">
        <v>31</v>
      </c>
      <c r="E16" s="8">
        <v>38</v>
      </c>
      <c r="F16" s="8">
        <v>29.8</v>
      </c>
      <c r="G16" s="8">
        <v>21</v>
      </c>
      <c r="H16" s="8">
        <v>94</v>
      </c>
      <c r="I16" s="8">
        <v>82.8</v>
      </c>
      <c r="J16" s="8">
        <v>67</v>
      </c>
      <c r="K16" s="8">
        <v>18</v>
      </c>
      <c r="L16" s="8">
        <v>9</v>
      </c>
      <c r="M16" s="8">
        <v>2</v>
      </c>
      <c r="N16" s="8">
        <v>30.3</v>
      </c>
      <c r="O16" s="8">
        <v>30.1</v>
      </c>
      <c r="P16" s="8">
        <v>29.9</v>
      </c>
      <c r="Q16" s="8">
        <v>1.17</v>
      </c>
    </row>
    <row r="17" spans="1:17" ht="15.75" x14ac:dyDescent="0.25">
      <c r="A17" s="9">
        <v>43876</v>
      </c>
      <c r="B17" s="8">
        <v>31</v>
      </c>
      <c r="C17" s="8">
        <v>27</v>
      </c>
      <c r="D17" s="8">
        <v>23</v>
      </c>
      <c r="E17" s="8">
        <v>4</v>
      </c>
      <c r="F17" s="8">
        <v>0.8</v>
      </c>
      <c r="G17" s="8">
        <v>-1</v>
      </c>
      <c r="H17" s="8">
        <v>37</v>
      </c>
      <c r="I17" s="8">
        <v>32.5</v>
      </c>
      <c r="J17" s="8">
        <v>29</v>
      </c>
      <c r="K17" s="8">
        <v>13</v>
      </c>
      <c r="L17" s="8">
        <v>12</v>
      </c>
      <c r="M17" s="8">
        <v>9</v>
      </c>
      <c r="N17" s="8">
        <v>30.4</v>
      </c>
      <c r="O17" s="8">
        <v>30.4</v>
      </c>
      <c r="P17" s="8">
        <v>30.3</v>
      </c>
      <c r="Q17" s="8">
        <v>1.17</v>
      </c>
    </row>
    <row r="18" spans="1:17" ht="15.75" x14ac:dyDescent="0.25">
      <c r="A18" s="9">
        <v>43877</v>
      </c>
      <c r="B18" s="8">
        <v>38</v>
      </c>
      <c r="C18" s="8">
        <v>31.3</v>
      </c>
      <c r="D18" s="8">
        <v>26</v>
      </c>
      <c r="E18" s="8">
        <v>7</v>
      </c>
      <c r="F18" s="8">
        <v>2.8</v>
      </c>
      <c r="G18" s="8">
        <v>-3</v>
      </c>
      <c r="H18" s="8">
        <v>33</v>
      </c>
      <c r="I18" s="8">
        <v>29.8</v>
      </c>
      <c r="J18" s="8">
        <v>28</v>
      </c>
      <c r="K18" s="8">
        <v>13</v>
      </c>
      <c r="L18" s="8">
        <v>9.8000000000000007</v>
      </c>
      <c r="M18" s="8">
        <v>4</v>
      </c>
      <c r="N18" s="8">
        <v>30.3</v>
      </c>
      <c r="O18" s="8">
        <v>30.3</v>
      </c>
      <c r="P18" s="8">
        <v>30.2</v>
      </c>
      <c r="Q18" s="8">
        <v>0</v>
      </c>
    </row>
    <row r="19" spans="1:17" ht="15.75" x14ac:dyDescent="0.25">
      <c r="A19" s="9">
        <v>43878</v>
      </c>
      <c r="B19" s="8">
        <v>41</v>
      </c>
      <c r="C19" s="8">
        <v>33.799999999999997</v>
      </c>
      <c r="D19" s="8">
        <v>29</v>
      </c>
      <c r="E19" s="8">
        <v>19</v>
      </c>
      <c r="F19" s="8">
        <v>9.5</v>
      </c>
      <c r="G19" s="8">
        <v>2</v>
      </c>
      <c r="H19" s="8">
        <v>52</v>
      </c>
      <c r="I19" s="8">
        <v>37.799999999999997</v>
      </c>
      <c r="J19" s="8">
        <v>31</v>
      </c>
      <c r="K19" s="8">
        <v>11</v>
      </c>
      <c r="L19" s="8">
        <v>5.5</v>
      </c>
      <c r="M19" s="8">
        <v>0</v>
      </c>
      <c r="N19" s="8">
        <v>30.3</v>
      </c>
      <c r="O19" s="8">
        <v>30.3</v>
      </c>
      <c r="P19" s="8">
        <v>30.2</v>
      </c>
      <c r="Q19" s="8">
        <v>0</v>
      </c>
    </row>
    <row r="20" spans="1:17" ht="15.75" x14ac:dyDescent="0.25">
      <c r="A20" s="9">
        <v>43879</v>
      </c>
      <c r="B20" s="8">
        <v>49</v>
      </c>
      <c r="C20" s="8">
        <v>35</v>
      </c>
      <c r="D20" s="8">
        <v>27</v>
      </c>
      <c r="E20" s="8">
        <v>23</v>
      </c>
      <c r="F20" s="8">
        <v>20.8</v>
      </c>
      <c r="G20" s="8">
        <v>19</v>
      </c>
      <c r="H20" s="8">
        <v>74</v>
      </c>
      <c r="I20" s="8">
        <v>59.5</v>
      </c>
      <c r="J20" s="8">
        <v>29</v>
      </c>
      <c r="K20" s="8">
        <v>7</v>
      </c>
      <c r="L20" s="8">
        <v>2.8</v>
      </c>
      <c r="M20" s="8">
        <v>0</v>
      </c>
      <c r="N20" s="8">
        <v>30.3</v>
      </c>
      <c r="O20" s="8">
        <v>30.2</v>
      </c>
      <c r="P20" s="8">
        <v>30.1</v>
      </c>
      <c r="Q20" s="8">
        <v>0</v>
      </c>
    </row>
    <row r="21" spans="1:17" ht="15.75" x14ac:dyDescent="0.25">
      <c r="A21" s="9">
        <v>43880</v>
      </c>
      <c r="B21" s="8">
        <v>46</v>
      </c>
      <c r="C21" s="8">
        <v>35.299999999999997</v>
      </c>
      <c r="D21" s="8">
        <v>27</v>
      </c>
      <c r="E21" s="8">
        <v>31</v>
      </c>
      <c r="F21" s="8">
        <v>25</v>
      </c>
      <c r="G21" s="8">
        <v>22</v>
      </c>
      <c r="H21" s="8">
        <v>83</v>
      </c>
      <c r="I21" s="8">
        <v>69</v>
      </c>
      <c r="J21" s="8">
        <v>43</v>
      </c>
      <c r="K21" s="8">
        <v>7</v>
      </c>
      <c r="L21" s="8">
        <v>2.8</v>
      </c>
      <c r="M21" s="8">
        <v>0</v>
      </c>
      <c r="N21" s="8">
        <v>30.2</v>
      </c>
      <c r="O21" s="8">
        <v>30.2</v>
      </c>
      <c r="P21" s="8">
        <v>30.1</v>
      </c>
      <c r="Q21" s="8">
        <v>0</v>
      </c>
    </row>
    <row r="22" spans="1:17" ht="15.75" x14ac:dyDescent="0.25">
      <c r="A22" s="9">
        <v>43881</v>
      </c>
      <c r="B22" s="8">
        <v>40</v>
      </c>
      <c r="C22" s="8">
        <v>36</v>
      </c>
      <c r="D22" s="8">
        <v>34</v>
      </c>
      <c r="E22" s="8">
        <v>29</v>
      </c>
      <c r="F22" s="8">
        <v>28.5</v>
      </c>
      <c r="G22" s="8">
        <v>28</v>
      </c>
      <c r="H22" s="8">
        <v>80</v>
      </c>
      <c r="I22" s="8">
        <v>75</v>
      </c>
      <c r="J22" s="8">
        <v>65</v>
      </c>
      <c r="K22" s="8">
        <v>4</v>
      </c>
      <c r="L22" s="8">
        <v>3</v>
      </c>
      <c r="M22" s="8">
        <v>2</v>
      </c>
      <c r="N22" s="8">
        <v>30.4</v>
      </c>
      <c r="O22" s="8">
        <v>30.3</v>
      </c>
      <c r="P22" s="8">
        <v>30.3</v>
      </c>
      <c r="Q22" s="8">
        <v>0</v>
      </c>
    </row>
    <row r="23" spans="1:17" ht="15.75" x14ac:dyDescent="0.25">
      <c r="A23" s="9">
        <v>43882</v>
      </c>
      <c r="B23" s="8">
        <v>47</v>
      </c>
      <c r="C23" s="8">
        <v>38.799999999999997</v>
      </c>
      <c r="D23" s="8">
        <v>31</v>
      </c>
      <c r="E23" s="8">
        <v>29</v>
      </c>
      <c r="F23" s="8">
        <v>23.3</v>
      </c>
      <c r="G23" s="8">
        <v>7</v>
      </c>
      <c r="H23" s="8">
        <v>93</v>
      </c>
      <c r="I23" s="8">
        <v>62.5</v>
      </c>
      <c r="J23" s="8">
        <v>23</v>
      </c>
      <c r="K23" s="8">
        <v>7</v>
      </c>
      <c r="L23" s="8">
        <v>3.3</v>
      </c>
      <c r="M23" s="8">
        <v>0</v>
      </c>
      <c r="N23" s="8">
        <v>30.3</v>
      </c>
      <c r="O23" s="8">
        <v>30.2</v>
      </c>
      <c r="P23" s="8">
        <v>30.1</v>
      </c>
      <c r="Q23" s="8">
        <v>0</v>
      </c>
    </row>
    <row r="24" spans="1:17" ht="15.75" x14ac:dyDescent="0.25">
      <c r="A24" s="9">
        <v>43883</v>
      </c>
      <c r="B24" s="8">
        <v>48</v>
      </c>
      <c r="C24" s="8">
        <v>40.799999999999997</v>
      </c>
      <c r="D24" s="8">
        <v>37</v>
      </c>
      <c r="E24" s="8">
        <v>9</v>
      </c>
      <c r="F24" s="8">
        <v>5.5</v>
      </c>
      <c r="G24" s="8">
        <v>3</v>
      </c>
      <c r="H24" s="8">
        <v>29</v>
      </c>
      <c r="I24" s="8">
        <v>24.3</v>
      </c>
      <c r="J24" s="8">
        <v>16</v>
      </c>
      <c r="K24" s="8">
        <v>9</v>
      </c>
      <c r="L24" s="8">
        <v>7.3</v>
      </c>
      <c r="M24" s="8">
        <v>4</v>
      </c>
      <c r="N24" s="8">
        <v>30.4</v>
      </c>
      <c r="O24" s="8">
        <v>30.3</v>
      </c>
      <c r="P24" s="8">
        <v>30.3</v>
      </c>
      <c r="Q24" s="8">
        <v>0</v>
      </c>
    </row>
    <row r="25" spans="1:17" ht="15.75" x14ac:dyDescent="0.25">
      <c r="A25" s="9">
        <v>43884</v>
      </c>
      <c r="B25" s="8">
        <v>48</v>
      </c>
      <c r="C25" s="8">
        <v>37.5</v>
      </c>
      <c r="D25" s="8">
        <v>29</v>
      </c>
      <c r="E25" s="8">
        <v>23</v>
      </c>
      <c r="F25" s="8">
        <v>15.8</v>
      </c>
      <c r="G25" s="8">
        <v>8</v>
      </c>
      <c r="H25" s="8">
        <v>55</v>
      </c>
      <c r="I25" s="8">
        <v>43.3</v>
      </c>
      <c r="J25" s="8">
        <v>30</v>
      </c>
      <c r="K25" s="8">
        <v>4</v>
      </c>
      <c r="L25" s="8">
        <v>3</v>
      </c>
      <c r="M25" s="8">
        <v>2</v>
      </c>
      <c r="N25" s="8">
        <v>30.2</v>
      </c>
      <c r="O25" s="8">
        <v>30.1</v>
      </c>
      <c r="P25" s="8">
        <v>29.9</v>
      </c>
      <c r="Q25" s="8">
        <v>0</v>
      </c>
    </row>
    <row r="26" spans="1:17" ht="15.75" x14ac:dyDescent="0.25">
      <c r="A26" s="9">
        <v>43885</v>
      </c>
      <c r="B26" s="8">
        <v>48</v>
      </c>
      <c r="C26" s="8">
        <v>40.299999999999997</v>
      </c>
      <c r="D26" s="8">
        <v>32</v>
      </c>
      <c r="E26" s="8">
        <v>29</v>
      </c>
      <c r="F26" s="8">
        <v>23.5</v>
      </c>
      <c r="G26" s="8">
        <v>20</v>
      </c>
      <c r="H26" s="8">
        <v>71</v>
      </c>
      <c r="I26" s="8">
        <v>52.5</v>
      </c>
      <c r="J26" s="8">
        <v>38</v>
      </c>
      <c r="K26" s="8">
        <v>7</v>
      </c>
      <c r="L26" s="8">
        <v>4.3</v>
      </c>
      <c r="M26" s="8">
        <v>2</v>
      </c>
      <c r="N26" s="8">
        <v>30</v>
      </c>
      <c r="O26" s="8">
        <v>30</v>
      </c>
      <c r="P26" s="8">
        <v>30</v>
      </c>
      <c r="Q26" s="8">
        <v>0</v>
      </c>
    </row>
    <row r="27" spans="1:17" ht="15.75" x14ac:dyDescent="0.25">
      <c r="A27" s="9">
        <v>43886</v>
      </c>
      <c r="B27" s="8">
        <v>48</v>
      </c>
      <c r="C27" s="8">
        <v>43.8</v>
      </c>
      <c r="D27" s="8">
        <v>41</v>
      </c>
      <c r="E27" s="8">
        <v>22</v>
      </c>
      <c r="F27" s="8">
        <v>20.8</v>
      </c>
      <c r="G27" s="8">
        <v>20</v>
      </c>
      <c r="H27" s="8">
        <v>47</v>
      </c>
      <c r="I27" s="8">
        <v>40</v>
      </c>
      <c r="J27" s="8">
        <v>33</v>
      </c>
      <c r="K27" s="8">
        <v>4</v>
      </c>
      <c r="L27" s="8">
        <v>3.5</v>
      </c>
      <c r="M27" s="8">
        <v>2</v>
      </c>
      <c r="N27" s="8">
        <v>30.2</v>
      </c>
      <c r="O27" s="8">
        <v>30.1</v>
      </c>
      <c r="P27" s="8">
        <v>30</v>
      </c>
      <c r="Q27" s="8">
        <v>0</v>
      </c>
    </row>
    <row r="28" spans="1:17" ht="15.75" x14ac:dyDescent="0.25">
      <c r="A28" s="9">
        <v>43887</v>
      </c>
      <c r="B28" s="8">
        <v>46</v>
      </c>
      <c r="C28" s="8">
        <v>40.799999999999997</v>
      </c>
      <c r="D28" s="8">
        <v>37</v>
      </c>
      <c r="E28" s="8">
        <v>22</v>
      </c>
      <c r="F28" s="8">
        <v>19.5</v>
      </c>
      <c r="G28" s="8">
        <v>18</v>
      </c>
      <c r="H28" s="8">
        <v>50</v>
      </c>
      <c r="I28" s="8">
        <v>43.5</v>
      </c>
      <c r="J28" s="8">
        <v>34</v>
      </c>
      <c r="K28" s="8">
        <v>9</v>
      </c>
      <c r="L28" s="8">
        <v>5.5</v>
      </c>
      <c r="M28" s="8">
        <v>2</v>
      </c>
      <c r="N28" s="8">
        <v>30.4</v>
      </c>
      <c r="O28" s="8">
        <v>30.4</v>
      </c>
      <c r="P28" s="8">
        <v>30.3</v>
      </c>
      <c r="Q28" s="8">
        <v>0</v>
      </c>
    </row>
    <row r="29" spans="1:17" ht="15.75" x14ac:dyDescent="0.25">
      <c r="A29" s="9">
        <v>43888</v>
      </c>
      <c r="B29" s="8">
        <v>41</v>
      </c>
      <c r="C29" s="8">
        <v>37.5</v>
      </c>
      <c r="D29" s="8">
        <v>35</v>
      </c>
      <c r="E29" s="8">
        <v>19</v>
      </c>
      <c r="F29" s="8">
        <v>15.3</v>
      </c>
      <c r="G29" s="8">
        <v>12</v>
      </c>
      <c r="H29" s="8">
        <v>51</v>
      </c>
      <c r="I29" s="8">
        <v>41.3</v>
      </c>
      <c r="J29" s="8">
        <v>34</v>
      </c>
      <c r="K29" s="8">
        <v>7</v>
      </c>
      <c r="L29" s="8">
        <v>5.5</v>
      </c>
      <c r="M29" s="8">
        <v>4</v>
      </c>
      <c r="N29" s="8">
        <v>30.4</v>
      </c>
      <c r="O29" s="8">
        <v>30.3</v>
      </c>
      <c r="P29" s="8">
        <v>30.2</v>
      </c>
      <c r="Q29" s="8">
        <v>0</v>
      </c>
    </row>
    <row r="30" spans="1:17" ht="15.75" x14ac:dyDescent="0.25">
      <c r="A30" s="9">
        <v>43889</v>
      </c>
      <c r="B30" s="8">
        <v>45</v>
      </c>
      <c r="C30" s="8">
        <v>37.299999999999997</v>
      </c>
      <c r="D30" s="8">
        <v>30</v>
      </c>
      <c r="E30" s="8">
        <v>28</v>
      </c>
      <c r="F30" s="8">
        <v>23.5</v>
      </c>
      <c r="G30" s="8">
        <v>19</v>
      </c>
      <c r="H30" s="8">
        <v>72</v>
      </c>
      <c r="I30" s="8">
        <v>58</v>
      </c>
      <c r="J30" s="8">
        <v>45</v>
      </c>
      <c r="K30" s="8">
        <v>4</v>
      </c>
      <c r="L30" s="8">
        <v>3</v>
      </c>
      <c r="M30" s="8">
        <v>2</v>
      </c>
      <c r="N30" s="8">
        <v>30.1</v>
      </c>
      <c r="O30" s="8">
        <v>30</v>
      </c>
      <c r="P30" s="8">
        <v>29.9</v>
      </c>
      <c r="Q30" s="8">
        <v>0</v>
      </c>
    </row>
    <row r="31" spans="1:17" ht="15.75" x14ac:dyDescent="0.25">
      <c r="A31" s="9">
        <v>43890</v>
      </c>
      <c r="B31" s="8">
        <v>38</v>
      </c>
      <c r="C31" s="8">
        <v>36.299999999999997</v>
      </c>
      <c r="D31" s="8">
        <v>34</v>
      </c>
      <c r="E31" s="8">
        <v>37</v>
      </c>
      <c r="F31" s="8">
        <v>34.5</v>
      </c>
      <c r="G31" s="8">
        <v>31</v>
      </c>
      <c r="H31" s="8">
        <v>95</v>
      </c>
      <c r="I31" s="8">
        <v>92.8</v>
      </c>
      <c r="J31" s="8">
        <v>88</v>
      </c>
      <c r="K31" s="8">
        <v>4</v>
      </c>
      <c r="L31" s="8">
        <v>3.5</v>
      </c>
      <c r="M31" s="8">
        <v>2</v>
      </c>
      <c r="N31" s="8">
        <v>30</v>
      </c>
      <c r="O31" s="8">
        <v>30</v>
      </c>
      <c r="P31" s="8">
        <v>30</v>
      </c>
      <c r="Q31" s="8">
        <v>0.11</v>
      </c>
    </row>
    <row r="32" spans="1:17" x14ac:dyDescent="0.25">
      <c r="A32" s="10"/>
    </row>
  </sheetData>
  <conditionalFormatting sqref="B3:B3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FB688-E5FC-41E3-94E5-5FD397B6AD8C}">
  <dimension ref="A1:Y69"/>
  <sheetViews>
    <sheetView workbookViewId="0">
      <pane xSplit="1" ySplit="2" topLeftCell="B3" activePane="bottomRight" state="frozen"/>
      <selection activeCell="L3" sqref="L3:L31"/>
      <selection pane="topRight" activeCell="L3" sqref="L3:L31"/>
      <selection pane="bottomLeft" activeCell="L3" sqref="L3:L31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43891</v>
      </c>
      <c r="B3" s="8">
        <v>50</v>
      </c>
      <c r="C3" s="8">
        <v>40</v>
      </c>
      <c r="D3" s="8">
        <v>35</v>
      </c>
      <c r="E3" s="8">
        <v>36</v>
      </c>
      <c r="F3" s="8">
        <v>22.3</v>
      </c>
      <c r="G3" s="8">
        <v>7</v>
      </c>
      <c r="H3" s="8">
        <v>96</v>
      </c>
      <c r="I3" s="8">
        <v>60.8</v>
      </c>
      <c r="J3" s="8">
        <v>17</v>
      </c>
      <c r="K3" s="8">
        <v>11</v>
      </c>
      <c r="L3" s="8">
        <v>4.8</v>
      </c>
      <c r="M3" s="8">
        <v>2</v>
      </c>
      <c r="N3" s="8">
        <v>30.2</v>
      </c>
      <c r="O3" s="8">
        <v>30.1</v>
      </c>
      <c r="P3" s="8">
        <v>30.1</v>
      </c>
      <c r="Q3" s="8">
        <v>0.11</v>
      </c>
    </row>
    <row r="4" spans="1:17" ht="15.75" x14ac:dyDescent="0.25">
      <c r="A4" s="9">
        <v>43892</v>
      </c>
      <c r="B4" s="8">
        <v>47</v>
      </c>
      <c r="C4" s="8">
        <v>36.5</v>
      </c>
      <c r="D4" s="8">
        <v>28</v>
      </c>
      <c r="E4" s="8">
        <v>29</v>
      </c>
      <c r="F4" s="8">
        <v>20</v>
      </c>
      <c r="G4" s="8">
        <v>14</v>
      </c>
      <c r="H4" s="8">
        <v>67</v>
      </c>
      <c r="I4" s="8">
        <v>55.3</v>
      </c>
      <c r="J4" s="8">
        <v>26</v>
      </c>
      <c r="K4" s="8">
        <v>9</v>
      </c>
      <c r="L4" s="8">
        <v>4.3</v>
      </c>
      <c r="M4" s="8">
        <v>2</v>
      </c>
      <c r="N4" s="8">
        <v>30.3</v>
      </c>
      <c r="O4" s="8">
        <v>30.2</v>
      </c>
      <c r="P4" s="8">
        <v>30.1</v>
      </c>
      <c r="Q4" s="8">
        <v>0.02</v>
      </c>
    </row>
    <row r="5" spans="1:17" ht="15.75" x14ac:dyDescent="0.25">
      <c r="A5" s="9">
        <v>43893</v>
      </c>
      <c r="B5" s="8">
        <v>45</v>
      </c>
      <c r="C5" s="8">
        <v>38.5</v>
      </c>
      <c r="D5" s="8">
        <v>34</v>
      </c>
      <c r="E5" s="8">
        <v>31</v>
      </c>
      <c r="F5" s="8">
        <v>11</v>
      </c>
      <c r="G5" s="8">
        <v>-2</v>
      </c>
      <c r="H5" s="8">
        <v>91</v>
      </c>
      <c r="I5" s="8">
        <v>40.5</v>
      </c>
      <c r="J5" s="8">
        <v>19</v>
      </c>
      <c r="K5" s="8">
        <v>13</v>
      </c>
      <c r="L5" s="8">
        <v>8.3000000000000007</v>
      </c>
      <c r="M5" s="8">
        <v>2</v>
      </c>
      <c r="N5" s="8">
        <v>30.3</v>
      </c>
      <c r="O5" s="8">
        <v>30.2</v>
      </c>
      <c r="P5" s="8">
        <v>30.1</v>
      </c>
      <c r="Q5" s="8">
        <v>0.17</v>
      </c>
    </row>
    <row r="6" spans="1:17" ht="15.75" x14ac:dyDescent="0.25">
      <c r="A6" s="9">
        <v>43894</v>
      </c>
      <c r="B6" s="8">
        <v>43</v>
      </c>
      <c r="C6" s="8">
        <v>35.5</v>
      </c>
      <c r="D6" s="8">
        <v>30</v>
      </c>
      <c r="E6" s="8">
        <v>6</v>
      </c>
      <c r="F6" s="8">
        <v>3.3</v>
      </c>
      <c r="G6" s="8">
        <v>0</v>
      </c>
      <c r="H6" s="8">
        <v>34</v>
      </c>
      <c r="I6" s="8">
        <v>26.8</v>
      </c>
      <c r="J6" s="8">
        <v>17</v>
      </c>
      <c r="K6" s="8">
        <v>9</v>
      </c>
      <c r="L6" s="8">
        <v>7.3</v>
      </c>
      <c r="M6" s="8">
        <v>4</v>
      </c>
      <c r="N6" s="8">
        <v>30.4</v>
      </c>
      <c r="O6" s="8">
        <v>30.3</v>
      </c>
      <c r="P6" s="8">
        <v>30.3</v>
      </c>
      <c r="Q6" s="8">
        <v>0</v>
      </c>
    </row>
    <row r="7" spans="1:17" ht="15.75" x14ac:dyDescent="0.25">
      <c r="A7" s="9">
        <v>43895</v>
      </c>
      <c r="B7" s="8">
        <v>47</v>
      </c>
      <c r="C7" s="8">
        <v>36.799999999999997</v>
      </c>
      <c r="D7" s="8">
        <v>29</v>
      </c>
      <c r="E7" s="8">
        <v>20</v>
      </c>
      <c r="F7" s="8">
        <v>12</v>
      </c>
      <c r="G7" s="8">
        <v>7</v>
      </c>
      <c r="H7" s="8">
        <v>44</v>
      </c>
      <c r="I7" s="8">
        <v>37</v>
      </c>
      <c r="J7" s="8">
        <v>24</v>
      </c>
      <c r="K7" s="8">
        <v>11</v>
      </c>
      <c r="L7" s="8">
        <v>5.5</v>
      </c>
      <c r="M7" s="8">
        <v>0</v>
      </c>
      <c r="N7" s="8">
        <v>30.3</v>
      </c>
      <c r="O7" s="8">
        <v>30.1</v>
      </c>
      <c r="P7" s="8">
        <v>30</v>
      </c>
      <c r="Q7" s="8">
        <v>0</v>
      </c>
    </row>
    <row r="8" spans="1:17" ht="15.75" x14ac:dyDescent="0.25">
      <c r="A8" s="9">
        <v>43896</v>
      </c>
      <c r="B8" s="8">
        <v>50</v>
      </c>
      <c r="C8" s="8">
        <v>41.3</v>
      </c>
      <c r="D8" s="8">
        <v>34</v>
      </c>
      <c r="E8" s="8">
        <v>37</v>
      </c>
      <c r="F8" s="8">
        <v>28.5</v>
      </c>
      <c r="G8" s="8">
        <v>23</v>
      </c>
      <c r="H8" s="8">
        <v>72</v>
      </c>
      <c r="I8" s="8">
        <v>61</v>
      </c>
      <c r="J8" s="8">
        <v>48</v>
      </c>
      <c r="K8" s="8">
        <v>7</v>
      </c>
      <c r="L8" s="8">
        <v>4.3</v>
      </c>
      <c r="M8" s="8">
        <v>2</v>
      </c>
      <c r="N8" s="8">
        <v>29.9</v>
      </c>
      <c r="O8" s="8">
        <v>29.9</v>
      </c>
      <c r="P8" s="8">
        <v>29.8</v>
      </c>
      <c r="Q8" s="8">
        <v>0.03</v>
      </c>
    </row>
    <row r="9" spans="1:17" ht="15.75" x14ac:dyDescent="0.25">
      <c r="A9" s="9">
        <v>43897</v>
      </c>
      <c r="B9" s="8">
        <v>58</v>
      </c>
      <c r="C9" s="8">
        <v>47</v>
      </c>
      <c r="D9" s="8">
        <v>38</v>
      </c>
      <c r="E9" s="8">
        <v>35</v>
      </c>
      <c r="F9" s="8">
        <v>30.5</v>
      </c>
      <c r="G9" s="8">
        <v>20</v>
      </c>
      <c r="H9" s="8">
        <v>89</v>
      </c>
      <c r="I9" s="8">
        <v>59.3</v>
      </c>
      <c r="J9" s="8">
        <v>22</v>
      </c>
      <c r="K9" s="8">
        <v>7</v>
      </c>
      <c r="L9" s="8">
        <v>4.3</v>
      </c>
      <c r="M9" s="8">
        <v>2</v>
      </c>
      <c r="N9" s="8">
        <v>29.9</v>
      </c>
      <c r="O9" s="8">
        <v>29.9</v>
      </c>
      <c r="P9" s="8">
        <v>29.9</v>
      </c>
      <c r="Q9" s="8">
        <v>0.04</v>
      </c>
    </row>
    <row r="10" spans="1:17" ht="15.75" x14ac:dyDescent="0.25">
      <c r="A10" s="9">
        <v>43898</v>
      </c>
      <c r="B10" s="8">
        <v>42</v>
      </c>
      <c r="C10" s="8">
        <v>40.799999999999997</v>
      </c>
      <c r="D10" s="8">
        <v>39</v>
      </c>
      <c r="E10" s="8">
        <v>40</v>
      </c>
      <c r="F10" s="8">
        <v>37.799999999999997</v>
      </c>
      <c r="G10" s="8">
        <v>37</v>
      </c>
      <c r="H10" s="8">
        <v>94</v>
      </c>
      <c r="I10" s="8">
        <v>88.8</v>
      </c>
      <c r="J10" s="8">
        <v>82</v>
      </c>
      <c r="K10" s="8">
        <v>4</v>
      </c>
      <c r="L10" s="8">
        <v>3</v>
      </c>
      <c r="M10" s="8">
        <v>2</v>
      </c>
      <c r="N10" s="8">
        <v>29.9</v>
      </c>
      <c r="O10" s="8">
        <v>29.9</v>
      </c>
      <c r="P10" s="8">
        <v>29.9</v>
      </c>
      <c r="Q10" s="8">
        <v>0.04</v>
      </c>
    </row>
    <row r="11" spans="1:17" ht="15.75" x14ac:dyDescent="0.25">
      <c r="A11" s="9">
        <v>43899</v>
      </c>
      <c r="B11" s="8">
        <v>52</v>
      </c>
      <c r="C11" s="8">
        <v>46</v>
      </c>
      <c r="D11" s="8">
        <v>42</v>
      </c>
      <c r="E11" s="8">
        <v>40</v>
      </c>
      <c r="F11" s="8">
        <v>38.299999999999997</v>
      </c>
      <c r="G11" s="8">
        <v>36</v>
      </c>
      <c r="H11" s="8">
        <v>94</v>
      </c>
      <c r="I11" s="8">
        <v>75.8</v>
      </c>
      <c r="J11" s="8">
        <v>57</v>
      </c>
      <c r="K11" s="8">
        <v>7</v>
      </c>
      <c r="L11" s="8">
        <v>3.3</v>
      </c>
      <c r="M11" s="8">
        <v>0</v>
      </c>
      <c r="N11" s="8">
        <v>30</v>
      </c>
      <c r="O11" s="8">
        <v>30</v>
      </c>
      <c r="P11" s="8">
        <v>29.9</v>
      </c>
      <c r="Q11" s="8">
        <v>0.13</v>
      </c>
    </row>
    <row r="12" spans="1:17" ht="15.75" x14ac:dyDescent="0.25">
      <c r="A12" s="9">
        <v>43900</v>
      </c>
      <c r="B12" s="8">
        <v>50</v>
      </c>
      <c r="C12" s="8">
        <v>43.5</v>
      </c>
      <c r="D12" s="8">
        <v>34</v>
      </c>
      <c r="E12" s="8">
        <v>31</v>
      </c>
      <c r="F12" s="8">
        <v>11.5</v>
      </c>
      <c r="G12" s="8">
        <v>-2</v>
      </c>
      <c r="H12" s="8">
        <v>91</v>
      </c>
      <c r="I12" s="8">
        <v>37</v>
      </c>
      <c r="J12" s="8">
        <v>11</v>
      </c>
      <c r="K12" s="8">
        <v>9</v>
      </c>
      <c r="L12" s="8">
        <v>3.8</v>
      </c>
      <c r="M12" s="8">
        <v>0</v>
      </c>
      <c r="N12" s="8">
        <v>30</v>
      </c>
      <c r="O12" s="8">
        <v>30</v>
      </c>
      <c r="P12" s="8">
        <v>29.9</v>
      </c>
      <c r="Q12" s="8">
        <v>0.02</v>
      </c>
    </row>
    <row r="13" spans="1:17" ht="15.75" x14ac:dyDescent="0.25">
      <c r="A13" s="9">
        <v>43901</v>
      </c>
      <c r="B13" s="8">
        <v>59</v>
      </c>
      <c r="C13" s="8">
        <v>43.5</v>
      </c>
      <c r="D13" s="8">
        <v>30</v>
      </c>
      <c r="E13" s="8">
        <v>25</v>
      </c>
      <c r="F13" s="8">
        <v>19.5</v>
      </c>
      <c r="G13" s="8">
        <v>17</v>
      </c>
      <c r="H13" s="8">
        <v>59</v>
      </c>
      <c r="I13" s="8">
        <v>41.8</v>
      </c>
      <c r="J13" s="8">
        <v>20</v>
      </c>
      <c r="K13" s="8">
        <v>9</v>
      </c>
      <c r="L13" s="8">
        <v>4.3</v>
      </c>
      <c r="M13" s="8">
        <v>2</v>
      </c>
      <c r="N13" s="8">
        <v>29.9</v>
      </c>
      <c r="O13" s="8">
        <v>29.8</v>
      </c>
      <c r="P13" s="8">
        <v>29.7</v>
      </c>
      <c r="Q13" s="8">
        <v>0</v>
      </c>
    </row>
    <row r="14" spans="1:17" ht="15.75" x14ac:dyDescent="0.25">
      <c r="A14" s="9">
        <v>43902</v>
      </c>
      <c r="B14" s="8">
        <v>58</v>
      </c>
      <c r="C14" s="8">
        <v>49.3</v>
      </c>
      <c r="D14" s="8">
        <v>40</v>
      </c>
      <c r="E14" s="8">
        <v>24</v>
      </c>
      <c r="F14" s="8">
        <v>16.3</v>
      </c>
      <c r="G14" s="8">
        <v>6</v>
      </c>
      <c r="H14" s="8">
        <v>53</v>
      </c>
      <c r="I14" s="8">
        <v>29.5</v>
      </c>
      <c r="J14" s="8">
        <v>16</v>
      </c>
      <c r="K14" s="8">
        <v>9</v>
      </c>
      <c r="L14" s="8">
        <v>6.3</v>
      </c>
      <c r="M14" s="8">
        <v>2</v>
      </c>
      <c r="N14" s="8">
        <v>30.1</v>
      </c>
      <c r="O14" s="8">
        <v>29.9</v>
      </c>
      <c r="P14" s="8">
        <v>29.7</v>
      </c>
      <c r="Q14" s="8">
        <v>0</v>
      </c>
    </row>
    <row r="15" spans="1:17" ht="15.75" x14ac:dyDescent="0.25">
      <c r="A15" s="9">
        <v>43903</v>
      </c>
      <c r="B15" s="8">
        <v>52</v>
      </c>
      <c r="C15" s="8">
        <v>44</v>
      </c>
      <c r="D15" s="8">
        <v>37</v>
      </c>
      <c r="E15" s="8">
        <v>19</v>
      </c>
      <c r="F15" s="8">
        <v>8.5</v>
      </c>
      <c r="G15" s="8">
        <v>0</v>
      </c>
      <c r="H15" s="8">
        <v>32</v>
      </c>
      <c r="I15" s="8">
        <v>24.3</v>
      </c>
      <c r="J15" s="8">
        <v>18</v>
      </c>
      <c r="K15" s="8">
        <v>9</v>
      </c>
      <c r="L15" s="8">
        <v>5.5</v>
      </c>
      <c r="M15" s="8">
        <v>2</v>
      </c>
      <c r="N15" s="8">
        <v>30.4</v>
      </c>
      <c r="O15" s="8">
        <v>30.2</v>
      </c>
      <c r="P15" s="8">
        <v>30.1</v>
      </c>
      <c r="Q15" s="8">
        <v>0</v>
      </c>
    </row>
    <row r="16" spans="1:17" ht="15.75" x14ac:dyDescent="0.25">
      <c r="A16" s="9">
        <v>43904</v>
      </c>
      <c r="B16" s="8">
        <v>59</v>
      </c>
      <c r="C16" s="8">
        <v>49</v>
      </c>
      <c r="D16" s="8">
        <v>35</v>
      </c>
      <c r="E16" s="8">
        <v>19</v>
      </c>
      <c r="F16" s="8">
        <v>11.5</v>
      </c>
      <c r="G16" s="8">
        <v>5</v>
      </c>
      <c r="H16" s="8">
        <v>52</v>
      </c>
      <c r="I16" s="8">
        <v>27</v>
      </c>
      <c r="J16" s="8">
        <v>11</v>
      </c>
      <c r="K16" s="8">
        <v>13</v>
      </c>
      <c r="L16" s="8">
        <v>7</v>
      </c>
      <c r="M16" s="8">
        <v>2</v>
      </c>
      <c r="N16" s="8">
        <v>30</v>
      </c>
      <c r="O16" s="8">
        <v>29.9</v>
      </c>
      <c r="P16" s="8">
        <v>29.9</v>
      </c>
      <c r="Q16" s="8">
        <v>0</v>
      </c>
    </row>
    <row r="17" spans="1:17" ht="15.75" x14ac:dyDescent="0.25">
      <c r="A17" s="9">
        <v>43905</v>
      </c>
      <c r="B17" s="8">
        <v>64</v>
      </c>
      <c r="C17" s="8">
        <v>55</v>
      </c>
      <c r="D17" s="8">
        <v>51</v>
      </c>
      <c r="E17" s="8">
        <v>26</v>
      </c>
      <c r="F17" s="8">
        <v>18.8</v>
      </c>
      <c r="G17" s="8">
        <v>13</v>
      </c>
      <c r="H17" s="8">
        <v>35</v>
      </c>
      <c r="I17" s="8">
        <v>24.8</v>
      </c>
      <c r="J17" s="8">
        <v>18</v>
      </c>
      <c r="K17" s="8">
        <v>9</v>
      </c>
      <c r="L17" s="8">
        <v>4.8</v>
      </c>
      <c r="M17" s="8">
        <v>2</v>
      </c>
      <c r="N17" s="8">
        <v>30</v>
      </c>
      <c r="O17" s="8">
        <v>29.9</v>
      </c>
      <c r="P17" s="8">
        <v>29.9</v>
      </c>
      <c r="Q17" s="8">
        <v>0</v>
      </c>
    </row>
    <row r="18" spans="1:17" ht="15.75" x14ac:dyDescent="0.25">
      <c r="A18" s="9">
        <v>43906</v>
      </c>
      <c r="B18" s="8">
        <v>51</v>
      </c>
      <c r="C18" s="8">
        <v>42</v>
      </c>
      <c r="D18" s="8">
        <v>35</v>
      </c>
      <c r="E18" s="8">
        <v>29</v>
      </c>
      <c r="F18" s="8">
        <v>23.8</v>
      </c>
      <c r="G18" s="8">
        <v>21</v>
      </c>
      <c r="H18" s="8">
        <v>61</v>
      </c>
      <c r="I18" s="8">
        <v>49.3</v>
      </c>
      <c r="J18" s="8">
        <v>33</v>
      </c>
      <c r="K18" s="8">
        <v>4</v>
      </c>
      <c r="L18" s="8">
        <v>2.5</v>
      </c>
      <c r="M18" s="8">
        <v>0</v>
      </c>
      <c r="N18" s="8">
        <v>30.2</v>
      </c>
      <c r="O18" s="8">
        <v>30</v>
      </c>
      <c r="P18" s="8">
        <v>29.9</v>
      </c>
      <c r="Q18" s="8">
        <v>0</v>
      </c>
    </row>
    <row r="19" spans="1:17" ht="15.75" x14ac:dyDescent="0.25">
      <c r="A19" s="9">
        <v>43907</v>
      </c>
      <c r="B19" s="8">
        <v>70</v>
      </c>
      <c r="C19" s="8">
        <v>53.8</v>
      </c>
      <c r="D19" s="8">
        <v>38</v>
      </c>
      <c r="E19" s="8">
        <v>30</v>
      </c>
      <c r="F19" s="8">
        <v>24.5</v>
      </c>
      <c r="G19" s="8">
        <v>19</v>
      </c>
      <c r="H19" s="8">
        <v>68</v>
      </c>
      <c r="I19" s="8">
        <v>39.5</v>
      </c>
      <c r="J19" s="8">
        <v>14</v>
      </c>
      <c r="K19" s="8">
        <v>4</v>
      </c>
      <c r="L19" s="8">
        <v>2.5</v>
      </c>
      <c r="M19" s="8">
        <v>2</v>
      </c>
      <c r="N19" s="8">
        <v>29.9</v>
      </c>
      <c r="O19" s="8">
        <v>29.8</v>
      </c>
      <c r="P19" s="8">
        <v>29.7</v>
      </c>
      <c r="Q19" s="8">
        <v>0</v>
      </c>
    </row>
    <row r="20" spans="1:17" ht="15.75" x14ac:dyDescent="0.25">
      <c r="A20" s="9">
        <v>43908</v>
      </c>
      <c r="B20" s="8">
        <v>73</v>
      </c>
      <c r="C20" s="8">
        <v>58</v>
      </c>
      <c r="D20" s="8">
        <v>50</v>
      </c>
      <c r="E20" s="8">
        <v>31</v>
      </c>
      <c r="F20" s="8">
        <v>24</v>
      </c>
      <c r="G20" s="8">
        <v>15</v>
      </c>
      <c r="H20" s="8">
        <v>47</v>
      </c>
      <c r="I20" s="8">
        <v>29.5</v>
      </c>
      <c r="J20" s="8">
        <v>15</v>
      </c>
      <c r="K20" s="8">
        <v>18</v>
      </c>
      <c r="L20" s="8">
        <v>7.5</v>
      </c>
      <c r="M20" s="8">
        <v>4</v>
      </c>
      <c r="N20" s="8">
        <v>29.7</v>
      </c>
      <c r="O20" s="8">
        <v>29.6</v>
      </c>
      <c r="P20" s="8">
        <v>29.4</v>
      </c>
      <c r="Q20" s="8">
        <v>0</v>
      </c>
    </row>
    <row r="21" spans="1:17" ht="15.75" x14ac:dyDescent="0.25">
      <c r="A21" s="9">
        <v>43909</v>
      </c>
      <c r="B21" s="8">
        <v>61</v>
      </c>
      <c r="C21" s="8">
        <v>54</v>
      </c>
      <c r="D21" s="8">
        <v>50</v>
      </c>
      <c r="E21" s="8">
        <v>5</v>
      </c>
      <c r="F21" s="8">
        <v>0.7</v>
      </c>
      <c r="G21" s="8">
        <v>-7</v>
      </c>
      <c r="H21" s="8">
        <v>15</v>
      </c>
      <c r="I21" s="8">
        <v>12</v>
      </c>
      <c r="J21" s="8">
        <v>6</v>
      </c>
      <c r="K21" s="8">
        <v>11</v>
      </c>
      <c r="L21" s="8">
        <v>9.6999999999999993</v>
      </c>
      <c r="M21" s="8">
        <v>9</v>
      </c>
      <c r="N21" s="8">
        <v>29.9</v>
      </c>
      <c r="O21" s="8">
        <v>29.8</v>
      </c>
      <c r="P21" s="8">
        <v>29.8</v>
      </c>
      <c r="Q21" s="8">
        <v>0</v>
      </c>
    </row>
    <row r="22" spans="1:17" ht="15.75" x14ac:dyDescent="0.25">
      <c r="A22" s="9">
        <v>43910</v>
      </c>
      <c r="B22" s="8">
        <v>70</v>
      </c>
      <c r="C22" s="8">
        <v>57.8</v>
      </c>
      <c r="D22" s="8">
        <v>46</v>
      </c>
      <c r="E22" s="8">
        <v>26</v>
      </c>
      <c r="F22" s="8">
        <v>23.8</v>
      </c>
      <c r="G22" s="8">
        <v>22</v>
      </c>
      <c r="H22" s="8">
        <v>42</v>
      </c>
      <c r="I22" s="8">
        <v>28.5</v>
      </c>
      <c r="J22" s="8">
        <v>17</v>
      </c>
      <c r="K22" s="8">
        <v>9</v>
      </c>
      <c r="L22" s="8">
        <v>4.8</v>
      </c>
      <c r="M22" s="8">
        <v>2</v>
      </c>
      <c r="N22" s="8">
        <v>29.6</v>
      </c>
      <c r="O22" s="8">
        <v>29.6</v>
      </c>
      <c r="P22" s="8">
        <v>29.5</v>
      </c>
      <c r="Q22" s="8">
        <v>0</v>
      </c>
    </row>
    <row r="23" spans="1:17" ht="15.75" x14ac:dyDescent="0.25">
      <c r="A23" s="9">
        <v>43911</v>
      </c>
      <c r="B23" s="8">
        <v>62</v>
      </c>
      <c r="C23" s="8">
        <v>57.8</v>
      </c>
      <c r="D23" s="8">
        <v>53</v>
      </c>
      <c r="E23" s="8">
        <v>22</v>
      </c>
      <c r="F23" s="8">
        <v>20.5</v>
      </c>
      <c r="G23" s="8">
        <v>19</v>
      </c>
      <c r="H23" s="8">
        <v>28</v>
      </c>
      <c r="I23" s="8">
        <v>23.5</v>
      </c>
      <c r="J23" s="8">
        <v>19</v>
      </c>
      <c r="K23" s="8">
        <v>9</v>
      </c>
      <c r="L23" s="8">
        <v>6.8</v>
      </c>
      <c r="M23" s="8">
        <v>4</v>
      </c>
      <c r="N23" s="8">
        <v>29.9</v>
      </c>
      <c r="O23" s="8">
        <v>29.8</v>
      </c>
      <c r="P23" s="8">
        <v>29.7</v>
      </c>
      <c r="Q23" s="8">
        <v>0</v>
      </c>
    </row>
    <row r="24" spans="1:17" ht="15.75" x14ac:dyDescent="0.25">
      <c r="A24" s="9">
        <v>43912</v>
      </c>
      <c r="B24" s="8">
        <v>69</v>
      </c>
      <c r="C24" s="8">
        <v>55.8</v>
      </c>
      <c r="D24" s="8">
        <v>44</v>
      </c>
      <c r="E24" s="8">
        <v>28</v>
      </c>
      <c r="F24" s="8">
        <v>24</v>
      </c>
      <c r="G24" s="8">
        <v>21</v>
      </c>
      <c r="H24" s="8">
        <v>39</v>
      </c>
      <c r="I24" s="8">
        <v>30.3</v>
      </c>
      <c r="J24" s="8">
        <v>18</v>
      </c>
      <c r="K24" s="8">
        <v>11</v>
      </c>
      <c r="L24" s="8">
        <v>5.5</v>
      </c>
      <c r="M24" s="8">
        <v>2</v>
      </c>
      <c r="N24" s="8">
        <v>30</v>
      </c>
      <c r="O24" s="8">
        <v>29.9</v>
      </c>
      <c r="P24" s="8">
        <v>29.9</v>
      </c>
      <c r="Q24" s="8">
        <v>0</v>
      </c>
    </row>
    <row r="25" spans="1:17" ht="15.75" x14ac:dyDescent="0.25">
      <c r="A25" s="9">
        <v>43913</v>
      </c>
      <c r="B25" s="8">
        <v>72</v>
      </c>
      <c r="C25" s="8">
        <v>56.5</v>
      </c>
      <c r="D25" s="8">
        <v>45</v>
      </c>
      <c r="E25" s="8">
        <v>31</v>
      </c>
      <c r="F25" s="8">
        <v>28</v>
      </c>
      <c r="G25" s="8">
        <v>22</v>
      </c>
      <c r="H25" s="8">
        <v>58</v>
      </c>
      <c r="I25" s="8">
        <v>36.299999999999997</v>
      </c>
      <c r="J25" s="8">
        <v>21</v>
      </c>
      <c r="K25" s="8">
        <v>7</v>
      </c>
      <c r="L25" s="8">
        <v>4.5</v>
      </c>
      <c r="M25" s="8">
        <v>0</v>
      </c>
      <c r="N25" s="8">
        <v>30</v>
      </c>
      <c r="O25" s="8">
        <v>30</v>
      </c>
      <c r="P25" s="8">
        <v>29.9</v>
      </c>
      <c r="Q25" s="8">
        <v>0</v>
      </c>
    </row>
    <row r="26" spans="1:17" ht="15.75" x14ac:dyDescent="0.25">
      <c r="A26" s="9">
        <v>43914</v>
      </c>
      <c r="B26" s="8">
        <v>63</v>
      </c>
      <c r="C26" s="8">
        <v>54.3</v>
      </c>
      <c r="D26" s="8">
        <v>47</v>
      </c>
      <c r="E26" s="8">
        <v>38</v>
      </c>
      <c r="F26" s="8">
        <v>27.3</v>
      </c>
      <c r="G26" s="8">
        <v>18</v>
      </c>
      <c r="H26" s="8">
        <v>50</v>
      </c>
      <c r="I26" s="8">
        <v>36.299999999999997</v>
      </c>
      <c r="J26" s="8">
        <v>30</v>
      </c>
      <c r="K26" s="8">
        <v>4</v>
      </c>
      <c r="L26" s="8">
        <v>2.5</v>
      </c>
      <c r="M26" s="8">
        <v>0</v>
      </c>
      <c r="N26" s="8">
        <v>30</v>
      </c>
      <c r="O26" s="8">
        <v>29.9</v>
      </c>
      <c r="P26" s="8">
        <v>29.8</v>
      </c>
      <c r="Q26" s="8">
        <v>0</v>
      </c>
    </row>
    <row r="27" spans="1:17" ht="15.75" x14ac:dyDescent="0.25">
      <c r="A27" s="9">
        <v>43915</v>
      </c>
      <c r="B27" s="8">
        <v>69</v>
      </c>
      <c r="C27" s="8">
        <v>58.7</v>
      </c>
      <c r="D27" s="8">
        <v>53</v>
      </c>
      <c r="E27" s="8">
        <v>42</v>
      </c>
      <c r="F27" s="8">
        <v>42</v>
      </c>
      <c r="G27" s="8">
        <v>42</v>
      </c>
      <c r="H27" s="8">
        <v>65</v>
      </c>
      <c r="I27" s="8">
        <v>55.3</v>
      </c>
      <c r="J27" s="8">
        <v>37</v>
      </c>
      <c r="K27" s="8">
        <v>4</v>
      </c>
      <c r="L27" s="8">
        <v>3.3</v>
      </c>
      <c r="M27" s="8">
        <v>2</v>
      </c>
      <c r="N27" s="8">
        <v>29.8</v>
      </c>
      <c r="O27" s="8">
        <v>29.7</v>
      </c>
      <c r="P27" s="8">
        <v>29.7</v>
      </c>
      <c r="Q27" s="8">
        <v>0</v>
      </c>
    </row>
    <row r="28" spans="1:17" ht="15.75" x14ac:dyDescent="0.25">
      <c r="A28" s="9">
        <v>43916</v>
      </c>
      <c r="B28" s="8">
        <v>56</v>
      </c>
      <c r="C28" s="8">
        <v>48.4</v>
      </c>
      <c r="D28" s="8">
        <v>42</v>
      </c>
      <c r="E28" s="8">
        <v>38</v>
      </c>
      <c r="F28" s="8">
        <v>19.600000000000001</v>
      </c>
      <c r="G28" s="8">
        <v>5</v>
      </c>
      <c r="H28" s="8">
        <v>82</v>
      </c>
      <c r="I28" s="8">
        <v>38</v>
      </c>
      <c r="J28" s="8">
        <v>17</v>
      </c>
      <c r="K28" s="8">
        <v>16</v>
      </c>
      <c r="L28" s="8">
        <v>11</v>
      </c>
      <c r="M28" s="8">
        <v>4</v>
      </c>
      <c r="N28" s="8">
        <v>30.2</v>
      </c>
      <c r="O28" s="8">
        <v>30.1</v>
      </c>
      <c r="P28" s="8">
        <v>29.8</v>
      </c>
      <c r="Q28" s="8">
        <v>0.13</v>
      </c>
    </row>
    <row r="29" spans="1:17" ht="15.75" x14ac:dyDescent="0.25">
      <c r="A29" s="9">
        <v>43917</v>
      </c>
      <c r="B29" s="8">
        <v>56</v>
      </c>
      <c r="C29" s="8">
        <v>48</v>
      </c>
      <c r="D29" s="8">
        <v>40</v>
      </c>
      <c r="E29" s="8">
        <v>6</v>
      </c>
      <c r="F29" s="8">
        <v>1.8</v>
      </c>
      <c r="G29" s="8">
        <v>-2</v>
      </c>
      <c r="H29" s="8">
        <v>25</v>
      </c>
      <c r="I29" s="8">
        <v>15.6</v>
      </c>
      <c r="J29" s="8">
        <v>10</v>
      </c>
      <c r="K29" s="8">
        <v>13</v>
      </c>
      <c r="L29" s="8">
        <v>7.5</v>
      </c>
      <c r="M29" s="8">
        <v>2</v>
      </c>
      <c r="N29" s="8">
        <v>30.3</v>
      </c>
      <c r="O29" s="8">
        <v>30.2</v>
      </c>
      <c r="P29" s="8">
        <v>30.1</v>
      </c>
      <c r="Q29" s="8">
        <v>0.13</v>
      </c>
    </row>
    <row r="30" spans="1:17" ht="15.75" x14ac:dyDescent="0.25">
      <c r="A30" s="9">
        <v>43918</v>
      </c>
      <c r="B30" s="8">
        <v>56</v>
      </c>
      <c r="C30" s="8">
        <v>46.4</v>
      </c>
      <c r="D30" s="8">
        <v>34</v>
      </c>
      <c r="E30" s="8">
        <v>17</v>
      </c>
      <c r="F30" s="8">
        <v>9.5</v>
      </c>
      <c r="G30" s="8">
        <v>2</v>
      </c>
      <c r="H30" s="8">
        <v>37</v>
      </c>
      <c r="I30" s="8">
        <v>23.9</v>
      </c>
      <c r="J30" s="8">
        <v>13</v>
      </c>
      <c r="K30" s="8">
        <v>9</v>
      </c>
      <c r="L30" s="8">
        <v>5.8</v>
      </c>
      <c r="M30" s="8">
        <v>2</v>
      </c>
      <c r="N30" s="8">
        <v>30.3</v>
      </c>
      <c r="O30" s="8">
        <v>30.2</v>
      </c>
      <c r="P30" s="8">
        <v>30</v>
      </c>
      <c r="Q30" s="8">
        <v>0</v>
      </c>
    </row>
    <row r="31" spans="1:17" ht="15.75" x14ac:dyDescent="0.25">
      <c r="A31" s="9">
        <v>43919</v>
      </c>
      <c r="B31" s="8">
        <v>61</v>
      </c>
      <c r="C31" s="8">
        <v>51</v>
      </c>
      <c r="D31" s="8">
        <v>37</v>
      </c>
      <c r="E31" s="8">
        <v>29</v>
      </c>
      <c r="F31" s="8">
        <v>23.5</v>
      </c>
      <c r="G31" s="8">
        <v>20</v>
      </c>
      <c r="H31" s="8">
        <v>54</v>
      </c>
      <c r="I31" s="8">
        <v>35.6</v>
      </c>
      <c r="J31" s="8">
        <v>23</v>
      </c>
      <c r="K31" s="8">
        <v>9</v>
      </c>
      <c r="L31" s="8">
        <v>4.5999999999999996</v>
      </c>
      <c r="M31" s="8">
        <v>0</v>
      </c>
      <c r="N31" s="8">
        <v>30.1</v>
      </c>
      <c r="O31" s="8">
        <v>30</v>
      </c>
      <c r="P31" s="8">
        <v>29.9</v>
      </c>
      <c r="Q31" s="8">
        <v>0</v>
      </c>
    </row>
    <row r="32" spans="1:17" ht="15.75" x14ac:dyDescent="0.25">
      <c r="A32" s="9">
        <v>43920</v>
      </c>
      <c r="B32" s="8">
        <v>63</v>
      </c>
      <c r="C32" s="8">
        <v>54</v>
      </c>
      <c r="D32" s="8">
        <v>44</v>
      </c>
      <c r="E32" s="8">
        <v>38</v>
      </c>
      <c r="F32" s="8">
        <v>34.4</v>
      </c>
      <c r="G32" s="8">
        <v>31</v>
      </c>
      <c r="H32" s="8">
        <v>60</v>
      </c>
      <c r="I32" s="8">
        <v>48.4</v>
      </c>
      <c r="J32" s="8">
        <v>35</v>
      </c>
      <c r="K32" s="8">
        <v>9</v>
      </c>
      <c r="L32" s="8">
        <v>5.5</v>
      </c>
      <c r="M32" s="8">
        <v>2</v>
      </c>
      <c r="N32" s="8">
        <v>30</v>
      </c>
      <c r="O32" s="8">
        <v>29.9</v>
      </c>
      <c r="P32" s="8">
        <v>29.8</v>
      </c>
      <c r="Q32" s="8">
        <v>0</v>
      </c>
    </row>
    <row r="33" spans="1:25" ht="15.75" x14ac:dyDescent="0.25">
      <c r="A33" s="9">
        <v>43921</v>
      </c>
      <c r="B33" s="8">
        <v>65</v>
      </c>
      <c r="C33" s="8">
        <v>56.3</v>
      </c>
      <c r="D33" s="8">
        <v>49</v>
      </c>
      <c r="E33" s="8">
        <v>42</v>
      </c>
      <c r="F33" s="8">
        <v>39.4</v>
      </c>
      <c r="G33" s="8">
        <v>36</v>
      </c>
      <c r="H33" s="8">
        <v>68</v>
      </c>
      <c r="I33" s="8">
        <v>54</v>
      </c>
      <c r="J33" s="8">
        <v>41</v>
      </c>
      <c r="K33" s="8">
        <v>9</v>
      </c>
      <c r="L33" s="8">
        <v>6.1</v>
      </c>
      <c r="M33" s="8">
        <v>2</v>
      </c>
      <c r="N33" s="8">
        <v>30.1</v>
      </c>
      <c r="O33" s="8">
        <v>29.9</v>
      </c>
      <c r="P33" s="8">
        <v>29.8</v>
      </c>
      <c r="Q33" s="8">
        <v>0</v>
      </c>
    </row>
    <row r="39" spans="1:25" x14ac:dyDescent="0.25"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x14ac:dyDescent="0.25"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x14ac:dyDescent="0.25">
      <c r="I41" s="4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5">
      <c r="I42" s="4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5">
      <c r="I43" s="4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5">
      <c r="I44" s="4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5">
      <c r="I45" s="4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5">
      <c r="I46" s="4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5">
      <c r="I47" s="4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5">
      <c r="I48" s="4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9:25" x14ac:dyDescent="0.25">
      <c r="I49" s="4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9:25" x14ac:dyDescent="0.25">
      <c r="I50" s="4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9:25" x14ac:dyDescent="0.25">
      <c r="I51" s="4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9:25" x14ac:dyDescent="0.25">
      <c r="I52" s="4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9:25" x14ac:dyDescent="0.25">
      <c r="I53" s="4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9:25" x14ac:dyDescent="0.25">
      <c r="I54" s="4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9:25" x14ac:dyDescent="0.25">
      <c r="I55" s="4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9:25" x14ac:dyDescent="0.25">
      <c r="I56" s="4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9:25" x14ac:dyDescent="0.25">
      <c r="I57" s="4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9:25" x14ac:dyDescent="0.25">
      <c r="I58" s="4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9:25" x14ac:dyDescent="0.25">
      <c r="I59" s="4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9:25" x14ac:dyDescent="0.25">
      <c r="I60" s="4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9:25" x14ac:dyDescent="0.25">
      <c r="I61" s="4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9:25" x14ac:dyDescent="0.25">
      <c r="I62" s="4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9:25" x14ac:dyDescent="0.25">
      <c r="I63" s="4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9:25" x14ac:dyDescent="0.25">
      <c r="I64" s="4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9:25" x14ac:dyDescent="0.25">
      <c r="I65" s="4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9:25" x14ac:dyDescent="0.25">
      <c r="I66" s="4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9:25" x14ac:dyDescent="0.25">
      <c r="I67" s="4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9:25" x14ac:dyDescent="0.25">
      <c r="I68" s="4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9:25" x14ac:dyDescent="0.25">
      <c r="I69" s="4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</sheetData>
  <phoneticPr fontId="3" type="noConversion"/>
  <conditionalFormatting sqref="J39:J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1:J6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197B-8A76-4F63-9343-54CB5F5F2134}">
  <dimension ref="A1:Q32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43922</v>
      </c>
      <c r="B3" s="8">
        <v>60</v>
      </c>
      <c r="C3" s="8">
        <v>54.1</v>
      </c>
      <c r="D3" s="8">
        <v>49</v>
      </c>
      <c r="E3" s="8">
        <v>32</v>
      </c>
      <c r="F3" s="8">
        <v>10.4</v>
      </c>
      <c r="G3" s="8">
        <v>0</v>
      </c>
      <c r="H3" s="8">
        <v>52</v>
      </c>
      <c r="I3" s="8">
        <v>20.9</v>
      </c>
      <c r="J3" s="8">
        <v>10</v>
      </c>
      <c r="K3" s="8">
        <v>11</v>
      </c>
      <c r="L3" s="8">
        <v>6.5</v>
      </c>
      <c r="M3" s="8">
        <v>4</v>
      </c>
      <c r="N3" s="8">
        <v>30.3</v>
      </c>
      <c r="O3" s="8">
        <v>30.2</v>
      </c>
      <c r="P3" s="8">
        <v>30.1</v>
      </c>
      <c r="Q3" s="8">
        <v>0</v>
      </c>
    </row>
    <row r="4" spans="1:17" ht="15.75" x14ac:dyDescent="0.25">
      <c r="A4" s="9">
        <v>43923</v>
      </c>
      <c r="B4" s="8">
        <v>68</v>
      </c>
      <c r="C4" s="8">
        <v>54.6</v>
      </c>
      <c r="D4" s="8">
        <v>36</v>
      </c>
      <c r="E4" s="8">
        <v>31</v>
      </c>
      <c r="F4" s="8">
        <v>17.600000000000001</v>
      </c>
      <c r="G4" s="8">
        <v>0</v>
      </c>
      <c r="H4" s="8">
        <v>78</v>
      </c>
      <c r="I4" s="8">
        <v>32.5</v>
      </c>
      <c r="J4" s="8">
        <v>7</v>
      </c>
      <c r="K4" s="8">
        <v>9</v>
      </c>
      <c r="L4" s="8">
        <v>5</v>
      </c>
      <c r="M4" s="8">
        <v>0</v>
      </c>
      <c r="N4" s="8">
        <v>30.1</v>
      </c>
      <c r="O4" s="8">
        <v>30.1</v>
      </c>
      <c r="P4" s="8">
        <v>30</v>
      </c>
      <c r="Q4" s="8">
        <v>0</v>
      </c>
    </row>
    <row r="5" spans="1:17" ht="15.75" x14ac:dyDescent="0.25">
      <c r="A5" s="9">
        <v>43924</v>
      </c>
      <c r="B5" s="8">
        <v>77</v>
      </c>
      <c r="C5" s="8">
        <v>61</v>
      </c>
      <c r="D5" s="8">
        <v>40</v>
      </c>
      <c r="E5" s="8">
        <v>29</v>
      </c>
      <c r="F5" s="8">
        <v>19.8</v>
      </c>
      <c r="G5" s="8">
        <v>12</v>
      </c>
      <c r="H5" s="8">
        <v>66</v>
      </c>
      <c r="I5" s="8">
        <v>27.1</v>
      </c>
      <c r="J5" s="8">
        <v>9</v>
      </c>
      <c r="K5" s="8">
        <v>9</v>
      </c>
      <c r="L5" s="8">
        <v>5.8</v>
      </c>
      <c r="M5" s="8">
        <v>2</v>
      </c>
      <c r="N5" s="8">
        <v>30.1</v>
      </c>
      <c r="O5" s="8">
        <v>30</v>
      </c>
      <c r="P5" s="8">
        <v>29.9</v>
      </c>
      <c r="Q5" s="8">
        <v>0</v>
      </c>
    </row>
    <row r="6" spans="1:17" ht="15.75" x14ac:dyDescent="0.25">
      <c r="A6" s="9">
        <v>43925</v>
      </c>
      <c r="B6" s="8">
        <v>63</v>
      </c>
      <c r="C6" s="8">
        <v>57.8</v>
      </c>
      <c r="D6" s="8">
        <v>49</v>
      </c>
      <c r="E6" s="8">
        <v>30</v>
      </c>
      <c r="F6" s="8">
        <v>22.4</v>
      </c>
      <c r="G6" s="8">
        <v>10</v>
      </c>
      <c r="H6" s="8">
        <v>39</v>
      </c>
      <c r="I6" s="8">
        <v>26.3</v>
      </c>
      <c r="J6" s="8">
        <v>15</v>
      </c>
      <c r="K6" s="8">
        <v>11</v>
      </c>
      <c r="L6" s="8">
        <v>7.9</v>
      </c>
      <c r="M6" s="8">
        <v>4</v>
      </c>
      <c r="N6" s="8">
        <v>30.3</v>
      </c>
      <c r="O6" s="8">
        <v>30.2</v>
      </c>
      <c r="P6" s="8">
        <v>30.1</v>
      </c>
      <c r="Q6" s="8">
        <v>0</v>
      </c>
    </row>
    <row r="7" spans="1:17" ht="15.75" x14ac:dyDescent="0.25">
      <c r="A7" s="9">
        <v>43926</v>
      </c>
      <c r="B7" s="8">
        <v>64</v>
      </c>
      <c r="C7" s="8">
        <v>53.6</v>
      </c>
      <c r="D7" s="8">
        <v>41</v>
      </c>
      <c r="E7" s="8">
        <v>29</v>
      </c>
      <c r="F7" s="8">
        <v>20.9</v>
      </c>
      <c r="G7" s="8">
        <v>14</v>
      </c>
      <c r="H7" s="8">
        <v>64</v>
      </c>
      <c r="I7" s="8">
        <v>31.6</v>
      </c>
      <c r="J7" s="8">
        <v>15</v>
      </c>
      <c r="K7" s="8">
        <v>9</v>
      </c>
      <c r="L7" s="8">
        <v>4.5999999999999996</v>
      </c>
      <c r="M7" s="8">
        <v>2</v>
      </c>
      <c r="N7" s="8">
        <v>30.3</v>
      </c>
      <c r="O7" s="8">
        <v>30.1</v>
      </c>
      <c r="P7" s="8">
        <v>30</v>
      </c>
      <c r="Q7" s="8">
        <v>0</v>
      </c>
    </row>
    <row r="8" spans="1:17" ht="15.75" x14ac:dyDescent="0.25">
      <c r="A8" s="9">
        <v>43927</v>
      </c>
      <c r="B8" s="8">
        <v>73</v>
      </c>
      <c r="C8" s="8">
        <v>59.9</v>
      </c>
      <c r="D8" s="8">
        <v>47</v>
      </c>
      <c r="E8" s="8">
        <v>44</v>
      </c>
      <c r="F8" s="8">
        <v>35.9</v>
      </c>
      <c r="G8" s="8">
        <v>27</v>
      </c>
      <c r="H8" s="8">
        <v>59</v>
      </c>
      <c r="I8" s="8">
        <v>42.9</v>
      </c>
      <c r="J8" s="8">
        <v>24</v>
      </c>
      <c r="K8" s="8">
        <v>9</v>
      </c>
      <c r="L8" s="8">
        <v>4.9000000000000004</v>
      </c>
      <c r="M8" s="8">
        <v>2</v>
      </c>
      <c r="N8" s="8">
        <v>30</v>
      </c>
      <c r="O8" s="8">
        <v>29.9</v>
      </c>
      <c r="P8" s="8">
        <v>29.8</v>
      </c>
      <c r="Q8" s="8">
        <v>0</v>
      </c>
    </row>
    <row r="9" spans="1:17" ht="15.75" x14ac:dyDescent="0.25">
      <c r="A9" s="9">
        <v>43928</v>
      </c>
      <c r="B9" s="8">
        <v>65</v>
      </c>
      <c r="C9" s="8">
        <v>57.5</v>
      </c>
      <c r="D9" s="8">
        <v>50</v>
      </c>
      <c r="E9" s="8">
        <v>43</v>
      </c>
      <c r="F9" s="8">
        <v>27.8</v>
      </c>
      <c r="G9" s="8">
        <v>20</v>
      </c>
      <c r="H9" s="8">
        <v>62</v>
      </c>
      <c r="I9" s="8">
        <v>34.1</v>
      </c>
      <c r="J9" s="8">
        <v>18</v>
      </c>
      <c r="K9" s="8">
        <v>9</v>
      </c>
      <c r="L9" s="8">
        <v>5.5</v>
      </c>
      <c r="M9" s="8">
        <v>2</v>
      </c>
      <c r="N9" s="8">
        <v>30.1</v>
      </c>
      <c r="O9" s="8">
        <v>30</v>
      </c>
      <c r="P9" s="8">
        <v>29.9</v>
      </c>
      <c r="Q9" s="8">
        <v>0</v>
      </c>
    </row>
    <row r="10" spans="1:17" ht="15.75" x14ac:dyDescent="0.25">
      <c r="A10" s="9">
        <v>43929</v>
      </c>
      <c r="B10" s="8">
        <v>59</v>
      </c>
      <c r="C10" s="8">
        <v>51.6</v>
      </c>
      <c r="D10" s="8">
        <v>40</v>
      </c>
      <c r="E10" s="8">
        <v>26</v>
      </c>
      <c r="F10" s="8">
        <v>21.4</v>
      </c>
      <c r="G10" s="8">
        <v>15</v>
      </c>
      <c r="H10" s="8">
        <v>57</v>
      </c>
      <c r="I10" s="8">
        <v>33</v>
      </c>
      <c r="J10" s="8">
        <v>18</v>
      </c>
      <c r="K10" s="8">
        <v>9</v>
      </c>
      <c r="L10" s="8">
        <v>4.8</v>
      </c>
      <c r="M10" s="8">
        <v>2</v>
      </c>
      <c r="N10" s="8">
        <v>30.1</v>
      </c>
      <c r="O10" s="8">
        <v>30.1</v>
      </c>
      <c r="P10" s="8">
        <v>30</v>
      </c>
      <c r="Q10" s="8">
        <v>0</v>
      </c>
    </row>
    <row r="11" spans="1:17" ht="15.75" x14ac:dyDescent="0.25">
      <c r="A11" s="9">
        <v>43930</v>
      </c>
      <c r="B11" s="8">
        <v>54</v>
      </c>
      <c r="C11" s="8">
        <v>49.6</v>
      </c>
      <c r="D11" s="8">
        <v>44</v>
      </c>
      <c r="E11" s="8">
        <v>40</v>
      </c>
      <c r="F11" s="8">
        <v>33.799999999999997</v>
      </c>
      <c r="G11" s="8">
        <v>26</v>
      </c>
      <c r="H11" s="8">
        <v>86</v>
      </c>
      <c r="I11" s="8">
        <v>56.4</v>
      </c>
      <c r="J11" s="8">
        <v>41</v>
      </c>
      <c r="K11" s="8">
        <v>7</v>
      </c>
      <c r="L11" s="8">
        <v>4.0999999999999996</v>
      </c>
      <c r="M11" s="8">
        <v>2</v>
      </c>
      <c r="N11" s="8">
        <v>30.3</v>
      </c>
      <c r="O11" s="8">
        <v>30.2</v>
      </c>
      <c r="P11" s="8">
        <v>30.1</v>
      </c>
      <c r="Q11" s="8">
        <v>0.06</v>
      </c>
    </row>
    <row r="12" spans="1:17" ht="15.75" x14ac:dyDescent="0.25">
      <c r="A12" s="9">
        <v>43931</v>
      </c>
      <c r="B12" s="8">
        <v>62</v>
      </c>
      <c r="C12" s="8">
        <v>52.8</v>
      </c>
      <c r="D12" s="8">
        <v>39</v>
      </c>
      <c r="E12" s="8">
        <v>37</v>
      </c>
      <c r="F12" s="8">
        <v>29.4</v>
      </c>
      <c r="G12" s="8">
        <v>23</v>
      </c>
      <c r="H12" s="8">
        <v>85</v>
      </c>
      <c r="I12" s="8">
        <v>45.9</v>
      </c>
      <c r="J12" s="8">
        <v>22</v>
      </c>
      <c r="K12" s="8">
        <v>7</v>
      </c>
      <c r="L12" s="8">
        <v>3.5</v>
      </c>
      <c r="M12" s="8">
        <v>0</v>
      </c>
      <c r="N12" s="8">
        <v>30.3</v>
      </c>
      <c r="O12" s="8">
        <v>30.3</v>
      </c>
      <c r="P12" s="8">
        <v>30.2</v>
      </c>
      <c r="Q12" s="8">
        <v>0.06</v>
      </c>
    </row>
    <row r="13" spans="1:17" ht="15.75" x14ac:dyDescent="0.25">
      <c r="A13" s="9">
        <v>43932</v>
      </c>
      <c r="B13" s="8">
        <v>73</v>
      </c>
      <c r="C13" s="8">
        <v>59.4</v>
      </c>
      <c r="D13" s="8">
        <v>40</v>
      </c>
      <c r="E13" s="8">
        <v>31</v>
      </c>
      <c r="F13" s="8">
        <v>18.5</v>
      </c>
      <c r="G13" s="8">
        <v>7</v>
      </c>
      <c r="H13" s="8">
        <v>72</v>
      </c>
      <c r="I13" s="8">
        <v>27.6</v>
      </c>
      <c r="J13" s="8">
        <v>8</v>
      </c>
      <c r="K13" s="8">
        <v>11</v>
      </c>
      <c r="L13" s="8">
        <v>5.9</v>
      </c>
      <c r="M13" s="8">
        <v>2</v>
      </c>
      <c r="N13" s="8">
        <v>30.2</v>
      </c>
      <c r="O13" s="8">
        <v>30.1</v>
      </c>
      <c r="P13" s="8">
        <v>29.9</v>
      </c>
      <c r="Q13" s="8">
        <v>0</v>
      </c>
    </row>
    <row r="14" spans="1:17" ht="15.75" x14ac:dyDescent="0.25">
      <c r="A14" s="9">
        <v>43933</v>
      </c>
      <c r="B14" s="8">
        <v>78</v>
      </c>
      <c r="C14" s="8">
        <v>66.3</v>
      </c>
      <c r="D14" s="8">
        <v>57</v>
      </c>
      <c r="E14" s="8">
        <v>25</v>
      </c>
      <c r="F14" s="8">
        <v>13.9</v>
      </c>
      <c r="G14" s="8">
        <v>7</v>
      </c>
      <c r="H14" s="8">
        <v>28</v>
      </c>
      <c r="I14" s="8">
        <v>14.3</v>
      </c>
      <c r="J14" s="8">
        <v>8</v>
      </c>
      <c r="K14" s="8">
        <v>9</v>
      </c>
      <c r="L14" s="8">
        <v>5.5</v>
      </c>
      <c r="M14" s="8">
        <v>2</v>
      </c>
      <c r="N14" s="8">
        <v>30.1</v>
      </c>
      <c r="O14" s="8">
        <v>30</v>
      </c>
      <c r="P14" s="8">
        <v>29.9</v>
      </c>
      <c r="Q14" s="8">
        <v>0</v>
      </c>
    </row>
    <row r="15" spans="1:17" ht="15.75" x14ac:dyDescent="0.25">
      <c r="A15" s="9">
        <v>43934</v>
      </c>
      <c r="B15" s="8">
        <v>80</v>
      </c>
      <c r="C15" s="8">
        <v>63.8</v>
      </c>
      <c r="D15" s="8">
        <v>43</v>
      </c>
      <c r="E15" s="8">
        <v>31</v>
      </c>
      <c r="F15" s="8">
        <v>26</v>
      </c>
      <c r="G15" s="8">
        <v>13</v>
      </c>
      <c r="H15" s="8">
        <v>63</v>
      </c>
      <c r="I15" s="8">
        <v>29.6</v>
      </c>
      <c r="J15" s="8">
        <v>8</v>
      </c>
      <c r="K15" s="8">
        <v>7</v>
      </c>
      <c r="L15" s="8">
        <v>3.1</v>
      </c>
      <c r="M15" s="8">
        <v>0</v>
      </c>
      <c r="N15" s="8">
        <v>30</v>
      </c>
      <c r="O15" s="8">
        <v>29.9</v>
      </c>
      <c r="P15" s="8">
        <v>29.8</v>
      </c>
      <c r="Q15" s="8">
        <v>0</v>
      </c>
    </row>
    <row r="16" spans="1:17" ht="15.75" x14ac:dyDescent="0.25">
      <c r="A16" s="9">
        <v>43935</v>
      </c>
      <c r="B16" s="8">
        <v>79</v>
      </c>
      <c r="C16" s="8">
        <v>66.5</v>
      </c>
      <c r="D16" s="8">
        <v>51</v>
      </c>
      <c r="E16" s="8">
        <v>43</v>
      </c>
      <c r="F16" s="8">
        <v>37.1</v>
      </c>
      <c r="G16" s="8">
        <v>32</v>
      </c>
      <c r="H16" s="8">
        <v>54</v>
      </c>
      <c r="I16" s="8">
        <v>35.4</v>
      </c>
      <c r="J16" s="8">
        <v>21</v>
      </c>
      <c r="K16" s="8">
        <v>7</v>
      </c>
      <c r="L16" s="8">
        <v>4.5999999999999996</v>
      </c>
      <c r="M16" s="8">
        <v>2</v>
      </c>
      <c r="N16" s="8">
        <v>29.8</v>
      </c>
      <c r="O16" s="8">
        <v>29.7</v>
      </c>
      <c r="P16" s="8">
        <v>29.6</v>
      </c>
      <c r="Q16" s="8">
        <v>0</v>
      </c>
    </row>
    <row r="17" spans="1:17" ht="15.75" x14ac:dyDescent="0.25">
      <c r="A17" s="9">
        <v>43936</v>
      </c>
      <c r="B17" s="8">
        <v>76</v>
      </c>
      <c r="C17" s="8">
        <v>65.900000000000006</v>
      </c>
      <c r="D17" s="8">
        <v>57</v>
      </c>
      <c r="E17" s="8">
        <v>52</v>
      </c>
      <c r="F17" s="8">
        <v>42.9</v>
      </c>
      <c r="G17" s="8">
        <v>38</v>
      </c>
      <c r="H17" s="8">
        <v>72</v>
      </c>
      <c r="I17" s="8">
        <v>45.6</v>
      </c>
      <c r="J17" s="8">
        <v>28</v>
      </c>
      <c r="K17" s="8">
        <v>9</v>
      </c>
      <c r="L17" s="8">
        <v>6.3</v>
      </c>
      <c r="M17" s="8">
        <v>4</v>
      </c>
      <c r="N17" s="8">
        <v>29.7</v>
      </c>
      <c r="O17" s="8">
        <v>29.6</v>
      </c>
      <c r="P17" s="8">
        <v>29.6</v>
      </c>
      <c r="Q17" s="8">
        <v>0</v>
      </c>
    </row>
    <row r="18" spans="1:17" ht="15.75" x14ac:dyDescent="0.25">
      <c r="A18" s="9">
        <v>43937</v>
      </c>
      <c r="B18" s="8">
        <v>67</v>
      </c>
      <c r="C18" s="8">
        <v>59.3</v>
      </c>
      <c r="D18" s="8">
        <v>53</v>
      </c>
      <c r="E18" s="8">
        <v>51</v>
      </c>
      <c r="F18" s="8">
        <v>40.4</v>
      </c>
      <c r="G18" s="8">
        <v>32</v>
      </c>
      <c r="H18" s="8">
        <v>85</v>
      </c>
      <c r="I18" s="8">
        <v>53.9</v>
      </c>
      <c r="J18" s="8">
        <v>28</v>
      </c>
      <c r="K18" s="8">
        <v>13</v>
      </c>
      <c r="L18" s="8">
        <v>8.9</v>
      </c>
      <c r="M18" s="8">
        <v>4</v>
      </c>
      <c r="N18" s="8">
        <v>29.7</v>
      </c>
      <c r="O18" s="8">
        <v>29.6</v>
      </c>
      <c r="P18" s="8">
        <v>29.6</v>
      </c>
      <c r="Q18" s="8">
        <v>0.35</v>
      </c>
    </row>
    <row r="19" spans="1:17" ht="15.75" x14ac:dyDescent="0.25">
      <c r="A19" s="9">
        <v>43938</v>
      </c>
      <c r="B19" s="8">
        <v>69</v>
      </c>
      <c r="C19" s="8">
        <v>64</v>
      </c>
      <c r="D19" s="8">
        <v>57</v>
      </c>
      <c r="E19" s="8">
        <v>36</v>
      </c>
      <c r="F19" s="8">
        <v>33.700000000000003</v>
      </c>
      <c r="G19" s="8">
        <v>32</v>
      </c>
      <c r="H19" s="8">
        <v>42</v>
      </c>
      <c r="I19" s="8">
        <v>32.9</v>
      </c>
      <c r="J19" s="8">
        <v>26</v>
      </c>
      <c r="K19" s="8">
        <v>11</v>
      </c>
      <c r="L19" s="8">
        <v>6.3</v>
      </c>
      <c r="M19" s="8">
        <v>2</v>
      </c>
      <c r="N19" s="8">
        <v>30</v>
      </c>
      <c r="O19" s="8">
        <v>29.9</v>
      </c>
      <c r="P19" s="8">
        <v>29.8</v>
      </c>
      <c r="Q19" s="8">
        <v>0</v>
      </c>
    </row>
    <row r="20" spans="1:17" ht="15.75" x14ac:dyDescent="0.25">
      <c r="A20" s="9">
        <v>43939</v>
      </c>
      <c r="B20" s="8">
        <v>71</v>
      </c>
      <c r="C20" s="8">
        <v>62.3</v>
      </c>
      <c r="D20" s="8">
        <v>51</v>
      </c>
      <c r="E20" s="8">
        <v>39</v>
      </c>
      <c r="F20" s="8">
        <v>35.799999999999997</v>
      </c>
      <c r="G20" s="8">
        <v>33</v>
      </c>
      <c r="H20" s="8">
        <v>58</v>
      </c>
      <c r="I20" s="8">
        <v>38.6</v>
      </c>
      <c r="J20" s="8">
        <v>24</v>
      </c>
      <c r="K20" s="8">
        <v>7</v>
      </c>
      <c r="L20" s="8">
        <v>4</v>
      </c>
      <c r="M20" s="8">
        <v>2</v>
      </c>
      <c r="N20" s="8">
        <v>30</v>
      </c>
      <c r="O20" s="8">
        <v>29.9</v>
      </c>
      <c r="P20" s="8">
        <v>29.9</v>
      </c>
      <c r="Q20" s="8">
        <v>0</v>
      </c>
    </row>
    <row r="21" spans="1:17" ht="15.75" x14ac:dyDescent="0.25">
      <c r="A21" s="9">
        <v>43940</v>
      </c>
      <c r="B21" s="8">
        <v>69</v>
      </c>
      <c r="C21" s="8">
        <v>61.8</v>
      </c>
      <c r="D21" s="8">
        <v>56</v>
      </c>
      <c r="E21" s="8">
        <v>53</v>
      </c>
      <c r="F21" s="8">
        <v>42</v>
      </c>
      <c r="G21" s="8">
        <v>28</v>
      </c>
      <c r="H21" s="8">
        <v>85</v>
      </c>
      <c r="I21" s="8">
        <v>50</v>
      </c>
      <c r="J21" s="8">
        <v>34</v>
      </c>
      <c r="K21" s="8">
        <v>11</v>
      </c>
      <c r="L21" s="8">
        <v>7.6</v>
      </c>
      <c r="M21" s="8">
        <v>2</v>
      </c>
      <c r="N21" s="8">
        <v>29.8</v>
      </c>
      <c r="O21" s="8">
        <v>29.7</v>
      </c>
      <c r="P21" s="8">
        <v>29.6</v>
      </c>
      <c r="Q21" s="8">
        <v>0.1</v>
      </c>
    </row>
    <row r="22" spans="1:17" ht="15.75" x14ac:dyDescent="0.25">
      <c r="A22" s="9">
        <v>43941</v>
      </c>
      <c r="B22" s="8">
        <v>60</v>
      </c>
      <c r="C22" s="8">
        <v>54.4</v>
      </c>
      <c r="D22" s="8">
        <v>46</v>
      </c>
      <c r="E22" s="8">
        <v>28</v>
      </c>
      <c r="F22" s="8">
        <v>17.3</v>
      </c>
      <c r="G22" s="8">
        <v>8</v>
      </c>
      <c r="H22" s="8">
        <v>34</v>
      </c>
      <c r="I22" s="8">
        <v>24.3</v>
      </c>
      <c r="J22" s="8">
        <v>13</v>
      </c>
      <c r="K22" s="8">
        <v>16</v>
      </c>
      <c r="L22" s="8">
        <v>9.5</v>
      </c>
      <c r="M22" s="8">
        <v>4</v>
      </c>
      <c r="N22" s="8">
        <v>30.1</v>
      </c>
      <c r="O22" s="8">
        <v>29.9</v>
      </c>
      <c r="P22" s="8">
        <v>29.8</v>
      </c>
      <c r="Q22" s="8">
        <v>0.1</v>
      </c>
    </row>
    <row r="23" spans="1:17" ht="15.75" x14ac:dyDescent="0.25">
      <c r="A23" s="9">
        <v>43942</v>
      </c>
      <c r="B23" s="8">
        <v>55</v>
      </c>
      <c r="C23" s="8">
        <v>48.3</v>
      </c>
      <c r="D23" s="8">
        <v>39</v>
      </c>
      <c r="E23" s="8">
        <v>18</v>
      </c>
      <c r="F23" s="8">
        <v>5.5</v>
      </c>
      <c r="G23" s="8">
        <v>-1</v>
      </c>
      <c r="H23" s="8">
        <v>43</v>
      </c>
      <c r="I23" s="8">
        <v>19.399999999999999</v>
      </c>
      <c r="J23" s="8">
        <v>10</v>
      </c>
      <c r="K23" s="8">
        <v>16</v>
      </c>
      <c r="L23" s="8">
        <v>9.5</v>
      </c>
      <c r="M23" s="8">
        <v>2</v>
      </c>
      <c r="N23" s="8">
        <v>30.2</v>
      </c>
      <c r="O23" s="8">
        <v>30.1</v>
      </c>
      <c r="P23" s="8">
        <v>30</v>
      </c>
      <c r="Q23" s="8">
        <v>0</v>
      </c>
    </row>
    <row r="24" spans="1:17" ht="15.75" x14ac:dyDescent="0.25">
      <c r="A24" s="9">
        <v>43943</v>
      </c>
      <c r="B24" s="8">
        <v>60</v>
      </c>
      <c r="C24" s="8">
        <v>51.8</v>
      </c>
      <c r="D24" s="8">
        <v>44</v>
      </c>
      <c r="E24" s="8">
        <v>6</v>
      </c>
      <c r="F24" s="8">
        <v>0.4</v>
      </c>
      <c r="G24" s="8">
        <v>-2</v>
      </c>
      <c r="H24" s="8">
        <v>15</v>
      </c>
      <c r="I24" s="8">
        <v>12</v>
      </c>
      <c r="J24" s="8">
        <v>8</v>
      </c>
      <c r="K24" s="8">
        <v>13</v>
      </c>
      <c r="L24" s="8">
        <v>8.9</v>
      </c>
      <c r="M24" s="8">
        <v>4</v>
      </c>
      <c r="N24" s="8">
        <v>30.1</v>
      </c>
      <c r="O24" s="8">
        <v>30.1</v>
      </c>
      <c r="P24" s="8">
        <v>30</v>
      </c>
      <c r="Q24" s="8">
        <v>0</v>
      </c>
    </row>
    <row r="25" spans="1:17" ht="15.75" x14ac:dyDescent="0.25">
      <c r="A25" s="9">
        <v>43944</v>
      </c>
      <c r="B25" s="8">
        <v>67</v>
      </c>
      <c r="C25" s="8">
        <v>56.1</v>
      </c>
      <c r="D25" s="8">
        <v>45</v>
      </c>
      <c r="E25" s="8">
        <v>8</v>
      </c>
      <c r="F25" s="8">
        <v>5.6</v>
      </c>
      <c r="G25" s="8">
        <v>1</v>
      </c>
      <c r="H25" s="8">
        <v>21</v>
      </c>
      <c r="I25" s="8">
        <v>13.6</v>
      </c>
      <c r="J25" s="8">
        <v>7</v>
      </c>
      <c r="K25" s="8">
        <v>11</v>
      </c>
      <c r="L25" s="8">
        <v>7.1</v>
      </c>
      <c r="M25" s="8">
        <v>2</v>
      </c>
      <c r="N25" s="8">
        <v>30.1</v>
      </c>
      <c r="O25" s="8">
        <v>30</v>
      </c>
      <c r="P25" s="8">
        <v>29.9</v>
      </c>
      <c r="Q25" s="8">
        <v>0</v>
      </c>
    </row>
    <row r="26" spans="1:17" ht="15.75" x14ac:dyDescent="0.25">
      <c r="A26" s="9">
        <v>43945</v>
      </c>
      <c r="B26" s="8">
        <v>85</v>
      </c>
      <c r="C26" s="8">
        <v>69</v>
      </c>
      <c r="D26" s="8">
        <v>47</v>
      </c>
      <c r="E26" s="8">
        <v>22</v>
      </c>
      <c r="F26" s="8">
        <v>12.3</v>
      </c>
      <c r="G26" s="8">
        <v>5</v>
      </c>
      <c r="H26" s="8">
        <v>26</v>
      </c>
      <c r="I26" s="8">
        <v>12.8</v>
      </c>
      <c r="J26" s="8">
        <v>5</v>
      </c>
      <c r="K26" s="8">
        <v>18</v>
      </c>
      <c r="L26" s="8">
        <v>9.4</v>
      </c>
      <c r="M26" s="8">
        <v>2</v>
      </c>
      <c r="N26" s="8">
        <v>29.9</v>
      </c>
      <c r="O26" s="8">
        <v>29.6</v>
      </c>
      <c r="P26" s="8">
        <v>29.4</v>
      </c>
      <c r="Q26" s="8">
        <v>0</v>
      </c>
    </row>
    <row r="27" spans="1:17" ht="15.75" x14ac:dyDescent="0.25">
      <c r="A27" s="9">
        <v>43946</v>
      </c>
      <c r="B27" s="8">
        <v>71</v>
      </c>
      <c r="C27" s="8">
        <v>64.599999999999994</v>
      </c>
      <c r="D27" s="8">
        <v>58</v>
      </c>
      <c r="E27" s="8">
        <v>27</v>
      </c>
      <c r="F27" s="8">
        <v>18.399999999999999</v>
      </c>
      <c r="G27" s="8">
        <v>12</v>
      </c>
      <c r="H27" s="8">
        <v>30</v>
      </c>
      <c r="I27" s="8">
        <v>17.399999999999999</v>
      </c>
      <c r="J27" s="8">
        <v>12</v>
      </c>
      <c r="K27" s="8">
        <v>11</v>
      </c>
      <c r="L27" s="8">
        <v>7.5</v>
      </c>
      <c r="M27" s="8">
        <v>2</v>
      </c>
      <c r="N27" s="8">
        <v>29.9</v>
      </c>
      <c r="O27" s="8">
        <v>29.8</v>
      </c>
      <c r="P27" s="8">
        <v>29.7</v>
      </c>
      <c r="Q27" s="8">
        <v>0</v>
      </c>
    </row>
    <row r="28" spans="1:17" ht="15.75" x14ac:dyDescent="0.25">
      <c r="A28" s="9">
        <v>43947</v>
      </c>
      <c r="B28" s="8">
        <v>71</v>
      </c>
      <c r="C28" s="8">
        <v>62</v>
      </c>
      <c r="D28" s="8">
        <v>49</v>
      </c>
      <c r="E28" s="8">
        <v>39</v>
      </c>
      <c r="F28" s="8">
        <v>24.1</v>
      </c>
      <c r="G28" s="8">
        <v>15</v>
      </c>
      <c r="H28" s="8">
        <v>52</v>
      </c>
      <c r="I28" s="8">
        <v>27.3</v>
      </c>
      <c r="J28" s="8">
        <v>12</v>
      </c>
      <c r="K28" s="8">
        <v>9</v>
      </c>
      <c r="L28" s="8">
        <v>4.8</v>
      </c>
      <c r="M28" s="8">
        <v>2</v>
      </c>
      <c r="N28" s="8">
        <v>30</v>
      </c>
      <c r="O28" s="8">
        <v>30</v>
      </c>
      <c r="P28" s="8">
        <v>29.9</v>
      </c>
      <c r="Q28" s="8">
        <v>0</v>
      </c>
    </row>
    <row r="29" spans="1:17" ht="15.75" x14ac:dyDescent="0.25">
      <c r="A29" s="9">
        <v>43948</v>
      </c>
      <c r="B29" s="8">
        <v>75</v>
      </c>
      <c r="C29" s="8">
        <v>64.900000000000006</v>
      </c>
      <c r="D29" s="8">
        <v>52</v>
      </c>
      <c r="E29" s="8">
        <v>45</v>
      </c>
      <c r="F29" s="8">
        <v>33.6</v>
      </c>
      <c r="G29" s="8">
        <v>25</v>
      </c>
      <c r="H29" s="8">
        <v>68</v>
      </c>
      <c r="I29" s="8">
        <v>35</v>
      </c>
      <c r="J29" s="8">
        <v>16</v>
      </c>
      <c r="K29" s="8">
        <v>9</v>
      </c>
      <c r="L29" s="8">
        <v>4.3</v>
      </c>
      <c r="M29" s="8">
        <v>2</v>
      </c>
      <c r="N29" s="8">
        <v>30.1</v>
      </c>
      <c r="O29" s="8">
        <v>30</v>
      </c>
      <c r="P29" s="8">
        <v>29.9</v>
      </c>
      <c r="Q29" s="8">
        <v>0</v>
      </c>
    </row>
    <row r="30" spans="1:17" ht="15.75" x14ac:dyDescent="0.25">
      <c r="A30" s="9">
        <v>43949</v>
      </c>
      <c r="B30" s="8">
        <v>81</v>
      </c>
      <c r="C30" s="8">
        <v>68.099999999999994</v>
      </c>
      <c r="D30" s="8">
        <v>49</v>
      </c>
      <c r="E30" s="8">
        <v>48</v>
      </c>
      <c r="F30" s="8">
        <v>41.5</v>
      </c>
      <c r="G30" s="8">
        <v>37</v>
      </c>
      <c r="H30" s="8">
        <v>64</v>
      </c>
      <c r="I30" s="8">
        <v>40.1</v>
      </c>
      <c r="J30" s="8">
        <v>25</v>
      </c>
      <c r="K30" s="8">
        <v>11</v>
      </c>
      <c r="L30" s="8">
        <v>5.3</v>
      </c>
      <c r="M30" s="8">
        <v>0</v>
      </c>
      <c r="N30" s="8">
        <v>29.9</v>
      </c>
      <c r="O30" s="8">
        <v>29.8</v>
      </c>
      <c r="P30" s="8">
        <v>29.6</v>
      </c>
      <c r="Q30" s="8">
        <v>0</v>
      </c>
    </row>
    <row r="31" spans="1:17" ht="15.75" x14ac:dyDescent="0.25">
      <c r="A31" s="9">
        <v>43950</v>
      </c>
      <c r="B31" s="8">
        <v>83</v>
      </c>
      <c r="C31" s="8">
        <v>71.8</v>
      </c>
      <c r="D31" s="8">
        <v>62</v>
      </c>
      <c r="E31" s="8">
        <v>49</v>
      </c>
      <c r="F31" s="8">
        <v>45.3</v>
      </c>
      <c r="G31" s="8">
        <v>41</v>
      </c>
      <c r="H31" s="8">
        <v>49</v>
      </c>
      <c r="I31" s="8">
        <v>39.4</v>
      </c>
      <c r="J31" s="8">
        <v>27</v>
      </c>
      <c r="K31" s="8">
        <v>9</v>
      </c>
      <c r="L31" s="8">
        <v>5.0999999999999996</v>
      </c>
      <c r="M31" s="8">
        <v>2</v>
      </c>
      <c r="N31" s="8">
        <v>29.7</v>
      </c>
      <c r="O31" s="8">
        <v>29.6</v>
      </c>
      <c r="P31" s="8">
        <v>29.6</v>
      </c>
      <c r="Q31" s="8">
        <v>0</v>
      </c>
    </row>
    <row r="32" spans="1:17" ht="15.75" x14ac:dyDescent="0.25">
      <c r="A32" s="9">
        <v>43951</v>
      </c>
      <c r="B32" s="8">
        <v>89</v>
      </c>
      <c r="C32" s="8">
        <v>75.599999999999994</v>
      </c>
      <c r="D32" s="8">
        <v>57</v>
      </c>
      <c r="E32" s="8">
        <v>58</v>
      </c>
      <c r="F32" s="8">
        <v>54</v>
      </c>
      <c r="G32" s="8">
        <v>49</v>
      </c>
      <c r="H32" s="8">
        <v>77</v>
      </c>
      <c r="I32" s="8">
        <v>49.1</v>
      </c>
      <c r="J32" s="8">
        <v>34</v>
      </c>
      <c r="K32" s="8">
        <v>4</v>
      </c>
      <c r="L32" s="8">
        <v>3.3</v>
      </c>
      <c r="M32" s="8">
        <v>0</v>
      </c>
      <c r="N32" s="8">
        <v>29.6</v>
      </c>
      <c r="O32" s="8">
        <v>29.6</v>
      </c>
      <c r="P32" s="8">
        <v>29.5</v>
      </c>
      <c r="Q32" s="8">
        <v>0</v>
      </c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91538-F3A6-4951-9123-9FEBB0C14C39}">
  <dimension ref="A1:Q33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43952</v>
      </c>
      <c r="B3" s="8">
        <v>92</v>
      </c>
      <c r="C3" s="8">
        <v>78.599999999999994</v>
      </c>
      <c r="D3" s="8">
        <v>64</v>
      </c>
      <c r="E3" s="8">
        <v>62</v>
      </c>
      <c r="F3" s="8">
        <v>60.1</v>
      </c>
      <c r="G3" s="8">
        <v>57</v>
      </c>
      <c r="H3" s="8">
        <v>85</v>
      </c>
      <c r="I3" s="8">
        <v>56.4</v>
      </c>
      <c r="J3" s="8">
        <v>31</v>
      </c>
      <c r="K3" s="8">
        <v>9</v>
      </c>
      <c r="L3" s="8">
        <v>4.9000000000000004</v>
      </c>
      <c r="M3" s="8">
        <v>2</v>
      </c>
      <c r="N3" s="8">
        <v>29.5</v>
      </c>
      <c r="O3" s="8">
        <v>29.5</v>
      </c>
      <c r="P3" s="8">
        <v>29.4</v>
      </c>
      <c r="Q3" s="8">
        <v>0</v>
      </c>
    </row>
    <row r="4" spans="1:17" ht="15.75" x14ac:dyDescent="0.25">
      <c r="A4" s="9">
        <v>43953</v>
      </c>
      <c r="B4" s="8">
        <v>89</v>
      </c>
      <c r="C4" s="8">
        <v>79.5</v>
      </c>
      <c r="D4" s="8">
        <v>72</v>
      </c>
      <c r="E4" s="8">
        <v>65</v>
      </c>
      <c r="F4" s="8">
        <v>62.6</v>
      </c>
      <c r="G4" s="8">
        <v>58</v>
      </c>
      <c r="H4" s="8">
        <v>76</v>
      </c>
      <c r="I4" s="8">
        <v>58.4</v>
      </c>
      <c r="J4" s="8">
        <v>35</v>
      </c>
      <c r="K4" s="8">
        <v>9</v>
      </c>
      <c r="L4" s="8">
        <v>6.6</v>
      </c>
      <c r="M4" s="8">
        <v>4</v>
      </c>
      <c r="N4" s="8">
        <v>29.5</v>
      </c>
      <c r="O4" s="8">
        <v>29.4</v>
      </c>
      <c r="P4" s="8">
        <v>29.4</v>
      </c>
      <c r="Q4" s="8">
        <v>0</v>
      </c>
    </row>
    <row r="5" spans="1:17" ht="15.75" x14ac:dyDescent="0.25">
      <c r="A5" s="9">
        <v>43954</v>
      </c>
      <c r="B5" s="8">
        <v>76</v>
      </c>
      <c r="C5" s="8">
        <v>70.8</v>
      </c>
      <c r="D5" s="8">
        <v>67</v>
      </c>
      <c r="E5" s="8">
        <v>62</v>
      </c>
      <c r="F5" s="8">
        <v>60.3</v>
      </c>
      <c r="G5" s="8">
        <v>58</v>
      </c>
      <c r="H5" s="8">
        <v>79</v>
      </c>
      <c r="I5" s="8">
        <v>70.400000000000006</v>
      </c>
      <c r="J5" s="8">
        <v>61</v>
      </c>
      <c r="K5" s="8">
        <v>9</v>
      </c>
      <c r="L5" s="8">
        <v>6.1</v>
      </c>
      <c r="M5" s="8">
        <v>4</v>
      </c>
      <c r="N5" s="8">
        <v>29.8</v>
      </c>
      <c r="O5" s="8">
        <v>29.6</v>
      </c>
      <c r="P5" s="8">
        <v>29.5</v>
      </c>
      <c r="Q5" s="8">
        <v>0</v>
      </c>
    </row>
    <row r="6" spans="1:17" ht="15.75" x14ac:dyDescent="0.25">
      <c r="A6" s="9">
        <v>43955</v>
      </c>
      <c r="B6" s="8">
        <v>65</v>
      </c>
      <c r="C6" s="8">
        <v>60.1</v>
      </c>
      <c r="D6" s="8">
        <v>55</v>
      </c>
      <c r="E6" s="8">
        <v>57</v>
      </c>
      <c r="F6" s="8">
        <v>51.5</v>
      </c>
      <c r="G6" s="8">
        <v>49</v>
      </c>
      <c r="H6" s="8">
        <v>87</v>
      </c>
      <c r="I6" s="8">
        <v>73.599999999999994</v>
      </c>
      <c r="J6" s="8">
        <v>63</v>
      </c>
      <c r="K6" s="8">
        <v>9</v>
      </c>
      <c r="L6" s="8">
        <v>5.5</v>
      </c>
      <c r="M6" s="8">
        <v>2</v>
      </c>
      <c r="N6" s="8">
        <v>30</v>
      </c>
      <c r="O6" s="8">
        <v>29.9</v>
      </c>
      <c r="P6" s="8">
        <v>29.8</v>
      </c>
      <c r="Q6" s="8">
        <v>0</v>
      </c>
    </row>
    <row r="7" spans="1:17" ht="15.75" x14ac:dyDescent="0.25">
      <c r="A7" s="9">
        <v>43956</v>
      </c>
      <c r="B7" s="8">
        <v>70</v>
      </c>
      <c r="C7" s="8">
        <v>62.5</v>
      </c>
      <c r="D7" s="8">
        <v>55</v>
      </c>
      <c r="E7" s="8">
        <v>58</v>
      </c>
      <c r="F7" s="8">
        <v>54.1</v>
      </c>
      <c r="G7" s="8">
        <v>52</v>
      </c>
      <c r="H7" s="8">
        <v>91</v>
      </c>
      <c r="I7" s="8">
        <v>75.099999999999994</v>
      </c>
      <c r="J7" s="8">
        <v>58</v>
      </c>
      <c r="K7" s="8">
        <v>9</v>
      </c>
      <c r="L7" s="8">
        <v>4.9000000000000004</v>
      </c>
      <c r="M7" s="8">
        <v>2</v>
      </c>
      <c r="N7" s="8">
        <v>29.8</v>
      </c>
      <c r="O7" s="8">
        <v>29.7</v>
      </c>
      <c r="P7" s="8">
        <v>29.6</v>
      </c>
      <c r="Q7" s="8">
        <v>0</v>
      </c>
    </row>
    <row r="8" spans="1:17" ht="15.75" x14ac:dyDescent="0.25">
      <c r="A8" s="9">
        <v>43957</v>
      </c>
      <c r="B8" s="8">
        <v>77</v>
      </c>
      <c r="C8" s="8">
        <v>68</v>
      </c>
      <c r="D8" s="8">
        <v>58</v>
      </c>
      <c r="E8" s="8">
        <v>57</v>
      </c>
      <c r="F8" s="8">
        <v>52.6</v>
      </c>
      <c r="G8" s="8">
        <v>39</v>
      </c>
      <c r="H8" s="8">
        <v>90</v>
      </c>
      <c r="I8" s="8">
        <v>60.8</v>
      </c>
      <c r="J8" s="8">
        <v>38</v>
      </c>
      <c r="K8" s="8">
        <v>7</v>
      </c>
      <c r="L8" s="8">
        <v>3.9</v>
      </c>
      <c r="M8" s="8">
        <v>2</v>
      </c>
      <c r="N8" s="8">
        <v>29.9</v>
      </c>
      <c r="O8" s="8">
        <v>29.8</v>
      </c>
      <c r="P8" s="8">
        <v>29.8</v>
      </c>
      <c r="Q8" s="8">
        <v>0</v>
      </c>
    </row>
    <row r="9" spans="1:17" ht="15.75" x14ac:dyDescent="0.25">
      <c r="A9" s="9">
        <v>43958</v>
      </c>
      <c r="B9" s="8">
        <v>65</v>
      </c>
      <c r="C9" s="8">
        <v>62.8</v>
      </c>
      <c r="D9" s="8">
        <v>60</v>
      </c>
      <c r="E9" s="8">
        <v>58</v>
      </c>
      <c r="F9" s="8">
        <v>51.8</v>
      </c>
      <c r="G9" s="8">
        <v>47</v>
      </c>
      <c r="H9" s="8">
        <v>91</v>
      </c>
      <c r="I9" s="8">
        <v>67.3</v>
      </c>
      <c r="J9" s="8">
        <v>55</v>
      </c>
      <c r="K9" s="8">
        <v>4</v>
      </c>
      <c r="L9" s="8">
        <v>3.8</v>
      </c>
      <c r="M9" s="8">
        <v>2</v>
      </c>
      <c r="N9" s="8">
        <v>29.8</v>
      </c>
      <c r="O9" s="8">
        <v>29.8</v>
      </c>
      <c r="P9" s="8">
        <v>29.7</v>
      </c>
      <c r="Q9" s="8">
        <v>0.04</v>
      </c>
    </row>
    <row r="10" spans="1:17" ht="15.75" x14ac:dyDescent="0.25">
      <c r="A10" s="9">
        <v>43959</v>
      </c>
      <c r="B10" s="8">
        <v>60</v>
      </c>
      <c r="C10" s="8">
        <v>57.8</v>
      </c>
      <c r="D10" s="8">
        <v>56</v>
      </c>
      <c r="E10" s="8">
        <v>57</v>
      </c>
      <c r="F10" s="8">
        <v>53.1</v>
      </c>
      <c r="G10" s="8">
        <v>49</v>
      </c>
      <c r="H10" s="8">
        <v>94</v>
      </c>
      <c r="I10" s="8">
        <v>84.3</v>
      </c>
      <c r="J10" s="8">
        <v>74</v>
      </c>
      <c r="K10" s="8">
        <v>7</v>
      </c>
      <c r="L10" s="8">
        <v>4.8</v>
      </c>
      <c r="M10" s="8">
        <v>4</v>
      </c>
      <c r="N10" s="8">
        <v>29.8</v>
      </c>
      <c r="O10" s="8">
        <v>29.8</v>
      </c>
      <c r="P10" s="8">
        <v>29.8</v>
      </c>
      <c r="Q10" s="8">
        <v>0.42</v>
      </c>
    </row>
    <row r="11" spans="1:17" ht="15.75" x14ac:dyDescent="0.25">
      <c r="A11" s="9">
        <v>43960</v>
      </c>
      <c r="B11" s="8">
        <v>66</v>
      </c>
      <c r="C11" s="8">
        <v>60.1</v>
      </c>
      <c r="D11" s="8">
        <v>51</v>
      </c>
      <c r="E11" s="8">
        <v>57</v>
      </c>
      <c r="F11" s="8">
        <v>53.6</v>
      </c>
      <c r="G11" s="8">
        <v>49</v>
      </c>
      <c r="H11" s="8">
        <v>93</v>
      </c>
      <c r="I11" s="8">
        <v>79.8</v>
      </c>
      <c r="J11" s="8">
        <v>68</v>
      </c>
      <c r="K11" s="8">
        <v>4</v>
      </c>
      <c r="L11" s="8">
        <v>2.8</v>
      </c>
      <c r="M11" s="8">
        <v>2</v>
      </c>
      <c r="N11" s="8">
        <v>29.7</v>
      </c>
      <c r="O11" s="8">
        <v>29.6</v>
      </c>
      <c r="P11" s="8">
        <v>29.6</v>
      </c>
      <c r="Q11" s="8">
        <v>0.25</v>
      </c>
    </row>
    <row r="12" spans="1:17" ht="15.75" x14ac:dyDescent="0.25">
      <c r="A12" s="9">
        <v>43961</v>
      </c>
      <c r="B12" s="8">
        <v>78</v>
      </c>
      <c r="C12" s="8">
        <v>67.900000000000006</v>
      </c>
      <c r="D12" s="8">
        <v>52</v>
      </c>
      <c r="E12" s="8">
        <v>53</v>
      </c>
      <c r="F12" s="8">
        <v>32.5</v>
      </c>
      <c r="G12" s="8">
        <v>20</v>
      </c>
      <c r="H12" s="8">
        <v>95</v>
      </c>
      <c r="I12" s="8">
        <v>37.5</v>
      </c>
      <c r="J12" s="8">
        <v>13</v>
      </c>
      <c r="K12" s="8">
        <v>13</v>
      </c>
      <c r="L12" s="8">
        <v>6.5</v>
      </c>
      <c r="M12" s="8">
        <v>2</v>
      </c>
      <c r="N12" s="8">
        <v>29.8</v>
      </c>
      <c r="O12" s="8">
        <v>29.7</v>
      </c>
      <c r="P12" s="8">
        <v>29.6</v>
      </c>
      <c r="Q12" s="8">
        <v>0</v>
      </c>
    </row>
    <row r="13" spans="1:17" ht="15.75" x14ac:dyDescent="0.25">
      <c r="A13" s="9">
        <v>43962</v>
      </c>
      <c r="B13" s="8">
        <v>81</v>
      </c>
      <c r="C13" s="8">
        <v>73</v>
      </c>
      <c r="D13" s="8">
        <v>65</v>
      </c>
      <c r="E13" s="8">
        <v>33</v>
      </c>
      <c r="F13" s="8">
        <v>25.1</v>
      </c>
      <c r="G13" s="8">
        <v>17</v>
      </c>
      <c r="H13" s="8">
        <v>24</v>
      </c>
      <c r="I13" s="8">
        <v>16.8</v>
      </c>
      <c r="J13" s="8">
        <v>14</v>
      </c>
      <c r="K13" s="8">
        <v>11</v>
      </c>
      <c r="L13" s="8">
        <v>8.6</v>
      </c>
      <c r="M13" s="8">
        <v>4</v>
      </c>
      <c r="N13" s="8">
        <v>29.8</v>
      </c>
      <c r="O13" s="8">
        <v>29.6</v>
      </c>
      <c r="P13" s="8">
        <v>29.4</v>
      </c>
      <c r="Q13" s="8">
        <v>0</v>
      </c>
    </row>
    <row r="14" spans="1:17" ht="15.75" x14ac:dyDescent="0.25">
      <c r="A14" s="9">
        <v>43963</v>
      </c>
      <c r="B14" s="8">
        <v>79</v>
      </c>
      <c r="C14" s="8">
        <v>69.8</v>
      </c>
      <c r="D14" s="8">
        <v>58</v>
      </c>
      <c r="E14" s="8">
        <v>44</v>
      </c>
      <c r="F14" s="8">
        <v>31.9</v>
      </c>
      <c r="G14" s="8">
        <v>24</v>
      </c>
      <c r="H14" s="8">
        <v>45</v>
      </c>
      <c r="I14" s="8">
        <v>26.1</v>
      </c>
      <c r="J14" s="8">
        <v>14</v>
      </c>
      <c r="K14" s="8">
        <v>11</v>
      </c>
      <c r="L14" s="8">
        <v>6.5</v>
      </c>
      <c r="M14" s="8">
        <v>2</v>
      </c>
      <c r="N14" s="8">
        <v>29.7</v>
      </c>
      <c r="O14" s="8">
        <v>29.7</v>
      </c>
      <c r="P14" s="8">
        <v>29.6</v>
      </c>
      <c r="Q14" s="8">
        <v>0</v>
      </c>
    </row>
    <row r="15" spans="1:17" ht="15.75" x14ac:dyDescent="0.25">
      <c r="A15" s="9">
        <v>43964</v>
      </c>
      <c r="B15" s="8">
        <v>84</v>
      </c>
      <c r="C15" s="8">
        <v>71.8</v>
      </c>
      <c r="D15" s="8">
        <v>54</v>
      </c>
      <c r="E15" s="8">
        <v>58</v>
      </c>
      <c r="F15" s="8">
        <v>50.9</v>
      </c>
      <c r="G15" s="8">
        <v>46</v>
      </c>
      <c r="H15" s="8">
        <v>79</v>
      </c>
      <c r="I15" s="8">
        <v>50.3</v>
      </c>
      <c r="J15" s="8">
        <v>30</v>
      </c>
      <c r="K15" s="8">
        <v>9</v>
      </c>
      <c r="L15" s="8">
        <v>4.5999999999999996</v>
      </c>
      <c r="M15" s="8">
        <v>2</v>
      </c>
      <c r="N15" s="8">
        <v>29.7</v>
      </c>
      <c r="O15" s="8">
        <v>29.6</v>
      </c>
      <c r="P15" s="8">
        <v>29.6</v>
      </c>
      <c r="Q15" s="8">
        <v>0</v>
      </c>
    </row>
    <row r="16" spans="1:17" ht="15.75" x14ac:dyDescent="0.25">
      <c r="A16" s="9">
        <v>43965</v>
      </c>
      <c r="B16" s="8">
        <v>86</v>
      </c>
      <c r="C16" s="8">
        <v>76.5</v>
      </c>
      <c r="D16" s="8">
        <v>69</v>
      </c>
      <c r="E16" s="8">
        <v>55</v>
      </c>
      <c r="F16" s="8">
        <v>52.6</v>
      </c>
      <c r="G16" s="8">
        <v>49</v>
      </c>
      <c r="H16" s="8">
        <v>61</v>
      </c>
      <c r="I16" s="8">
        <v>45.5</v>
      </c>
      <c r="J16" s="8">
        <v>28</v>
      </c>
      <c r="K16" s="8">
        <v>9</v>
      </c>
      <c r="L16" s="8">
        <v>6.8</v>
      </c>
      <c r="M16" s="8">
        <v>2</v>
      </c>
      <c r="N16" s="8">
        <v>29.6</v>
      </c>
      <c r="O16" s="8">
        <v>29.5</v>
      </c>
      <c r="P16" s="8">
        <v>29.5</v>
      </c>
      <c r="Q16" s="8">
        <v>0</v>
      </c>
    </row>
    <row r="17" spans="1:17" ht="15.75" x14ac:dyDescent="0.25">
      <c r="A17" s="9">
        <v>43966</v>
      </c>
      <c r="B17" s="8">
        <v>71</v>
      </c>
      <c r="C17" s="8">
        <v>66.599999999999994</v>
      </c>
      <c r="D17" s="8">
        <v>63</v>
      </c>
      <c r="E17" s="8">
        <v>59</v>
      </c>
      <c r="F17" s="8">
        <v>55.9</v>
      </c>
      <c r="G17" s="8">
        <v>52</v>
      </c>
      <c r="H17" s="8">
        <v>82</v>
      </c>
      <c r="I17" s="8">
        <v>68.5</v>
      </c>
      <c r="J17" s="8">
        <v>59</v>
      </c>
      <c r="K17" s="8">
        <v>7</v>
      </c>
      <c r="L17" s="8">
        <v>5.0999999999999996</v>
      </c>
      <c r="M17" s="8">
        <v>4</v>
      </c>
      <c r="N17" s="8">
        <v>29.6</v>
      </c>
      <c r="O17" s="8">
        <v>29.6</v>
      </c>
      <c r="P17" s="8">
        <v>29.5</v>
      </c>
      <c r="Q17" s="8">
        <v>0</v>
      </c>
    </row>
    <row r="18" spans="1:17" ht="15.75" x14ac:dyDescent="0.25">
      <c r="A18" s="9">
        <v>43967</v>
      </c>
      <c r="B18" s="8">
        <v>72</v>
      </c>
      <c r="C18" s="8">
        <v>63.8</v>
      </c>
      <c r="D18" s="8">
        <v>59</v>
      </c>
      <c r="E18" s="8">
        <v>56</v>
      </c>
      <c r="F18" s="8">
        <v>53.3</v>
      </c>
      <c r="G18" s="8">
        <v>48</v>
      </c>
      <c r="H18" s="8">
        <v>80</v>
      </c>
      <c r="I18" s="8">
        <v>68.599999999999994</v>
      </c>
      <c r="J18" s="8">
        <v>53</v>
      </c>
      <c r="K18" s="8">
        <v>7</v>
      </c>
      <c r="L18" s="8">
        <v>4.0999999999999996</v>
      </c>
      <c r="M18" s="8">
        <v>2</v>
      </c>
      <c r="N18" s="8">
        <v>29.6</v>
      </c>
      <c r="O18" s="8">
        <v>29.5</v>
      </c>
      <c r="P18" s="8">
        <v>29.4</v>
      </c>
      <c r="Q18" s="8">
        <v>0</v>
      </c>
    </row>
    <row r="19" spans="1:17" ht="15.75" x14ac:dyDescent="0.25">
      <c r="A19" s="9">
        <v>43968</v>
      </c>
      <c r="B19" s="8">
        <v>71</v>
      </c>
      <c r="C19" s="8">
        <v>63.6</v>
      </c>
      <c r="D19" s="8">
        <v>58</v>
      </c>
      <c r="E19" s="8">
        <v>37</v>
      </c>
      <c r="F19" s="8">
        <v>31.5</v>
      </c>
      <c r="G19" s="8">
        <v>22</v>
      </c>
      <c r="H19" s="8">
        <v>40</v>
      </c>
      <c r="I19" s="8">
        <v>30.9</v>
      </c>
      <c r="J19" s="8">
        <v>16</v>
      </c>
      <c r="K19" s="8">
        <v>11</v>
      </c>
      <c r="L19" s="8">
        <v>5.5</v>
      </c>
      <c r="M19" s="8">
        <v>2</v>
      </c>
      <c r="N19" s="8">
        <v>29.6</v>
      </c>
      <c r="O19" s="8">
        <v>29.5</v>
      </c>
      <c r="P19" s="8">
        <v>29.5</v>
      </c>
      <c r="Q19" s="8">
        <v>0</v>
      </c>
    </row>
    <row r="20" spans="1:17" ht="15.75" x14ac:dyDescent="0.25">
      <c r="A20" s="9">
        <v>43969</v>
      </c>
      <c r="B20" s="8">
        <v>80</v>
      </c>
      <c r="C20" s="8">
        <v>69.900000000000006</v>
      </c>
      <c r="D20" s="8">
        <v>60</v>
      </c>
      <c r="E20" s="8">
        <v>35</v>
      </c>
      <c r="F20" s="8">
        <v>31.8</v>
      </c>
      <c r="G20" s="8">
        <v>28</v>
      </c>
      <c r="H20" s="8">
        <v>34</v>
      </c>
      <c r="I20" s="8">
        <v>25.3</v>
      </c>
      <c r="J20" s="8">
        <v>15</v>
      </c>
      <c r="K20" s="8">
        <v>9</v>
      </c>
      <c r="L20" s="8">
        <v>6.5</v>
      </c>
      <c r="M20" s="8">
        <v>2</v>
      </c>
      <c r="N20" s="8">
        <v>29.6</v>
      </c>
      <c r="O20" s="8">
        <v>29.5</v>
      </c>
      <c r="P20" s="8">
        <v>29.4</v>
      </c>
      <c r="Q20" s="8">
        <v>0</v>
      </c>
    </row>
    <row r="21" spans="1:17" ht="15.75" x14ac:dyDescent="0.25">
      <c r="A21" s="9">
        <v>43970</v>
      </c>
      <c r="B21" s="8">
        <v>85</v>
      </c>
      <c r="C21" s="8">
        <v>73</v>
      </c>
      <c r="D21" s="8">
        <v>56</v>
      </c>
      <c r="E21" s="8">
        <v>45</v>
      </c>
      <c r="F21" s="8">
        <v>38.4</v>
      </c>
      <c r="G21" s="8">
        <v>34</v>
      </c>
      <c r="H21" s="8">
        <v>55</v>
      </c>
      <c r="I21" s="8">
        <v>31.4</v>
      </c>
      <c r="J21" s="8">
        <v>16</v>
      </c>
      <c r="K21" s="8">
        <v>9</v>
      </c>
      <c r="L21" s="8">
        <v>5.3</v>
      </c>
      <c r="M21" s="8">
        <v>2</v>
      </c>
      <c r="N21" s="8">
        <v>29.6</v>
      </c>
      <c r="O21" s="8">
        <v>29.6</v>
      </c>
      <c r="P21" s="8">
        <v>29.5</v>
      </c>
      <c r="Q21" s="8">
        <v>0</v>
      </c>
    </row>
    <row r="22" spans="1:17" ht="15.75" x14ac:dyDescent="0.25">
      <c r="A22" s="9">
        <v>43971</v>
      </c>
      <c r="B22" s="8">
        <v>85</v>
      </c>
      <c r="C22" s="8">
        <v>73.599999999999994</v>
      </c>
      <c r="D22" s="8">
        <v>61</v>
      </c>
      <c r="E22" s="8">
        <v>58</v>
      </c>
      <c r="F22" s="8">
        <v>51</v>
      </c>
      <c r="G22" s="8">
        <v>47</v>
      </c>
      <c r="H22" s="8">
        <v>79</v>
      </c>
      <c r="I22" s="8">
        <v>48.1</v>
      </c>
      <c r="J22" s="8">
        <v>28</v>
      </c>
      <c r="K22" s="8">
        <v>7</v>
      </c>
      <c r="L22" s="8">
        <v>4.3</v>
      </c>
      <c r="M22" s="8">
        <v>2</v>
      </c>
      <c r="N22" s="8">
        <v>29.7</v>
      </c>
      <c r="O22" s="8">
        <v>29.6</v>
      </c>
      <c r="P22" s="8">
        <v>29.5</v>
      </c>
      <c r="Q22" s="8">
        <v>0.19</v>
      </c>
    </row>
    <row r="23" spans="1:17" ht="15.75" x14ac:dyDescent="0.25">
      <c r="A23" s="9">
        <v>43972</v>
      </c>
      <c r="B23" s="8">
        <v>71</v>
      </c>
      <c r="C23" s="8">
        <v>65.3</v>
      </c>
      <c r="D23" s="8">
        <v>61</v>
      </c>
      <c r="E23" s="8">
        <v>62</v>
      </c>
      <c r="F23" s="8">
        <v>56.9</v>
      </c>
      <c r="G23" s="8">
        <v>52</v>
      </c>
      <c r="H23" s="8">
        <v>93</v>
      </c>
      <c r="I23" s="8">
        <v>75.400000000000006</v>
      </c>
      <c r="J23" s="8">
        <v>57</v>
      </c>
      <c r="K23" s="8">
        <v>9</v>
      </c>
      <c r="L23" s="8">
        <v>4.9000000000000004</v>
      </c>
      <c r="M23" s="8">
        <v>2</v>
      </c>
      <c r="N23" s="8">
        <v>29.6</v>
      </c>
      <c r="O23" s="8">
        <v>29.6</v>
      </c>
      <c r="P23" s="8">
        <v>29.5</v>
      </c>
      <c r="Q23" s="8">
        <v>0.89</v>
      </c>
    </row>
    <row r="24" spans="1:17" ht="15.75" x14ac:dyDescent="0.25">
      <c r="A24" s="9">
        <v>43973</v>
      </c>
      <c r="B24" s="8">
        <v>85</v>
      </c>
      <c r="C24" s="8">
        <v>72.599999999999994</v>
      </c>
      <c r="D24" s="8">
        <v>60</v>
      </c>
      <c r="E24" s="8">
        <v>59</v>
      </c>
      <c r="F24" s="8">
        <v>54.1</v>
      </c>
      <c r="G24" s="8">
        <v>48</v>
      </c>
      <c r="H24" s="8">
        <v>93</v>
      </c>
      <c r="I24" s="8">
        <v>58.3</v>
      </c>
      <c r="J24" s="8">
        <v>30</v>
      </c>
      <c r="K24" s="8">
        <v>9</v>
      </c>
      <c r="L24" s="8">
        <v>4.8</v>
      </c>
      <c r="M24" s="8">
        <v>2</v>
      </c>
      <c r="N24" s="8">
        <v>29.6</v>
      </c>
      <c r="O24" s="8">
        <v>29.5</v>
      </c>
      <c r="P24" s="8">
        <v>29.5</v>
      </c>
      <c r="Q24" s="8">
        <v>0.7</v>
      </c>
    </row>
    <row r="25" spans="1:17" ht="15.75" x14ac:dyDescent="0.25">
      <c r="A25" s="9">
        <v>43974</v>
      </c>
      <c r="B25" s="8">
        <v>76</v>
      </c>
      <c r="C25" s="8">
        <v>69.099999999999994</v>
      </c>
      <c r="D25" s="8">
        <v>60</v>
      </c>
      <c r="E25" s="8">
        <v>56</v>
      </c>
      <c r="F25" s="8">
        <v>51.4</v>
      </c>
      <c r="G25" s="8">
        <v>44</v>
      </c>
      <c r="H25" s="8">
        <v>86</v>
      </c>
      <c r="I25" s="8">
        <v>56.5</v>
      </c>
      <c r="J25" s="8">
        <v>34</v>
      </c>
      <c r="K25" s="8">
        <v>13</v>
      </c>
      <c r="L25" s="8">
        <v>6</v>
      </c>
      <c r="M25" s="8">
        <v>2</v>
      </c>
      <c r="N25" s="8">
        <v>29.7</v>
      </c>
      <c r="O25" s="8">
        <v>29.6</v>
      </c>
      <c r="P25" s="8">
        <v>29.6</v>
      </c>
      <c r="Q25" s="8">
        <v>7.0000000000000007E-2</v>
      </c>
    </row>
    <row r="26" spans="1:17" ht="15.75" x14ac:dyDescent="0.25">
      <c r="A26" s="9">
        <v>43975</v>
      </c>
      <c r="B26" s="8">
        <v>84</v>
      </c>
      <c r="C26" s="8">
        <v>75</v>
      </c>
      <c r="D26" s="8">
        <v>61</v>
      </c>
      <c r="E26" s="8">
        <v>54</v>
      </c>
      <c r="F26" s="8">
        <v>46.4</v>
      </c>
      <c r="G26" s="8">
        <v>43</v>
      </c>
      <c r="H26" s="8">
        <v>78</v>
      </c>
      <c r="I26" s="8">
        <v>39.4</v>
      </c>
      <c r="J26" s="8">
        <v>24</v>
      </c>
      <c r="K26" s="8">
        <v>9</v>
      </c>
      <c r="L26" s="8">
        <v>4.4000000000000004</v>
      </c>
      <c r="M26" s="8">
        <v>2</v>
      </c>
      <c r="N26" s="8">
        <v>29.8</v>
      </c>
      <c r="O26" s="8">
        <v>29.7</v>
      </c>
      <c r="P26" s="8">
        <v>29.7</v>
      </c>
      <c r="Q26" s="8">
        <v>7.0000000000000007E-2</v>
      </c>
    </row>
    <row r="27" spans="1:17" ht="15.75" x14ac:dyDescent="0.25">
      <c r="A27" s="9">
        <v>43976</v>
      </c>
      <c r="B27" s="8">
        <v>75</v>
      </c>
      <c r="C27" s="8">
        <v>68.5</v>
      </c>
      <c r="D27" s="8">
        <v>63</v>
      </c>
      <c r="E27" s="8">
        <v>60</v>
      </c>
      <c r="F27" s="8">
        <v>50.5</v>
      </c>
      <c r="G27" s="8">
        <v>44</v>
      </c>
      <c r="H27" s="8">
        <v>78</v>
      </c>
      <c r="I27" s="8">
        <v>55</v>
      </c>
      <c r="J27" s="8">
        <v>33</v>
      </c>
      <c r="K27" s="8">
        <v>9</v>
      </c>
      <c r="L27" s="8">
        <v>4</v>
      </c>
      <c r="M27" s="8">
        <v>2</v>
      </c>
      <c r="N27" s="8">
        <v>29.8</v>
      </c>
      <c r="O27" s="8">
        <v>29.7</v>
      </c>
      <c r="P27" s="8">
        <v>29.7</v>
      </c>
      <c r="Q27" s="8">
        <v>0.04</v>
      </c>
    </row>
    <row r="28" spans="1:17" ht="15.75" x14ac:dyDescent="0.25">
      <c r="A28" s="9">
        <v>43977</v>
      </c>
      <c r="B28" s="8">
        <v>83</v>
      </c>
      <c r="C28" s="8">
        <v>72.8</v>
      </c>
      <c r="D28" s="8">
        <v>58</v>
      </c>
      <c r="E28" s="8">
        <v>56</v>
      </c>
      <c r="F28" s="8">
        <v>44.3</v>
      </c>
      <c r="G28" s="8">
        <v>36</v>
      </c>
      <c r="H28" s="8">
        <v>92</v>
      </c>
      <c r="I28" s="8">
        <v>42.9</v>
      </c>
      <c r="J28" s="8">
        <v>19</v>
      </c>
      <c r="K28" s="8">
        <v>9</v>
      </c>
      <c r="L28" s="8">
        <v>5.3</v>
      </c>
      <c r="M28" s="8">
        <v>2</v>
      </c>
      <c r="N28" s="8">
        <v>29.7</v>
      </c>
      <c r="O28" s="8">
        <v>29.7</v>
      </c>
      <c r="P28" s="8">
        <v>29.6</v>
      </c>
      <c r="Q28" s="8">
        <v>0.04</v>
      </c>
    </row>
    <row r="29" spans="1:17" ht="15.75" x14ac:dyDescent="0.25">
      <c r="A29" s="9">
        <v>43978</v>
      </c>
      <c r="B29" s="8">
        <v>85</v>
      </c>
      <c r="C29" s="8">
        <v>74.400000000000006</v>
      </c>
      <c r="D29" s="8">
        <v>63</v>
      </c>
      <c r="E29" s="8">
        <v>54</v>
      </c>
      <c r="F29" s="8">
        <v>46.5</v>
      </c>
      <c r="G29" s="8">
        <v>38</v>
      </c>
      <c r="H29" s="8">
        <v>73</v>
      </c>
      <c r="I29" s="8">
        <v>40.9</v>
      </c>
      <c r="J29" s="8">
        <v>19</v>
      </c>
      <c r="K29" s="8">
        <v>9</v>
      </c>
      <c r="L29" s="8">
        <v>5.8</v>
      </c>
      <c r="M29" s="8">
        <v>2</v>
      </c>
      <c r="N29" s="8">
        <v>29.6</v>
      </c>
      <c r="O29" s="8">
        <v>29.6</v>
      </c>
      <c r="P29" s="8">
        <v>29.6</v>
      </c>
      <c r="Q29" s="8">
        <v>0.01</v>
      </c>
    </row>
    <row r="30" spans="1:17" ht="15.75" x14ac:dyDescent="0.25">
      <c r="A30" s="9">
        <v>43979</v>
      </c>
      <c r="B30" s="8">
        <v>90</v>
      </c>
      <c r="C30" s="8">
        <v>76.099999999999994</v>
      </c>
      <c r="D30" s="8">
        <v>60</v>
      </c>
      <c r="E30" s="8">
        <v>60</v>
      </c>
      <c r="F30" s="8">
        <v>53.1</v>
      </c>
      <c r="G30" s="8">
        <v>47</v>
      </c>
      <c r="H30" s="8">
        <v>81</v>
      </c>
      <c r="I30" s="8">
        <v>49.4</v>
      </c>
      <c r="J30" s="8">
        <v>25</v>
      </c>
      <c r="K30" s="8">
        <v>9</v>
      </c>
      <c r="L30" s="8">
        <v>5.5</v>
      </c>
      <c r="M30" s="8">
        <v>2</v>
      </c>
      <c r="N30" s="8">
        <v>29.6</v>
      </c>
      <c r="O30" s="8">
        <v>29.6</v>
      </c>
      <c r="P30" s="8">
        <v>29.5</v>
      </c>
      <c r="Q30" s="8">
        <v>0.01</v>
      </c>
    </row>
    <row r="31" spans="1:17" ht="15.75" x14ac:dyDescent="0.25">
      <c r="A31" s="9">
        <v>43980</v>
      </c>
      <c r="B31" s="8">
        <v>84</v>
      </c>
      <c r="C31" s="8">
        <v>74.900000000000006</v>
      </c>
      <c r="D31" s="8">
        <v>67</v>
      </c>
      <c r="E31" s="8">
        <v>64</v>
      </c>
      <c r="F31" s="8">
        <v>58</v>
      </c>
      <c r="G31" s="8">
        <v>52</v>
      </c>
      <c r="H31" s="8">
        <v>66</v>
      </c>
      <c r="I31" s="8">
        <v>55.9</v>
      </c>
      <c r="J31" s="8">
        <v>48</v>
      </c>
      <c r="K31" s="8">
        <v>9</v>
      </c>
      <c r="L31" s="8">
        <v>6.5</v>
      </c>
      <c r="M31" s="8">
        <v>4</v>
      </c>
      <c r="N31" s="8">
        <v>29.7</v>
      </c>
      <c r="O31" s="8">
        <v>29.6</v>
      </c>
      <c r="P31" s="8">
        <v>29.6</v>
      </c>
      <c r="Q31" s="8">
        <v>0</v>
      </c>
    </row>
    <row r="32" spans="1:17" ht="15.75" x14ac:dyDescent="0.25">
      <c r="A32" s="9">
        <v>43981</v>
      </c>
      <c r="B32" s="8">
        <v>89</v>
      </c>
      <c r="C32" s="8">
        <v>75.5</v>
      </c>
      <c r="D32" s="8">
        <v>67</v>
      </c>
      <c r="E32" s="8">
        <v>61</v>
      </c>
      <c r="F32" s="8">
        <v>58</v>
      </c>
      <c r="G32" s="8">
        <v>51</v>
      </c>
      <c r="H32" s="8">
        <v>79</v>
      </c>
      <c r="I32" s="8">
        <v>57.5</v>
      </c>
      <c r="J32" s="8">
        <v>28</v>
      </c>
      <c r="K32" s="8">
        <v>13</v>
      </c>
      <c r="L32" s="8">
        <v>6.8</v>
      </c>
      <c r="M32" s="8">
        <v>4</v>
      </c>
      <c r="N32" s="8">
        <v>29.7</v>
      </c>
      <c r="O32" s="8">
        <v>29.7</v>
      </c>
      <c r="P32" s="8">
        <v>29.6</v>
      </c>
      <c r="Q32" s="8">
        <v>0.08</v>
      </c>
    </row>
    <row r="33" spans="1:17" ht="15.75" x14ac:dyDescent="0.25">
      <c r="A33" s="9">
        <v>43982</v>
      </c>
      <c r="B33" s="8">
        <v>82</v>
      </c>
      <c r="C33" s="8">
        <v>71.400000000000006</v>
      </c>
      <c r="D33" s="8">
        <v>62</v>
      </c>
      <c r="E33" s="8">
        <v>61</v>
      </c>
      <c r="F33" s="8">
        <v>44.9</v>
      </c>
      <c r="G33" s="8">
        <v>28</v>
      </c>
      <c r="H33" s="8">
        <v>88</v>
      </c>
      <c r="I33" s="8">
        <v>48.4</v>
      </c>
      <c r="J33" s="8">
        <v>15</v>
      </c>
      <c r="K33" s="8">
        <v>9</v>
      </c>
      <c r="L33" s="8">
        <v>5.5</v>
      </c>
      <c r="M33" s="8">
        <v>2</v>
      </c>
      <c r="N33" s="8">
        <v>29.7</v>
      </c>
      <c r="O33" s="8">
        <v>29.6</v>
      </c>
      <c r="P33" s="8">
        <v>29.6</v>
      </c>
      <c r="Q33" s="8">
        <v>0.52</v>
      </c>
    </row>
  </sheetData>
  <conditionalFormatting sqref="B3:B3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79F9-8451-4AD0-9729-A4ACC17F3322}">
  <dimension ref="A1:Q32"/>
  <sheetViews>
    <sheetView workbookViewId="0">
      <pane xSplit="1" ySplit="2" topLeftCell="B3" activePane="bottomRight" state="frozen"/>
      <selection activeCell="M14" sqref="M14"/>
      <selection pane="topRight" activeCell="M14" sqref="M14"/>
      <selection pane="bottomLeft" activeCell="M14" sqref="M14"/>
      <selection pane="bottomRight" activeCell="R1" sqref="R1"/>
    </sheetView>
  </sheetViews>
  <sheetFormatPr defaultRowHeight="15" x14ac:dyDescent="0.25"/>
  <cols>
    <col min="1" max="1" width="11.7109375" customWidth="1"/>
    <col min="2" max="2" width="18.7109375" customWidth="1"/>
    <col min="5" max="5" width="15.7109375" customWidth="1"/>
    <col min="8" max="8" width="14.7109375" customWidth="1"/>
    <col min="11" max="11" width="20.7109375" customWidth="1"/>
    <col min="14" max="14" width="16.7109375" customWidth="1"/>
    <col min="17" max="17" width="16.7109375" customWidth="1"/>
  </cols>
  <sheetData>
    <row r="1" spans="1:17" s="2" customFormat="1" ht="30" customHeight="1" x14ac:dyDescent="0.25">
      <c r="A1" s="5" t="s">
        <v>0</v>
      </c>
      <c r="B1" s="5" t="s">
        <v>1</v>
      </c>
      <c r="C1" s="5"/>
      <c r="D1" s="5"/>
      <c r="E1" s="5" t="s">
        <v>2</v>
      </c>
      <c r="F1" s="5"/>
      <c r="G1" s="5"/>
      <c r="H1" s="5" t="s">
        <v>3</v>
      </c>
      <c r="I1" s="5"/>
      <c r="J1" s="5"/>
      <c r="K1" s="5" t="s">
        <v>4</v>
      </c>
      <c r="L1" s="5"/>
      <c r="M1" s="5"/>
      <c r="N1" s="5" t="s">
        <v>5</v>
      </c>
      <c r="O1" s="5"/>
      <c r="P1" s="5"/>
      <c r="Q1" s="5" t="s">
        <v>6</v>
      </c>
    </row>
    <row r="2" spans="1:17" s="2" customFormat="1" x14ac:dyDescent="0.25">
      <c r="A2" s="5"/>
      <c r="B2" s="5" t="s">
        <v>7</v>
      </c>
      <c r="C2" s="5" t="s">
        <v>8</v>
      </c>
      <c r="D2" s="5" t="s">
        <v>9</v>
      </c>
      <c r="E2" s="5" t="s">
        <v>7</v>
      </c>
      <c r="F2" s="5" t="s">
        <v>8</v>
      </c>
      <c r="G2" s="5" t="s">
        <v>9</v>
      </c>
      <c r="H2" s="5" t="s">
        <v>7</v>
      </c>
      <c r="I2" s="5" t="s">
        <v>8</v>
      </c>
      <c r="J2" s="5" t="s">
        <v>9</v>
      </c>
      <c r="K2" s="5" t="s">
        <v>7</v>
      </c>
      <c r="L2" s="5" t="s">
        <v>8</v>
      </c>
      <c r="M2" s="5" t="s">
        <v>9</v>
      </c>
      <c r="N2" s="5" t="s">
        <v>7</v>
      </c>
      <c r="O2" s="5" t="s">
        <v>8</v>
      </c>
      <c r="P2" s="5" t="s">
        <v>9</v>
      </c>
      <c r="Q2" s="5" t="s">
        <v>10</v>
      </c>
    </row>
    <row r="3" spans="1:17" ht="15.75" x14ac:dyDescent="0.25">
      <c r="A3" s="9">
        <v>43983</v>
      </c>
      <c r="B3" s="8">
        <v>87</v>
      </c>
      <c r="C3" s="8">
        <v>71.5</v>
      </c>
      <c r="D3" s="8">
        <v>57</v>
      </c>
      <c r="E3" s="8">
        <v>60</v>
      </c>
      <c r="F3" s="8">
        <v>51</v>
      </c>
      <c r="G3" s="8">
        <v>45</v>
      </c>
      <c r="H3" s="8">
        <v>78</v>
      </c>
      <c r="I3" s="8">
        <v>53.4</v>
      </c>
      <c r="J3" s="8">
        <v>25</v>
      </c>
      <c r="K3" s="8">
        <v>13</v>
      </c>
      <c r="L3" s="8">
        <v>5</v>
      </c>
      <c r="M3" s="8">
        <v>2</v>
      </c>
      <c r="N3" s="8">
        <v>29.7</v>
      </c>
      <c r="O3" s="8">
        <v>29.6</v>
      </c>
      <c r="P3" s="8">
        <v>29.4</v>
      </c>
      <c r="Q3" s="8">
        <v>0.44</v>
      </c>
    </row>
    <row r="4" spans="1:17" ht="15.75" x14ac:dyDescent="0.25">
      <c r="A4" s="9">
        <v>43984</v>
      </c>
      <c r="B4" s="8">
        <v>91</v>
      </c>
      <c r="C4" s="8">
        <v>77.099999999999994</v>
      </c>
      <c r="D4" s="8">
        <v>61</v>
      </c>
      <c r="E4" s="8">
        <v>58</v>
      </c>
      <c r="F4" s="8">
        <v>53.5</v>
      </c>
      <c r="G4" s="8">
        <v>48</v>
      </c>
      <c r="H4" s="8">
        <v>88</v>
      </c>
      <c r="I4" s="8">
        <v>49</v>
      </c>
      <c r="J4" s="8">
        <v>25</v>
      </c>
      <c r="K4" s="8">
        <v>11</v>
      </c>
      <c r="L4" s="8">
        <v>4.8</v>
      </c>
      <c r="M4" s="8">
        <v>0</v>
      </c>
      <c r="N4" s="8">
        <v>29.5</v>
      </c>
      <c r="O4" s="8">
        <v>29.4</v>
      </c>
      <c r="P4" s="8">
        <v>29.4</v>
      </c>
      <c r="Q4" s="8">
        <v>0.08</v>
      </c>
    </row>
    <row r="5" spans="1:17" ht="15.75" x14ac:dyDescent="0.25">
      <c r="A5" s="9">
        <v>43985</v>
      </c>
      <c r="B5" s="8">
        <v>96</v>
      </c>
      <c r="C5" s="8">
        <v>83.4</v>
      </c>
      <c r="D5" s="8">
        <v>68</v>
      </c>
      <c r="E5" s="8">
        <v>55</v>
      </c>
      <c r="F5" s="8">
        <v>47.3</v>
      </c>
      <c r="G5" s="8">
        <v>33</v>
      </c>
      <c r="H5" s="8">
        <v>63</v>
      </c>
      <c r="I5" s="8">
        <v>33.299999999999997</v>
      </c>
      <c r="J5" s="8">
        <v>13</v>
      </c>
      <c r="K5" s="8">
        <v>11</v>
      </c>
      <c r="L5" s="8">
        <v>4.9000000000000004</v>
      </c>
      <c r="M5" s="8">
        <v>0</v>
      </c>
      <c r="N5" s="8">
        <v>29.4</v>
      </c>
      <c r="O5" s="8">
        <v>29.4</v>
      </c>
      <c r="P5" s="8">
        <v>29.3</v>
      </c>
      <c r="Q5" s="8">
        <v>0</v>
      </c>
    </row>
    <row r="6" spans="1:17" ht="15.75" x14ac:dyDescent="0.25">
      <c r="A6" s="9">
        <v>43986</v>
      </c>
      <c r="B6" s="8">
        <v>88</v>
      </c>
      <c r="C6" s="8">
        <v>80</v>
      </c>
      <c r="D6" s="8">
        <v>74</v>
      </c>
      <c r="E6" s="8">
        <v>49</v>
      </c>
      <c r="F6" s="8">
        <v>41.1</v>
      </c>
      <c r="G6" s="8">
        <v>36</v>
      </c>
      <c r="H6" s="8">
        <v>36</v>
      </c>
      <c r="I6" s="8">
        <v>25.6</v>
      </c>
      <c r="J6" s="8">
        <v>16</v>
      </c>
      <c r="K6" s="8">
        <v>11</v>
      </c>
      <c r="L6" s="8">
        <v>7.3</v>
      </c>
      <c r="M6" s="8">
        <v>4</v>
      </c>
      <c r="N6" s="8">
        <v>29.6</v>
      </c>
      <c r="O6" s="8">
        <v>29.5</v>
      </c>
      <c r="P6" s="8">
        <v>29.4</v>
      </c>
      <c r="Q6" s="8">
        <v>0</v>
      </c>
    </row>
    <row r="7" spans="1:17" ht="15.75" x14ac:dyDescent="0.25">
      <c r="A7" s="9">
        <v>43987</v>
      </c>
      <c r="B7" s="8">
        <v>85</v>
      </c>
      <c r="C7" s="8">
        <v>76.8</v>
      </c>
      <c r="D7" s="8">
        <v>65</v>
      </c>
      <c r="E7" s="8">
        <v>51</v>
      </c>
      <c r="F7" s="8">
        <v>49.4</v>
      </c>
      <c r="G7" s="8">
        <v>48</v>
      </c>
      <c r="H7" s="8">
        <v>61</v>
      </c>
      <c r="I7" s="8">
        <v>39.6</v>
      </c>
      <c r="J7" s="8">
        <v>29</v>
      </c>
      <c r="K7" s="8">
        <v>9</v>
      </c>
      <c r="L7" s="8">
        <v>5.5</v>
      </c>
      <c r="M7" s="8">
        <v>2</v>
      </c>
      <c r="N7" s="8">
        <v>29.7</v>
      </c>
      <c r="O7" s="8">
        <v>29.6</v>
      </c>
      <c r="P7" s="8">
        <v>29.6</v>
      </c>
      <c r="Q7" s="8">
        <v>0</v>
      </c>
    </row>
    <row r="8" spans="1:17" ht="15.75" x14ac:dyDescent="0.25">
      <c r="A8" s="9">
        <v>43988</v>
      </c>
      <c r="B8" s="8">
        <v>88</v>
      </c>
      <c r="C8" s="8">
        <v>76.8</v>
      </c>
      <c r="D8" s="8">
        <v>63</v>
      </c>
      <c r="E8" s="8">
        <v>57</v>
      </c>
      <c r="F8" s="8">
        <v>51.6</v>
      </c>
      <c r="G8" s="8">
        <v>47</v>
      </c>
      <c r="H8" s="8">
        <v>70</v>
      </c>
      <c r="I8" s="8">
        <v>43.5</v>
      </c>
      <c r="J8" s="8">
        <v>34</v>
      </c>
      <c r="K8" s="8">
        <v>7</v>
      </c>
      <c r="L8" s="8">
        <v>4.0999999999999996</v>
      </c>
      <c r="M8" s="8">
        <v>0</v>
      </c>
      <c r="N8" s="8">
        <v>29.7</v>
      </c>
      <c r="O8" s="8">
        <v>29.6</v>
      </c>
      <c r="P8" s="8">
        <v>29.5</v>
      </c>
      <c r="Q8" s="8">
        <v>0</v>
      </c>
    </row>
    <row r="9" spans="1:17" ht="15.75" x14ac:dyDescent="0.25">
      <c r="A9" s="9">
        <v>43989</v>
      </c>
      <c r="B9" s="8">
        <v>96</v>
      </c>
      <c r="C9" s="8">
        <v>82.5</v>
      </c>
      <c r="D9" s="8">
        <v>68</v>
      </c>
      <c r="E9" s="8">
        <v>67</v>
      </c>
      <c r="F9" s="8">
        <v>57.6</v>
      </c>
      <c r="G9" s="8">
        <v>48</v>
      </c>
      <c r="H9" s="8">
        <v>64</v>
      </c>
      <c r="I9" s="8">
        <v>44.3</v>
      </c>
      <c r="J9" s="8">
        <v>32</v>
      </c>
      <c r="K9" s="8">
        <v>7</v>
      </c>
      <c r="L9" s="8">
        <v>3.8</v>
      </c>
      <c r="M9" s="8">
        <v>2</v>
      </c>
      <c r="N9" s="8">
        <v>29.6</v>
      </c>
      <c r="O9" s="8">
        <v>29.6</v>
      </c>
      <c r="P9" s="8">
        <v>29.5</v>
      </c>
      <c r="Q9" s="8">
        <v>0</v>
      </c>
    </row>
    <row r="10" spans="1:17" ht="15.75" x14ac:dyDescent="0.25">
      <c r="A10" s="9">
        <v>43990</v>
      </c>
      <c r="B10" s="8">
        <v>98</v>
      </c>
      <c r="C10" s="8">
        <v>87.4</v>
      </c>
      <c r="D10" s="8">
        <v>75</v>
      </c>
      <c r="E10" s="8">
        <v>58</v>
      </c>
      <c r="F10" s="8">
        <v>53.8</v>
      </c>
      <c r="G10" s="8">
        <v>46</v>
      </c>
      <c r="H10" s="8">
        <v>51</v>
      </c>
      <c r="I10" s="8">
        <v>33.799999999999997</v>
      </c>
      <c r="J10" s="8">
        <v>17</v>
      </c>
      <c r="K10" s="8">
        <v>11</v>
      </c>
      <c r="L10" s="8">
        <v>6.8</v>
      </c>
      <c r="M10" s="8">
        <v>2</v>
      </c>
      <c r="N10" s="8">
        <v>29.7</v>
      </c>
      <c r="O10" s="8">
        <v>29.6</v>
      </c>
      <c r="P10" s="8">
        <v>29.6</v>
      </c>
      <c r="Q10" s="8">
        <v>0</v>
      </c>
    </row>
    <row r="11" spans="1:17" ht="15.75" x14ac:dyDescent="0.25">
      <c r="A11" s="9">
        <v>43991</v>
      </c>
      <c r="B11" s="8">
        <v>83</v>
      </c>
      <c r="C11" s="8">
        <v>79.5</v>
      </c>
      <c r="D11" s="8">
        <v>74</v>
      </c>
      <c r="E11" s="8">
        <v>65</v>
      </c>
      <c r="F11" s="8">
        <v>60.9</v>
      </c>
      <c r="G11" s="8">
        <v>51</v>
      </c>
      <c r="H11" s="8">
        <v>75</v>
      </c>
      <c r="I11" s="8">
        <v>54.6</v>
      </c>
      <c r="J11" s="8">
        <v>35</v>
      </c>
      <c r="K11" s="8">
        <v>9</v>
      </c>
      <c r="L11" s="8">
        <v>5.3</v>
      </c>
      <c r="M11" s="8">
        <v>2</v>
      </c>
      <c r="N11" s="8">
        <v>29.7</v>
      </c>
      <c r="O11" s="8">
        <v>29.7</v>
      </c>
      <c r="P11" s="8">
        <v>29.7</v>
      </c>
      <c r="Q11" s="8">
        <v>0</v>
      </c>
    </row>
    <row r="12" spans="1:17" ht="15.75" x14ac:dyDescent="0.25">
      <c r="A12" s="9">
        <v>43992</v>
      </c>
      <c r="B12" s="8">
        <v>92</v>
      </c>
      <c r="C12" s="8">
        <v>80.5</v>
      </c>
      <c r="D12" s="8">
        <v>71</v>
      </c>
      <c r="E12" s="8">
        <v>66</v>
      </c>
      <c r="F12" s="8">
        <v>62</v>
      </c>
      <c r="G12" s="8">
        <v>56</v>
      </c>
      <c r="H12" s="8">
        <v>81</v>
      </c>
      <c r="I12" s="8">
        <v>57.1</v>
      </c>
      <c r="J12" s="8">
        <v>30</v>
      </c>
      <c r="K12" s="8">
        <v>9</v>
      </c>
      <c r="L12" s="8">
        <v>4.3</v>
      </c>
      <c r="M12" s="8">
        <v>2</v>
      </c>
      <c r="N12" s="8">
        <v>29.7</v>
      </c>
      <c r="O12" s="8">
        <v>29.6</v>
      </c>
      <c r="P12" s="8">
        <v>29.5</v>
      </c>
      <c r="Q12" s="8">
        <v>0.27</v>
      </c>
    </row>
    <row r="13" spans="1:17" ht="15.75" x14ac:dyDescent="0.25">
      <c r="A13" s="9">
        <v>43993</v>
      </c>
      <c r="B13" s="8">
        <v>87</v>
      </c>
      <c r="C13" s="8">
        <v>78.3</v>
      </c>
      <c r="D13" s="8">
        <v>72</v>
      </c>
      <c r="E13" s="8">
        <v>68</v>
      </c>
      <c r="F13" s="8">
        <v>62.6</v>
      </c>
      <c r="G13" s="8">
        <v>52</v>
      </c>
      <c r="H13" s="8">
        <v>77</v>
      </c>
      <c r="I13" s="8">
        <v>61.4</v>
      </c>
      <c r="J13" s="8">
        <v>32</v>
      </c>
      <c r="K13" s="8">
        <v>9</v>
      </c>
      <c r="L13" s="8">
        <v>4.9000000000000004</v>
      </c>
      <c r="M13" s="8">
        <v>2</v>
      </c>
      <c r="N13" s="8">
        <v>29.6</v>
      </c>
      <c r="O13" s="8">
        <v>29.6</v>
      </c>
      <c r="P13" s="8">
        <v>29.5</v>
      </c>
      <c r="Q13" s="8">
        <v>0.27</v>
      </c>
    </row>
    <row r="14" spans="1:17" ht="15.75" x14ac:dyDescent="0.25">
      <c r="A14" s="9">
        <v>43994</v>
      </c>
      <c r="B14" s="8">
        <v>92</v>
      </c>
      <c r="C14" s="8">
        <v>81.900000000000006</v>
      </c>
      <c r="D14" s="8">
        <v>70</v>
      </c>
      <c r="E14" s="8">
        <v>62</v>
      </c>
      <c r="F14" s="8">
        <v>59.3</v>
      </c>
      <c r="G14" s="8">
        <v>56</v>
      </c>
      <c r="H14" s="8">
        <v>73</v>
      </c>
      <c r="I14" s="8">
        <v>48.6</v>
      </c>
      <c r="J14" s="8">
        <v>29</v>
      </c>
      <c r="K14" s="8">
        <v>7</v>
      </c>
      <c r="L14" s="8">
        <v>3.4</v>
      </c>
      <c r="M14" s="8">
        <v>0</v>
      </c>
      <c r="N14" s="8">
        <v>29.6</v>
      </c>
      <c r="O14" s="8">
        <v>29.5</v>
      </c>
      <c r="P14" s="8">
        <v>29.4</v>
      </c>
      <c r="Q14" s="8">
        <v>0</v>
      </c>
    </row>
    <row r="15" spans="1:17" ht="15.75" x14ac:dyDescent="0.25">
      <c r="A15" s="9">
        <v>43995</v>
      </c>
      <c r="B15" s="8">
        <v>90</v>
      </c>
      <c r="C15" s="8">
        <v>84.4</v>
      </c>
      <c r="D15" s="8">
        <v>75</v>
      </c>
      <c r="E15" s="8">
        <v>65</v>
      </c>
      <c r="F15" s="8">
        <v>55.6</v>
      </c>
      <c r="G15" s="8">
        <v>40</v>
      </c>
      <c r="H15" s="8">
        <v>67</v>
      </c>
      <c r="I15" s="8">
        <v>41</v>
      </c>
      <c r="J15" s="8">
        <v>18</v>
      </c>
      <c r="K15" s="8">
        <v>9</v>
      </c>
      <c r="L15" s="8">
        <v>5.5</v>
      </c>
      <c r="M15" s="8">
        <v>2</v>
      </c>
      <c r="N15" s="8">
        <v>29.6</v>
      </c>
      <c r="O15" s="8">
        <v>29.5</v>
      </c>
      <c r="P15" s="8">
        <v>29.4</v>
      </c>
      <c r="Q15" s="8">
        <v>0</v>
      </c>
    </row>
    <row r="16" spans="1:17" ht="15.75" x14ac:dyDescent="0.25">
      <c r="A16" s="9">
        <v>43996</v>
      </c>
      <c r="B16" s="8">
        <v>94</v>
      </c>
      <c r="C16" s="8">
        <v>85.1</v>
      </c>
      <c r="D16" s="8">
        <v>76</v>
      </c>
      <c r="E16" s="8">
        <v>46</v>
      </c>
      <c r="F16" s="8">
        <v>44</v>
      </c>
      <c r="G16" s="8">
        <v>43</v>
      </c>
      <c r="H16" s="8">
        <v>32</v>
      </c>
      <c r="I16" s="8">
        <v>24.4</v>
      </c>
      <c r="J16" s="8">
        <v>18</v>
      </c>
      <c r="K16" s="8">
        <v>11</v>
      </c>
      <c r="L16" s="8">
        <v>6.4</v>
      </c>
      <c r="M16" s="8">
        <v>4</v>
      </c>
      <c r="N16" s="8">
        <v>29.7</v>
      </c>
      <c r="O16" s="8">
        <v>29.6</v>
      </c>
      <c r="P16" s="8">
        <v>29.6</v>
      </c>
      <c r="Q16" s="8">
        <v>0</v>
      </c>
    </row>
    <row r="17" spans="1:17" ht="15.75" x14ac:dyDescent="0.25">
      <c r="A17" s="9">
        <v>43997</v>
      </c>
      <c r="B17" s="8">
        <v>98</v>
      </c>
      <c r="C17" s="8">
        <v>86.5</v>
      </c>
      <c r="D17" s="8">
        <v>69</v>
      </c>
      <c r="E17" s="8">
        <v>50</v>
      </c>
      <c r="F17" s="8">
        <v>46.1</v>
      </c>
      <c r="G17" s="8">
        <v>35</v>
      </c>
      <c r="H17" s="8">
        <v>52</v>
      </c>
      <c r="I17" s="8">
        <v>27</v>
      </c>
      <c r="J17" s="8">
        <v>11</v>
      </c>
      <c r="K17" s="8">
        <v>7</v>
      </c>
      <c r="L17" s="8">
        <v>3.9</v>
      </c>
      <c r="M17" s="8">
        <v>2</v>
      </c>
      <c r="N17" s="8">
        <v>29.6</v>
      </c>
      <c r="O17" s="8">
        <v>29.6</v>
      </c>
      <c r="P17" s="8">
        <v>29.5</v>
      </c>
      <c r="Q17" s="8">
        <v>0</v>
      </c>
    </row>
    <row r="18" spans="1:17" ht="15.75" x14ac:dyDescent="0.25">
      <c r="A18" s="9">
        <v>43998</v>
      </c>
      <c r="B18" s="8">
        <v>95</v>
      </c>
      <c r="C18" s="8">
        <v>83.8</v>
      </c>
      <c r="D18" s="8">
        <v>74</v>
      </c>
      <c r="E18" s="8">
        <v>59</v>
      </c>
      <c r="F18" s="8">
        <v>52.9</v>
      </c>
      <c r="G18" s="8">
        <v>44</v>
      </c>
      <c r="H18" s="8">
        <v>59</v>
      </c>
      <c r="I18" s="8">
        <v>37</v>
      </c>
      <c r="J18" s="8">
        <v>17</v>
      </c>
      <c r="K18" s="8">
        <v>11</v>
      </c>
      <c r="L18" s="8">
        <v>6.6</v>
      </c>
      <c r="M18" s="8">
        <v>0</v>
      </c>
      <c r="N18" s="8">
        <v>29.6</v>
      </c>
      <c r="O18" s="8">
        <v>29.6</v>
      </c>
      <c r="P18" s="8">
        <v>29.5</v>
      </c>
      <c r="Q18" s="8">
        <v>0</v>
      </c>
    </row>
    <row r="19" spans="1:17" ht="15.75" x14ac:dyDescent="0.25">
      <c r="A19" s="9">
        <v>43999</v>
      </c>
      <c r="B19" s="8">
        <v>86</v>
      </c>
      <c r="C19" s="8">
        <v>79.900000000000006</v>
      </c>
      <c r="D19" s="8">
        <v>74</v>
      </c>
      <c r="E19" s="8">
        <v>57</v>
      </c>
      <c r="F19" s="8">
        <v>55.1</v>
      </c>
      <c r="G19" s="8">
        <v>52</v>
      </c>
      <c r="H19" s="8">
        <v>52</v>
      </c>
      <c r="I19" s="8">
        <v>43</v>
      </c>
      <c r="J19" s="8">
        <v>33</v>
      </c>
      <c r="K19" s="8">
        <v>11</v>
      </c>
      <c r="L19" s="8">
        <v>7.4</v>
      </c>
      <c r="M19" s="8">
        <v>2</v>
      </c>
      <c r="N19" s="8">
        <v>29.5</v>
      </c>
      <c r="O19" s="8">
        <v>29.5</v>
      </c>
      <c r="P19" s="8">
        <v>29.4</v>
      </c>
      <c r="Q19" s="8">
        <v>0</v>
      </c>
    </row>
    <row r="20" spans="1:17" ht="15.75" x14ac:dyDescent="0.25">
      <c r="A20" s="9">
        <v>44000</v>
      </c>
      <c r="B20" s="8">
        <v>90</v>
      </c>
      <c r="C20" s="8">
        <v>75.099999999999994</v>
      </c>
      <c r="D20" s="8">
        <v>69</v>
      </c>
      <c r="E20" s="8">
        <v>68</v>
      </c>
      <c r="F20" s="8">
        <v>60.6</v>
      </c>
      <c r="G20" s="8">
        <v>56</v>
      </c>
      <c r="H20" s="8">
        <v>89</v>
      </c>
      <c r="I20" s="8">
        <v>64</v>
      </c>
      <c r="J20" s="8">
        <v>33</v>
      </c>
      <c r="K20" s="8">
        <v>9</v>
      </c>
      <c r="L20" s="8">
        <v>4</v>
      </c>
      <c r="M20" s="8">
        <v>2</v>
      </c>
      <c r="N20" s="8">
        <v>29.6</v>
      </c>
      <c r="O20" s="8">
        <v>29.5</v>
      </c>
      <c r="P20" s="8">
        <v>29.5</v>
      </c>
      <c r="Q20" s="8">
        <v>0.28999999999999998</v>
      </c>
    </row>
    <row r="21" spans="1:17" ht="15.75" x14ac:dyDescent="0.25">
      <c r="A21" s="9">
        <v>44001</v>
      </c>
      <c r="B21" s="8">
        <v>90</v>
      </c>
      <c r="C21" s="8">
        <v>79.900000000000006</v>
      </c>
      <c r="D21" s="8">
        <v>67</v>
      </c>
      <c r="E21" s="8">
        <v>65</v>
      </c>
      <c r="F21" s="8">
        <v>59.9</v>
      </c>
      <c r="G21" s="8">
        <v>55</v>
      </c>
      <c r="H21" s="8">
        <v>89</v>
      </c>
      <c r="I21" s="8">
        <v>54.8</v>
      </c>
      <c r="J21" s="8">
        <v>33</v>
      </c>
      <c r="K21" s="8">
        <v>9</v>
      </c>
      <c r="L21" s="8">
        <v>5.8</v>
      </c>
      <c r="M21" s="8">
        <v>2</v>
      </c>
      <c r="N21" s="8">
        <v>29.7</v>
      </c>
      <c r="O21" s="8">
        <v>29.6</v>
      </c>
      <c r="P21" s="8">
        <v>29.6</v>
      </c>
      <c r="Q21" s="8">
        <v>0.28999999999999998</v>
      </c>
    </row>
    <row r="22" spans="1:17" ht="15.75" x14ac:dyDescent="0.25">
      <c r="A22" s="9">
        <v>44002</v>
      </c>
      <c r="B22" s="8">
        <v>91</v>
      </c>
      <c r="C22" s="8">
        <v>83.3</v>
      </c>
      <c r="D22" s="8">
        <v>73</v>
      </c>
      <c r="E22" s="8">
        <v>66</v>
      </c>
      <c r="F22" s="8">
        <v>63.1</v>
      </c>
      <c r="G22" s="8">
        <v>56</v>
      </c>
      <c r="H22" s="8">
        <v>62</v>
      </c>
      <c r="I22" s="8">
        <v>51.1</v>
      </c>
      <c r="J22" s="8">
        <v>44</v>
      </c>
      <c r="K22" s="8">
        <v>7</v>
      </c>
      <c r="L22" s="8">
        <v>5</v>
      </c>
      <c r="M22" s="8">
        <v>2</v>
      </c>
      <c r="N22" s="8">
        <v>29.6</v>
      </c>
      <c r="O22" s="8">
        <v>29.5</v>
      </c>
      <c r="P22" s="8">
        <v>29.5</v>
      </c>
      <c r="Q22" s="8">
        <v>0</v>
      </c>
    </row>
    <row r="23" spans="1:17" ht="15.75" x14ac:dyDescent="0.25">
      <c r="A23" s="9">
        <v>44003</v>
      </c>
      <c r="B23" s="8">
        <v>94</v>
      </c>
      <c r="C23" s="8">
        <v>86.3</v>
      </c>
      <c r="D23" s="8">
        <v>78</v>
      </c>
      <c r="E23" s="8">
        <v>65</v>
      </c>
      <c r="F23" s="8">
        <v>62.8</v>
      </c>
      <c r="G23" s="8">
        <v>61</v>
      </c>
      <c r="H23" s="8">
        <v>57</v>
      </c>
      <c r="I23" s="8">
        <v>46.1</v>
      </c>
      <c r="J23" s="8">
        <v>34</v>
      </c>
      <c r="K23" s="8">
        <v>11</v>
      </c>
      <c r="L23" s="8">
        <v>6.1</v>
      </c>
      <c r="M23" s="8">
        <v>2</v>
      </c>
      <c r="N23" s="8">
        <v>29.5</v>
      </c>
      <c r="O23" s="8">
        <v>29.5</v>
      </c>
      <c r="P23" s="8">
        <v>29.4</v>
      </c>
      <c r="Q23" s="8">
        <v>0</v>
      </c>
    </row>
    <row r="24" spans="1:17" ht="15.75" x14ac:dyDescent="0.25">
      <c r="A24" s="9">
        <v>44004</v>
      </c>
      <c r="B24" s="8">
        <v>91</v>
      </c>
      <c r="C24" s="8">
        <v>84.4</v>
      </c>
      <c r="D24" s="8">
        <v>77</v>
      </c>
      <c r="E24" s="8">
        <v>66</v>
      </c>
      <c r="F24" s="8">
        <v>63.1</v>
      </c>
      <c r="G24" s="8">
        <v>60</v>
      </c>
      <c r="H24" s="8">
        <v>65</v>
      </c>
      <c r="I24" s="8">
        <v>49.8</v>
      </c>
      <c r="J24" s="8">
        <v>39</v>
      </c>
      <c r="K24" s="8">
        <v>11</v>
      </c>
      <c r="L24" s="8">
        <v>6.6</v>
      </c>
      <c r="M24" s="8">
        <v>4</v>
      </c>
      <c r="N24" s="8">
        <v>29.5</v>
      </c>
      <c r="O24" s="8">
        <v>29.5</v>
      </c>
      <c r="P24" s="8">
        <v>29.5</v>
      </c>
      <c r="Q24" s="8">
        <v>0</v>
      </c>
    </row>
    <row r="25" spans="1:17" ht="15.75" x14ac:dyDescent="0.25">
      <c r="A25" s="9">
        <v>44005</v>
      </c>
      <c r="B25" s="8">
        <v>87</v>
      </c>
      <c r="C25" s="8">
        <v>79.099999999999994</v>
      </c>
      <c r="D25" s="8">
        <v>74</v>
      </c>
      <c r="E25" s="8">
        <v>67</v>
      </c>
      <c r="F25" s="8">
        <v>65.099999999999994</v>
      </c>
      <c r="G25" s="8">
        <v>63</v>
      </c>
      <c r="H25" s="8">
        <v>72</v>
      </c>
      <c r="I25" s="8">
        <v>63</v>
      </c>
      <c r="J25" s="8">
        <v>48</v>
      </c>
      <c r="K25" s="8">
        <v>9</v>
      </c>
      <c r="L25" s="8">
        <v>5.8</v>
      </c>
      <c r="M25" s="8">
        <v>4</v>
      </c>
      <c r="N25" s="8">
        <v>29.6</v>
      </c>
      <c r="O25" s="8">
        <v>29.5</v>
      </c>
      <c r="P25" s="8">
        <v>29.5</v>
      </c>
      <c r="Q25" s="8">
        <v>0</v>
      </c>
    </row>
    <row r="26" spans="1:17" ht="15.75" x14ac:dyDescent="0.25">
      <c r="A26" s="9">
        <v>44006</v>
      </c>
      <c r="B26" s="8">
        <v>85</v>
      </c>
      <c r="C26" s="8">
        <v>75.400000000000006</v>
      </c>
      <c r="D26" s="8">
        <v>69</v>
      </c>
      <c r="E26" s="8">
        <v>66</v>
      </c>
      <c r="F26" s="8">
        <v>63.5</v>
      </c>
      <c r="G26" s="8">
        <v>62</v>
      </c>
      <c r="H26" s="8">
        <v>89</v>
      </c>
      <c r="I26" s="8">
        <v>67.900000000000006</v>
      </c>
      <c r="J26" s="8">
        <v>50</v>
      </c>
      <c r="K26" s="8">
        <v>7</v>
      </c>
      <c r="L26" s="8">
        <v>3.9</v>
      </c>
      <c r="M26" s="8">
        <v>2</v>
      </c>
      <c r="N26" s="8">
        <v>29.6</v>
      </c>
      <c r="O26" s="8">
        <v>29.5</v>
      </c>
      <c r="P26" s="8">
        <v>29.4</v>
      </c>
      <c r="Q26" s="8">
        <v>0.16</v>
      </c>
    </row>
    <row r="27" spans="1:17" ht="15.75" x14ac:dyDescent="0.25">
      <c r="A27" s="9">
        <v>44007</v>
      </c>
      <c r="B27" s="8">
        <v>82</v>
      </c>
      <c r="C27" s="8">
        <v>74.900000000000006</v>
      </c>
      <c r="D27" s="8">
        <v>67</v>
      </c>
      <c r="E27" s="8">
        <v>66</v>
      </c>
      <c r="F27" s="8">
        <v>65.5</v>
      </c>
      <c r="G27" s="8">
        <v>64</v>
      </c>
      <c r="H27" s="8">
        <v>93</v>
      </c>
      <c r="I27" s="8">
        <v>74.099999999999994</v>
      </c>
      <c r="J27" s="8">
        <v>59</v>
      </c>
      <c r="K27" s="8">
        <v>9</v>
      </c>
      <c r="L27" s="8">
        <v>4.5999999999999996</v>
      </c>
      <c r="M27" s="8">
        <v>2</v>
      </c>
      <c r="N27" s="8">
        <v>29.5</v>
      </c>
      <c r="O27" s="8">
        <v>29.5</v>
      </c>
      <c r="P27" s="8">
        <v>29.4</v>
      </c>
      <c r="Q27" s="8">
        <v>0.53</v>
      </c>
    </row>
    <row r="28" spans="1:17" ht="15.75" x14ac:dyDescent="0.25">
      <c r="A28" s="9">
        <v>44008</v>
      </c>
      <c r="B28" s="8">
        <v>82</v>
      </c>
      <c r="C28" s="8">
        <v>74.400000000000006</v>
      </c>
      <c r="D28" s="8">
        <v>66</v>
      </c>
      <c r="E28" s="8">
        <v>69</v>
      </c>
      <c r="F28" s="8">
        <v>64.599999999999994</v>
      </c>
      <c r="G28" s="8">
        <v>61</v>
      </c>
      <c r="H28" s="8">
        <v>92</v>
      </c>
      <c r="I28" s="8">
        <v>73.099999999999994</v>
      </c>
      <c r="J28" s="8">
        <v>54</v>
      </c>
      <c r="K28" s="8">
        <v>4</v>
      </c>
      <c r="L28" s="8">
        <v>2.2999999999999998</v>
      </c>
      <c r="M28" s="8">
        <v>0</v>
      </c>
      <c r="N28" s="8">
        <v>29.6</v>
      </c>
      <c r="O28" s="8">
        <v>29.5</v>
      </c>
      <c r="P28" s="8">
        <v>29.5</v>
      </c>
      <c r="Q28" s="8">
        <v>0.53</v>
      </c>
    </row>
    <row r="29" spans="1:17" ht="15.75" x14ac:dyDescent="0.25">
      <c r="A29" s="9">
        <v>44009</v>
      </c>
      <c r="B29" s="8">
        <v>89</v>
      </c>
      <c r="C29" s="8">
        <v>81.099999999999994</v>
      </c>
      <c r="D29" s="8">
        <v>73</v>
      </c>
      <c r="E29" s="8">
        <v>68</v>
      </c>
      <c r="F29" s="8">
        <v>67.5</v>
      </c>
      <c r="G29" s="8">
        <v>67</v>
      </c>
      <c r="H29" s="8">
        <v>85</v>
      </c>
      <c r="I29" s="8">
        <v>65.099999999999994</v>
      </c>
      <c r="J29" s="8">
        <v>49</v>
      </c>
      <c r="K29" s="8">
        <v>7</v>
      </c>
      <c r="L29" s="8">
        <v>4</v>
      </c>
      <c r="M29" s="8">
        <v>2</v>
      </c>
      <c r="N29" s="8">
        <v>29.6</v>
      </c>
      <c r="O29" s="8">
        <v>29.6</v>
      </c>
      <c r="P29" s="8">
        <v>29.5</v>
      </c>
      <c r="Q29" s="8">
        <v>0</v>
      </c>
    </row>
    <row r="30" spans="1:17" ht="15.75" x14ac:dyDescent="0.25">
      <c r="A30" s="9">
        <v>44010</v>
      </c>
      <c r="B30" s="8">
        <v>86</v>
      </c>
      <c r="C30" s="8">
        <v>80.400000000000006</v>
      </c>
      <c r="D30" s="8">
        <v>73</v>
      </c>
      <c r="E30" s="8">
        <v>67</v>
      </c>
      <c r="F30" s="8">
        <v>64.599999999999994</v>
      </c>
      <c r="G30" s="8">
        <v>61</v>
      </c>
      <c r="H30" s="8">
        <v>81</v>
      </c>
      <c r="I30" s="8">
        <v>60</v>
      </c>
      <c r="J30" s="8">
        <v>43</v>
      </c>
      <c r="K30" s="8">
        <v>4</v>
      </c>
      <c r="L30" s="8">
        <v>3.5</v>
      </c>
      <c r="M30" s="8">
        <v>2</v>
      </c>
      <c r="N30" s="8">
        <v>29.6</v>
      </c>
      <c r="O30" s="8">
        <v>29.6</v>
      </c>
      <c r="P30" s="8">
        <v>29.5</v>
      </c>
      <c r="Q30" s="8">
        <v>0</v>
      </c>
    </row>
    <row r="31" spans="1:17" ht="15.75" x14ac:dyDescent="0.25">
      <c r="A31" s="9">
        <v>44011</v>
      </c>
      <c r="B31" s="8">
        <v>80</v>
      </c>
      <c r="C31" s="8">
        <v>76</v>
      </c>
      <c r="D31" s="8">
        <v>72</v>
      </c>
      <c r="E31" s="8">
        <v>67</v>
      </c>
      <c r="F31" s="8">
        <v>64.400000000000006</v>
      </c>
      <c r="G31" s="8">
        <v>60</v>
      </c>
      <c r="H31" s="8">
        <v>83</v>
      </c>
      <c r="I31" s="8">
        <v>68.400000000000006</v>
      </c>
      <c r="J31" s="8">
        <v>52</v>
      </c>
      <c r="K31" s="8">
        <v>7</v>
      </c>
      <c r="L31" s="8">
        <v>3.6</v>
      </c>
      <c r="M31" s="8">
        <v>2</v>
      </c>
      <c r="N31" s="8">
        <v>29.5</v>
      </c>
      <c r="O31" s="8">
        <v>29.5</v>
      </c>
      <c r="P31" s="8">
        <v>29.4</v>
      </c>
      <c r="Q31" s="8">
        <v>0</v>
      </c>
    </row>
    <row r="32" spans="1:17" ht="15.75" x14ac:dyDescent="0.25">
      <c r="A32" s="9">
        <v>44012</v>
      </c>
      <c r="B32" s="8">
        <v>93</v>
      </c>
      <c r="C32" s="8">
        <v>82.1</v>
      </c>
      <c r="D32" s="8">
        <v>71</v>
      </c>
      <c r="E32" s="8">
        <v>64</v>
      </c>
      <c r="F32" s="8">
        <v>58.3</v>
      </c>
      <c r="G32" s="8">
        <v>50</v>
      </c>
      <c r="H32" s="8">
        <v>79</v>
      </c>
      <c r="I32" s="8">
        <v>48.6</v>
      </c>
      <c r="J32" s="8">
        <v>24</v>
      </c>
      <c r="K32" s="8">
        <v>7</v>
      </c>
      <c r="L32" s="8">
        <v>3.9</v>
      </c>
      <c r="M32" s="8">
        <v>2</v>
      </c>
      <c r="N32" s="8">
        <v>29.5</v>
      </c>
      <c r="O32" s="8">
        <v>29.5</v>
      </c>
      <c r="P32" s="8">
        <v>29.4</v>
      </c>
      <c r="Q32" s="8">
        <v>0</v>
      </c>
    </row>
  </sheetData>
  <conditionalFormatting sqref="B3:B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76</vt:i4>
      </vt:variant>
    </vt:vector>
  </HeadingPairs>
  <TitlesOfParts>
    <vt:vector size="103" baseType="lpstr">
      <vt:lpstr>Summary Information</vt:lpstr>
      <vt:lpstr>Consolidated Weather Data</vt:lpstr>
      <vt:lpstr>Weather Data Analysis</vt:lpstr>
      <vt:lpstr>January 2020</vt:lpstr>
      <vt:lpstr>February 2020</vt:lpstr>
      <vt:lpstr>March 2020</vt:lpstr>
      <vt:lpstr>April 2020</vt:lpstr>
      <vt:lpstr>May 2020</vt:lpstr>
      <vt:lpstr>June 2020</vt:lpstr>
      <vt:lpstr>July 2020</vt:lpstr>
      <vt:lpstr>August 2020</vt:lpstr>
      <vt:lpstr>September 2020</vt:lpstr>
      <vt:lpstr>October 2020</vt:lpstr>
      <vt:lpstr>November 2020</vt:lpstr>
      <vt:lpstr>December 2020</vt:lpstr>
      <vt:lpstr>January 2019</vt:lpstr>
      <vt:lpstr>Febrary 2019</vt:lpstr>
      <vt:lpstr>March 2019</vt:lpstr>
      <vt:lpstr>April 2019</vt:lpstr>
      <vt:lpstr>May 2019</vt:lpstr>
      <vt:lpstr>June 2019</vt:lpstr>
      <vt:lpstr>July 2019</vt:lpstr>
      <vt:lpstr>August 2019</vt:lpstr>
      <vt:lpstr>September 2019</vt:lpstr>
      <vt:lpstr>October 2019</vt:lpstr>
      <vt:lpstr>November 2019</vt:lpstr>
      <vt:lpstr>December 2019</vt:lpstr>
      <vt:lpstr>AH</vt:lpstr>
      <vt:lpstr>AHAUG</vt:lpstr>
      <vt:lpstr>AHNOV</vt:lpstr>
      <vt:lpstr>Apr2019AvgTemp</vt:lpstr>
      <vt:lpstr>Apr2019MaxTemp</vt:lpstr>
      <vt:lpstr>Apr2019MinTemp</vt:lpstr>
      <vt:lpstr>Apr2020AvgTemp</vt:lpstr>
      <vt:lpstr>Apr2020MaxTemp</vt:lpstr>
      <vt:lpstr>Apr2020MinTemp</vt:lpstr>
      <vt:lpstr>Aug2019AvgTemp</vt:lpstr>
      <vt:lpstr>Aug2019MaxTemp</vt:lpstr>
      <vt:lpstr>Aug2019MinTemp</vt:lpstr>
      <vt:lpstr>Aug2020AvgTemp</vt:lpstr>
      <vt:lpstr>Aug2020MaxTemp</vt:lpstr>
      <vt:lpstr>Aug2020MinTemp</vt:lpstr>
      <vt:lpstr>Dec2019AvgTemp</vt:lpstr>
      <vt:lpstr>Dec2019MaxTemp</vt:lpstr>
      <vt:lpstr>Dec2019MinTemp</vt:lpstr>
      <vt:lpstr>Dec2020AvgTemp</vt:lpstr>
      <vt:lpstr>Dec2020MaxTemp</vt:lpstr>
      <vt:lpstr>Dec2020MinTemp</vt:lpstr>
      <vt:lpstr>Feb2019AvgTemp</vt:lpstr>
      <vt:lpstr>Feb2019MaxTemp</vt:lpstr>
      <vt:lpstr>Feb2019MinTemp</vt:lpstr>
      <vt:lpstr>Feb2020AvgTemp</vt:lpstr>
      <vt:lpstr>Feb2020MaxTemp</vt:lpstr>
      <vt:lpstr>Feb2020MinTemp</vt:lpstr>
      <vt:lpstr>Jan2019AvgTemp</vt:lpstr>
      <vt:lpstr>Jan2019MaxTemp</vt:lpstr>
      <vt:lpstr>Jan2019MinTemp</vt:lpstr>
      <vt:lpstr>Jan2020AvgTemp</vt:lpstr>
      <vt:lpstr>Jan2020MaxTemp</vt:lpstr>
      <vt:lpstr>Jan2020MinTemp</vt:lpstr>
      <vt:lpstr>July2019AvgTemp</vt:lpstr>
      <vt:lpstr>July2019MaxTemp</vt:lpstr>
      <vt:lpstr>July2019MinTemp</vt:lpstr>
      <vt:lpstr>July2020AvgTemp</vt:lpstr>
      <vt:lpstr>July2020MaxTemp</vt:lpstr>
      <vt:lpstr>July2020MinTemp</vt:lpstr>
      <vt:lpstr>June2019AvgTemp</vt:lpstr>
      <vt:lpstr>June2019MaxTemp</vt:lpstr>
      <vt:lpstr>June2019MinTemp</vt:lpstr>
      <vt:lpstr>June2020AvgTemp</vt:lpstr>
      <vt:lpstr>June2020MaxTemp</vt:lpstr>
      <vt:lpstr>June2020MinTemp</vt:lpstr>
      <vt:lpstr>Mar2019AvgTemp</vt:lpstr>
      <vt:lpstr>Mar2019MaxTemp</vt:lpstr>
      <vt:lpstr>Mar2019MinTemp</vt:lpstr>
      <vt:lpstr>Mar2020AvgTemp</vt:lpstr>
      <vt:lpstr>Mar2020MaxTemp</vt:lpstr>
      <vt:lpstr>Mar2020MinTemp</vt:lpstr>
      <vt:lpstr>May2019AvgTemp</vt:lpstr>
      <vt:lpstr>May2019MaxTemp</vt:lpstr>
      <vt:lpstr>May2019MinTemp</vt:lpstr>
      <vt:lpstr>May2020AvgTemp</vt:lpstr>
      <vt:lpstr>May2020MaxTemp</vt:lpstr>
      <vt:lpstr>May2020MinTemp</vt:lpstr>
      <vt:lpstr>Nov2019AvgTemp</vt:lpstr>
      <vt:lpstr>Nov2019MaxTemp</vt:lpstr>
      <vt:lpstr>Nov2019MinTemp</vt:lpstr>
      <vt:lpstr>Nov2020AvgTemp</vt:lpstr>
      <vt:lpstr>Nov2020MaxTemp</vt:lpstr>
      <vt:lpstr>Nov2020MinTemp</vt:lpstr>
      <vt:lpstr>Oct2019AvgTemp</vt:lpstr>
      <vt:lpstr>Oct2019MaxTemp</vt:lpstr>
      <vt:lpstr>Oct2019MinTemp</vt:lpstr>
      <vt:lpstr>Oct2020AvgTemp</vt:lpstr>
      <vt:lpstr>Oct2020MaxTemp</vt:lpstr>
      <vt:lpstr>Oct2020MinTemp</vt:lpstr>
      <vt:lpstr>Sep2019AvgTemp</vt:lpstr>
      <vt:lpstr>Sep2019MaxTemp</vt:lpstr>
      <vt:lpstr>Sep2019MinTemp</vt:lpstr>
      <vt:lpstr>Sep2020AvgTemp</vt:lpstr>
      <vt:lpstr>Sep2020MaxTemp</vt:lpstr>
      <vt:lpstr>Sep2020MinTemp</vt:lpstr>
      <vt:lpstr>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Ghahramanyan</dc:creator>
  <cp:lastModifiedBy>Kristina Ghahramanyan</cp:lastModifiedBy>
  <dcterms:created xsi:type="dcterms:W3CDTF">2021-09-24T12:43:21Z</dcterms:created>
  <dcterms:modified xsi:type="dcterms:W3CDTF">2021-12-07T16:09:44Z</dcterms:modified>
</cp:coreProperties>
</file>