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Local Storage\ccookman\Downloads\"/>
    </mc:Choice>
  </mc:AlternateContent>
  <xr:revisionPtr revIDLastSave="0" documentId="13_ncr:1_{8A966CAC-8A85-4054-B813-60F40FAA9A9D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Sheet1!$A$1:$AX$35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SN9iediXMTeT0Z6ahWFo7qhxQIg=="/>
    </ext>
  </extLst>
</workbook>
</file>

<file path=xl/calcChain.xml><?xml version="1.0" encoding="utf-8"?>
<calcChain xmlns="http://schemas.openxmlformats.org/spreadsheetml/2006/main">
  <c r="AX22" i="1" l="1"/>
  <c r="AX35" i="1"/>
  <c r="AX8" i="1"/>
  <c r="AX25" i="1"/>
  <c r="AX26" i="1"/>
  <c r="AX14" i="1"/>
  <c r="AX3" i="1"/>
  <c r="AX21" i="1"/>
  <c r="AX17" i="1"/>
  <c r="AX32" i="1"/>
  <c r="AX29" i="1"/>
  <c r="AX12" i="1"/>
  <c r="AX20" i="1"/>
  <c r="AX31" i="1"/>
  <c r="AX23" i="1"/>
  <c r="AX9" i="1"/>
  <c r="AX19" i="1"/>
  <c r="AX30" i="1"/>
  <c r="AX27" i="1"/>
  <c r="AX16" i="1"/>
  <c r="AX11" i="1"/>
  <c r="AX18" i="1"/>
  <c r="AX28" i="1"/>
  <c r="AX4" i="1"/>
  <c r="AX6" i="1"/>
  <c r="AX33" i="1"/>
  <c r="AX10" i="1"/>
  <c r="AX7" i="1"/>
  <c r="AX2" i="1"/>
  <c r="AX5" i="1"/>
  <c r="AX13" i="1"/>
  <c r="AX24" i="1"/>
  <c r="AX15" i="1"/>
  <c r="AX34" i="1"/>
  <c r="AT34" i="1"/>
  <c r="AR22" i="1"/>
  <c r="AR35" i="1"/>
  <c r="AR8" i="1"/>
  <c r="AR25" i="1"/>
  <c r="AR26" i="1"/>
  <c r="AR14" i="1"/>
  <c r="AR3" i="1"/>
  <c r="AR21" i="1"/>
  <c r="AR17" i="1"/>
  <c r="AR32" i="1"/>
  <c r="AR29" i="1"/>
  <c r="AR12" i="1"/>
  <c r="AR20" i="1"/>
  <c r="AR31" i="1"/>
  <c r="AR23" i="1"/>
  <c r="AR9" i="1"/>
  <c r="AR19" i="1"/>
  <c r="AR30" i="1"/>
  <c r="AR27" i="1"/>
  <c r="AR16" i="1"/>
  <c r="AR11" i="1"/>
  <c r="AR18" i="1"/>
  <c r="AR28" i="1"/>
  <c r="AR4" i="1"/>
  <c r="AR6" i="1"/>
  <c r="AR33" i="1"/>
  <c r="AR7" i="1"/>
  <c r="AR2" i="1"/>
  <c r="AR5" i="1"/>
  <c r="AR13" i="1"/>
  <c r="AR24" i="1"/>
  <c r="AR15" i="1"/>
  <c r="AR34" i="1"/>
  <c r="AP22" i="1"/>
  <c r="AP35" i="1"/>
  <c r="AP8" i="1"/>
  <c r="AP25" i="1"/>
  <c r="AP26" i="1"/>
  <c r="AP14" i="1"/>
  <c r="AP3" i="1"/>
  <c r="AP21" i="1"/>
  <c r="AP17" i="1"/>
  <c r="AP32" i="1"/>
  <c r="AP29" i="1"/>
  <c r="AP12" i="1"/>
  <c r="AP20" i="1"/>
  <c r="AP31" i="1"/>
  <c r="AP23" i="1"/>
  <c r="AP9" i="1"/>
  <c r="AP19" i="1"/>
  <c r="AP30" i="1"/>
  <c r="AP27" i="1"/>
  <c r="AP16" i="1"/>
  <c r="AP11" i="1"/>
  <c r="AP18" i="1"/>
  <c r="AP28" i="1"/>
  <c r="AP4" i="1"/>
  <c r="AP6" i="1"/>
  <c r="AP33" i="1"/>
  <c r="AP10" i="1"/>
  <c r="AP7" i="1"/>
  <c r="AP2" i="1"/>
  <c r="AP5" i="1"/>
  <c r="AP13" i="1"/>
  <c r="AP24" i="1"/>
  <c r="AP15" i="1"/>
  <c r="AP34" i="1"/>
  <c r="AV34" i="1" s="1"/>
  <c r="V37" i="1"/>
  <c r="AB37" i="1"/>
  <c r="P34" i="1"/>
  <c r="L37" i="1"/>
  <c r="P37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" i="1"/>
  <c r="AH37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2" i="1"/>
  <c r="AG37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2" i="1"/>
  <c r="AW37" i="1"/>
  <c r="AS37" i="1"/>
  <c r="AQ37" i="1"/>
  <c r="AO37" i="1"/>
  <c r="AP37" i="1" s="1"/>
  <c r="AA37" i="1"/>
  <c r="Z37" i="1"/>
  <c r="Y37" i="1"/>
  <c r="T37" i="1"/>
  <c r="K37" i="1"/>
  <c r="J37" i="1"/>
  <c r="I37" i="1"/>
  <c r="H37" i="1"/>
  <c r="F37" i="1"/>
  <c r="S37" i="1" s="1"/>
  <c r="E37" i="1"/>
  <c r="W37" i="1" s="1"/>
  <c r="D37" i="1"/>
  <c r="AU35" i="1"/>
  <c r="AT35" i="1"/>
  <c r="AK35" i="1"/>
  <c r="AJ35" i="1"/>
  <c r="AI35" i="1"/>
  <c r="AF35" i="1"/>
  <c r="AE35" i="1"/>
  <c r="AD35" i="1"/>
  <c r="AC35" i="1"/>
  <c r="U35" i="1"/>
  <c r="S35" i="1"/>
  <c r="AM35" i="1" s="1"/>
  <c r="Q35" i="1"/>
  <c r="O35" i="1"/>
  <c r="N35" i="1"/>
  <c r="M35" i="1"/>
  <c r="G35" i="1"/>
  <c r="AU34" i="1"/>
  <c r="AK34" i="1"/>
  <c r="AJ34" i="1"/>
  <c r="AI34" i="1"/>
  <c r="AF34" i="1"/>
  <c r="AE34" i="1"/>
  <c r="AD34" i="1"/>
  <c r="AC34" i="1"/>
  <c r="U34" i="1"/>
  <c r="S34" i="1"/>
  <c r="AM34" i="1" s="1"/>
  <c r="Q34" i="1"/>
  <c r="O34" i="1"/>
  <c r="N34" i="1"/>
  <c r="M34" i="1"/>
  <c r="G34" i="1"/>
  <c r="AU33" i="1"/>
  <c r="AT33" i="1"/>
  <c r="AK33" i="1"/>
  <c r="AJ33" i="1"/>
  <c r="AI33" i="1"/>
  <c r="AF33" i="1"/>
  <c r="AE33" i="1"/>
  <c r="AD33" i="1"/>
  <c r="AC33" i="1"/>
  <c r="S33" i="1"/>
  <c r="AM33" i="1" s="1"/>
  <c r="Q33" i="1"/>
  <c r="O33" i="1"/>
  <c r="N33" i="1"/>
  <c r="M33" i="1"/>
  <c r="G33" i="1"/>
  <c r="AU32" i="1"/>
  <c r="AT32" i="1"/>
  <c r="AK32" i="1"/>
  <c r="AJ32" i="1"/>
  <c r="AI32" i="1"/>
  <c r="AF32" i="1"/>
  <c r="AE32" i="1"/>
  <c r="AD32" i="1"/>
  <c r="AC32" i="1"/>
  <c r="S32" i="1"/>
  <c r="AM32" i="1" s="1"/>
  <c r="Q32" i="1"/>
  <c r="O32" i="1"/>
  <c r="N32" i="1"/>
  <c r="M32" i="1"/>
  <c r="G32" i="1"/>
  <c r="AU31" i="1"/>
  <c r="AT31" i="1"/>
  <c r="AK31" i="1"/>
  <c r="AJ31" i="1"/>
  <c r="AI31" i="1"/>
  <c r="AF31" i="1"/>
  <c r="AE31" i="1"/>
  <c r="AD31" i="1"/>
  <c r="AC31" i="1"/>
  <c r="S31" i="1"/>
  <c r="AM31" i="1" s="1"/>
  <c r="Q31" i="1"/>
  <c r="O31" i="1"/>
  <c r="N31" i="1"/>
  <c r="M31" i="1"/>
  <c r="G31" i="1"/>
  <c r="AU30" i="1"/>
  <c r="AT30" i="1"/>
  <c r="AK30" i="1"/>
  <c r="AJ30" i="1"/>
  <c r="AI30" i="1"/>
  <c r="AF30" i="1"/>
  <c r="AE30" i="1"/>
  <c r="AD30" i="1"/>
  <c r="AC30" i="1"/>
  <c r="U30" i="1"/>
  <c r="S30" i="1"/>
  <c r="AM30" i="1" s="1"/>
  <c r="Q30" i="1"/>
  <c r="O30" i="1"/>
  <c r="N30" i="1"/>
  <c r="M30" i="1"/>
  <c r="G30" i="1"/>
  <c r="AU29" i="1"/>
  <c r="AT29" i="1"/>
  <c r="AK29" i="1"/>
  <c r="AJ29" i="1"/>
  <c r="AI29" i="1"/>
  <c r="AF29" i="1"/>
  <c r="AE29" i="1"/>
  <c r="AD29" i="1"/>
  <c r="AC29" i="1"/>
  <c r="U29" i="1"/>
  <c r="S29" i="1"/>
  <c r="AM29" i="1" s="1"/>
  <c r="Q29" i="1"/>
  <c r="O29" i="1"/>
  <c r="N29" i="1"/>
  <c r="M29" i="1"/>
  <c r="G29" i="1"/>
  <c r="AU28" i="1"/>
  <c r="AT28" i="1"/>
  <c r="AK28" i="1"/>
  <c r="AJ28" i="1"/>
  <c r="AI28" i="1"/>
  <c r="AF28" i="1"/>
  <c r="AE28" i="1"/>
  <c r="AD28" i="1"/>
  <c r="AC28" i="1"/>
  <c r="S28" i="1"/>
  <c r="AM28" i="1" s="1"/>
  <c r="Q28" i="1"/>
  <c r="O28" i="1"/>
  <c r="N28" i="1"/>
  <c r="M28" i="1"/>
  <c r="G28" i="1"/>
  <c r="AU27" i="1"/>
  <c r="AT27" i="1"/>
  <c r="AK27" i="1"/>
  <c r="AJ27" i="1"/>
  <c r="AI27" i="1"/>
  <c r="AF27" i="1"/>
  <c r="AE27" i="1"/>
  <c r="AD27" i="1"/>
  <c r="AC27" i="1"/>
  <c r="U27" i="1"/>
  <c r="S27" i="1"/>
  <c r="AM27" i="1" s="1"/>
  <c r="Q27" i="1"/>
  <c r="O27" i="1"/>
  <c r="N27" i="1"/>
  <c r="M27" i="1"/>
  <c r="G27" i="1"/>
  <c r="AU26" i="1"/>
  <c r="AT26" i="1"/>
  <c r="AK26" i="1"/>
  <c r="AJ26" i="1"/>
  <c r="AI26" i="1"/>
  <c r="AF26" i="1"/>
  <c r="AE26" i="1"/>
  <c r="AD26" i="1"/>
  <c r="AC26" i="1"/>
  <c r="U26" i="1"/>
  <c r="S26" i="1"/>
  <c r="AM26" i="1" s="1"/>
  <c r="Q26" i="1"/>
  <c r="O26" i="1"/>
  <c r="N26" i="1"/>
  <c r="M26" i="1"/>
  <c r="G26" i="1"/>
  <c r="AU25" i="1"/>
  <c r="AT25" i="1"/>
  <c r="AK25" i="1"/>
  <c r="AJ25" i="1"/>
  <c r="AI25" i="1"/>
  <c r="AF25" i="1"/>
  <c r="AE25" i="1"/>
  <c r="AD25" i="1"/>
  <c r="AC25" i="1"/>
  <c r="S25" i="1"/>
  <c r="AM25" i="1" s="1"/>
  <c r="Q25" i="1"/>
  <c r="O25" i="1"/>
  <c r="N25" i="1"/>
  <c r="M25" i="1"/>
  <c r="G25" i="1"/>
  <c r="AU24" i="1"/>
  <c r="AT24" i="1"/>
  <c r="AK24" i="1"/>
  <c r="AJ24" i="1"/>
  <c r="AI24" i="1"/>
  <c r="AF24" i="1"/>
  <c r="AE24" i="1"/>
  <c r="AD24" i="1"/>
  <c r="AC24" i="1"/>
  <c r="U24" i="1"/>
  <c r="S24" i="1"/>
  <c r="AM24" i="1" s="1"/>
  <c r="Q24" i="1"/>
  <c r="O24" i="1"/>
  <c r="N24" i="1"/>
  <c r="M24" i="1"/>
  <c r="G24" i="1"/>
  <c r="AU23" i="1"/>
  <c r="AT23" i="1"/>
  <c r="AK23" i="1"/>
  <c r="AJ23" i="1"/>
  <c r="AI23" i="1"/>
  <c r="AF23" i="1"/>
  <c r="AE23" i="1"/>
  <c r="AD23" i="1"/>
  <c r="AC23" i="1"/>
  <c r="U23" i="1"/>
  <c r="S23" i="1"/>
  <c r="AM23" i="1" s="1"/>
  <c r="Q23" i="1"/>
  <c r="O23" i="1"/>
  <c r="N23" i="1"/>
  <c r="M23" i="1"/>
  <c r="G23" i="1"/>
  <c r="AU22" i="1"/>
  <c r="AT22" i="1"/>
  <c r="AK22" i="1"/>
  <c r="AJ22" i="1"/>
  <c r="AI22" i="1"/>
  <c r="AF22" i="1"/>
  <c r="AE22" i="1"/>
  <c r="AD22" i="1"/>
  <c r="AC22" i="1"/>
  <c r="U22" i="1"/>
  <c r="S22" i="1"/>
  <c r="AM22" i="1" s="1"/>
  <c r="Q22" i="1"/>
  <c r="O22" i="1"/>
  <c r="N22" i="1"/>
  <c r="M22" i="1"/>
  <c r="G22" i="1"/>
  <c r="AU21" i="1"/>
  <c r="AT21" i="1"/>
  <c r="AK21" i="1"/>
  <c r="AJ21" i="1"/>
  <c r="AI21" i="1"/>
  <c r="AF21" i="1"/>
  <c r="AE21" i="1"/>
  <c r="AD21" i="1"/>
  <c r="AC21" i="1"/>
  <c r="U21" i="1"/>
  <c r="S21" i="1"/>
  <c r="AM21" i="1" s="1"/>
  <c r="Q21" i="1"/>
  <c r="O21" i="1"/>
  <c r="N21" i="1"/>
  <c r="M21" i="1"/>
  <c r="G21" i="1"/>
  <c r="AU20" i="1"/>
  <c r="AT20" i="1"/>
  <c r="AK20" i="1"/>
  <c r="AJ20" i="1"/>
  <c r="AI20" i="1"/>
  <c r="AF20" i="1"/>
  <c r="AE20" i="1"/>
  <c r="AD20" i="1"/>
  <c r="AC20" i="1"/>
  <c r="S20" i="1"/>
  <c r="AM20" i="1" s="1"/>
  <c r="Q20" i="1"/>
  <c r="O20" i="1"/>
  <c r="N20" i="1"/>
  <c r="M20" i="1"/>
  <c r="G20" i="1"/>
  <c r="AU19" i="1"/>
  <c r="AT19" i="1"/>
  <c r="AK19" i="1"/>
  <c r="AJ19" i="1"/>
  <c r="AI19" i="1"/>
  <c r="AF19" i="1"/>
  <c r="AE19" i="1"/>
  <c r="AD19" i="1"/>
  <c r="AC19" i="1"/>
  <c r="U19" i="1"/>
  <c r="S19" i="1"/>
  <c r="AM19" i="1" s="1"/>
  <c r="Q19" i="1"/>
  <c r="O19" i="1"/>
  <c r="N19" i="1"/>
  <c r="M19" i="1"/>
  <c r="G19" i="1"/>
  <c r="AU18" i="1"/>
  <c r="AT18" i="1"/>
  <c r="AK18" i="1"/>
  <c r="AJ18" i="1"/>
  <c r="AI18" i="1"/>
  <c r="AF18" i="1"/>
  <c r="AE18" i="1"/>
  <c r="AD18" i="1"/>
  <c r="AC18" i="1"/>
  <c r="S18" i="1"/>
  <c r="AM18" i="1" s="1"/>
  <c r="Q18" i="1"/>
  <c r="O18" i="1"/>
  <c r="N18" i="1"/>
  <c r="M18" i="1"/>
  <c r="G18" i="1"/>
  <c r="AU17" i="1"/>
  <c r="AT17" i="1"/>
  <c r="AK17" i="1"/>
  <c r="AJ17" i="1"/>
  <c r="AI17" i="1"/>
  <c r="AF17" i="1"/>
  <c r="AE17" i="1"/>
  <c r="AD17" i="1"/>
  <c r="AC17" i="1"/>
  <c r="U17" i="1"/>
  <c r="S17" i="1"/>
  <c r="AM17" i="1" s="1"/>
  <c r="Q17" i="1"/>
  <c r="O17" i="1"/>
  <c r="N17" i="1"/>
  <c r="M17" i="1"/>
  <c r="G17" i="1"/>
  <c r="AU16" i="1"/>
  <c r="AT16" i="1"/>
  <c r="AK16" i="1"/>
  <c r="AJ16" i="1"/>
  <c r="AI16" i="1"/>
  <c r="AF16" i="1"/>
  <c r="AE16" i="1"/>
  <c r="AD16" i="1"/>
  <c r="AC16" i="1"/>
  <c r="U16" i="1"/>
  <c r="S16" i="1"/>
  <c r="AM16" i="1" s="1"/>
  <c r="Q16" i="1"/>
  <c r="O16" i="1"/>
  <c r="N16" i="1"/>
  <c r="M16" i="1"/>
  <c r="G16" i="1"/>
  <c r="AU15" i="1"/>
  <c r="AT15" i="1"/>
  <c r="AK15" i="1"/>
  <c r="AJ15" i="1"/>
  <c r="AI15" i="1"/>
  <c r="AF15" i="1"/>
  <c r="AE15" i="1"/>
  <c r="AD15" i="1"/>
  <c r="AC15" i="1"/>
  <c r="U15" i="1"/>
  <c r="S15" i="1"/>
  <c r="AM15" i="1" s="1"/>
  <c r="Q15" i="1"/>
  <c r="O15" i="1"/>
  <c r="N15" i="1"/>
  <c r="M15" i="1"/>
  <c r="G15" i="1"/>
  <c r="AU14" i="1"/>
  <c r="AT14" i="1"/>
  <c r="AK14" i="1"/>
  <c r="AJ14" i="1"/>
  <c r="AI14" i="1"/>
  <c r="AF14" i="1"/>
  <c r="AE14" i="1"/>
  <c r="AD14" i="1"/>
  <c r="AC14" i="1"/>
  <c r="S14" i="1"/>
  <c r="AM14" i="1" s="1"/>
  <c r="Q14" i="1"/>
  <c r="O14" i="1"/>
  <c r="N14" i="1"/>
  <c r="M14" i="1"/>
  <c r="G14" i="1"/>
  <c r="AU13" i="1"/>
  <c r="AT13" i="1"/>
  <c r="AK13" i="1"/>
  <c r="AJ13" i="1"/>
  <c r="AI13" i="1"/>
  <c r="AF13" i="1"/>
  <c r="AE13" i="1"/>
  <c r="AD13" i="1"/>
  <c r="AC13" i="1"/>
  <c r="S13" i="1"/>
  <c r="AM13" i="1" s="1"/>
  <c r="Q13" i="1"/>
  <c r="O13" i="1"/>
  <c r="N13" i="1"/>
  <c r="M13" i="1"/>
  <c r="G13" i="1"/>
  <c r="AU12" i="1"/>
  <c r="AT12" i="1"/>
  <c r="AK12" i="1"/>
  <c r="AJ12" i="1"/>
  <c r="AI12" i="1"/>
  <c r="AF12" i="1"/>
  <c r="AE12" i="1"/>
  <c r="AD12" i="1"/>
  <c r="AC12" i="1"/>
  <c r="U12" i="1"/>
  <c r="S12" i="1"/>
  <c r="AM12" i="1" s="1"/>
  <c r="Q12" i="1"/>
  <c r="O12" i="1"/>
  <c r="N12" i="1"/>
  <c r="M12" i="1"/>
  <c r="G12" i="1"/>
  <c r="AU11" i="1"/>
  <c r="AT11" i="1"/>
  <c r="AK11" i="1"/>
  <c r="AJ11" i="1"/>
  <c r="AI11" i="1"/>
  <c r="AF11" i="1"/>
  <c r="AE11" i="1"/>
  <c r="AD11" i="1"/>
  <c r="AC11" i="1"/>
  <c r="U11" i="1"/>
  <c r="S11" i="1"/>
  <c r="AM11" i="1" s="1"/>
  <c r="Q11" i="1"/>
  <c r="O11" i="1"/>
  <c r="N11" i="1"/>
  <c r="M11" i="1"/>
  <c r="G11" i="1"/>
  <c r="AK10" i="1"/>
  <c r="AJ10" i="1"/>
  <c r="AF10" i="1"/>
  <c r="AE10" i="1"/>
  <c r="AC10" i="1"/>
  <c r="U10" i="1"/>
  <c r="S10" i="1"/>
  <c r="AM10" i="1" s="1"/>
  <c r="Q10" i="1"/>
  <c r="O10" i="1"/>
  <c r="N10" i="1"/>
  <c r="M10" i="1"/>
  <c r="G10" i="1"/>
  <c r="AU9" i="1"/>
  <c r="AT9" i="1"/>
  <c r="AK9" i="1"/>
  <c r="AJ9" i="1"/>
  <c r="AI9" i="1"/>
  <c r="AF9" i="1"/>
  <c r="AE9" i="1"/>
  <c r="AD9" i="1"/>
  <c r="AC9" i="1"/>
  <c r="U9" i="1"/>
  <c r="S9" i="1"/>
  <c r="AM9" i="1" s="1"/>
  <c r="Q9" i="1"/>
  <c r="O9" i="1"/>
  <c r="N9" i="1"/>
  <c r="M9" i="1"/>
  <c r="G9" i="1"/>
  <c r="AU8" i="1"/>
  <c r="AT8" i="1"/>
  <c r="AK8" i="1"/>
  <c r="AE8" i="1"/>
  <c r="AC8" i="1"/>
  <c r="U8" i="1"/>
  <c r="S8" i="1"/>
  <c r="AM8" i="1" s="1"/>
  <c r="Q8" i="1"/>
  <c r="O8" i="1"/>
  <c r="N8" i="1"/>
  <c r="M8" i="1"/>
  <c r="G8" i="1"/>
  <c r="AU7" i="1"/>
  <c r="AT7" i="1"/>
  <c r="AK7" i="1"/>
  <c r="AJ7" i="1"/>
  <c r="AI7" i="1"/>
  <c r="AF7" i="1"/>
  <c r="AE7" i="1"/>
  <c r="AD7" i="1"/>
  <c r="AC7" i="1"/>
  <c r="U7" i="1"/>
  <c r="S7" i="1"/>
  <c r="AM7" i="1" s="1"/>
  <c r="Q7" i="1"/>
  <c r="O7" i="1"/>
  <c r="N7" i="1"/>
  <c r="M7" i="1"/>
  <c r="G7" i="1"/>
  <c r="AU6" i="1"/>
  <c r="AT6" i="1"/>
  <c r="AV6" i="1"/>
  <c r="AK6" i="1"/>
  <c r="AJ6" i="1"/>
  <c r="AI6" i="1"/>
  <c r="AF6" i="1"/>
  <c r="AE6" i="1"/>
  <c r="AD6" i="1"/>
  <c r="AC6" i="1"/>
  <c r="U6" i="1"/>
  <c r="S6" i="1"/>
  <c r="AM6" i="1" s="1"/>
  <c r="Q6" i="1"/>
  <c r="O6" i="1"/>
  <c r="N6" i="1"/>
  <c r="M6" i="1"/>
  <c r="G6" i="1"/>
  <c r="AU5" i="1"/>
  <c r="AT5" i="1"/>
  <c r="AK5" i="1"/>
  <c r="AJ5" i="1"/>
  <c r="AI5" i="1"/>
  <c r="AF5" i="1"/>
  <c r="AE5" i="1"/>
  <c r="AD5" i="1"/>
  <c r="AC5" i="1"/>
  <c r="U5" i="1"/>
  <c r="S5" i="1"/>
  <c r="AM5" i="1" s="1"/>
  <c r="Q5" i="1"/>
  <c r="O5" i="1"/>
  <c r="N5" i="1"/>
  <c r="M5" i="1"/>
  <c r="G5" i="1"/>
  <c r="AU4" i="1"/>
  <c r="AT4" i="1"/>
  <c r="AK4" i="1"/>
  <c r="AJ4" i="1"/>
  <c r="AI4" i="1"/>
  <c r="AF4" i="1"/>
  <c r="AE4" i="1"/>
  <c r="AD4" i="1"/>
  <c r="AC4" i="1"/>
  <c r="U4" i="1"/>
  <c r="S4" i="1"/>
  <c r="AM4" i="1" s="1"/>
  <c r="Q4" i="1"/>
  <c r="O4" i="1"/>
  <c r="N4" i="1"/>
  <c r="M4" i="1"/>
  <c r="G4" i="1"/>
  <c r="AU3" i="1"/>
  <c r="AT3" i="1"/>
  <c r="AK3" i="1"/>
  <c r="AJ3" i="1"/>
  <c r="AF3" i="1"/>
  <c r="AE3" i="1"/>
  <c r="AC3" i="1"/>
  <c r="U3" i="1"/>
  <c r="S3" i="1"/>
  <c r="AM3" i="1" s="1"/>
  <c r="Q3" i="1"/>
  <c r="O3" i="1"/>
  <c r="N3" i="1"/>
  <c r="M3" i="1"/>
  <c r="G3" i="1"/>
  <c r="AU2" i="1"/>
  <c r="AT2" i="1"/>
  <c r="AK2" i="1"/>
  <c r="AJ2" i="1"/>
  <c r="AI2" i="1"/>
  <c r="AF2" i="1"/>
  <c r="AE2" i="1"/>
  <c r="AD2" i="1"/>
  <c r="AC2" i="1"/>
  <c r="S2" i="1"/>
  <c r="AM2" i="1" s="1"/>
  <c r="Q2" i="1"/>
  <c r="O2" i="1"/>
  <c r="N2" i="1"/>
  <c r="M2" i="1"/>
  <c r="G2" i="1"/>
  <c r="AL37" i="1" l="1"/>
  <c r="AR37" i="1"/>
  <c r="AX37" i="1"/>
  <c r="AV18" i="1"/>
  <c r="AV31" i="1"/>
  <c r="AV33" i="1"/>
  <c r="AV11" i="1"/>
  <c r="AV26" i="1"/>
  <c r="AJ37" i="1"/>
  <c r="AV7" i="1"/>
  <c r="AV12" i="1"/>
  <c r="AV14" i="1"/>
  <c r="AV19" i="1"/>
  <c r="AV2" i="1"/>
  <c r="AV8" i="1"/>
  <c r="AV9" i="1"/>
  <c r="AV23" i="1"/>
  <c r="AV24" i="1"/>
  <c r="AV27" i="1"/>
  <c r="AT37" i="1"/>
  <c r="R37" i="1"/>
  <c r="AV22" i="1"/>
  <c r="AU37" i="1"/>
  <c r="AV16" i="1"/>
  <c r="AV4" i="1"/>
  <c r="AV5" i="1"/>
  <c r="AV13" i="1"/>
  <c r="AV17" i="1"/>
  <c r="AV20" i="1"/>
  <c r="AV25" i="1"/>
  <c r="AV29" i="1"/>
  <c r="AV30" i="1"/>
  <c r="AV32" i="1"/>
  <c r="M37" i="1"/>
  <c r="AD37" i="1"/>
  <c r="AV3" i="1"/>
  <c r="AV15" i="1"/>
  <c r="AV28" i="1"/>
  <c r="AV35" i="1"/>
  <c r="AV21" i="1"/>
  <c r="AV37" i="1"/>
  <c r="AC37" i="1"/>
  <c r="AI37" i="1"/>
  <c r="G37" i="1"/>
  <c r="O37" i="1"/>
  <c r="N37" i="1"/>
  <c r="AM37" i="1"/>
  <c r="Q37" i="1"/>
  <c r="AE37" i="1"/>
  <c r="AK37" i="1"/>
  <c r="AF37" i="1"/>
  <c r="U37" i="1"/>
</calcChain>
</file>

<file path=xl/sharedStrings.xml><?xml version="1.0" encoding="utf-8"?>
<sst xmlns="http://schemas.openxmlformats.org/spreadsheetml/2006/main" count="202" uniqueCount="107">
  <si>
    <t>province_code</t>
  </si>
  <si>
    <t>region</t>
  </si>
  <si>
    <t>Province</t>
  </si>
  <si>
    <t>PCs Planned (5373 IEC List of Aug 19)</t>
  </si>
  <si>
    <t>PS Planned (5373 IEC List of Aug 19)</t>
  </si>
  <si>
    <t>PCs Planned (4928 MOI List of Sept 28)</t>
  </si>
  <si>
    <t>MOI Percent of IEC Planned</t>
  </si>
  <si>
    <t>PS Planned (4938 MOI List of Sept 28)</t>
  </si>
  <si>
    <t>Partial PC Reporting (09-28-19)</t>
  </si>
  <si>
    <t>Partial PC Reporting (09-29-19)</t>
  </si>
  <si>
    <t>Partial PC Reporting (10-01-19)</t>
  </si>
  <si>
    <t xml:space="preserve"> % PCs Preliminary Reporting based on IEC 5373 List (09-28-19)</t>
  </si>
  <si>
    <t>% PCs Preliminary Reporting based on IEC 5373 List (09-29-19)</t>
  </si>
  <si>
    <t>% of PCs Potentially Remaining Based on 4928 MOI List as of 10-01-19</t>
  </si>
  <si>
    <t>% PS Partial Reporting Based on IEC 5373 List (09-29-19)</t>
  </si>
  <si>
    <t>Partial Votes Reported (09-28-19)</t>
  </si>
  <si>
    <t>Partial Votes Reported (09-29-19)</t>
  </si>
  <si>
    <t>Total Votes Reported (10-01-19)</t>
  </si>
  <si>
    <t>Average Votes / Center (09-28-19)</t>
  </si>
  <si>
    <t>Average Votes / Center (09-29-19)</t>
  </si>
  <si>
    <t>Average Votes / Center (10-01-19)</t>
  </si>
  <si>
    <t>Projection of Total Votes if All Centers Opened Assuming Uniform Distribution as of 10-01-19</t>
  </si>
  <si>
    <t>Total VR 2019</t>
  </si>
  <si>
    <t>Total Preliminary Votes 2018</t>
  </si>
  <si>
    <t>Total VR 2018</t>
  </si>
  <si>
    <t>Pct Change 18-19 VR</t>
  </si>
  <si>
    <t>Turnout 2018</t>
  </si>
  <si>
    <t>Total Preliminary Votes First Round 2014</t>
  </si>
  <si>
    <t>Northeast</t>
  </si>
  <si>
    <t>Badakhshan</t>
  </si>
  <si>
    <t>UNKNOWN (No detailed PC data for MOI Plan)</t>
  </si>
  <si>
    <t>NA</t>
  </si>
  <si>
    <t>West</t>
  </si>
  <si>
    <t>Badghis</t>
  </si>
  <si>
    <t>Baghlan</t>
  </si>
  <si>
    <t>North</t>
  </si>
  <si>
    <t>Balkh</t>
  </si>
  <si>
    <t>Central</t>
  </si>
  <si>
    <t>Bamyan</t>
  </si>
  <si>
    <t>Daykundi</t>
  </si>
  <si>
    <t>Farah</t>
  </si>
  <si>
    <t>Faryab</t>
  </si>
  <si>
    <t>Southeast</t>
  </si>
  <si>
    <t>Ghazni</t>
  </si>
  <si>
    <t>Ghor</t>
  </si>
  <si>
    <t>South</t>
  </si>
  <si>
    <t>Hilmand</t>
  </si>
  <si>
    <t>Hirat</t>
  </si>
  <si>
    <t>Jawzjan</t>
  </si>
  <si>
    <t>Kabul</t>
  </si>
  <si>
    <t>Kandahar</t>
  </si>
  <si>
    <t>Capital</t>
  </si>
  <si>
    <t>Kapisa</t>
  </si>
  <si>
    <t>Khost</t>
  </si>
  <si>
    <t>East</t>
  </si>
  <si>
    <t>Kunar</t>
  </si>
  <si>
    <t>Kunduz</t>
  </si>
  <si>
    <t>Laghman</t>
  </si>
  <si>
    <t>Logar</t>
  </si>
  <si>
    <t>Maydanwardak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</si>
  <si>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</si>
  <si>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</si>
  <si>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</si>
  <si>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</si>
  <si>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</si>
  <si>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</si>
  <si>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</si>
  <si>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</si>
  <si>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</si>
  <si>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</si>
  <si>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</si>
  <si>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Zabul</t>
  </si>
  <si>
    <t>NATIONAL TOTAL</t>
  </si>
  <si>
    <t>Notes:</t>
  </si>
  <si>
    <t>On October 1, the IEC reportedly amended its day one report for partial results from Nangarhar, correcting it to approximately 160,000 votes. https://twitter.com/MujMash/status/1179016067991121921</t>
  </si>
  <si>
    <t>TOLO reporting as of October 1 suggests that, barring some adjustments, these figures represent total topline counts for all 4669 open polling centers on election day.</t>
  </si>
  <si>
    <t>TOLO reporting initially ommitted Paktika and Uruzgan; if polling center counts are accurate, three additional centers were added to previous 09-29 reports. Vote totals for those provinces derived from 1TV report, which did not include polling center counts.</t>
  </si>
  <si>
    <t>Sources:</t>
  </si>
  <si>
    <r>
      <rPr>
        <b/>
        <sz val="12"/>
        <rFont val="Calibri"/>
      </rPr>
      <t>Partial IEC Figures as of September 28 2019:</t>
    </r>
    <r>
      <rPr>
        <sz val="12"/>
        <color theme="1"/>
        <rFont val="Calibri"/>
      </rPr>
      <t xml:space="preserve"> http://www.1tvnews.af/en/news/afghanistan/39667</t>
    </r>
  </si>
  <si>
    <r>
      <rPr>
        <b/>
        <sz val="12"/>
        <color theme="1"/>
        <rFont val="Calibri"/>
      </rPr>
      <t xml:space="preserve">Partial IEC Figures as of September 29 2019: </t>
    </r>
    <r>
      <rPr>
        <sz val="12"/>
        <color theme="1"/>
        <rFont val="Calibri"/>
      </rPr>
      <t>https://twitter.com/Samiullah_mahdi/status/1178564236118777856</t>
    </r>
  </si>
  <si>
    <r>
      <rPr>
        <b/>
        <sz val="12"/>
        <color theme="1"/>
        <rFont val="Calibri"/>
      </rPr>
      <t xml:space="preserve">Partial IEC Figures as of October 01 2019: </t>
    </r>
    <r>
      <rPr>
        <sz val="12"/>
        <color theme="1"/>
        <rFont val="Calibri"/>
      </rPr>
      <t>http://www.1tvnews.af/en/news/afghanistan/39715, https://www.tolonews.com/elections-2019/commission-announces-25-million-votes-nationwide</t>
    </r>
  </si>
  <si>
    <r>
      <rPr>
        <b/>
        <sz val="12"/>
        <color theme="1"/>
        <rFont val="Calibri"/>
      </rPr>
      <t>MOI Election Day Polling Center List:</t>
    </r>
    <r>
      <rPr>
        <sz val="12"/>
        <color theme="1"/>
        <rFont val="Calibri"/>
      </rPr>
      <t xml:space="preserve"> Unpublished election observer source</t>
    </r>
  </si>
  <si>
    <r>
      <rPr>
        <b/>
        <sz val="12"/>
        <rFont val="Calibri"/>
      </rPr>
      <t xml:space="preserve">Presidential Election Data: </t>
    </r>
    <r>
      <rPr>
        <sz val="12"/>
        <color theme="1"/>
        <rFont val="Calibri"/>
      </rPr>
      <t>https://github.com/colincookman/afghanistan_presidential_election_2019</t>
    </r>
  </si>
  <si>
    <r>
      <rPr>
        <b/>
        <sz val="12"/>
        <rFont val="Calibri"/>
      </rPr>
      <t xml:space="preserve">Parliamentary Election Data: </t>
    </r>
    <r>
      <rPr>
        <sz val="12"/>
        <color theme="1"/>
        <rFont val="Calibri"/>
      </rPr>
      <t>https://github.com/colincookman/afghanistan_election_results_2018</t>
    </r>
  </si>
  <si>
    <r>
      <rPr>
        <b/>
        <sz val="12"/>
        <color theme="1"/>
        <rFont val="Calibri"/>
      </rPr>
      <t xml:space="preserve">See also: </t>
    </r>
    <r>
      <rPr>
        <sz val="12"/>
        <color theme="1"/>
        <rFont val="Calibri"/>
      </rPr>
      <t>https://www.afghanistan-analysts.org/afghanistans-2019-election-12-scrutinising-the-iecs-partial-turnout-figures/</t>
    </r>
  </si>
  <si>
    <r>
      <rPr>
        <b/>
        <sz val="12"/>
        <color theme="1"/>
        <rFont val="Calibri"/>
        <family val="2"/>
      </rPr>
      <t>Partial IEC Figures as of October 03 2019:</t>
    </r>
    <r>
      <rPr>
        <sz val="12"/>
        <color theme="1"/>
        <rFont val="Calibri"/>
      </rPr>
      <t xml:space="preserve"> https://www.facebook.com/photo.php?fbid=2318217714973929</t>
    </r>
  </si>
  <si>
    <t>Partial PC Reporting (10-03-19)</t>
  </si>
  <si>
    <t>Total Votes Reported (10-03-19)</t>
  </si>
  <si>
    <t>Average Votes / Center (10-03-19)</t>
  </si>
  <si>
    <t>PC Open Rate Against 4928 MOI List (10-01-19)</t>
  </si>
  <si>
    <t>PC Open Rate Against 4928 MOI List (10-03-19)</t>
  </si>
  <si>
    <t>PC Open Rate Against IEC 5373 List (10-01-19)</t>
  </si>
  <si>
    <t>PC Open Rate Against IEC 5373 List (10-03-19)</t>
  </si>
  <si>
    <t>PS Reporting (09-29-19)</t>
  </si>
  <si>
    <t>PS Reporting (10-03-19)</t>
  </si>
  <si>
    <t>% PS Reporting Against IEC 5373 List (10-03-19)</t>
  </si>
  <si>
    <t>Net PC Partial Reporting Change 28-29</t>
  </si>
  <si>
    <t>Net Partial Vote Change 28-29</t>
  </si>
  <si>
    <t>Net PC Partial Reporting Change 29-01</t>
  </si>
  <si>
    <t>Net Partial Vote Change 29-01</t>
  </si>
  <si>
    <t>Net PC Partial Reporting Change 01-03</t>
  </si>
  <si>
    <t>Net Partial Vote Change 01-03</t>
  </si>
  <si>
    <t>Turnout as of 10-03-19</t>
  </si>
  <si>
    <t>Pct Change 18-19 Votes as of 10-03-19</t>
  </si>
  <si>
    <t>Pct Change Votes 14-19 as of 10-03-19</t>
  </si>
  <si>
    <t>Pct Change Turnout 18-19 as of 10-03-19</t>
  </si>
  <si>
    <t>Author: Colin Cookman (@colincookman / ccookman@gmail.com / ccookman@usip.org)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</si>
</sst>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2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2"/>
      <color theme="0"/>
      <name val="Arial"/>
    </font>
    <font>
      <b/>
      <sz val="12"/>
      <color theme="0"/>
      <name val="Calibri"/>
    </font>
    <font>
      <b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theme="1"/>
      <name val="Calibri"/>
    </font>
    <font>
      <b/>
      <sz val="12"/>
      <name val="Calibri"/>
    </font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rgb="FFC8C8C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2" fillId="2" borderId="1" xfId="0" applyFont="1" applyFill="1" applyBorder="1"/>
    <xf numFmtId="3" fontId="1" fillId="2" borderId="1" xfId="0" applyNumberFormat="1" applyFont="1" applyFill="1" applyBorder="1"/>
    <xf numFmtId="10" fontId="1" fillId="2" borderId="1" xfId="0" applyNumberFormat="1" applyFont="1" applyFill="1" applyBorder="1"/>
    <xf numFmtId="0" fontId="3" fillId="0" borderId="0" xfId="0" applyFont="1"/>
    <xf numFmtId="1" fontId="3" fillId="0" borderId="0" xfId="0" applyNumberFormat="1" applyFont="1"/>
    <xf numFmtId="9" fontId="3" fillId="0" borderId="0" xfId="0" applyNumberFormat="1" applyFont="1"/>
    <xf numFmtId="10" fontId="3" fillId="0" borderId="0" xfId="0" applyNumberFormat="1" applyFont="1"/>
    <xf numFmtId="10" fontId="0" fillId="0" borderId="0" xfId="0" applyNumberFormat="1" applyFont="1"/>
    <xf numFmtId="164" fontId="3" fillId="0" borderId="0" xfId="0" applyNumberFormat="1" applyFont="1"/>
    <xf numFmtId="9" fontId="3" fillId="2" borderId="1" xfId="0" applyNumberFormat="1" applyFont="1" applyFill="1" applyBorder="1"/>
    <xf numFmtId="2" fontId="3" fillId="0" borderId="0" xfId="0" applyNumberFormat="1" applyFont="1"/>
    <xf numFmtId="2" fontId="0" fillId="0" borderId="0" xfId="0" applyNumberFormat="1" applyFont="1"/>
    <xf numFmtId="1" fontId="4" fillId="2" borderId="1" xfId="0" applyNumberFormat="1" applyFont="1" applyFill="1" applyBorder="1"/>
    <xf numFmtId="0" fontId="5" fillId="0" borderId="0" xfId="0" applyFont="1" applyAlignment="1">
      <alignment horizontal="right"/>
    </xf>
    <xf numFmtId="10" fontId="6" fillId="0" borderId="0" xfId="0" applyNumberFormat="1" applyFont="1"/>
    <xf numFmtId="0" fontId="6" fillId="0" borderId="0" xfId="0" applyFont="1"/>
    <xf numFmtId="0" fontId="5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4" borderId="0" xfId="0" applyFont="1" applyFill="1"/>
    <xf numFmtId="0" fontId="3" fillId="2" borderId="1" xfId="0" applyFont="1" applyFill="1" applyBorder="1"/>
    <xf numFmtId="1" fontId="3" fillId="2" borderId="1" xfId="0" applyNumberFormat="1" applyFont="1" applyFill="1" applyBorder="1"/>
    <xf numFmtId="10" fontId="3" fillId="2" borderId="1" xfId="0" applyNumberFormat="1" applyFont="1" applyFill="1" applyBorder="1"/>
    <xf numFmtId="3" fontId="3" fillId="2" borderId="1" xfId="0" applyNumberFormat="1" applyFont="1" applyFill="1" applyBorder="1"/>
    <xf numFmtId="0" fontId="6" fillId="2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1" fontId="8" fillId="5" borderId="1" xfId="0" applyNumberFormat="1" applyFont="1" applyFill="1" applyBorder="1"/>
    <xf numFmtId="9" fontId="8" fillId="5" borderId="1" xfId="0" applyNumberFormat="1" applyFont="1" applyFill="1" applyBorder="1"/>
    <xf numFmtId="164" fontId="8" fillId="5" borderId="1" xfId="0" applyNumberFormat="1" applyFont="1" applyFill="1" applyBorder="1"/>
    <xf numFmtId="164" fontId="8" fillId="6" borderId="1" xfId="0" applyNumberFormat="1" applyFont="1" applyFill="1" applyBorder="1"/>
    <xf numFmtId="10" fontId="8" fillId="5" borderId="1" xfId="0" applyNumberFormat="1" applyFont="1" applyFill="1" applyBorder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3" fontId="3" fillId="0" borderId="0" xfId="0" applyNumberFormat="1" applyFont="1"/>
    <xf numFmtId="0" fontId="11" fillId="0" borderId="0" xfId="0" applyFont="1"/>
    <xf numFmtId="0" fontId="15" fillId="0" borderId="0" xfId="0" applyFont="1"/>
    <xf numFmtId="0" fontId="2" fillId="2" borderId="1" xfId="0" applyFont="1" applyFill="1" applyBorder="1" applyAlignment="1"/>
    <xf numFmtId="10" fontId="0" fillId="0" borderId="0" xfId="1" applyNumberFormat="1" applyFont="1" applyAlignment="1"/>
    <xf numFmtId="2" fontId="0" fillId="0" borderId="0" xfId="0" applyNumberFormat="1" applyFont="1" applyAlignment="1"/>
    <xf numFmtId="0" fontId="3" fillId="0" borderId="0" xfId="0" applyFont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NumberFormat="1" applyFont="1" applyFill="1"/>
    <xf numFmtId="0" fontId="8" fillId="5" borderId="1" xfId="0" applyNumberFormat="1" applyFont="1" applyFill="1" applyBorder="1"/>
    <xf numFmtId="0" fontId="3" fillId="7" borderId="0" xfId="0" applyFont="1" applyFill="1"/>
    <xf numFmtId="10" fontId="1" fillId="8" borderId="1" xfId="0" applyNumberFormat="1" applyFont="1" applyFill="1" applyBorder="1"/>
    <xf numFmtId="0" fontId="2" fillId="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10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1" sqref="E41"/>
    </sheetView>
  </sheetViews>
  <sheetFormatPr defaultColWidth="11.21875" defaultRowHeight="15" customHeight="1" x14ac:dyDescent="0.2"/>
  <cols>
    <col min="1" max="1" width="18.6640625" hidden="1" customWidth="1"/>
    <col min="2" max="2" width="10.44140625" hidden="1" customWidth="1"/>
    <col min="3" max="3" width="22.44140625" customWidth="1"/>
    <col min="4" max="4" width="41.5546875" customWidth="1"/>
    <col min="5" max="5" width="40.109375" customWidth="1"/>
    <col min="6" max="6" width="43.109375" customWidth="1"/>
    <col min="7" max="7" width="23.109375" customWidth="1"/>
    <col min="8" max="8" width="41.77734375" hidden="1" customWidth="1"/>
    <col min="9" max="10" width="34.77734375" hidden="1" customWidth="1"/>
    <col min="11" max="12" width="34" customWidth="1"/>
    <col min="13" max="13" width="66" hidden="1" customWidth="1"/>
    <col min="14" max="14" width="65.44140625" hidden="1" customWidth="1"/>
    <col min="15" max="15" width="46.88671875" hidden="1" customWidth="1"/>
    <col min="16" max="16" width="46.88671875" customWidth="1"/>
    <col min="17" max="17" width="49.5546875" hidden="1" customWidth="1"/>
    <col min="18" max="18" width="46.44140625" customWidth="1"/>
    <col min="19" max="19" width="71.88671875" hidden="1" customWidth="1"/>
    <col min="20" max="20" width="36.33203125" hidden="1" customWidth="1"/>
    <col min="21" max="21" width="60.33203125" hidden="1" customWidth="1"/>
    <col min="22" max="22" width="27.109375" bestFit="1" customWidth="1"/>
    <col min="23" max="23" width="60.33203125" customWidth="1"/>
    <col min="24" max="24" width="1.6640625" customWidth="1"/>
    <col min="25" max="26" width="37" hidden="1" customWidth="1"/>
    <col min="27" max="28" width="34.109375" customWidth="1"/>
    <col min="29" max="29" width="44.77734375" hidden="1" customWidth="1"/>
    <col min="30" max="30" width="36" hidden="1" customWidth="1"/>
    <col min="31" max="31" width="43.21875" hidden="1" customWidth="1"/>
    <col min="32" max="32" width="38.109375" hidden="1" customWidth="1"/>
    <col min="33" max="33" width="42.109375" bestFit="1" customWidth="1"/>
    <col min="34" max="34" width="33.44140625" bestFit="1" customWidth="1"/>
    <col min="35" max="35" width="38.6640625" hidden="1" customWidth="1"/>
    <col min="36" max="36" width="41.44140625" hidden="1" customWidth="1"/>
    <col min="37" max="37" width="36.5546875" bestFit="1" customWidth="1"/>
    <col min="38" max="38" width="37" bestFit="1" customWidth="1"/>
    <col min="39" max="39" width="74.33203125" hidden="1" customWidth="1"/>
    <col min="40" max="40" width="2.109375" customWidth="1"/>
    <col min="41" max="41" width="17.5546875" customWidth="1"/>
    <col min="42" max="42" width="26.33203125" customWidth="1"/>
    <col min="43" max="43" width="33" customWidth="1"/>
    <col min="44" max="44" width="41.21875" customWidth="1"/>
    <col min="45" max="45" width="17.88671875" customWidth="1"/>
    <col min="46" max="46" width="24.77734375" customWidth="1"/>
    <col min="47" max="47" width="17.44140625" customWidth="1"/>
    <col min="48" max="48" width="40.109375" customWidth="1"/>
    <col min="49" max="49" width="29.77734375" customWidth="1"/>
    <col min="50" max="50" width="52.109375" customWidth="1"/>
  </cols>
  <sheetData>
    <row r="1" spans="1:5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86</v>
      </c>
      <c r="M1" s="3" t="s">
        <v>11</v>
      </c>
      <c r="N1" s="3" t="s">
        <v>12</v>
      </c>
      <c r="O1" s="3" t="s">
        <v>91</v>
      </c>
      <c r="P1" s="3" t="s">
        <v>92</v>
      </c>
      <c r="Q1" s="3" t="s">
        <v>89</v>
      </c>
      <c r="R1" s="42" t="s">
        <v>90</v>
      </c>
      <c r="S1" s="1" t="s">
        <v>13</v>
      </c>
      <c r="T1" s="3" t="s">
        <v>93</v>
      </c>
      <c r="U1" s="3" t="s">
        <v>14</v>
      </c>
      <c r="V1" s="3" t="s">
        <v>94</v>
      </c>
      <c r="W1" s="3" t="s">
        <v>95</v>
      </c>
      <c r="X1" s="3"/>
      <c r="Y1" s="3" t="s">
        <v>15</v>
      </c>
      <c r="Z1" s="3" t="s">
        <v>16</v>
      </c>
      <c r="AA1" s="3" t="s">
        <v>17</v>
      </c>
      <c r="AB1" s="3" t="s">
        <v>87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18</v>
      </c>
      <c r="AJ1" s="3" t="s">
        <v>19</v>
      </c>
      <c r="AK1" s="3" t="s">
        <v>20</v>
      </c>
      <c r="AL1" s="42" t="s">
        <v>88</v>
      </c>
      <c r="AM1" s="1" t="s">
        <v>21</v>
      </c>
      <c r="AN1" s="1"/>
      <c r="AO1" s="4" t="s">
        <v>22</v>
      </c>
      <c r="AP1" s="52" t="s">
        <v>102</v>
      </c>
      <c r="AQ1" s="1" t="s">
        <v>23</v>
      </c>
      <c r="AR1" s="53" t="s">
        <v>103</v>
      </c>
      <c r="AS1" s="3" t="s">
        <v>24</v>
      </c>
      <c r="AT1" s="3" t="s">
        <v>25</v>
      </c>
      <c r="AU1" s="3" t="s">
        <v>26</v>
      </c>
      <c r="AV1" s="3" t="s">
        <v>105</v>
      </c>
      <c r="AW1" s="1" t="s">
        <v>27</v>
      </c>
      <c r="AX1" s="5" t="s">
        <v>104</v>
      </c>
    </row>
    <row r="2" spans="1:50" ht="15.75" customHeight="1" x14ac:dyDescent="0.25">
      <c r="A2" s="6">
        <v>17</v>
      </c>
      <c r="B2" s="6" t="s">
        <v>28</v>
      </c>
      <c r="C2" s="6" t="s">
        <v>29</v>
      </c>
      <c r="D2" s="7">
        <v>276</v>
      </c>
      <c r="E2" s="7">
        <v>1093</v>
      </c>
      <c r="F2" s="7">
        <v>260</v>
      </c>
      <c r="G2" s="8">
        <f>F2/D2</f>
        <v>0.94202898550724634</v>
      </c>
      <c r="H2" s="7" t="s">
        <v>30</v>
      </c>
      <c r="I2" s="6">
        <v>17</v>
      </c>
      <c r="J2" s="6">
        <v>17</v>
      </c>
      <c r="K2" s="6">
        <v>236</v>
      </c>
      <c r="L2" s="46">
        <v>236</v>
      </c>
      <c r="M2" s="9">
        <f>I2/D2</f>
        <v>6.1594202898550728E-2</v>
      </c>
      <c r="N2" s="9">
        <f>J2/D2</f>
        <v>6.1594202898550728E-2</v>
      </c>
      <c r="O2" s="10">
        <f>K2/D2</f>
        <v>0.85507246376811596</v>
      </c>
      <c r="P2" s="10">
        <f>L2/D2</f>
        <v>0.85507246376811596</v>
      </c>
      <c r="Q2" s="10">
        <f>K2/F2</f>
        <v>0.90769230769230769</v>
      </c>
      <c r="R2" s="43">
        <f>L2/F2</f>
        <v>0.90769230769230769</v>
      </c>
      <c r="S2" s="11">
        <f>(F2-K2)/F2</f>
        <v>9.2307692307692313E-2</v>
      </c>
      <c r="T2" s="6" t="s">
        <v>31</v>
      </c>
      <c r="U2" s="9" t="s">
        <v>31</v>
      </c>
      <c r="V2" s="49">
        <v>967</v>
      </c>
      <c r="W2" s="9">
        <f>V2/E2</f>
        <v>0.88472095150960661</v>
      </c>
      <c r="X2" s="12"/>
      <c r="Y2" s="6">
        <v>6028</v>
      </c>
      <c r="Z2" s="6">
        <v>6028</v>
      </c>
      <c r="AA2" s="6">
        <v>68038</v>
      </c>
      <c r="AB2" s="46">
        <v>68038</v>
      </c>
      <c r="AC2" s="6">
        <f>J2-I2</f>
        <v>0</v>
      </c>
      <c r="AD2" s="6">
        <f>Z2-Y2</f>
        <v>0</v>
      </c>
      <c r="AE2" s="6">
        <f>K2-J2</f>
        <v>219</v>
      </c>
      <c r="AF2" s="6">
        <f>AA2-Z2</f>
        <v>62010</v>
      </c>
      <c r="AG2" s="51">
        <f>L2-K2</f>
        <v>0</v>
      </c>
      <c r="AH2" s="51">
        <f>AB2-AA2</f>
        <v>0</v>
      </c>
      <c r="AI2" s="13">
        <f>Y2/I2</f>
        <v>354.58823529411762</v>
      </c>
      <c r="AJ2" s="13">
        <f>Z2/J2</f>
        <v>354.58823529411762</v>
      </c>
      <c r="AK2" s="14">
        <f>AA2/K2</f>
        <v>288.29661016949154</v>
      </c>
      <c r="AL2" s="44">
        <f>AB2/L2</f>
        <v>288.29661016949154</v>
      </c>
      <c r="AM2" s="7">
        <f>AA2/(1-S2)</f>
        <v>74957.118644067799</v>
      </c>
      <c r="AN2" s="15"/>
      <c r="AO2" s="6">
        <v>325327</v>
      </c>
      <c r="AP2" s="9">
        <f>AB2/AO2</f>
        <v>0.20913726804107866</v>
      </c>
      <c r="AQ2" s="6">
        <v>158976</v>
      </c>
      <c r="AR2" s="9">
        <f>(AB2-AQ2)/AQ2</f>
        <v>-0.57202345008051525</v>
      </c>
      <c r="AS2" s="16">
        <v>295737</v>
      </c>
      <c r="AT2" s="17">
        <f>(AO2-AS2)/AS2</f>
        <v>0.1000551165393576</v>
      </c>
      <c r="AU2" s="17">
        <f>AQ2/AS2</f>
        <v>0.53755870925856419</v>
      </c>
      <c r="AV2" s="17">
        <f>(AP2-AU2)/AU2</f>
        <v>-0.6109499028868226</v>
      </c>
      <c r="AW2" s="18">
        <v>292029</v>
      </c>
      <c r="AX2" s="9">
        <f>(AB2-AW2)/AW2</f>
        <v>-0.76701628947809974</v>
      </c>
    </row>
    <row r="3" spans="1:50" ht="15.75" customHeight="1" x14ac:dyDescent="0.25">
      <c r="A3" s="6">
        <v>31</v>
      </c>
      <c r="B3" s="6" t="s">
        <v>32</v>
      </c>
      <c r="C3" s="6" t="s">
        <v>33</v>
      </c>
      <c r="D3" s="7">
        <v>76</v>
      </c>
      <c r="E3" s="7">
        <v>335</v>
      </c>
      <c r="F3" s="7">
        <v>45</v>
      </c>
      <c r="G3" s="8">
        <f>F3/D3</f>
        <v>0.59210526315789469</v>
      </c>
      <c r="H3" s="7" t="s">
        <v>30</v>
      </c>
      <c r="I3" s="6">
        <v>0</v>
      </c>
      <c r="J3" s="6">
        <v>27</v>
      </c>
      <c r="K3" s="6">
        <v>76</v>
      </c>
      <c r="L3" s="46">
        <v>39</v>
      </c>
      <c r="M3" s="9">
        <f>I3/D3</f>
        <v>0</v>
      </c>
      <c r="N3" s="9">
        <f>J3/D3</f>
        <v>0.35526315789473684</v>
      </c>
      <c r="O3" s="10">
        <f>K3/D3</f>
        <v>1</v>
      </c>
      <c r="P3" s="10">
        <f>L3/D3</f>
        <v>0.51315789473684215</v>
      </c>
      <c r="Q3" s="10">
        <f>K3/F3</f>
        <v>1.6888888888888889</v>
      </c>
      <c r="R3" s="43">
        <f>L3/F3</f>
        <v>0.8666666666666667</v>
      </c>
      <c r="S3" s="11">
        <f>(F3-K3)/F3</f>
        <v>-0.68888888888888888</v>
      </c>
      <c r="T3" s="6">
        <v>117</v>
      </c>
      <c r="U3" s="9">
        <f>T3/E3</f>
        <v>0.34925373134328358</v>
      </c>
      <c r="V3" s="49">
        <v>165</v>
      </c>
      <c r="W3" s="9">
        <f>V3/E3</f>
        <v>0.4925373134328358</v>
      </c>
      <c r="X3" s="12"/>
      <c r="Y3" s="6" t="s">
        <v>31</v>
      </c>
      <c r="Z3" s="6">
        <v>6889</v>
      </c>
      <c r="AA3" s="6">
        <v>9961</v>
      </c>
      <c r="AB3" s="46">
        <v>9961</v>
      </c>
      <c r="AC3" s="6">
        <f>J3-I3</f>
        <v>27</v>
      </c>
      <c r="AD3" s="6" t="s">
        <v>31</v>
      </c>
      <c r="AE3" s="6">
        <f>K3-J3</f>
        <v>49</v>
      </c>
      <c r="AF3" s="6">
        <f>AA3-Z3</f>
        <v>3072</v>
      </c>
      <c r="AG3" s="51">
        <f>L3-K3</f>
        <v>-37</v>
      </c>
      <c r="AH3" s="51">
        <f>AB3-AA3</f>
        <v>0</v>
      </c>
      <c r="AI3" s="13" t="s">
        <v>31</v>
      </c>
      <c r="AJ3" s="13">
        <f>Z3/J3</f>
        <v>255.14814814814815</v>
      </c>
      <c r="AK3" s="14">
        <f>AA3/K3</f>
        <v>131.06578947368422</v>
      </c>
      <c r="AL3" s="44">
        <f>AB3/L3</f>
        <v>255.41025641025641</v>
      </c>
      <c r="AM3" s="7">
        <f>AA3/(1-S3)</f>
        <v>5897.9605263157891</v>
      </c>
      <c r="AN3" s="15"/>
      <c r="AO3" s="6">
        <v>101371</v>
      </c>
      <c r="AP3" s="9">
        <f>AB3/AO3</f>
        <v>9.8262816781919879E-2</v>
      </c>
      <c r="AQ3" s="6">
        <v>44889</v>
      </c>
      <c r="AR3" s="9">
        <f>(AB3-AQ3)/AQ3</f>
        <v>-0.77809708391810917</v>
      </c>
      <c r="AS3" s="16">
        <v>86175</v>
      </c>
      <c r="AT3" s="17">
        <f>(AO3-AS3)/AS3</f>
        <v>0.17633884537278793</v>
      </c>
      <c r="AU3" s="17">
        <f>AQ3/AS3</f>
        <v>0.52090513489991297</v>
      </c>
      <c r="AV3" s="17">
        <f>(AP3-AU3)/AU3</f>
        <v>-0.81136139730931978</v>
      </c>
      <c r="AW3" s="18">
        <v>121727</v>
      </c>
      <c r="AX3" s="9">
        <f>(AB3-AW3)/AW3</f>
        <v>-0.91816934615984946</v>
      </c>
    </row>
    <row r="4" spans="1:50" ht="15.75" customHeight="1" x14ac:dyDescent="0.25">
      <c r="A4" s="6">
        <v>9</v>
      </c>
      <c r="B4" s="6" t="s">
        <v>28</v>
      </c>
      <c r="C4" s="6" t="s">
        <v>34</v>
      </c>
      <c r="D4" s="7">
        <v>216</v>
      </c>
      <c r="E4" s="7">
        <v>1295</v>
      </c>
      <c r="F4" s="7">
        <v>205</v>
      </c>
      <c r="G4" s="8">
        <f>F4/D4</f>
        <v>0.94907407407407407</v>
      </c>
      <c r="H4" s="7" t="s">
        <v>30</v>
      </c>
      <c r="I4" s="6">
        <v>86</v>
      </c>
      <c r="J4" s="6">
        <v>104</v>
      </c>
      <c r="K4" s="6">
        <v>146</v>
      </c>
      <c r="L4" s="46">
        <v>173</v>
      </c>
      <c r="M4" s="9">
        <f>I4/D4</f>
        <v>0.39814814814814814</v>
      </c>
      <c r="N4" s="9">
        <f>J4/D4</f>
        <v>0.48148148148148145</v>
      </c>
      <c r="O4" s="10">
        <f>K4/D4</f>
        <v>0.67592592592592593</v>
      </c>
      <c r="P4" s="10">
        <f>L4/D4</f>
        <v>0.80092592592592593</v>
      </c>
      <c r="Q4" s="10">
        <f>K4/F4</f>
        <v>0.71219512195121948</v>
      </c>
      <c r="R4" s="43">
        <f>L4/F4</f>
        <v>0.84390243902439022</v>
      </c>
      <c r="S4" s="11">
        <f>(F4-K4)/F4</f>
        <v>0.28780487804878047</v>
      </c>
      <c r="T4" s="6">
        <v>589</v>
      </c>
      <c r="U4" s="9">
        <f>T4/E4</f>
        <v>0.45482625482625483</v>
      </c>
      <c r="V4" s="49">
        <v>1023</v>
      </c>
      <c r="W4" s="9">
        <f>V4/E4</f>
        <v>0.78996138996138998</v>
      </c>
      <c r="X4" s="12"/>
      <c r="Y4" s="6">
        <v>13695</v>
      </c>
      <c r="Z4" s="6">
        <v>44777</v>
      </c>
      <c r="AA4" s="6">
        <v>155772</v>
      </c>
      <c r="AB4" s="46">
        <v>187340</v>
      </c>
      <c r="AC4" s="6">
        <f>J4-I4</f>
        <v>18</v>
      </c>
      <c r="AD4" s="6">
        <f>Z4-Y4</f>
        <v>31082</v>
      </c>
      <c r="AE4" s="6">
        <f>K4-J4</f>
        <v>42</v>
      </c>
      <c r="AF4" s="6">
        <f>AA4-Z4</f>
        <v>110995</v>
      </c>
      <c r="AG4" s="51">
        <f>L4-K4</f>
        <v>27</v>
      </c>
      <c r="AH4" s="51">
        <f>AB4-AA4</f>
        <v>31568</v>
      </c>
      <c r="AI4" s="13">
        <f>Y4/I4</f>
        <v>159.24418604651163</v>
      </c>
      <c r="AJ4" s="13">
        <f>Z4/J4</f>
        <v>430.54807692307691</v>
      </c>
      <c r="AK4" s="14">
        <f>AA4/K4</f>
        <v>1066.9315068493152</v>
      </c>
      <c r="AL4" s="44">
        <f>AB4/L4</f>
        <v>1082.8901734104047</v>
      </c>
      <c r="AM4" s="7">
        <f>AA4/(1-S4)</f>
        <v>218720.9589041096</v>
      </c>
      <c r="AN4" s="15"/>
      <c r="AO4" s="6">
        <v>437008</v>
      </c>
      <c r="AP4" s="9">
        <f>AB4/AO4</f>
        <v>0.42868780434225462</v>
      </c>
      <c r="AQ4" s="6">
        <v>124609</v>
      </c>
      <c r="AR4" s="9">
        <f>(AB4-AQ4)/AQ4</f>
        <v>0.50342270622507201</v>
      </c>
      <c r="AS4" s="16">
        <v>408904</v>
      </c>
      <c r="AT4" s="17">
        <f>(AO4-AS4)/AS4</f>
        <v>6.8730068671375183E-2</v>
      </c>
      <c r="AU4" s="17">
        <f>AQ4/AS4</f>
        <v>0.30473900964529571</v>
      </c>
      <c r="AV4" s="17">
        <f>(AP4-AU4)/AU4</f>
        <v>0.40673753859484696</v>
      </c>
      <c r="AW4" s="18">
        <v>251304</v>
      </c>
      <c r="AX4" s="9">
        <f>(AB4-AW4)/AW4</f>
        <v>-0.2545283799700761</v>
      </c>
    </row>
    <row r="5" spans="1:50" ht="15.75" customHeight="1" x14ac:dyDescent="0.25">
      <c r="A5" s="6">
        <v>21</v>
      </c>
      <c r="B5" s="6" t="s">
        <v>35</v>
      </c>
      <c r="C5" s="6" t="s">
        <v>36</v>
      </c>
      <c r="D5" s="7">
        <v>282</v>
      </c>
      <c r="E5" s="7">
        <v>1467</v>
      </c>
      <c r="F5" s="7">
        <v>151</v>
      </c>
      <c r="G5" s="8">
        <f>F5/D5</f>
        <v>0.53546099290780147</v>
      </c>
      <c r="H5" s="7" t="s">
        <v>30</v>
      </c>
      <c r="I5" s="6">
        <v>100</v>
      </c>
      <c r="J5" s="6">
        <v>155</v>
      </c>
      <c r="K5" s="6">
        <v>158</v>
      </c>
      <c r="L5" s="46">
        <v>156</v>
      </c>
      <c r="M5" s="9">
        <f>I5/D5</f>
        <v>0.3546099290780142</v>
      </c>
      <c r="N5" s="9">
        <f>J5/D5</f>
        <v>0.54964539007092195</v>
      </c>
      <c r="O5" s="10">
        <f>K5/D5</f>
        <v>0.56028368794326244</v>
      </c>
      <c r="P5" s="10">
        <f>L5/D5</f>
        <v>0.55319148936170215</v>
      </c>
      <c r="Q5" s="10">
        <f>K5/F5</f>
        <v>1.0463576158940397</v>
      </c>
      <c r="R5" s="43">
        <f>L5/F5</f>
        <v>1.0331125827814569</v>
      </c>
      <c r="S5" s="11">
        <f>(F5-K5)/F5</f>
        <v>-4.6357615894039736E-2</v>
      </c>
      <c r="T5" s="6">
        <v>972</v>
      </c>
      <c r="U5" s="9">
        <f>T5/E5</f>
        <v>0.66257668711656437</v>
      </c>
      <c r="V5" s="49">
        <v>980</v>
      </c>
      <c r="W5" s="9">
        <f>V5/E5</f>
        <v>0.66802999318336742</v>
      </c>
      <c r="X5" s="12"/>
      <c r="Y5" s="6">
        <v>53334</v>
      </c>
      <c r="Z5" s="6">
        <v>74441</v>
      </c>
      <c r="AA5" s="6">
        <v>74441</v>
      </c>
      <c r="AB5" s="46">
        <v>74701</v>
      </c>
      <c r="AC5" s="6">
        <f>J5-I5</f>
        <v>55</v>
      </c>
      <c r="AD5" s="6">
        <f>Z5-Y5</f>
        <v>21107</v>
      </c>
      <c r="AE5" s="6">
        <f>K5-J5</f>
        <v>3</v>
      </c>
      <c r="AF5" s="6">
        <f>AA5-Z5</f>
        <v>0</v>
      </c>
      <c r="AG5" s="51">
        <f>L5-K5</f>
        <v>-2</v>
      </c>
      <c r="AH5" s="51">
        <f>AB5-AA5</f>
        <v>260</v>
      </c>
      <c r="AI5" s="13">
        <f>Y5/I5</f>
        <v>533.34</v>
      </c>
      <c r="AJ5" s="13">
        <f>Z5/J5</f>
        <v>480.26451612903224</v>
      </c>
      <c r="AK5" s="14">
        <f>AA5/K5</f>
        <v>471.14556962025318</v>
      </c>
      <c r="AL5" s="44">
        <f>AB5/L5</f>
        <v>478.85256410256409</v>
      </c>
      <c r="AM5" s="7">
        <f>AA5/(1-S5)</f>
        <v>71142.981012658231</v>
      </c>
      <c r="AN5" s="15"/>
      <c r="AO5" s="6">
        <v>471967</v>
      </c>
      <c r="AP5" s="9">
        <f>AB5/AO5</f>
        <v>0.15827589640801157</v>
      </c>
      <c r="AQ5" s="6">
        <v>209009</v>
      </c>
      <c r="AR5" s="9">
        <f>(AB5-AQ5)/AQ5</f>
        <v>-0.64259433804285937</v>
      </c>
      <c r="AS5" s="16">
        <v>442384</v>
      </c>
      <c r="AT5" s="17">
        <f>(AO5-AS5)/AS5</f>
        <v>6.687176751419581E-2</v>
      </c>
      <c r="AU5" s="17">
        <f>AQ5/AS5</f>
        <v>0.47246057723606638</v>
      </c>
      <c r="AV5" s="17">
        <f>(AP5-AU5)/AU5</f>
        <v>-0.66499660705251074</v>
      </c>
      <c r="AW5" s="18">
        <v>395520</v>
      </c>
      <c r="AX5" s="9">
        <f>(AB5-AW5)/AW5</f>
        <v>-0.811132180420712</v>
      </c>
    </row>
    <row r="6" spans="1:50" ht="15.75" customHeight="1" x14ac:dyDescent="0.25">
      <c r="A6" s="6">
        <v>10</v>
      </c>
      <c r="B6" s="6" t="s">
        <v>37</v>
      </c>
      <c r="C6" s="6" t="s">
        <v>38</v>
      </c>
      <c r="D6" s="7">
        <v>220</v>
      </c>
      <c r="E6" s="7">
        <v>649</v>
      </c>
      <c r="F6" s="7">
        <v>220</v>
      </c>
      <c r="G6" s="8">
        <f>F6/D6</f>
        <v>1</v>
      </c>
      <c r="H6" s="7" t="s">
        <v>30</v>
      </c>
      <c r="I6" s="6">
        <v>202</v>
      </c>
      <c r="J6" s="6">
        <v>218</v>
      </c>
      <c r="K6" s="6">
        <v>219</v>
      </c>
      <c r="L6" s="46">
        <v>219</v>
      </c>
      <c r="M6" s="9">
        <f>I6/D6</f>
        <v>0.91818181818181821</v>
      </c>
      <c r="N6" s="9">
        <f>J6/D6</f>
        <v>0.99090909090909096</v>
      </c>
      <c r="O6" s="10">
        <f>K6/D6</f>
        <v>0.99545454545454548</v>
      </c>
      <c r="P6" s="10">
        <f>L6/D6</f>
        <v>0.99545454545454548</v>
      </c>
      <c r="Q6" s="10">
        <f>K6/F6</f>
        <v>0.99545454545454548</v>
      </c>
      <c r="R6" s="43">
        <f>L6/F6</f>
        <v>0.99545454545454548</v>
      </c>
      <c r="S6" s="11">
        <f>(F6-K6)/F6</f>
        <v>4.5454545454545452E-3</v>
      </c>
      <c r="T6" s="6">
        <v>644</v>
      </c>
      <c r="U6" s="9">
        <f>T6/E6</f>
        <v>0.99229583975346691</v>
      </c>
      <c r="V6" s="49">
        <v>647</v>
      </c>
      <c r="W6" s="9">
        <f>V6/E6</f>
        <v>0.99691833590138679</v>
      </c>
      <c r="X6" s="12"/>
      <c r="Y6" s="6">
        <v>70939</v>
      </c>
      <c r="Z6" s="6">
        <v>84124</v>
      </c>
      <c r="AA6" s="6">
        <v>84124</v>
      </c>
      <c r="AB6" s="46">
        <v>84124</v>
      </c>
      <c r="AC6" s="6">
        <f>J6-I6</f>
        <v>16</v>
      </c>
      <c r="AD6" s="6">
        <f>Z6-Y6</f>
        <v>13185</v>
      </c>
      <c r="AE6" s="6">
        <f>K6-J6</f>
        <v>1</v>
      </c>
      <c r="AF6" s="6">
        <f>AA6-Z6</f>
        <v>0</v>
      </c>
      <c r="AG6" s="51">
        <f>L6-K6</f>
        <v>0</v>
      </c>
      <c r="AH6" s="51">
        <f>AB6-AA6</f>
        <v>0</v>
      </c>
      <c r="AI6" s="13">
        <f>Y6/I6</f>
        <v>351.18316831683171</v>
      </c>
      <c r="AJ6" s="13">
        <f>Z6/J6</f>
        <v>385.88990825688074</v>
      </c>
      <c r="AK6" s="14">
        <f>AA6/K6</f>
        <v>384.12785388127855</v>
      </c>
      <c r="AL6" s="44">
        <f>AB6/L6</f>
        <v>384.12785388127855</v>
      </c>
      <c r="AM6" s="7">
        <f>AA6/(1-S6)</f>
        <v>84508.127853881277</v>
      </c>
      <c r="AN6" s="15"/>
      <c r="AO6" s="6">
        <v>171475</v>
      </c>
      <c r="AP6" s="9">
        <f>AB6/AO6</f>
        <v>0.49059046508237353</v>
      </c>
      <c r="AQ6" s="6">
        <v>125564</v>
      </c>
      <c r="AR6" s="9">
        <f>(AB6-AQ6)/AQ6</f>
        <v>-0.3300309005765984</v>
      </c>
      <c r="AS6" s="16">
        <v>167239</v>
      </c>
      <c r="AT6" s="17">
        <f>(AO6-AS6)/AS6</f>
        <v>2.5329020144822679E-2</v>
      </c>
      <c r="AU6" s="17">
        <f>AQ6/AS6</f>
        <v>0.75080573311249166</v>
      </c>
      <c r="AV6" s="17">
        <f>(AP6-AU6)/AU6</f>
        <v>-0.34658135460871692</v>
      </c>
      <c r="AW6" s="18">
        <v>166769</v>
      </c>
      <c r="AX6" s="9">
        <f>(AB6-AW6)/AW6</f>
        <v>-0.49556572264629517</v>
      </c>
    </row>
    <row r="7" spans="1:50" ht="15.75" customHeight="1" x14ac:dyDescent="0.25">
      <c r="A7" s="6">
        <v>24</v>
      </c>
      <c r="B7" s="6" t="s">
        <v>37</v>
      </c>
      <c r="C7" s="6" t="s">
        <v>39</v>
      </c>
      <c r="D7" s="7">
        <v>252</v>
      </c>
      <c r="E7" s="7">
        <v>658</v>
      </c>
      <c r="F7" s="7">
        <v>252</v>
      </c>
      <c r="G7" s="8">
        <f>F7/D7</f>
        <v>1</v>
      </c>
      <c r="H7" s="7" t="s">
        <v>30</v>
      </c>
      <c r="I7" s="6">
        <v>246</v>
      </c>
      <c r="J7" s="6">
        <v>243</v>
      </c>
      <c r="K7" s="6">
        <v>252</v>
      </c>
      <c r="L7" s="46">
        <v>252</v>
      </c>
      <c r="M7" s="9">
        <f>I7/D7</f>
        <v>0.97619047619047616</v>
      </c>
      <c r="N7" s="9">
        <f>J7/D7</f>
        <v>0.9642857142857143</v>
      </c>
      <c r="O7" s="10">
        <f>K7/D7</f>
        <v>1</v>
      </c>
      <c r="P7" s="10">
        <f>L7/D7</f>
        <v>1</v>
      </c>
      <c r="Q7" s="10">
        <f>K7/F7</f>
        <v>1</v>
      </c>
      <c r="R7" s="43">
        <f>L7/F7</f>
        <v>1</v>
      </c>
      <c r="S7" s="11">
        <f>(F7-K7)/F7</f>
        <v>0</v>
      </c>
      <c r="T7" s="6">
        <v>637</v>
      </c>
      <c r="U7" s="9">
        <f>T7/E7</f>
        <v>0.96808510638297873</v>
      </c>
      <c r="V7" s="49">
        <v>658</v>
      </c>
      <c r="W7" s="9">
        <f>V7/E7</f>
        <v>1</v>
      </c>
      <c r="X7" s="12"/>
      <c r="Y7" s="6">
        <v>69870</v>
      </c>
      <c r="Z7" s="6">
        <v>114310</v>
      </c>
      <c r="AA7" s="6">
        <v>117506</v>
      </c>
      <c r="AB7" s="46">
        <v>117506</v>
      </c>
      <c r="AC7" s="6">
        <f>J7-I7</f>
        <v>-3</v>
      </c>
      <c r="AD7" s="6">
        <f>Z7-Y7</f>
        <v>44440</v>
      </c>
      <c r="AE7" s="6">
        <f>K7-J7</f>
        <v>9</v>
      </c>
      <c r="AF7" s="6">
        <f>AA7-Z7</f>
        <v>3196</v>
      </c>
      <c r="AG7" s="51">
        <f>L7-K7</f>
        <v>0</v>
      </c>
      <c r="AH7" s="51">
        <f>AB7-AA7</f>
        <v>0</v>
      </c>
      <c r="AI7" s="13">
        <f>Y7/I7</f>
        <v>284.02439024390242</v>
      </c>
      <c r="AJ7" s="13">
        <f>Z7/J7</f>
        <v>470.41152263374488</v>
      </c>
      <c r="AK7" s="14">
        <f>AA7/K7</f>
        <v>466.29365079365078</v>
      </c>
      <c r="AL7" s="44">
        <f>AB7/L7</f>
        <v>466.29365079365078</v>
      </c>
      <c r="AM7" s="7">
        <f>AA7/(1-S7)</f>
        <v>117506</v>
      </c>
      <c r="AN7" s="15"/>
      <c r="AO7" s="6">
        <v>179851</v>
      </c>
      <c r="AP7" s="9">
        <f>AB7/AO7</f>
        <v>0.65335194132921137</v>
      </c>
      <c r="AQ7" s="6">
        <v>134695</v>
      </c>
      <c r="AR7" s="9">
        <f>(AB7-AQ7)/AQ7</f>
        <v>-0.12761423957830653</v>
      </c>
      <c r="AS7" s="16">
        <v>167337</v>
      </c>
      <c r="AT7" s="17">
        <f>(AO7-AS7)/AS7</f>
        <v>7.4783221881592241E-2</v>
      </c>
      <c r="AU7" s="17">
        <f>AQ7/AS7</f>
        <v>0.80493256123869794</v>
      </c>
      <c r="AV7" s="17">
        <f>(AP7-AU7)/AU7</f>
        <v>-0.18831468275580945</v>
      </c>
      <c r="AW7" s="18">
        <v>171397</v>
      </c>
      <c r="AX7" s="9">
        <f>(AB7-AW7)/AW7</f>
        <v>-0.31442207273172812</v>
      </c>
    </row>
    <row r="8" spans="1:50" ht="15.75" customHeight="1" x14ac:dyDescent="0.25">
      <c r="A8" s="6">
        <v>33</v>
      </c>
      <c r="B8" s="6" t="s">
        <v>32</v>
      </c>
      <c r="C8" s="6" t="s">
        <v>40</v>
      </c>
      <c r="D8" s="7">
        <v>50</v>
      </c>
      <c r="E8" s="7">
        <v>226</v>
      </c>
      <c r="F8" s="7">
        <v>43</v>
      </c>
      <c r="G8" s="8">
        <f>F8/D8</f>
        <v>0.86</v>
      </c>
      <c r="H8" s="7" t="s">
        <v>30</v>
      </c>
      <c r="I8" s="6">
        <v>0</v>
      </c>
      <c r="J8" s="6">
        <v>0</v>
      </c>
      <c r="K8" s="6">
        <v>50</v>
      </c>
      <c r="L8" s="46">
        <v>50</v>
      </c>
      <c r="M8" s="9">
        <f>I8/D8</f>
        <v>0</v>
      </c>
      <c r="N8" s="9">
        <f>J8/D8</f>
        <v>0</v>
      </c>
      <c r="O8" s="10">
        <f>K8/D8</f>
        <v>1</v>
      </c>
      <c r="P8" s="10">
        <f>L8/D8</f>
        <v>1</v>
      </c>
      <c r="Q8" s="10">
        <f>K8/F8</f>
        <v>1.1627906976744187</v>
      </c>
      <c r="R8" s="43">
        <f>L8/F8</f>
        <v>1.1627906976744187</v>
      </c>
      <c r="S8" s="11">
        <f>(F8-K8)/F8</f>
        <v>-0.16279069767441862</v>
      </c>
      <c r="T8" s="6">
        <v>0</v>
      </c>
      <c r="U8" s="9">
        <f>T8/E8</f>
        <v>0</v>
      </c>
      <c r="V8" s="49">
        <v>226</v>
      </c>
      <c r="W8" s="9">
        <f>V8/E8</f>
        <v>1</v>
      </c>
      <c r="X8" s="12"/>
      <c r="Y8" s="6" t="s">
        <v>31</v>
      </c>
      <c r="Z8" s="6" t="s">
        <v>31</v>
      </c>
      <c r="AA8" s="6">
        <v>22975</v>
      </c>
      <c r="AB8" s="46">
        <v>22975</v>
      </c>
      <c r="AC8" s="6">
        <f>J8-I8</f>
        <v>0</v>
      </c>
      <c r="AD8" s="6" t="s">
        <v>31</v>
      </c>
      <c r="AE8" s="6">
        <f>K8-J8</f>
        <v>50</v>
      </c>
      <c r="AF8" s="6" t="s">
        <v>31</v>
      </c>
      <c r="AG8" s="51">
        <f>L8-K8</f>
        <v>0</v>
      </c>
      <c r="AH8" s="51">
        <f>AB8-AA8</f>
        <v>0</v>
      </c>
      <c r="AI8" s="13" t="s">
        <v>31</v>
      </c>
      <c r="AJ8" s="13" t="s">
        <v>31</v>
      </c>
      <c r="AK8" s="14">
        <f>AA8/K8</f>
        <v>459.5</v>
      </c>
      <c r="AL8" s="44">
        <f>AB8/L8</f>
        <v>459.5</v>
      </c>
      <c r="AM8" s="7">
        <f>AA8/(1-S8)</f>
        <v>19758.5</v>
      </c>
      <c r="AN8" s="15"/>
      <c r="AO8" s="6">
        <v>68638</v>
      </c>
      <c r="AP8" s="9">
        <f>AB8/AO8</f>
        <v>0.33472711908855152</v>
      </c>
      <c r="AQ8" s="6">
        <v>25966</v>
      </c>
      <c r="AR8" s="9">
        <f>(AB8-AQ8)/AQ8</f>
        <v>-0.11518909342986983</v>
      </c>
      <c r="AS8" s="16">
        <v>62598</v>
      </c>
      <c r="AT8" s="17">
        <f>(AO8-AS8)/AS8</f>
        <v>9.6488705709447592E-2</v>
      </c>
      <c r="AU8" s="17">
        <f>AQ8/AS8</f>
        <v>0.4148055848429662</v>
      </c>
      <c r="AV8" s="17">
        <f>(AP8-AU8)/AU8</f>
        <v>-0.19305059690729612</v>
      </c>
      <c r="AW8" s="18">
        <v>83649</v>
      </c>
      <c r="AX8" s="9">
        <f>(AB8-AW8)/AW8</f>
        <v>-0.72534041052493159</v>
      </c>
    </row>
    <row r="9" spans="1:50" ht="15.75" customHeight="1" x14ac:dyDescent="0.25">
      <c r="A9" s="6">
        <v>29</v>
      </c>
      <c r="B9" s="6" t="s">
        <v>35</v>
      </c>
      <c r="C9" s="6" t="s">
        <v>41</v>
      </c>
      <c r="D9" s="7">
        <v>109</v>
      </c>
      <c r="E9" s="7">
        <v>655</v>
      </c>
      <c r="F9" s="7">
        <v>65</v>
      </c>
      <c r="G9" s="8">
        <f>F9/D9</f>
        <v>0.59633027522935778</v>
      </c>
      <c r="H9" s="7" t="s">
        <v>30</v>
      </c>
      <c r="I9" s="6">
        <v>30</v>
      </c>
      <c r="J9" s="6">
        <v>60</v>
      </c>
      <c r="K9" s="6">
        <v>59</v>
      </c>
      <c r="L9" s="46">
        <v>58</v>
      </c>
      <c r="M9" s="9">
        <f>I9/D9</f>
        <v>0.27522935779816515</v>
      </c>
      <c r="N9" s="9">
        <f>J9/D9</f>
        <v>0.55045871559633031</v>
      </c>
      <c r="O9" s="10">
        <f>K9/D9</f>
        <v>0.54128440366972475</v>
      </c>
      <c r="P9" s="10">
        <f>L9/D9</f>
        <v>0.5321100917431193</v>
      </c>
      <c r="Q9" s="10">
        <f>K9/F9</f>
        <v>0.90769230769230769</v>
      </c>
      <c r="R9" s="43">
        <f>L9/F9</f>
        <v>0.89230769230769236</v>
      </c>
      <c r="S9" s="11">
        <f>(F9-K9)/F9</f>
        <v>9.2307692307692313E-2</v>
      </c>
      <c r="T9" s="6">
        <v>395</v>
      </c>
      <c r="U9" s="9">
        <f>T9/E9</f>
        <v>0.60305343511450382</v>
      </c>
      <c r="V9" s="49">
        <v>382</v>
      </c>
      <c r="W9" s="9">
        <f>V9/E9</f>
        <v>0.583206106870229</v>
      </c>
      <c r="X9" s="12"/>
      <c r="Y9" s="6">
        <v>8771</v>
      </c>
      <c r="Z9" s="6">
        <v>31674</v>
      </c>
      <c r="AA9" s="6">
        <v>43464</v>
      </c>
      <c r="AB9" s="46">
        <v>43464</v>
      </c>
      <c r="AC9" s="6">
        <f>J9-I9</f>
        <v>30</v>
      </c>
      <c r="AD9" s="6">
        <f>Z9-Y9</f>
        <v>22903</v>
      </c>
      <c r="AE9" s="6">
        <f>K9-J9</f>
        <v>-1</v>
      </c>
      <c r="AF9" s="6">
        <f>AA9-Z9</f>
        <v>11790</v>
      </c>
      <c r="AG9" s="51">
        <f>L9-K9</f>
        <v>-1</v>
      </c>
      <c r="AH9" s="51">
        <f>AB9-AA9</f>
        <v>0</v>
      </c>
      <c r="AI9" s="13">
        <f>Y9/I9</f>
        <v>292.36666666666667</v>
      </c>
      <c r="AJ9" s="13">
        <f>Z9/J9</f>
        <v>527.9</v>
      </c>
      <c r="AK9" s="14">
        <f>AA9/K9</f>
        <v>736.67796610169489</v>
      </c>
      <c r="AL9" s="44">
        <f>AB9/L9</f>
        <v>749.37931034482756</v>
      </c>
      <c r="AM9" s="7">
        <f>AA9/(1-S9)</f>
        <v>47884.067796610172</v>
      </c>
      <c r="AN9" s="15"/>
      <c r="AO9" s="6">
        <v>220210</v>
      </c>
      <c r="AP9" s="9">
        <f>AB9/AO9</f>
        <v>0.1973752327323918</v>
      </c>
      <c r="AQ9" s="6">
        <v>70419</v>
      </c>
      <c r="AR9" s="9">
        <f>(AB9-AQ9)/AQ9</f>
        <v>-0.38278021556682146</v>
      </c>
      <c r="AS9" s="16">
        <v>189467</v>
      </c>
      <c r="AT9" s="17">
        <f>(AO9-AS9)/AS9</f>
        <v>0.1622604464101928</v>
      </c>
      <c r="AU9" s="17">
        <f>AQ9/AS9</f>
        <v>0.37166894498778152</v>
      </c>
      <c r="AV9" s="17">
        <f>(AP9-AU9)/AU9</f>
        <v>-0.46894881750510409</v>
      </c>
      <c r="AW9" s="18">
        <v>266195</v>
      </c>
      <c r="AX9" s="9">
        <f>(AB9-AW9)/AW9</f>
        <v>-0.836721200623603</v>
      </c>
    </row>
    <row r="10" spans="1:50" ht="15.75" customHeight="1" x14ac:dyDescent="0.25">
      <c r="A10" s="6">
        <v>11</v>
      </c>
      <c r="B10" s="6" t="s">
        <v>42</v>
      </c>
      <c r="C10" s="6" t="s">
        <v>43</v>
      </c>
      <c r="D10" s="7">
        <v>233</v>
      </c>
      <c r="E10" s="7">
        <v>828</v>
      </c>
      <c r="F10" s="7">
        <v>233</v>
      </c>
      <c r="G10" s="8">
        <f>F10/D10</f>
        <v>1</v>
      </c>
      <c r="H10" s="7" t="s">
        <v>30</v>
      </c>
      <c r="I10" s="6">
        <v>0</v>
      </c>
      <c r="J10" s="6">
        <v>101</v>
      </c>
      <c r="K10" s="6">
        <v>232</v>
      </c>
      <c r="L10" s="46">
        <v>231</v>
      </c>
      <c r="M10" s="9">
        <f>I10/D10</f>
        <v>0</v>
      </c>
      <c r="N10" s="9">
        <f>J10/D10</f>
        <v>0.4334763948497854</v>
      </c>
      <c r="O10" s="10">
        <f>K10/D10</f>
        <v>0.99570815450643779</v>
      </c>
      <c r="P10" s="10">
        <f>L10/D10</f>
        <v>0.99141630901287559</v>
      </c>
      <c r="Q10" s="10">
        <f>K10/F10</f>
        <v>0.99570815450643779</v>
      </c>
      <c r="R10" s="43">
        <f>L10/F10</f>
        <v>0.99141630901287559</v>
      </c>
      <c r="S10" s="11">
        <f>(F10-K10)/F10</f>
        <v>4.2918454935622317E-3</v>
      </c>
      <c r="T10" s="6">
        <v>326</v>
      </c>
      <c r="U10" s="9">
        <f>T10/E10</f>
        <v>0.39371980676328505</v>
      </c>
      <c r="V10" s="49">
        <v>825</v>
      </c>
      <c r="W10" s="9">
        <f>V10/E10</f>
        <v>0.99637681159420288</v>
      </c>
      <c r="X10" s="12"/>
      <c r="Y10" s="6" t="s">
        <v>31</v>
      </c>
      <c r="Z10" s="6">
        <v>22568</v>
      </c>
      <c r="AA10" s="6">
        <v>39740</v>
      </c>
      <c r="AB10" s="46">
        <v>72705</v>
      </c>
      <c r="AC10" s="6">
        <f>J10-I10</f>
        <v>101</v>
      </c>
      <c r="AD10" s="6" t="s">
        <v>31</v>
      </c>
      <c r="AE10" s="6">
        <f>K10-J10</f>
        <v>131</v>
      </c>
      <c r="AF10" s="6">
        <f>AA10-Z10</f>
        <v>17172</v>
      </c>
      <c r="AG10" s="51">
        <f>L10-K10</f>
        <v>-1</v>
      </c>
      <c r="AH10" s="51">
        <f>AB10-AA10</f>
        <v>32965</v>
      </c>
      <c r="AI10" s="13" t="s">
        <v>31</v>
      </c>
      <c r="AJ10" s="13">
        <f>Z10/J10</f>
        <v>223.44554455445544</v>
      </c>
      <c r="AK10" s="14">
        <f>AA10/K10</f>
        <v>171.29310344827587</v>
      </c>
      <c r="AL10" s="44">
        <f>AB10/L10</f>
        <v>314.74025974025972</v>
      </c>
      <c r="AM10" s="7">
        <f>AA10/(1-S10)</f>
        <v>39911.293103448275</v>
      </c>
      <c r="AN10" s="15"/>
      <c r="AO10" s="6">
        <v>235213</v>
      </c>
      <c r="AP10" s="9">
        <f>AB10/AO10</f>
        <v>0.30910281319484895</v>
      </c>
      <c r="AQ10" s="6" t="s">
        <v>31</v>
      </c>
      <c r="AR10" s="9" t="s">
        <v>31</v>
      </c>
      <c r="AS10" s="19" t="s">
        <v>31</v>
      </c>
      <c r="AT10" s="17" t="s">
        <v>31</v>
      </c>
      <c r="AU10" s="18" t="s">
        <v>31</v>
      </c>
      <c r="AV10" s="17" t="s">
        <v>31</v>
      </c>
      <c r="AW10" s="18">
        <v>360606</v>
      </c>
      <c r="AX10" s="9">
        <f>(AB10-AW10)/AW10</f>
        <v>-0.79838105855143837</v>
      </c>
    </row>
    <row r="11" spans="1:50" ht="15.75" customHeight="1" x14ac:dyDescent="0.25">
      <c r="A11" s="6">
        <v>23</v>
      </c>
      <c r="B11" s="6" t="s">
        <v>32</v>
      </c>
      <c r="C11" s="6" t="s">
        <v>44</v>
      </c>
      <c r="D11" s="7">
        <v>181</v>
      </c>
      <c r="E11" s="7">
        <v>798</v>
      </c>
      <c r="F11" s="7">
        <v>126</v>
      </c>
      <c r="G11" s="8">
        <f>F11/D11</f>
        <v>0.69613259668508287</v>
      </c>
      <c r="H11" s="7" t="s">
        <v>30</v>
      </c>
      <c r="I11" s="6">
        <v>35</v>
      </c>
      <c r="J11" s="6">
        <v>74</v>
      </c>
      <c r="K11" s="6">
        <v>109</v>
      </c>
      <c r="L11" s="46">
        <v>108</v>
      </c>
      <c r="M11" s="9">
        <f>I11/D11</f>
        <v>0.19337016574585636</v>
      </c>
      <c r="N11" s="9">
        <f>J11/D11</f>
        <v>0.40883977900552487</v>
      </c>
      <c r="O11" s="10">
        <f>K11/D11</f>
        <v>0.60220994475138123</v>
      </c>
      <c r="P11" s="10">
        <f>L11/D11</f>
        <v>0.59668508287292821</v>
      </c>
      <c r="Q11" s="10">
        <f>K11/F11</f>
        <v>0.86507936507936511</v>
      </c>
      <c r="R11" s="43">
        <f>L11/F11</f>
        <v>0.8571428571428571</v>
      </c>
      <c r="S11" s="11">
        <f>(F11-K11)/F11</f>
        <v>0.13492063492063491</v>
      </c>
      <c r="T11" s="6">
        <v>301</v>
      </c>
      <c r="U11" s="9">
        <f>T11/E11</f>
        <v>0.37719298245614036</v>
      </c>
      <c r="V11" s="49">
        <v>480</v>
      </c>
      <c r="W11" s="9">
        <f>V11/E11</f>
        <v>0.60150375939849621</v>
      </c>
      <c r="X11" s="12"/>
      <c r="Y11" s="6">
        <v>15054</v>
      </c>
      <c r="Z11" s="6">
        <v>35371</v>
      </c>
      <c r="AA11" s="6">
        <v>60483</v>
      </c>
      <c r="AB11" s="46">
        <v>71603</v>
      </c>
      <c r="AC11" s="6">
        <f>J11-I11</f>
        <v>39</v>
      </c>
      <c r="AD11" s="6">
        <f>Z11-Y11</f>
        <v>20317</v>
      </c>
      <c r="AE11" s="6">
        <f>K11-J11</f>
        <v>35</v>
      </c>
      <c r="AF11" s="6">
        <f>AA11-Z11</f>
        <v>25112</v>
      </c>
      <c r="AG11" s="51">
        <f>L11-K11</f>
        <v>-1</v>
      </c>
      <c r="AH11" s="51">
        <f>AB11-AA11</f>
        <v>11120</v>
      </c>
      <c r="AI11" s="13">
        <f>Y11/I11</f>
        <v>430.1142857142857</v>
      </c>
      <c r="AJ11" s="13">
        <f>Z11/J11</f>
        <v>477.98648648648651</v>
      </c>
      <c r="AK11" s="14">
        <f>AA11/K11</f>
        <v>554.88990825688074</v>
      </c>
      <c r="AL11" s="44">
        <f>AB11/L11</f>
        <v>662.99074074074076</v>
      </c>
      <c r="AM11" s="7">
        <f>AA11/(1-S11)</f>
        <v>69916.128440366971</v>
      </c>
      <c r="AN11" s="15"/>
      <c r="AO11" s="6">
        <v>250233</v>
      </c>
      <c r="AP11" s="9">
        <f>AB11/AO11</f>
        <v>0.28614531256868597</v>
      </c>
      <c r="AQ11" s="6">
        <v>108712</v>
      </c>
      <c r="AR11" s="9">
        <f>(AB11-AQ11)/AQ11</f>
        <v>-0.34135146074030465</v>
      </c>
      <c r="AS11" s="16">
        <v>238466</v>
      </c>
      <c r="AT11" s="17">
        <f>(AO11-AS11)/AS11</f>
        <v>4.9344560650155578E-2</v>
      </c>
      <c r="AU11" s="17">
        <f>AQ11/AS11</f>
        <v>0.45588050288091386</v>
      </c>
      <c r="AV11" s="17">
        <f>(AP11-AU11)/AU11</f>
        <v>-0.37232386390642924</v>
      </c>
      <c r="AW11" s="18">
        <v>292361</v>
      </c>
      <c r="AX11" s="9">
        <f>(AB11-AW11)/AW11</f>
        <v>-0.75508703281217404</v>
      </c>
    </row>
    <row r="12" spans="1:50" ht="15.75" customHeight="1" x14ac:dyDescent="0.25">
      <c r="A12" s="6">
        <v>30</v>
      </c>
      <c r="B12" s="6" t="s">
        <v>45</v>
      </c>
      <c r="C12" s="6" t="s">
        <v>46</v>
      </c>
      <c r="D12" s="7">
        <v>97</v>
      </c>
      <c r="E12" s="7">
        <v>937</v>
      </c>
      <c r="F12" s="7">
        <v>97</v>
      </c>
      <c r="G12" s="8">
        <f>F12/D12</f>
        <v>1</v>
      </c>
      <c r="H12" s="7" t="s">
        <v>30</v>
      </c>
      <c r="I12" s="6">
        <v>68</v>
      </c>
      <c r="J12" s="6">
        <v>61</v>
      </c>
      <c r="K12" s="6">
        <v>97</v>
      </c>
      <c r="L12" s="46">
        <v>97</v>
      </c>
      <c r="M12" s="9">
        <f>I12/D12</f>
        <v>0.7010309278350515</v>
      </c>
      <c r="N12" s="9">
        <f>J12/D12</f>
        <v>0.62886597938144329</v>
      </c>
      <c r="O12" s="10">
        <f>K12/D12</f>
        <v>1</v>
      </c>
      <c r="P12" s="10">
        <f>L12/D12</f>
        <v>1</v>
      </c>
      <c r="Q12" s="10">
        <f>K12/F12</f>
        <v>1</v>
      </c>
      <c r="R12" s="43">
        <f>L12/F12</f>
        <v>1</v>
      </c>
      <c r="S12" s="11">
        <f>(F12-K12)/F12</f>
        <v>0</v>
      </c>
      <c r="T12" s="6">
        <v>775</v>
      </c>
      <c r="U12" s="9">
        <f>T12/E12</f>
        <v>0.82710779082177166</v>
      </c>
      <c r="V12" s="49">
        <v>937</v>
      </c>
      <c r="W12" s="9">
        <f>V12/E12</f>
        <v>1</v>
      </c>
      <c r="X12" s="12"/>
      <c r="Y12" s="20">
        <v>18641</v>
      </c>
      <c r="Z12" s="6">
        <v>70218</v>
      </c>
      <c r="AA12" s="6">
        <v>115333</v>
      </c>
      <c r="AB12" s="46">
        <v>115333</v>
      </c>
      <c r="AC12" s="6">
        <f>J12-I12</f>
        <v>-7</v>
      </c>
      <c r="AD12" s="6">
        <f>Z12-Y12</f>
        <v>51577</v>
      </c>
      <c r="AE12" s="6">
        <f>K12-J12</f>
        <v>36</v>
      </c>
      <c r="AF12" s="6">
        <f>AA12-Z12</f>
        <v>45115</v>
      </c>
      <c r="AG12" s="51">
        <f>L12-K12</f>
        <v>0</v>
      </c>
      <c r="AH12" s="51">
        <f>AB12-AA12</f>
        <v>0</v>
      </c>
      <c r="AI12" s="13">
        <f>Y12/I12</f>
        <v>274.13235294117646</v>
      </c>
      <c r="AJ12" s="13">
        <f>Z12/J12</f>
        <v>1151.1147540983607</v>
      </c>
      <c r="AK12" s="14">
        <f>AA12/K12</f>
        <v>1189</v>
      </c>
      <c r="AL12" s="44">
        <f>AB12/L12</f>
        <v>1189</v>
      </c>
      <c r="AM12" s="7">
        <f>AA12/(1-S12)</f>
        <v>115333</v>
      </c>
      <c r="AN12" s="15"/>
      <c r="AO12" s="6">
        <v>323267</v>
      </c>
      <c r="AP12" s="9">
        <f>AB12/AO12</f>
        <v>0.35677319367581595</v>
      </c>
      <c r="AQ12" s="6">
        <v>83405</v>
      </c>
      <c r="AR12" s="9">
        <f>(AB12-AQ12)/AQ12</f>
        <v>0.38280678616389907</v>
      </c>
      <c r="AS12" s="16">
        <v>303494</v>
      </c>
      <c r="AT12" s="17">
        <f>(AO12-AS12)/AS12</f>
        <v>6.5151205625152392E-2</v>
      </c>
      <c r="AU12" s="17">
        <f>AQ12/AS12</f>
        <v>0.27481597659261797</v>
      </c>
      <c r="AV12" s="17">
        <f>(AP12-AU12)/AU12</f>
        <v>0.29822580950120603</v>
      </c>
      <c r="AW12" s="18">
        <v>105010</v>
      </c>
      <c r="AX12" s="9">
        <f>(AB12-AW12)/AW12</f>
        <v>9.8304923340634232E-2</v>
      </c>
    </row>
    <row r="13" spans="1:50" ht="15.75" customHeight="1" x14ac:dyDescent="0.25">
      <c r="A13" s="6">
        <v>32</v>
      </c>
      <c r="B13" s="6" t="s">
        <v>32</v>
      </c>
      <c r="C13" s="6" t="s">
        <v>47</v>
      </c>
      <c r="D13" s="7">
        <v>300</v>
      </c>
      <c r="E13" s="7">
        <v>1738</v>
      </c>
      <c r="F13" s="7">
        <v>267</v>
      </c>
      <c r="G13" s="8">
        <f>F13/D13</f>
        <v>0.89</v>
      </c>
      <c r="H13" s="7" t="s">
        <v>30</v>
      </c>
      <c r="I13" s="6">
        <v>128</v>
      </c>
      <c r="J13" s="6">
        <v>166</v>
      </c>
      <c r="K13" s="45">
        <v>253</v>
      </c>
      <c r="L13" s="48">
        <v>253</v>
      </c>
      <c r="M13" s="9">
        <f>I13/D13</f>
        <v>0.42666666666666669</v>
      </c>
      <c r="N13" s="9">
        <f>J13/D13</f>
        <v>0.55333333333333334</v>
      </c>
      <c r="O13" s="10">
        <f>K13/D13</f>
        <v>0.84333333333333338</v>
      </c>
      <c r="P13" s="10">
        <f>L13/D13</f>
        <v>0.84333333333333338</v>
      </c>
      <c r="Q13" s="10">
        <f>K13/F13</f>
        <v>0.94756554307116103</v>
      </c>
      <c r="R13" s="43">
        <f>L13/F13</f>
        <v>0.94756554307116103</v>
      </c>
      <c r="S13" s="11">
        <f>(F13-K13)/F13</f>
        <v>5.2434456928838954E-2</v>
      </c>
      <c r="T13" s="6" t="s">
        <v>31</v>
      </c>
      <c r="U13" s="9" t="s">
        <v>31</v>
      </c>
      <c r="V13" s="49">
        <v>1582</v>
      </c>
      <c r="W13" s="9">
        <f>V13/E13</f>
        <v>0.91024165707710014</v>
      </c>
      <c r="X13" s="12"/>
      <c r="Y13" s="6">
        <v>57358</v>
      </c>
      <c r="Z13" s="6">
        <v>104459</v>
      </c>
      <c r="AA13" s="6">
        <v>120056</v>
      </c>
      <c r="AB13" s="46">
        <v>129993</v>
      </c>
      <c r="AC13" s="6">
        <f>J13-I13</f>
        <v>38</v>
      </c>
      <c r="AD13" s="6">
        <f>Z13-Y13</f>
        <v>47101</v>
      </c>
      <c r="AE13" s="6">
        <f>K13-J13</f>
        <v>87</v>
      </c>
      <c r="AF13" s="6">
        <f>AA13-Z13</f>
        <v>15597</v>
      </c>
      <c r="AG13" s="51">
        <f>L13-K13</f>
        <v>0</v>
      </c>
      <c r="AH13" s="51">
        <f>AB13-AA13</f>
        <v>9937</v>
      </c>
      <c r="AI13" s="13">
        <f>Y13/I13</f>
        <v>448.109375</v>
      </c>
      <c r="AJ13" s="13">
        <f>Z13/J13</f>
        <v>629.27108433734941</v>
      </c>
      <c r="AK13" s="14">
        <f>AA13/K13</f>
        <v>474.52964426877469</v>
      </c>
      <c r="AL13" s="44">
        <f>AB13/L13</f>
        <v>513.80632411067188</v>
      </c>
      <c r="AM13" s="7">
        <f>AA13/(1-S13)</f>
        <v>126699.41501976285</v>
      </c>
      <c r="AN13" s="15"/>
      <c r="AO13" s="6">
        <v>574055</v>
      </c>
      <c r="AP13" s="9">
        <f>AB13/AO13</f>
        <v>0.22644694323714626</v>
      </c>
      <c r="AQ13" s="6">
        <v>339645</v>
      </c>
      <c r="AR13" s="9">
        <f>(AB13-AQ13)/AQ13</f>
        <v>-0.61726802985470119</v>
      </c>
      <c r="AS13" s="16">
        <v>539956</v>
      </c>
      <c r="AT13" s="17">
        <f>(AO13-AS13)/AS13</f>
        <v>6.3151441969345648E-2</v>
      </c>
      <c r="AU13" s="17">
        <f>AQ13/AS13</f>
        <v>0.62902347598693231</v>
      </c>
      <c r="AV13" s="17">
        <f>(AP13-AU13)/AU13</f>
        <v>-0.6400023975546334</v>
      </c>
      <c r="AW13" s="18">
        <v>515416</v>
      </c>
      <c r="AX13" s="9">
        <f>(AB13-AW13)/AW13</f>
        <v>-0.7477901345709097</v>
      </c>
    </row>
    <row r="14" spans="1:50" ht="15.75" customHeight="1" x14ac:dyDescent="0.25">
      <c r="A14" s="6">
        <v>28</v>
      </c>
      <c r="B14" s="6" t="s">
        <v>35</v>
      </c>
      <c r="C14" s="6" t="s">
        <v>48</v>
      </c>
      <c r="D14" s="7">
        <v>62</v>
      </c>
      <c r="E14" s="7">
        <v>322</v>
      </c>
      <c r="F14" s="7">
        <v>55</v>
      </c>
      <c r="G14" s="8">
        <f>F14/D14</f>
        <v>0.88709677419354838</v>
      </c>
      <c r="H14" s="7" t="s">
        <v>30</v>
      </c>
      <c r="I14" s="6">
        <v>25</v>
      </c>
      <c r="J14" s="6">
        <v>51</v>
      </c>
      <c r="K14" s="6">
        <v>54</v>
      </c>
      <c r="L14" s="46">
        <v>53</v>
      </c>
      <c r="M14" s="9">
        <f>I14/D14</f>
        <v>0.40322580645161288</v>
      </c>
      <c r="N14" s="9">
        <f>J14/D14</f>
        <v>0.82258064516129037</v>
      </c>
      <c r="O14" s="10">
        <f>K14/D14</f>
        <v>0.87096774193548387</v>
      </c>
      <c r="P14" s="10">
        <f>L14/D14</f>
        <v>0.85483870967741937</v>
      </c>
      <c r="Q14" s="10">
        <f>K14/F14</f>
        <v>0.98181818181818181</v>
      </c>
      <c r="R14" s="43">
        <f>L14/F14</f>
        <v>0.96363636363636362</v>
      </c>
      <c r="S14" s="11">
        <f>(F14-K14)/F14</f>
        <v>1.8181818181818181E-2</v>
      </c>
      <c r="T14" s="6" t="s">
        <v>31</v>
      </c>
      <c r="U14" s="9" t="s">
        <v>31</v>
      </c>
      <c r="V14" s="49">
        <v>299</v>
      </c>
      <c r="W14" s="9">
        <f>V14/E14</f>
        <v>0.9285714285714286</v>
      </c>
      <c r="X14" s="12"/>
      <c r="Y14" s="6">
        <v>18215</v>
      </c>
      <c r="Z14" s="6">
        <v>36910</v>
      </c>
      <c r="AA14" s="6">
        <v>38135</v>
      </c>
      <c r="AB14" s="46">
        <v>38009</v>
      </c>
      <c r="AC14" s="6">
        <f>J14-I14</f>
        <v>26</v>
      </c>
      <c r="AD14" s="6">
        <f>Z14-Y14</f>
        <v>18695</v>
      </c>
      <c r="AE14" s="6">
        <f>K14-J14</f>
        <v>3</v>
      </c>
      <c r="AF14" s="6">
        <f>AA14-Z14</f>
        <v>1225</v>
      </c>
      <c r="AG14" s="51">
        <f>L14-K14</f>
        <v>-1</v>
      </c>
      <c r="AH14" s="51">
        <f>AB14-AA14</f>
        <v>-126</v>
      </c>
      <c r="AI14" s="13">
        <f>Y14/I14</f>
        <v>728.6</v>
      </c>
      <c r="AJ14" s="13">
        <f>Z14/J14</f>
        <v>723.72549019607845</v>
      </c>
      <c r="AK14" s="14">
        <f>AA14/K14</f>
        <v>706.2037037037037</v>
      </c>
      <c r="AL14" s="44">
        <f>AB14/L14</f>
        <v>717.15094339622647</v>
      </c>
      <c r="AM14" s="7">
        <f>AA14/(1-S14)</f>
        <v>38841.203703703701</v>
      </c>
      <c r="AN14" s="15"/>
      <c r="AO14" s="6">
        <v>103386</v>
      </c>
      <c r="AP14" s="9">
        <f>AB14/AO14</f>
        <v>0.36764165360880585</v>
      </c>
      <c r="AQ14" s="6">
        <v>55371</v>
      </c>
      <c r="AR14" s="9">
        <f>(AB14-AQ14)/AQ14</f>
        <v>-0.313557638475014</v>
      </c>
      <c r="AS14" s="16">
        <v>94794</v>
      </c>
      <c r="AT14" s="17">
        <f>(AO14-AS14)/AS14</f>
        <v>9.0638648015697196E-2</v>
      </c>
      <c r="AU14" s="17">
        <f>AQ14/AS14</f>
        <v>0.58411924805367432</v>
      </c>
      <c r="AV14" s="17">
        <f>(AP14-AU14)/AU14</f>
        <v>-0.37060513784845606</v>
      </c>
      <c r="AW14" s="18">
        <v>149695</v>
      </c>
      <c r="AX14" s="9">
        <f>(AB14-AW14)/AW14</f>
        <v>-0.74609038378035342</v>
      </c>
    </row>
    <row r="15" spans="1:50" ht="15.75" customHeight="1" x14ac:dyDescent="0.25">
      <c r="A15" s="6">
        <v>1</v>
      </c>
      <c r="B15" s="6" t="s">
        <v>49</v>
      </c>
      <c r="C15" s="6" t="s">
        <v>49</v>
      </c>
      <c r="D15" s="7">
        <v>558</v>
      </c>
      <c r="E15" s="7">
        <v>4777</v>
      </c>
      <c r="F15" s="7">
        <v>558</v>
      </c>
      <c r="G15" s="8">
        <f>F15/D15</f>
        <v>1</v>
      </c>
      <c r="H15" s="7" t="s">
        <v>30</v>
      </c>
      <c r="I15" s="6">
        <v>516</v>
      </c>
      <c r="J15" s="6">
        <v>554</v>
      </c>
      <c r="K15" s="6">
        <v>557</v>
      </c>
      <c r="L15" s="46">
        <v>557</v>
      </c>
      <c r="M15" s="9">
        <f>I15/D15</f>
        <v>0.92473118279569888</v>
      </c>
      <c r="N15" s="9">
        <f>J15/D15</f>
        <v>0.99283154121863804</v>
      </c>
      <c r="O15" s="10">
        <f>K15/D15</f>
        <v>0.99820788530465954</v>
      </c>
      <c r="P15" s="10">
        <f>L15/D15</f>
        <v>0.99820788530465954</v>
      </c>
      <c r="Q15" s="10">
        <f>K15/F15</f>
        <v>0.99820788530465954</v>
      </c>
      <c r="R15" s="43">
        <f>L15/F15</f>
        <v>0.99820788530465954</v>
      </c>
      <c r="S15" s="11">
        <f>(F15-K15)/F15</f>
        <v>1.7921146953405018E-3</v>
      </c>
      <c r="T15" s="6">
        <v>4733</v>
      </c>
      <c r="U15" s="9">
        <f>T15/E15</f>
        <v>0.99078919824157419</v>
      </c>
      <c r="V15" s="49">
        <v>4762</v>
      </c>
      <c r="W15" s="9">
        <f>V15/E15</f>
        <v>0.99685995394599125</v>
      </c>
      <c r="X15" s="12"/>
      <c r="Y15" s="6">
        <v>440808</v>
      </c>
      <c r="Z15" s="6">
        <v>458549</v>
      </c>
      <c r="AA15" s="6">
        <v>458549</v>
      </c>
      <c r="AB15" s="46">
        <v>459473</v>
      </c>
      <c r="AC15" s="6">
        <f>J15-I15</f>
        <v>38</v>
      </c>
      <c r="AD15" s="6">
        <f>Z15-Y15</f>
        <v>17741</v>
      </c>
      <c r="AE15" s="6">
        <f>K15-J15</f>
        <v>3</v>
      </c>
      <c r="AF15" s="6">
        <f>AA15-Z15</f>
        <v>0</v>
      </c>
      <c r="AG15" s="51">
        <f>L15-K15</f>
        <v>0</v>
      </c>
      <c r="AH15" s="51">
        <f>AB15-AA15</f>
        <v>924</v>
      </c>
      <c r="AI15" s="13">
        <f>Y15/I15</f>
        <v>854.27906976744191</v>
      </c>
      <c r="AJ15" s="13">
        <f>Z15/J15</f>
        <v>827.70577617328524</v>
      </c>
      <c r="AK15" s="14">
        <f>AA15/K15</f>
        <v>823.24775583482949</v>
      </c>
      <c r="AL15" s="44">
        <f>AB15/L15</f>
        <v>824.9066427289049</v>
      </c>
      <c r="AM15" s="7">
        <f>AA15/(1-S15)</f>
        <v>459372.24775583483</v>
      </c>
      <c r="AN15" s="15"/>
      <c r="AO15" s="6">
        <v>1696341</v>
      </c>
      <c r="AP15" s="9">
        <f>AB15/AO15</f>
        <v>0.27086122424677583</v>
      </c>
      <c r="AQ15" s="6">
        <v>700945</v>
      </c>
      <c r="AR15" s="9">
        <f>(AB15-AQ15)/AQ15</f>
        <v>-0.3444949318420133</v>
      </c>
      <c r="AS15" s="16">
        <v>1567465</v>
      </c>
      <c r="AT15" s="17">
        <f>(AO15-AS15)/AS15</f>
        <v>8.2219379699068243E-2</v>
      </c>
      <c r="AU15" s="17">
        <f>AQ15/AS15</f>
        <v>0.44718382866603085</v>
      </c>
      <c r="AV15" s="17">
        <f>(AP15-AU15)/AU15</f>
        <v>-0.39429557402653209</v>
      </c>
      <c r="AW15" s="18">
        <v>789077</v>
      </c>
      <c r="AX15" s="9">
        <f>(AB15-AW15)/AW15</f>
        <v>-0.41770828448934644</v>
      </c>
    </row>
    <row r="16" spans="1:50" ht="15.75" customHeight="1" x14ac:dyDescent="0.25">
      <c r="A16" s="6">
        <v>27</v>
      </c>
      <c r="B16" s="6" t="s">
        <v>45</v>
      </c>
      <c r="C16" s="6" t="s">
        <v>50</v>
      </c>
      <c r="D16" s="7">
        <v>174</v>
      </c>
      <c r="E16" s="7">
        <v>1584</v>
      </c>
      <c r="F16" s="7">
        <v>169</v>
      </c>
      <c r="G16" s="8">
        <f>F16/D16</f>
        <v>0.97126436781609193</v>
      </c>
      <c r="H16" s="7" t="s">
        <v>30</v>
      </c>
      <c r="I16" s="6">
        <v>43</v>
      </c>
      <c r="J16" s="6">
        <v>151</v>
      </c>
      <c r="K16" s="6">
        <v>167</v>
      </c>
      <c r="L16" s="46">
        <v>167</v>
      </c>
      <c r="M16" s="9">
        <f>I16/D16</f>
        <v>0.2471264367816092</v>
      </c>
      <c r="N16" s="9">
        <f>J16/D16</f>
        <v>0.86781609195402298</v>
      </c>
      <c r="O16" s="10">
        <f>K16/D16</f>
        <v>0.95977011494252873</v>
      </c>
      <c r="P16" s="10">
        <f>L16/D16</f>
        <v>0.95977011494252873</v>
      </c>
      <c r="Q16" s="10">
        <f>K16/F16</f>
        <v>0.98816568047337283</v>
      </c>
      <c r="R16" s="43">
        <f>L16/F16</f>
        <v>0.98816568047337283</v>
      </c>
      <c r="S16" s="11">
        <f>(F16-K16)/F16</f>
        <v>1.1834319526627219E-2</v>
      </c>
      <c r="T16" s="6">
        <v>1457</v>
      </c>
      <c r="U16" s="9">
        <f>T16/E16</f>
        <v>0.91982323232323238</v>
      </c>
      <c r="V16" s="49">
        <v>1567</v>
      </c>
      <c r="W16" s="9">
        <f>V16/E16</f>
        <v>0.9892676767676768</v>
      </c>
      <c r="X16" s="12"/>
      <c r="Y16" s="6">
        <v>25153</v>
      </c>
      <c r="Z16" s="6">
        <v>182540</v>
      </c>
      <c r="AA16" s="6">
        <v>193624</v>
      </c>
      <c r="AB16" s="46">
        <v>193741</v>
      </c>
      <c r="AC16" s="6">
        <f>J16-I16</f>
        <v>108</v>
      </c>
      <c r="AD16" s="6">
        <f>Z16-Y16</f>
        <v>157387</v>
      </c>
      <c r="AE16" s="6">
        <f>K16-J16</f>
        <v>16</v>
      </c>
      <c r="AF16" s="6">
        <f>AA16-Z16</f>
        <v>11084</v>
      </c>
      <c r="AG16" s="51">
        <f>L16-K16</f>
        <v>0</v>
      </c>
      <c r="AH16" s="51">
        <f>AB16-AA16</f>
        <v>117</v>
      </c>
      <c r="AI16" s="13">
        <f>Y16/I16</f>
        <v>584.95348837209303</v>
      </c>
      <c r="AJ16" s="13">
        <f>Z16/J16</f>
        <v>1208.8741721854306</v>
      </c>
      <c r="AK16" s="14">
        <f>AA16/K16</f>
        <v>1159.4251497005987</v>
      </c>
      <c r="AL16" s="44">
        <f>AB16/L16</f>
        <v>1160.1257485029939</v>
      </c>
      <c r="AM16" s="7">
        <f>AA16/(1-S16)</f>
        <v>195942.85029940118</v>
      </c>
      <c r="AN16" s="15"/>
      <c r="AO16" s="6">
        <v>558567</v>
      </c>
      <c r="AP16" s="9">
        <f>AB16/AO16</f>
        <v>0.34685364513120182</v>
      </c>
      <c r="AQ16" s="6">
        <v>175944</v>
      </c>
      <c r="AR16" s="9">
        <f>(AB16-AQ16)/AQ16</f>
        <v>0.10115150275087528</v>
      </c>
      <c r="AS16" s="16">
        <v>510339</v>
      </c>
      <c r="AT16" s="17">
        <f>(AO16-AS16)/AS16</f>
        <v>9.4501889920229495E-2</v>
      </c>
      <c r="AU16" s="17">
        <f>AQ16/AS16</f>
        <v>0.34475907191102384</v>
      </c>
      <c r="AV16" s="17">
        <f>(AP16-AU16)/AU16</f>
        <v>6.0754694824058098E-3</v>
      </c>
      <c r="AW16" s="18">
        <v>268537</v>
      </c>
      <c r="AX16" s="9">
        <f>(AB16-AW16)/AW16</f>
        <v>-0.27853145004226604</v>
      </c>
    </row>
    <row r="17" spans="1:50" ht="15.75" customHeight="1" x14ac:dyDescent="0.25">
      <c r="A17" s="6">
        <v>2</v>
      </c>
      <c r="B17" s="6" t="s">
        <v>51</v>
      </c>
      <c r="C17" s="6" t="s">
        <v>52</v>
      </c>
      <c r="D17" s="7">
        <v>80</v>
      </c>
      <c r="E17" s="7">
        <v>481</v>
      </c>
      <c r="F17" s="7">
        <v>77</v>
      </c>
      <c r="G17" s="8">
        <f>F17/D17</f>
        <v>0.96250000000000002</v>
      </c>
      <c r="H17" s="7" t="s">
        <v>30</v>
      </c>
      <c r="I17" s="6">
        <v>25</v>
      </c>
      <c r="J17" s="6">
        <v>77</v>
      </c>
      <c r="K17" s="6">
        <v>78</v>
      </c>
      <c r="L17" s="46">
        <v>77</v>
      </c>
      <c r="M17" s="9">
        <f>I17/D17</f>
        <v>0.3125</v>
      </c>
      <c r="N17" s="9">
        <f>J17/D17</f>
        <v>0.96250000000000002</v>
      </c>
      <c r="O17" s="10">
        <f>K17/D17</f>
        <v>0.97499999999999998</v>
      </c>
      <c r="P17" s="10">
        <f>L17/D17</f>
        <v>0.96250000000000002</v>
      </c>
      <c r="Q17" s="10">
        <f>K17/F17</f>
        <v>1.0129870129870129</v>
      </c>
      <c r="R17" s="43">
        <f>L17/F17</f>
        <v>1</v>
      </c>
      <c r="S17" s="11">
        <f>(F17-K17)/F17</f>
        <v>-1.2987012987012988E-2</v>
      </c>
      <c r="T17" s="6">
        <v>464</v>
      </c>
      <c r="U17" s="9">
        <f>T17/E17</f>
        <v>0.96465696465696471</v>
      </c>
      <c r="V17" s="49">
        <v>462</v>
      </c>
      <c r="W17" s="9">
        <f>V17/E17</f>
        <v>0.96049896049896055</v>
      </c>
      <c r="X17" s="12"/>
      <c r="Y17" s="6">
        <v>10140</v>
      </c>
      <c r="Z17" s="6">
        <v>34435</v>
      </c>
      <c r="AA17" s="6">
        <v>34435</v>
      </c>
      <c r="AB17" s="46">
        <v>34435</v>
      </c>
      <c r="AC17" s="6">
        <f>J17-I17</f>
        <v>52</v>
      </c>
      <c r="AD17" s="6">
        <f>Z17-Y17</f>
        <v>24295</v>
      </c>
      <c r="AE17" s="6">
        <f>K17-J17</f>
        <v>1</v>
      </c>
      <c r="AF17" s="6">
        <f>AA17-Z17</f>
        <v>0</v>
      </c>
      <c r="AG17" s="51">
        <f>L17-K17</f>
        <v>-1</v>
      </c>
      <c r="AH17" s="51">
        <f>AB17-AA17</f>
        <v>0</v>
      </c>
      <c r="AI17" s="13">
        <f>Y17/I17</f>
        <v>405.6</v>
      </c>
      <c r="AJ17" s="13">
        <f>Z17/J17</f>
        <v>447.20779220779218</v>
      </c>
      <c r="AK17" s="14">
        <f>AA17/K17</f>
        <v>441.47435897435895</v>
      </c>
      <c r="AL17" s="44">
        <f>AB17/L17</f>
        <v>447.20779220779218</v>
      </c>
      <c r="AM17" s="7">
        <f>AA17/(1-S17)</f>
        <v>33993.525641025648</v>
      </c>
      <c r="AN17" s="15"/>
      <c r="AO17" s="6">
        <v>160818</v>
      </c>
      <c r="AP17" s="9">
        <f>AB17/AO17</f>
        <v>0.21412404084119938</v>
      </c>
      <c r="AQ17" s="6">
        <v>44585</v>
      </c>
      <c r="AR17" s="9">
        <f>(AB17-AQ17)/AQ17</f>
        <v>-0.22765504093304922</v>
      </c>
      <c r="AS17" s="16">
        <v>143971</v>
      </c>
      <c r="AT17" s="17">
        <f>(AO17-AS17)/AS17</f>
        <v>0.11701662140292142</v>
      </c>
      <c r="AU17" s="17">
        <f>AQ17/AS17</f>
        <v>0.30968042175160276</v>
      </c>
      <c r="AV17" s="17">
        <f>(AP17-AU17)/AU17</f>
        <v>-0.3085644884165456</v>
      </c>
      <c r="AW17" s="18">
        <v>64569</v>
      </c>
      <c r="AX17" s="9">
        <f>(AB17-AW17)/AW17</f>
        <v>-0.4666945438213384</v>
      </c>
    </row>
    <row r="18" spans="1:50" ht="15.75" customHeight="1" x14ac:dyDescent="0.25">
      <c r="A18" s="6">
        <v>14</v>
      </c>
      <c r="B18" s="6" t="s">
        <v>42</v>
      </c>
      <c r="C18" s="6" t="s">
        <v>53</v>
      </c>
      <c r="D18" s="7">
        <v>186</v>
      </c>
      <c r="E18" s="7">
        <v>835</v>
      </c>
      <c r="F18" s="7">
        <v>186</v>
      </c>
      <c r="G18" s="8">
        <f>F18/D18</f>
        <v>1</v>
      </c>
      <c r="H18" s="7" t="s">
        <v>30</v>
      </c>
      <c r="I18" s="6">
        <v>154</v>
      </c>
      <c r="J18" s="6">
        <v>182</v>
      </c>
      <c r="K18" s="45">
        <v>185</v>
      </c>
      <c r="L18" s="48">
        <v>185</v>
      </c>
      <c r="M18" s="9">
        <f>I18/D18</f>
        <v>0.82795698924731187</v>
      </c>
      <c r="N18" s="9">
        <f>J18/D18</f>
        <v>0.978494623655914</v>
      </c>
      <c r="O18" s="10">
        <f>K18/D18</f>
        <v>0.9946236559139785</v>
      </c>
      <c r="P18" s="10">
        <f>L18/D18</f>
        <v>0.9946236559139785</v>
      </c>
      <c r="Q18" s="10">
        <f>K18/F18</f>
        <v>0.9946236559139785</v>
      </c>
      <c r="R18" s="43">
        <f>L18/F18</f>
        <v>0.9946236559139785</v>
      </c>
      <c r="S18" s="11">
        <f>(F18-K18)/F18</f>
        <v>5.3763440860215058E-3</v>
      </c>
      <c r="T18" s="6" t="s">
        <v>31</v>
      </c>
      <c r="U18" s="9" t="s">
        <v>31</v>
      </c>
      <c r="V18" s="49">
        <v>834</v>
      </c>
      <c r="W18" s="9">
        <f>V18/E18</f>
        <v>0.99880239520958081</v>
      </c>
      <c r="X18" s="12"/>
      <c r="Y18" s="6">
        <v>50549</v>
      </c>
      <c r="Z18" s="6">
        <v>93205</v>
      </c>
      <c r="AA18" s="6">
        <v>94485</v>
      </c>
      <c r="AB18" s="46">
        <v>94485</v>
      </c>
      <c r="AC18" s="6">
        <f>J18-I18</f>
        <v>28</v>
      </c>
      <c r="AD18" s="6">
        <f>Z18-Y18</f>
        <v>42656</v>
      </c>
      <c r="AE18" s="6">
        <f>K18-J18</f>
        <v>3</v>
      </c>
      <c r="AF18" s="6">
        <f>AA18-Z18</f>
        <v>1280</v>
      </c>
      <c r="AG18" s="51">
        <f>L18-K18</f>
        <v>0</v>
      </c>
      <c r="AH18" s="51">
        <f>AB18-AA18</f>
        <v>0</v>
      </c>
      <c r="AI18" s="13">
        <f>Y18/I18</f>
        <v>328.24025974025972</v>
      </c>
      <c r="AJ18" s="13">
        <f>Z18/J18</f>
        <v>512.11538461538464</v>
      </c>
      <c r="AK18" s="14">
        <f>AA18/K18</f>
        <v>510.72972972972974</v>
      </c>
      <c r="AL18" s="44">
        <f>AB18/L18</f>
        <v>510.72972972972974</v>
      </c>
      <c r="AM18" s="7">
        <f>AA18/(1-S18)</f>
        <v>94995.729729729734</v>
      </c>
      <c r="AN18" s="15"/>
      <c r="AO18" s="6">
        <v>258116</v>
      </c>
      <c r="AP18" s="9">
        <f>AB18/AO18</f>
        <v>0.36605634675882159</v>
      </c>
      <c r="AQ18" s="6">
        <v>79048</v>
      </c>
      <c r="AR18" s="9">
        <f>(AB18-AQ18)/AQ18</f>
        <v>0.19528640825827345</v>
      </c>
      <c r="AS18" s="16">
        <v>228469</v>
      </c>
      <c r="AT18" s="17">
        <f>(AO18-AS18)/AS18</f>
        <v>0.12976377539184747</v>
      </c>
      <c r="AU18" s="17">
        <f>AQ18/AS18</f>
        <v>0.34599004678971762</v>
      </c>
      <c r="AV18" s="17">
        <f>(AP18-AU18)/AU18</f>
        <v>5.7996754979774516E-2</v>
      </c>
      <c r="AW18" s="18">
        <v>111852</v>
      </c>
      <c r="AX18" s="9">
        <f>(AB18-AW18)/AW18</f>
        <v>-0.15526767514215212</v>
      </c>
    </row>
    <row r="19" spans="1:50" ht="15.75" customHeight="1" x14ac:dyDescent="0.25">
      <c r="A19" s="6">
        <v>15</v>
      </c>
      <c r="B19" s="6" t="s">
        <v>54</v>
      </c>
      <c r="C19" s="6" t="s">
        <v>55</v>
      </c>
      <c r="D19" s="7">
        <v>110</v>
      </c>
      <c r="E19" s="7">
        <v>586</v>
      </c>
      <c r="F19" s="7">
        <v>110</v>
      </c>
      <c r="G19" s="8">
        <f>F19/D19</f>
        <v>1</v>
      </c>
      <c r="H19" s="7" t="s">
        <v>30</v>
      </c>
      <c r="I19" s="6">
        <v>110</v>
      </c>
      <c r="J19" s="6">
        <v>110</v>
      </c>
      <c r="K19" s="6">
        <v>110</v>
      </c>
      <c r="L19" s="46">
        <v>110</v>
      </c>
      <c r="M19" s="9">
        <f>I19/D19</f>
        <v>1</v>
      </c>
      <c r="N19" s="9">
        <f>J19/D19</f>
        <v>1</v>
      </c>
      <c r="O19" s="10">
        <f>K19/D19</f>
        <v>1</v>
      </c>
      <c r="P19" s="10">
        <f>L19/D19</f>
        <v>1</v>
      </c>
      <c r="Q19" s="10">
        <f>K19/F19</f>
        <v>1</v>
      </c>
      <c r="R19" s="43">
        <f>L19/F19</f>
        <v>1</v>
      </c>
      <c r="S19" s="11">
        <f>(F19-K19)/F19</f>
        <v>0</v>
      </c>
      <c r="T19" s="6">
        <v>586</v>
      </c>
      <c r="U19" s="9">
        <f>T19/E19</f>
        <v>1</v>
      </c>
      <c r="V19" s="49">
        <v>586</v>
      </c>
      <c r="W19" s="9">
        <f>V19/E19</f>
        <v>1</v>
      </c>
      <c r="X19" s="12"/>
      <c r="Y19" s="6">
        <v>39998</v>
      </c>
      <c r="Z19" s="6">
        <v>67383</v>
      </c>
      <c r="AA19" s="6">
        <v>67383</v>
      </c>
      <c r="AB19" s="46">
        <v>67383</v>
      </c>
      <c r="AC19" s="6">
        <f>J19-I19</f>
        <v>0</v>
      </c>
      <c r="AD19" s="6">
        <f>Z19-Y19</f>
        <v>27385</v>
      </c>
      <c r="AE19" s="6">
        <f>K19-J19</f>
        <v>0</v>
      </c>
      <c r="AF19" s="6">
        <f>AA19-Z19</f>
        <v>0</v>
      </c>
      <c r="AG19" s="51">
        <f>L19-K19</f>
        <v>0</v>
      </c>
      <c r="AH19" s="51">
        <f>AB19-AA19</f>
        <v>0</v>
      </c>
      <c r="AI19" s="13">
        <f>Y19/I19</f>
        <v>363.61818181818182</v>
      </c>
      <c r="AJ19" s="13">
        <f>Z19/J19</f>
        <v>612.57272727272732</v>
      </c>
      <c r="AK19" s="14">
        <f>AA19/K19</f>
        <v>612.57272727272732</v>
      </c>
      <c r="AL19" s="44">
        <f>AB19/L19</f>
        <v>612.57272727272732</v>
      </c>
      <c r="AM19" s="7">
        <f>AA19/(1-S19)</f>
        <v>67383</v>
      </c>
      <c r="AN19" s="15"/>
      <c r="AO19" s="6">
        <v>190880</v>
      </c>
      <c r="AP19" s="9">
        <f>AB19/AO19</f>
        <v>0.35301236378876782</v>
      </c>
      <c r="AQ19" s="6">
        <v>83486</v>
      </c>
      <c r="AR19" s="9">
        <f>(AB19-AQ19)/AQ19</f>
        <v>-0.19288263900534222</v>
      </c>
      <c r="AS19" s="16">
        <v>169359</v>
      </c>
      <c r="AT19" s="17">
        <f>(AO19-AS19)/AS19</f>
        <v>0.12707325858088439</v>
      </c>
      <c r="AU19" s="17">
        <f>AQ19/AS19</f>
        <v>0.49295283982545951</v>
      </c>
      <c r="AV19" s="17">
        <f>(AP19-AU19)/AU19</f>
        <v>-0.28388207700809798</v>
      </c>
      <c r="AW19" s="18">
        <v>109679</v>
      </c>
      <c r="AX19" s="9">
        <f>(AB19-AW19)/AW19</f>
        <v>-0.38563444232715471</v>
      </c>
    </row>
    <row r="20" spans="1:50" ht="15.75" customHeight="1" x14ac:dyDescent="0.25">
      <c r="A20" s="6">
        <v>19</v>
      </c>
      <c r="B20" s="6" t="s">
        <v>28</v>
      </c>
      <c r="C20" s="6" t="s">
        <v>56</v>
      </c>
      <c r="D20" s="7">
        <v>98</v>
      </c>
      <c r="E20" s="7">
        <v>581</v>
      </c>
      <c r="F20" s="7">
        <v>91</v>
      </c>
      <c r="G20" s="8">
        <f>F20/D20</f>
        <v>0.9285714285714286</v>
      </c>
      <c r="H20" s="7" t="s">
        <v>30</v>
      </c>
      <c r="I20" s="6">
        <v>46</v>
      </c>
      <c r="J20" s="6">
        <v>46</v>
      </c>
      <c r="K20" s="6">
        <v>62</v>
      </c>
      <c r="L20" s="46">
        <v>61</v>
      </c>
      <c r="M20" s="9">
        <f>I20/D20</f>
        <v>0.46938775510204084</v>
      </c>
      <c r="N20" s="9">
        <f>J20/D20</f>
        <v>0.46938775510204084</v>
      </c>
      <c r="O20" s="10">
        <f>K20/D20</f>
        <v>0.63265306122448983</v>
      </c>
      <c r="P20" s="10">
        <f>L20/D20</f>
        <v>0.62244897959183676</v>
      </c>
      <c r="Q20" s="10">
        <f>K20/F20</f>
        <v>0.68131868131868134</v>
      </c>
      <c r="R20" s="43">
        <f>L20/F20</f>
        <v>0.67032967032967028</v>
      </c>
      <c r="S20" s="11">
        <f>(F20-K20)/F20</f>
        <v>0.31868131868131866</v>
      </c>
      <c r="T20" s="6" t="s">
        <v>31</v>
      </c>
      <c r="U20" s="9" t="s">
        <v>31</v>
      </c>
      <c r="V20" s="49">
        <v>393</v>
      </c>
      <c r="W20" s="9">
        <f>V20/E20</f>
        <v>0.67641996557659212</v>
      </c>
      <c r="X20" s="12"/>
      <c r="Y20" s="6">
        <v>11541</v>
      </c>
      <c r="Z20" s="6">
        <v>11541</v>
      </c>
      <c r="AA20" s="6">
        <v>12763</v>
      </c>
      <c r="AB20" s="46">
        <v>12881</v>
      </c>
      <c r="AC20" s="6">
        <f>J20-I20</f>
        <v>0</v>
      </c>
      <c r="AD20" s="6">
        <f>Z20-Y20</f>
        <v>0</v>
      </c>
      <c r="AE20" s="6">
        <f>K20-J20</f>
        <v>16</v>
      </c>
      <c r="AF20" s="6">
        <f>AA20-Z20</f>
        <v>1222</v>
      </c>
      <c r="AG20" s="51">
        <f>L20-K20</f>
        <v>-1</v>
      </c>
      <c r="AH20" s="51">
        <f>AB20-AA20</f>
        <v>118</v>
      </c>
      <c r="AI20" s="13">
        <f>Y20/I20</f>
        <v>250.89130434782609</v>
      </c>
      <c r="AJ20" s="13">
        <f>Z20/J20</f>
        <v>250.89130434782609</v>
      </c>
      <c r="AK20" s="14">
        <f>AA20/K20</f>
        <v>205.85483870967741</v>
      </c>
      <c r="AL20" s="44">
        <f>AB20/L20</f>
        <v>211.1639344262295</v>
      </c>
      <c r="AM20" s="7">
        <f>AA20/(1-S20)</f>
        <v>18732.790322580644</v>
      </c>
      <c r="AN20" s="15"/>
      <c r="AO20" s="6">
        <v>192546</v>
      </c>
      <c r="AP20" s="9">
        <f>AB20/AO20</f>
        <v>6.6898299627102101E-2</v>
      </c>
      <c r="AQ20" s="6">
        <v>52251</v>
      </c>
      <c r="AR20" s="9">
        <f>(AB20-AQ20)/AQ20</f>
        <v>-0.75347840232722818</v>
      </c>
      <c r="AS20" s="16">
        <v>169674</v>
      </c>
      <c r="AT20" s="17">
        <f>(AO20-AS20)/AS20</f>
        <v>0.13479967467025</v>
      </c>
      <c r="AU20" s="17">
        <f>AQ20/AS20</f>
        <v>0.3079493617171753</v>
      </c>
      <c r="AV20" s="17">
        <f>(AP20-AU20)/AU20</f>
        <v>-0.78276201238389853</v>
      </c>
      <c r="AW20" s="18">
        <v>211026</v>
      </c>
      <c r="AX20" s="9">
        <f>(AB20-AW20)/AW20</f>
        <v>-0.93896012813586949</v>
      </c>
    </row>
    <row r="21" spans="1:50" ht="15.75" customHeight="1" x14ac:dyDescent="0.25">
      <c r="A21" s="6">
        <v>7</v>
      </c>
      <c r="B21" s="6" t="s">
        <v>54</v>
      </c>
      <c r="C21" s="6" t="s">
        <v>57</v>
      </c>
      <c r="D21" s="7">
        <v>79</v>
      </c>
      <c r="E21" s="7">
        <v>513</v>
      </c>
      <c r="F21" s="7">
        <v>79</v>
      </c>
      <c r="G21" s="8">
        <f>F21/D21</f>
        <v>1</v>
      </c>
      <c r="H21" s="7" t="s">
        <v>30</v>
      </c>
      <c r="I21" s="6">
        <v>46</v>
      </c>
      <c r="J21" s="6">
        <v>59</v>
      </c>
      <c r="K21" s="6">
        <v>68</v>
      </c>
      <c r="L21" s="46">
        <v>66</v>
      </c>
      <c r="M21" s="9">
        <f>I21/D21</f>
        <v>0.58227848101265822</v>
      </c>
      <c r="N21" s="9">
        <f>J21/D21</f>
        <v>0.74683544303797467</v>
      </c>
      <c r="O21" s="10">
        <f>K21/D21</f>
        <v>0.86075949367088611</v>
      </c>
      <c r="P21" s="10">
        <f>L21/D21</f>
        <v>0.83544303797468356</v>
      </c>
      <c r="Q21" s="10">
        <f>K21/F21</f>
        <v>0.86075949367088611</v>
      </c>
      <c r="R21" s="43">
        <f>L21/F21</f>
        <v>0.83544303797468356</v>
      </c>
      <c r="S21" s="11">
        <f>(F21-K21)/F21</f>
        <v>0.13924050632911392</v>
      </c>
      <c r="T21" s="6">
        <v>438</v>
      </c>
      <c r="U21" s="9">
        <f>T21/E21</f>
        <v>0.85380116959064323</v>
      </c>
      <c r="V21" s="49">
        <v>461</v>
      </c>
      <c r="W21" s="9">
        <f>V21/E21</f>
        <v>0.89863547758284601</v>
      </c>
      <c r="X21" s="12"/>
      <c r="Y21" s="6">
        <v>13736</v>
      </c>
      <c r="Z21" s="6">
        <v>27333</v>
      </c>
      <c r="AA21" s="6">
        <v>27537</v>
      </c>
      <c r="AB21" s="46">
        <v>27537</v>
      </c>
      <c r="AC21" s="6">
        <f>J21-I21</f>
        <v>13</v>
      </c>
      <c r="AD21" s="6">
        <f>Z21-Y21</f>
        <v>13597</v>
      </c>
      <c r="AE21" s="6">
        <f>K21-J21</f>
        <v>9</v>
      </c>
      <c r="AF21" s="6">
        <f>AA21-Z21</f>
        <v>204</v>
      </c>
      <c r="AG21" s="51">
        <f>L21-K21</f>
        <v>-2</v>
      </c>
      <c r="AH21" s="51">
        <f>AB21-AA21</f>
        <v>0</v>
      </c>
      <c r="AI21" s="13">
        <f>Y21/I21</f>
        <v>298.60869565217394</v>
      </c>
      <c r="AJ21" s="13">
        <f>Z21/J21</f>
        <v>463.27118644067798</v>
      </c>
      <c r="AK21" s="14">
        <f>AA21/K21</f>
        <v>404.95588235294116</v>
      </c>
      <c r="AL21" s="44">
        <f>AB21/L21</f>
        <v>417.22727272727275</v>
      </c>
      <c r="AM21" s="7">
        <f>AA21/(1-S21)</f>
        <v>31991.514705882353</v>
      </c>
      <c r="AN21" s="15"/>
      <c r="AO21" s="6">
        <v>173286</v>
      </c>
      <c r="AP21" s="9">
        <f>AB21/AO21</f>
        <v>0.15891070253800077</v>
      </c>
      <c r="AQ21" s="6">
        <v>46136</v>
      </c>
      <c r="AR21" s="9">
        <f>(AB21-AQ21)/AQ21</f>
        <v>-0.40313421189526616</v>
      </c>
      <c r="AS21" s="16">
        <v>156944</v>
      </c>
      <c r="AT21" s="17">
        <f>(AO21-AS21)/AS21</f>
        <v>0.1041263125700887</v>
      </c>
      <c r="AU21" s="17">
        <f>AQ21/AS21</f>
        <v>0.29396472627179121</v>
      </c>
      <c r="AV21" s="17">
        <f>(AP21-AU21)/AU21</f>
        <v>-0.45942254857109432</v>
      </c>
      <c r="AW21" s="18">
        <v>82108</v>
      </c>
      <c r="AX21" s="9">
        <f>(AB21-AW21)/AW21</f>
        <v>-0.66462464071710425</v>
      </c>
    </row>
    <row r="22" spans="1:50" ht="15.75" customHeight="1" x14ac:dyDescent="0.25">
      <c r="A22" s="6">
        <v>5</v>
      </c>
      <c r="B22" s="6" t="s">
        <v>51</v>
      </c>
      <c r="C22" s="6" t="s">
        <v>58</v>
      </c>
      <c r="D22" s="7">
        <v>34</v>
      </c>
      <c r="E22" s="7">
        <v>310</v>
      </c>
      <c r="F22" s="7">
        <v>34</v>
      </c>
      <c r="G22" s="8">
        <f>F22/D22</f>
        <v>1</v>
      </c>
      <c r="H22" s="7" t="s">
        <v>30</v>
      </c>
      <c r="I22" s="6">
        <v>10</v>
      </c>
      <c r="J22" s="6">
        <v>30</v>
      </c>
      <c r="K22" s="6">
        <v>33</v>
      </c>
      <c r="L22" s="46">
        <v>33</v>
      </c>
      <c r="M22" s="9">
        <f>I22/D22</f>
        <v>0.29411764705882354</v>
      </c>
      <c r="N22" s="9">
        <f>J22/D22</f>
        <v>0.88235294117647056</v>
      </c>
      <c r="O22" s="10">
        <f>K22/D22</f>
        <v>0.97058823529411764</v>
      </c>
      <c r="P22" s="10">
        <f>L22/D22</f>
        <v>0.97058823529411764</v>
      </c>
      <c r="Q22" s="10">
        <f>K22/F22</f>
        <v>0.97058823529411764</v>
      </c>
      <c r="R22" s="43">
        <f>L22/F22</f>
        <v>0.97058823529411764</v>
      </c>
      <c r="S22" s="11">
        <f>(F22-K22)/F22</f>
        <v>2.9411764705882353E-2</v>
      </c>
      <c r="T22" s="6">
        <v>206</v>
      </c>
      <c r="U22" s="9">
        <f>T22/E22</f>
        <v>0.6645161290322581</v>
      </c>
      <c r="V22" s="49">
        <v>279</v>
      </c>
      <c r="W22" s="9">
        <f>V22/E22</f>
        <v>0.9</v>
      </c>
      <c r="X22" s="12"/>
      <c r="Y22" s="6">
        <v>2784</v>
      </c>
      <c r="Z22" s="6">
        <v>19981</v>
      </c>
      <c r="AA22" s="6">
        <v>19981</v>
      </c>
      <c r="AB22" s="46">
        <v>22939</v>
      </c>
      <c r="AC22" s="6">
        <f>J22-I22</f>
        <v>20</v>
      </c>
      <c r="AD22" s="6">
        <f>Z22-Y22</f>
        <v>17197</v>
      </c>
      <c r="AE22" s="6">
        <f>K22-J22</f>
        <v>3</v>
      </c>
      <c r="AF22" s="6">
        <f>AA22-Z22</f>
        <v>0</v>
      </c>
      <c r="AG22" s="51">
        <f>L22-K22</f>
        <v>0</v>
      </c>
      <c r="AH22" s="51">
        <f>AB22-AA22</f>
        <v>2958</v>
      </c>
      <c r="AI22" s="13">
        <f>Y22/I22</f>
        <v>278.39999999999998</v>
      </c>
      <c r="AJ22" s="13">
        <f>Z22/J22</f>
        <v>666.0333333333333</v>
      </c>
      <c r="AK22" s="14">
        <f>AA22/K22</f>
        <v>605.4848484848485</v>
      </c>
      <c r="AL22" s="44">
        <f>AB22/L22</f>
        <v>695.12121212121212</v>
      </c>
      <c r="AM22" s="7">
        <f>AA22/(1-S22)</f>
        <v>20586.484848484848</v>
      </c>
      <c r="AN22" s="15"/>
      <c r="AO22" s="6">
        <v>107559</v>
      </c>
      <c r="AP22" s="9">
        <f>AB22/AO22</f>
        <v>0.21326899655073028</v>
      </c>
      <c r="AQ22" s="6">
        <v>24637</v>
      </c>
      <c r="AR22" s="9">
        <f>(AB22-AQ22)/AQ22</f>
        <v>-6.8920728984860166E-2</v>
      </c>
      <c r="AS22" s="16">
        <v>92011</v>
      </c>
      <c r="AT22" s="17">
        <f>(AO22-AS22)/AS22</f>
        <v>0.16897979589396919</v>
      </c>
      <c r="AU22" s="17">
        <f>AQ22/AS22</f>
        <v>0.2677614633033007</v>
      </c>
      <c r="AV22" s="17">
        <f>(AP22-AU22)/AU22</f>
        <v>-0.20351123750337932</v>
      </c>
      <c r="AW22" s="18">
        <v>32866</v>
      </c>
      <c r="AX22" s="9">
        <f>(AB22-AW22)/AW22</f>
        <v>-0.30204466622041015</v>
      </c>
    </row>
    <row r="23" spans="1:50" ht="15.75" customHeight="1" x14ac:dyDescent="0.25">
      <c r="A23" s="6">
        <v>4</v>
      </c>
      <c r="B23" s="6" t="s">
        <v>51</v>
      </c>
      <c r="C23" s="6" t="s">
        <v>59</v>
      </c>
      <c r="D23" s="7">
        <v>106</v>
      </c>
      <c r="E23" s="7">
        <v>516</v>
      </c>
      <c r="F23" s="7">
        <v>75</v>
      </c>
      <c r="G23" s="8">
        <f>F23/D23</f>
        <v>0.70754716981132071</v>
      </c>
      <c r="H23" s="7" t="s">
        <v>30</v>
      </c>
      <c r="I23" s="6">
        <v>67</v>
      </c>
      <c r="J23" s="6">
        <v>64</v>
      </c>
      <c r="K23" s="6">
        <v>84</v>
      </c>
      <c r="L23" s="46">
        <v>83</v>
      </c>
      <c r="M23" s="9">
        <f>I23/D23</f>
        <v>0.63207547169811318</v>
      </c>
      <c r="N23" s="9">
        <f>J23/D23</f>
        <v>0.60377358490566035</v>
      </c>
      <c r="O23" s="10">
        <f>K23/D23</f>
        <v>0.79245283018867929</v>
      </c>
      <c r="P23" s="10">
        <f>L23/D23</f>
        <v>0.78301886792452835</v>
      </c>
      <c r="Q23" s="10">
        <f>K23/F23</f>
        <v>1.1200000000000001</v>
      </c>
      <c r="R23" s="43">
        <f>L23/F23</f>
        <v>1.1066666666666667</v>
      </c>
      <c r="S23" s="11">
        <f>(F23-K23)/F23</f>
        <v>-0.12</v>
      </c>
      <c r="T23" s="6">
        <v>265</v>
      </c>
      <c r="U23" s="9">
        <f>T23/E23</f>
        <v>0.51356589147286824</v>
      </c>
      <c r="V23" s="49">
        <v>392</v>
      </c>
      <c r="W23" s="9">
        <f>V23/E23</f>
        <v>0.75968992248062017</v>
      </c>
      <c r="X23" s="12"/>
      <c r="Y23" s="6">
        <v>4763</v>
      </c>
      <c r="Z23" s="6">
        <v>20560</v>
      </c>
      <c r="AA23" s="6">
        <v>20560</v>
      </c>
      <c r="AB23" s="46">
        <v>20560</v>
      </c>
      <c r="AC23" s="6">
        <f>J23-I23</f>
        <v>-3</v>
      </c>
      <c r="AD23" s="6">
        <f>Z23-Y23</f>
        <v>15797</v>
      </c>
      <c r="AE23" s="6">
        <f>K23-J23</f>
        <v>20</v>
      </c>
      <c r="AF23" s="6">
        <f>AA23-Z23</f>
        <v>0</v>
      </c>
      <c r="AG23" s="51">
        <f>L23-K23</f>
        <v>-1</v>
      </c>
      <c r="AH23" s="51">
        <f>AB23-AA23</f>
        <v>0</v>
      </c>
      <c r="AI23" s="13">
        <f>Y23/I23</f>
        <v>71.089552238805965</v>
      </c>
      <c r="AJ23" s="13">
        <f>Z23/J23</f>
        <v>321.25</v>
      </c>
      <c r="AK23" s="14">
        <f>AA23/K23</f>
        <v>244.76190476190476</v>
      </c>
      <c r="AL23" s="44">
        <f>AB23/L23</f>
        <v>247.71084337349399</v>
      </c>
      <c r="AM23" s="7">
        <f>AA23/(1-S23)</f>
        <v>18357.142857142855</v>
      </c>
      <c r="AN23" s="15"/>
      <c r="AO23" s="6">
        <v>162244</v>
      </c>
      <c r="AP23" s="9">
        <f>AB23/AO23</f>
        <v>0.1267227139370331</v>
      </c>
      <c r="AQ23" s="6">
        <v>59102</v>
      </c>
      <c r="AR23" s="9">
        <f>(AB23-AQ23)/AQ23</f>
        <v>-0.65212683157930362</v>
      </c>
      <c r="AS23" s="16">
        <v>144419</v>
      </c>
      <c r="AT23" s="17">
        <f>(AO23-AS23)/AS23</f>
        <v>0.12342558804589424</v>
      </c>
      <c r="AU23" s="17">
        <f>AQ23/AS23</f>
        <v>0.40923978146919726</v>
      </c>
      <c r="AV23" s="17">
        <f>(AP23-AU23)/AU23</f>
        <v>-0.69034605217975054</v>
      </c>
      <c r="AW23" s="18">
        <v>96262</v>
      </c>
      <c r="AX23" s="9">
        <f>(AB23-AW23)/AW23</f>
        <v>-0.78641623901435664</v>
      </c>
    </row>
    <row r="24" spans="1:50" ht="15.75" customHeight="1" x14ac:dyDescent="0.25">
      <c r="A24" s="6">
        <v>6</v>
      </c>
      <c r="B24" s="6" t="s">
        <v>54</v>
      </c>
      <c r="C24" s="6" t="s">
        <v>60</v>
      </c>
      <c r="D24" s="7">
        <v>395</v>
      </c>
      <c r="E24" s="7">
        <v>2534</v>
      </c>
      <c r="F24" s="7">
        <v>395</v>
      </c>
      <c r="G24" s="8">
        <f>F24/D24</f>
        <v>1</v>
      </c>
      <c r="H24" s="7" t="s">
        <v>30</v>
      </c>
      <c r="I24" s="6">
        <v>309</v>
      </c>
      <c r="J24" s="6">
        <v>390</v>
      </c>
      <c r="K24" s="20">
        <v>394</v>
      </c>
      <c r="L24" s="47">
        <v>394</v>
      </c>
      <c r="M24" s="9">
        <f>I24/D24</f>
        <v>0.78227848101265818</v>
      </c>
      <c r="N24" s="9">
        <f>J24/D24</f>
        <v>0.98734177215189878</v>
      </c>
      <c r="O24" s="10">
        <f>K24/D24</f>
        <v>0.99746835443037973</v>
      </c>
      <c r="P24" s="10">
        <f>L24/D24</f>
        <v>0.99746835443037973</v>
      </c>
      <c r="Q24" s="10">
        <f>K24/F24</f>
        <v>0.99746835443037973</v>
      </c>
      <c r="R24" s="43">
        <f>L24/F24</f>
        <v>0.99746835443037973</v>
      </c>
      <c r="S24" s="11">
        <f>(F24-K24)/F24</f>
        <v>2.5316455696202532E-3</v>
      </c>
      <c r="T24" s="6">
        <v>2509</v>
      </c>
      <c r="U24" s="9">
        <f>T24/E24</f>
        <v>0.99013417521704816</v>
      </c>
      <c r="V24" s="49">
        <v>2529</v>
      </c>
      <c r="W24" s="9">
        <f>V24/E24</f>
        <v>0.99802683504340961</v>
      </c>
      <c r="X24" s="12"/>
      <c r="Y24" s="21">
        <v>22813</v>
      </c>
      <c r="Z24" s="6">
        <v>254871</v>
      </c>
      <c r="AA24" s="6">
        <v>255052</v>
      </c>
      <c r="AB24" s="46">
        <v>255052</v>
      </c>
      <c r="AC24" s="6">
        <f>J24-I24</f>
        <v>81</v>
      </c>
      <c r="AD24" s="6">
        <f>Z24-Y24</f>
        <v>232058</v>
      </c>
      <c r="AE24" s="6">
        <f>K24-J24</f>
        <v>4</v>
      </c>
      <c r="AF24" s="6">
        <f>AA24-Z24</f>
        <v>181</v>
      </c>
      <c r="AG24" s="51">
        <f>L24-K24</f>
        <v>0</v>
      </c>
      <c r="AH24" s="51">
        <f>AB24-AA24</f>
        <v>0</v>
      </c>
      <c r="AI24" s="13">
        <f>Y24/I24</f>
        <v>73.828478964401299</v>
      </c>
      <c r="AJ24" s="13">
        <f>Z24/J24</f>
        <v>653.51538461538462</v>
      </c>
      <c r="AK24" s="14">
        <f>AA24/K24</f>
        <v>647.34010152284259</v>
      </c>
      <c r="AL24" s="44">
        <f>AB24/L24</f>
        <v>647.34010152284259</v>
      </c>
      <c r="AM24" s="7">
        <f>AA24/(1-S24)</f>
        <v>255699.34010152286</v>
      </c>
      <c r="AN24" s="15"/>
      <c r="AO24" s="6">
        <v>856243</v>
      </c>
      <c r="AP24" s="9">
        <f>AB24/AO24</f>
        <v>0.29787338407438074</v>
      </c>
      <c r="AQ24" s="6">
        <v>265207</v>
      </c>
      <c r="AR24" s="9">
        <f>(AB24-AQ24)/AQ24</f>
        <v>-3.8290844510137367E-2</v>
      </c>
      <c r="AS24" s="16">
        <v>794133</v>
      </c>
      <c r="AT24" s="17">
        <f>(AO24-AS24)/AS24</f>
        <v>7.8211080511702696E-2</v>
      </c>
      <c r="AU24" s="17">
        <f>AQ24/AS24</f>
        <v>0.33395791385070261</v>
      </c>
      <c r="AV24" s="17">
        <f>(AP24-AU24)/AU24</f>
        <v>-0.10805112943798548</v>
      </c>
      <c r="AW24" s="18">
        <v>332224</v>
      </c>
      <c r="AX24" s="9">
        <f>(AB24-AW24)/AW24</f>
        <v>-0.23228905798497398</v>
      </c>
    </row>
    <row r="25" spans="1:50" ht="15.75" customHeight="1" x14ac:dyDescent="0.25">
      <c r="A25" s="6">
        <v>34</v>
      </c>
      <c r="B25" s="6" t="s">
        <v>45</v>
      </c>
      <c r="C25" s="6" t="s">
        <v>61</v>
      </c>
      <c r="D25" s="7">
        <v>50</v>
      </c>
      <c r="E25" s="7">
        <v>284</v>
      </c>
      <c r="F25" s="7">
        <v>50</v>
      </c>
      <c r="G25" s="8">
        <f>F25/D25</f>
        <v>1</v>
      </c>
      <c r="H25" s="7" t="s">
        <v>30</v>
      </c>
      <c r="I25" s="6">
        <v>11</v>
      </c>
      <c r="J25" s="6">
        <v>49</v>
      </c>
      <c r="K25" s="6">
        <v>50</v>
      </c>
      <c r="L25" s="46">
        <v>50</v>
      </c>
      <c r="M25" s="9">
        <f>I25/D25</f>
        <v>0.22</v>
      </c>
      <c r="N25" s="9">
        <f>J25/D25</f>
        <v>0.98</v>
      </c>
      <c r="O25" s="10">
        <f>K25/D25</f>
        <v>1</v>
      </c>
      <c r="P25" s="10">
        <f>L25/D25</f>
        <v>1</v>
      </c>
      <c r="Q25" s="10">
        <f>K25/F25</f>
        <v>1</v>
      </c>
      <c r="R25" s="43">
        <f>L25/F25</f>
        <v>1</v>
      </c>
      <c r="S25" s="11">
        <f>(F25-K25)/F25</f>
        <v>0</v>
      </c>
      <c r="T25" s="6">
        <v>272</v>
      </c>
      <c r="U25" s="9" t="s">
        <v>31</v>
      </c>
      <c r="V25" s="49">
        <v>284</v>
      </c>
      <c r="W25" s="9">
        <f>V25/E25</f>
        <v>1</v>
      </c>
      <c r="X25" s="12"/>
      <c r="Y25" s="6">
        <v>3705</v>
      </c>
      <c r="Z25" s="6">
        <v>12637</v>
      </c>
      <c r="AA25" s="6">
        <v>12637</v>
      </c>
      <c r="AB25" s="46">
        <v>12739</v>
      </c>
      <c r="AC25" s="6">
        <f>J25-I25</f>
        <v>38</v>
      </c>
      <c r="AD25" s="6">
        <f>Z25-Y25</f>
        <v>8932</v>
      </c>
      <c r="AE25" s="6">
        <f>K25-J25</f>
        <v>1</v>
      </c>
      <c r="AF25" s="6">
        <f>AA25-Z25</f>
        <v>0</v>
      </c>
      <c r="AG25" s="51">
        <f>L25-K25</f>
        <v>0</v>
      </c>
      <c r="AH25" s="51">
        <f>AB25-AA25</f>
        <v>102</v>
      </c>
      <c r="AI25" s="13">
        <f>Y25/I25</f>
        <v>336.81818181818181</v>
      </c>
      <c r="AJ25" s="13">
        <f>Z25/J25</f>
        <v>257.89795918367349</v>
      </c>
      <c r="AK25" s="14">
        <f>AA25/K25</f>
        <v>252.74</v>
      </c>
      <c r="AL25" s="44">
        <f>AB25/L25</f>
        <v>254.78</v>
      </c>
      <c r="AM25" s="7">
        <f>AA25/(1-S25)</f>
        <v>12637</v>
      </c>
      <c r="AN25" s="15"/>
      <c r="AO25" s="6">
        <v>91940</v>
      </c>
      <c r="AP25" s="9">
        <f>AB25/AO25</f>
        <v>0.13855775505764628</v>
      </c>
      <c r="AQ25" s="6">
        <v>32583</v>
      </c>
      <c r="AR25" s="9">
        <f>(AB25-AQ25)/AQ25</f>
        <v>-0.60902924838105765</v>
      </c>
      <c r="AS25" s="16">
        <v>91674</v>
      </c>
      <c r="AT25" s="17">
        <f>(AO25-AS25)/AS25</f>
        <v>2.901586054933787E-3</v>
      </c>
      <c r="AU25" s="17">
        <f>AQ25/AS25</f>
        <v>0.35542247529288568</v>
      </c>
      <c r="AV25" s="17">
        <f>(AP25-AU25)/AU25</f>
        <v>-0.61016040152365758</v>
      </c>
      <c r="AW25" s="18">
        <v>45349</v>
      </c>
      <c r="AX25" s="9">
        <f>(AB25-AW25)/AW25</f>
        <v>-0.71908972634457213</v>
      </c>
    </row>
    <row r="26" spans="1:50" ht="15.75" customHeight="1" x14ac:dyDescent="0.25">
      <c r="A26" s="6">
        <v>16</v>
      </c>
      <c r="B26" s="6" t="s">
        <v>54</v>
      </c>
      <c r="C26" s="6" t="s">
        <v>62</v>
      </c>
      <c r="D26" s="7">
        <v>54</v>
      </c>
      <c r="E26" s="7">
        <v>286</v>
      </c>
      <c r="F26" s="7">
        <v>34</v>
      </c>
      <c r="G26" s="8">
        <f>F26/D26</f>
        <v>0.62962962962962965</v>
      </c>
      <c r="H26" s="7" t="s">
        <v>30</v>
      </c>
      <c r="I26" s="6">
        <v>14</v>
      </c>
      <c r="J26" s="6">
        <v>25</v>
      </c>
      <c r="K26" s="6">
        <v>29</v>
      </c>
      <c r="L26" s="46">
        <v>29</v>
      </c>
      <c r="M26" s="9">
        <f>I26/D26</f>
        <v>0.25925925925925924</v>
      </c>
      <c r="N26" s="9">
        <f>J26/D26</f>
        <v>0.46296296296296297</v>
      </c>
      <c r="O26" s="10">
        <f>K26/D26</f>
        <v>0.53703703703703709</v>
      </c>
      <c r="P26" s="10">
        <f>L26/D26</f>
        <v>0.53703703703703709</v>
      </c>
      <c r="Q26" s="10">
        <f>K26/F26</f>
        <v>0.8529411764705882</v>
      </c>
      <c r="R26" s="43">
        <f>L26/F26</f>
        <v>0.8529411764705882</v>
      </c>
      <c r="S26" s="11">
        <f>(F26-K26)/F26</f>
        <v>0.14705882352941177</v>
      </c>
      <c r="T26" s="6">
        <v>132</v>
      </c>
      <c r="U26" s="9">
        <f>T26/E26</f>
        <v>0.46153846153846156</v>
      </c>
      <c r="V26" s="49">
        <v>169</v>
      </c>
      <c r="W26" s="9">
        <f>V26/E26</f>
        <v>0.59090909090909094</v>
      </c>
      <c r="X26" s="12"/>
      <c r="Y26" s="6">
        <v>7736</v>
      </c>
      <c r="Z26" s="6">
        <v>17805</v>
      </c>
      <c r="AA26" s="6">
        <v>23742</v>
      </c>
      <c r="AB26" s="46">
        <v>23742</v>
      </c>
      <c r="AC26" s="6">
        <f>J26-I26</f>
        <v>11</v>
      </c>
      <c r="AD26" s="6">
        <f>Z26-Y26</f>
        <v>10069</v>
      </c>
      <c r="AE26" s="6">
        <f>K26-J26</f>
        <v>4</v>
      </c>
      <c r="AF26" s="6">
        <f>AA26-Z26</f>
        <v>5937</v>
      </c>
      <c r="AG26" s="51">
        <f>L26-K26</f>
        <v>0</v>
      </c>
      <c r="AH26" s="51">
        <f>AB26-AA26</f>
        <v>0</v>
      </c>
      <c r="AI26" s="13">
        <f>Y26/I26</f>
        <v>552.57142857142856</v>
      </c>
      <c r="AJ26" s="13">
        <f>Z26/J26</f>
        <v>712.2</v>
      </c>
      <c r="AK26" s="14">
        <f>AA26/K26</f>
        <v>818.68965517241384</v>
      </c>
      <c r="AL26" s="44">
        <f>AB26/L26</f>
        <v>818.68965517241384</v>
      </c>
      <c r="AM26" s="7">
        <f>AA26/(1-S26)</f>
        <v>27835.448275862069</v>
      </c>
      <c r="AN26" s="15"/>
      <c r="AO26" s="6">
        <v>86189</v>
      </c>
      <c r="AP26" s="9">
        <f>AB26/AO26</f>
        <v>0.27546438640661802</v>
      </c>
      <c r="AQ26" s="6">
        <v>20655</v>
      </c>
      <c r="AR26" s="9">
        <f>(AB26-AQ26)/AQ26</f>
        <v>0.1494553376906318</v>
      </c>
      <c r="AS26" s="16">
        <v>67054</v>
      </c>
      <c r="AT26" s="17">
        <f>(AO26-AS26)/AS26</f>
        <v>0.28536701762758376</v>
      </c>
      <c r="AU26" s="17">
        <f>AQ26/AS26</f>
        <v>0.30803531482089064</v>
      </c>
      <c r="AV26" s="17">
        <f>(AP26-AU26)/AU26</f>
        <v>-0.10573764385817651</v>
      </c>
      <c r="AW26" s="18">
        <v>60655</v>
      </c>
      <c r="AX26" s="9">
        <f>(AB26-AW26)/AW26</f>
        <v>-0.60857307724012855</v>
      </c>
    </row>
    <row r="27" spans="1:50" ht="15.75" customHeight="1" x14ac:dyDescent="0.25">
      <c r="A27" s="6">
        <v>12</v>
      </c>
      <c r="B27" s="6" t="s">
        <v>42</v>
      </c>
      <c r="C27" s="6" t="s">
        <v>63</v>
      </c>
      <c r="D27" s="7">
        <v>166</v>
      </c>
      <c r="E27" s="7">
        <v>773</v>
      </c>
      <c r="F27" s="7">
        <v>166</v>
      </c>
      <c r="G27" s="8">
        <f>F27/D27</f>
        <v>1</v>
      </c>
      <c r="H27" s="7" t="s">
        <v>30</v>
      </c>
      <c r="I27" s="6">
        <v>26</v>
      </c>
      <c r="J27" s="6">
        <v>131</v>
      </c>
      <c r="K27" s="22">
        <v>131</v>
      </c>
      <c r="L27" s="46">
        <v>165</v>
      </c>
      <c r="M27" s="9">
        <f>I27/D27</f>
        <v>0.15662650602409639</v>
      </c>
      <c r="N27" s="9">
        <f>J27/D27</f>
        <v>0.78915662650602414</v>
      </c>
      <c r="O27" s="10">
        <f>K27/D27</f>
        <v>0.78915662650602414</v>
      </c>
      <c r="P27" s="10">
        <f>L27/D27</f>
        <v>0.99397590361445787</v>
      </c>
      <c r="Q27" s="10">
        <f>K27/F27</f>
        <v>0.78915662650602414</v>
      </c>
      <c r="R27" s="43">
        <f>L27/F27</f>
        <v>0.99397590361445787</v>
      </c>
      <c r="S27" s="11">
        <f>(F27-K27)/F27</f>
        <v>0.21084337349397592</v>
      </c>
      <c r="T27" s="6">
        <v>612</v>
      </c>
      <c r="U27" s="9">
        <f>T27/E27</f>
        <v>0.79172056921086675</v>
      </c>
      <c r="V27" s="49">
        <v>766</v>
      </c>
      <c r="W27" s="9">
        <f>V27/E27</f>
        <v>0.9909443725743855</v>
      </c>
      <c r="X27" s="12"/>
      <c r="Y27" s="6">
        <v>3068</v>
      </c>
      <c r="Z27" s="6">
        <v>43590</v>
      </c>
      <c r="AA27" s="6">
        <v>45741</v>
      </c>
      <c r="AB27" s="46">
        <v>48852</v>
      </c>
      <c r="AC27" s="6">
        <f>J27-I27</f>
        <v>105</v>
      </c>
      <c r="AD27" s="6">
        <f>Z27-Y27</f>
        <v>40522</v>
      </c>
      <c r="AE27" s="6">
        <f>K27-J27</f>
        <v>0</v>
      </c>
      <c r="AF27" s="6">
        <f>AA27-Z27</f>
        <v>2151</v>
      </c>
      <c r="AG27" s="51">
        <f>L27-K27</f>
        <v>34</v>
      </c>
      <c r="AH27" s="51">
        <f>AB27-AA27</f>
        <v>3111</v>
      </c>
      <c r="AI27" s="13">
        <f>Y27/I27</f>
        <v>118</v>
      </c>
      <c r="AJ27" s="13">
        <f>Z27/J27</f>
        <v>332.74809160305341</v>
      </c>
      <c r="AK27" s="14">
        <f>AA27/K27</f>
        <v>349.16793893129773</v>
      </c>
      <c r="AL27" s="44">
        <f>AB27/L27</f>
        <v>296.07272727272726</v>
      </c>
      <c r="AM27" s="7">
        <f>AA27/(1-S27)</f>
        <v>57961.877862595415</v>
      </c>
      <c r="AN27" s="15"/>
      <c r="AO27" s="6">
        <v>235727</v>
      </c>
      <c r="AP27" s="9">
        <f>AB27/AO27</f>
        <v>0.20723973070543467</v>
      </c>
      <c r="AQ27" s="6">
        <v>37656</v>
      </c>
      <c r="AR27" s="9">
        <f>(AB27-AQ27)/AQ27</f>
        <v>0.29732313575525815</v>
      </c>
      <c r="AS27" s="16">
        <v>197487</v>
      </c>
      <c r="AT27" s="17">
        <f>(AO27-AS27)/AS27</f>
        <v>0.19363299862775776</v>
      </c>
      <c r="AU27" s="17">
        <f>AQ27/AS27</f>
        <v>0.19067584195415394</v>
      </c>
      <c r="AV27" s="17">
        <f>(AP27-AU27)/AU27</f>
        <v>8.6869362062464886E-2</v>
      </c>
      <c r="AW27" s="18">
        <v>256735</v>
      </c>
      <c r="AX27" s="9">
        <f>(AB27-AW27)/AW27</f>
        <v>-0.80971819190994609</v>
      </c>
    </row>
    <row r="28" spans="1:50" ht="15.75" customHeight="1" x14ac:dyDescent="0.25">
      <c r="A28" s="6">
        <v>13</v>
      </c>
      <c r="B28" s="6" t="s">
        <v>42</v>
      </c>
      <c r="C28" s="6" t="s">
        <v>64</v>
      </c>
      <c r="D28" s="7">
        <v>194</v>
      </c>
      <c r="E28" s="7">
        <v>1194</v>
      </c>
      <c r="F28" s="7">
        <v>194</v>
      </c>
      <c r="G28" s="8">
        <f>F28/D28</f>
        <v>1</v>
      </c>
      <c r="H28" s="7" t="s">
        <v>30</v>
      </c>
      <c r="I28" s="6">
        <v>47</v>
      </c>
      <c r="J28" s="6">
        <v>155</v>
      </c>
      <c r="K28" s="6">
        <v>159</v>
      </c>
      <c r="L28" s="46">
        <v>159</v>
      </c>
      <c r="M28" s="9">
        <f>I28/D28</f>
        <v>0.2422680412371134</v>
      </c>
      <c r="N28" s="9">
        <f>J28/D28</f>
        <v>0.7989690721649485</v>
      </c>
      <c r="O28" s="10">
        <f>K28/D28</f>
        <v>0.81958762886597936</v>
      </c>
      <c r="P28" s="10">
        <f>L28/D28</f>
        <v>0.81958762886597936</v>
      </c>
      <c r="Q28" s="10">
        <f>K28/F28</f>
        <v>0.81958762886597936</v>
      </c>
      <c r="R28" s="43">
        <f>L28/F28</f>
        <v>0.81958762886597936</v>
      </c>
      <c r="S28" s="11">
        <f>(F28-K28)/F28</f>
        <v>0.18041237113402062</v>
      </c>
      <c r="T28" s="6" t="s">
        <v>31</v>
      </c>
      <c r="U28" s="9" t="s">
        <v>31</v>
      </c>
      <c r="V28" s="49">
        <v>983</v>
      </c>
      <c r="W28" s="9">
        <f>V28/E28</f>
        <v>0.82328308207705192</v>
      </c>
      <c r="X28" s="12"/>
      <c r="Y28" s="6">
        <v>11821</v>
      </c>
      <c r="Z28" s="6">
        <v>161678</v>
      </c>
      <c r="AA28" s="6">
        <v>161678</v>
      </c>
      <c r="AB28" s="46">
        <v>161655</v>
      </c>
      <c r="AC28" s="6">
        <f>J28-I28</f>
        <v>108</v>
      </c>
      <c r="AD28" s="6">
        <f>Z28-Y28</f>
        <v>149857</v>
      </c>
      <c r="AE28" s="6">
        <f>K28-J28</f>
        <v>4</v>
      </c>
      <c r="AF28" s="6">
        <f>AA28-Z28</f>
        <v>0</v>
      </c>
      <c r="AG28" s="51">
        <f>L28-K28</f>
        <v>0</v>
      </c>
      <c r="AH28" s="51">
        <f>AB28-AA28</f>
        <v>-23</v>
      </c>
      <c r="AI28" s="13">
        <f>Y28/I28</f>
        <v>251.51063829787233</v>
      </c>
      <c r="AJ28" s="13">
        <f>Z28/J28</f>
        <v>1043.0838709677419</v>
      </c>
      <c r="AK28" s="14">
        <f>AA28/K28</f>
        <v>1016.8427672955975</v>
      </c>
      <c r="AL28" s="44">
        <f>AB28/L28</f>
        <v>1016.6981132075472</v>
      </c>
      <c r="AM28" s="7">
        <f>AA28/(1-S28)</f>
        <v>197267.4968553459</v>
      </c>
      <c r="AN28" s="15"/>
      <c r="AO28" s="6">
        <v>400809</v>
      </c>
      <c r="AP28" s="9">
        <f>AB28/AO28</f>
        <v>0.40332178169651878</v>
      </c>
      <c r="AQ28" s="6">
        <v>77247</v>
      </c>
      <c r="AR28" s="9">
        <f>(AB28-AQ28)/AQ28</f>
        <v>1.0927026292283195</v>
      </c>
      <c r="AS28" s="16">
        <v>381052</v>
      </c>
      <c r="AT28" s="17">
        <f>(AO28-AS28)/AS28</f>
        <v>5.1848566599834146E-2</v>
      </c>
      <c r="AU28" s="17">
        <f>AQ28/AS28</f>
        <v>0.20272036362491208</v>
      </c>
      <c r="AV28" s="17">
        <f>(AP28-AU28)/AU28</f>
        <v>0.98954744597229505</v>
      </c>
      <c r="AW28" s="18">
        <v>184208</v>
      </c>
      <c r="AX28" s="9">
        <f>(AB28-AW28)/AW28</f>
        <v>-0.12243225049943542</v>
      </c>
    </row>
    <row r="29" spans="1:50" ht="15.75" customHeight="1" x14ac:dyDescent="0.25">
      <c r="A29" s="6">
        <v>8</v>
      </c>
      <c r="B29" s="6" t="s">
        <v>51</v>
      </c>
      <c r="C29" s="6" t="s">
        <v>65</v>
      </c>
      <c r="D29" s="7">
        <v>96</v>
      </c>
      <c r="E29" s="7">
        <v>295</v>
      </c>
      <c r="F29" s="7">
        <v>96</v>
      </c>
      <c r="G29" s="8">
        <f>F29/D29</f>
        <v>1</v>
      </c>
      <c r="H29" s="7" t="s">
        <v>30</v>
      </c>
      <c r="I29" s="6">
        <v>96</v>
      </c>
      <c r="J29" s="6">
        <v>96</v>
      </c>
      <c r="K29" s="6">
        <v>96</v>
      </c>
      <c r="L29" s="46">
        <v>96</v>
      </c>
      <c r="M29" s="9">
        <f>I29/D29</f>
        <v>1</v>
      </c>
      <c r="N29" s="9">
        <f>J29/D29</f>
        <v>1</v>
      </c>
      <c r="O29" s="10">
        <f>K29/D29</f>
        <v>1</v>
      </c>
      <c r="P29" s="10">
        <f>L29/D29</f>
        <v>1</v>
      </c>
      <c r="Q29" s="10">
        <f>K29/F29</f>
        <v>1</v>
      </c>
      <c r="R29" s="43">
        <f>L29/F29</f>
        <v>1</v>
      </c>
      <c r="S29" s="11">
        <f>(F29-K29)/F29</f>
        <v>0</v>
      </c>
      <c r="T29" s="6">
        <v>295</v>
      </c>
      <c r="U29" s="9">
        <f>T29/E29</f>
        <v>1</v>
      </c>
      <c r="V29" s="49">
        <v>295</v>
      </c>
      <c r="W29" s="9">
        <f>V29/E29</f>
        <v>1</v>
      </c>
      <c r="X29" s="12"/>
      <c r="Y29" s="6">
        <v>10144</v>
      </c>
      <c r="Z29" s="6">
        <v>19205</v>
      </c>
      <c r="AA29" s="6">
        <v>19205</v>
      </c>
      <c r="AB29" s="46">
        <v>19205</v>
      </c>
      <c r="AC29" s="6">
        <f>J29-I29</f>
        <v>0</v>
      </c>
      <c r="AD29" s="6">
        <f>Z29-Y29</f>
        <v>9061</v>
      </c>
      <c r="AE29" s="6">
        <f>K29-J29</f>
        <v>0</v>
      </c>
      <c r="AF29" s="6">
        <f>AA29-Z29</f>
        <v>0</v>
      </c>
      <c r="AG29" s="51">
        <f>L29-K29</f>
        <v>0</v>
      </c>
      <c r="AH29" s="51">
        <f>AB29-AA29</f>
        <v>0</v>
      </c>
      <c r="AI29" s="13">
        <f>Y29/I29</f>
        <v>105.66666666666667</v>
      </c>
      <c r="AJ29" s="13">
        <f>Z29/J29</f>
        <v>200.05208333333334</v>
      </c>
      <c r="AK29" s="14">
        <f>AA29/K29</f>
        <v>200.05208333333334</v>
      </c>
      <c r="AL29" s="44">
        <f>AB29/L29</f>
        <v>200.05208333333334</v>
      </c>
      <c r="AM29" s="7">
        <f>AA29/(1-S29)</f>
        <v>19205</v>
      </c>
      <c r="AN29" s="15"/>
      <c r="AO29" s="6">
        <v>77305</v>
      </c>
      <c r="AP29" s="9">
        <f>AB29/AO29</f>
        <v>0.24843153741672597</v>
      </c>
      <c r="AQ29" s="6">
        <v>32847</v>
      </c>
      <c r="AR29" s="9">
        <f>(AB29-AQ29)/AQ29</f>
        <v>-0.41531951167534326</v>
      </c>
      <c r="AS29" s="16">
        <v>73737</v>
      </c>
      <c r="AT29" s="17">
        <f>(AO29-AS29)/AS29</f>
        <v>4.8388190460691378E-2</v>
      </c>
      <c r="AU29" s="17">
        <f>AQ29/AS29</f>
        <v>0.44546157288742422</v>
      </c>
      <c r="AV29" s="17">
        <f>(AP29-AU29)/AU29</f>
        <v>-0.44230534677452665</v>
      </c>
      <c r="AW29" s="18">
        <v>42536</v>
      </c>
      <c r="AX29" s="9">
        <f>(AB29-AW29)/AW29</f>
        <v>-0.54850009403799138</v>
      </c>
    </row>
    <row r="30" spans="1:50" ht="15.75" customHeight="1" x14ac:dyDescent="0.25">
      <c r="A30" s="6">
        <v>3</v>
      </c>
      <c r="B30" s="6" t="s">
        <v>51</v>
      </c>
      <c r="C30" s="6" t="s">
        <v>66</v>
      </c>
      <c r="D30" s="7">
        <v>154</v>
      </c>
      <c r="E30" s="7">
        <v>704</v>
      </c>
      <c r="F30" s="7">
        <v>154</v>
      </c>
      <c r="G30" s="8">
        <f>F30/D30</f>
        <v>1</v>
      </c>
      <c r="H30" s="7" t="s">
        <v>30</v>
      </c>
      <c r="I30" s="6">
        <v>37</v>
      </c>
      <c r="J30" s="6">
        <v>153</v>
      </c>
      <c r="K30" s="6">
        <v>153</v>
      </c>
      <c r="L30" s="46">
        <v>153</v>
      </c>
      <c r="M30" s="9">
        <f>I30/D30</f>
        <v>0.24025974025974026</v>
      </c>
      <c r="N30" s="9">
        <f>J30/D30</f>
        <v>0.99350649350649356</v>
      </c>
      <c r="O30" s="10">
        <f>K30/D30</f>
        <v>0.99350649350649356</v>
      </c>
      <c r="P30" s="10">
        <f>L30/D30</f>
        <v>0.99350649350649356</v>
      </c>
      <c r="Q30" s="10">
        <f>K30/F30</f>
        <v>0.99350649350649356</v>
      </c>
      <c r="R30" s="43">
        <f>L30/F30</f>
        <v>0.99350649350649356</v>
      </c>
      <c r="S30" s="11">
        <f>(F30-K30)/F30</f>
        <v>6.4935064935064939E-3</v>
      </c>
      <c r="T30" s="6">
        <v>703</v>
      </c>
      <c r="U30" s="9">
        <f>T30/E30</f>
        <v>0.99857954545454541</v>
      </c>
      <c r="V30" s="49">
        <v>703</v>
      </c>
      <c r="W30" s="9">
        <f>V30/E30</f>
        <v>0.99857954545454541</v>
      </c>
      <c r="X30" s="12"/>
      <c r="Y30" s="6">
        <v>14208</v>
      </c>
      <c r="Z30" s="6">
        <v>42183</v>
      </c>
      <c r="AA30" s="6">
        <v>42183</v>
      </c>
      <c r="AB30" s="46">
        <v>42257</v>
      </c>
      <c r="AC30" s="6">
        <f>J30-I30</f>
        <v>116</v>
      </c>
      <c r="AD30" s="6">
        <f>Z30-Y30</f>
        <v>27975</v>
      </c>
      <c r="AE30" s="6">
        <f>K30-J30</f>
        <v>0</v>
      </c>
      <c r="AF30" s="6">
        <f>AA30-Z30</f>
        <v>0</v>
      </c>
      <c r="AG30" s="51">
        <f>L30-K30</f>
        <v>0</v>
      </c>
      <c r="AH30" s="51">
        <f>AB30-AA30</f>
        <v>74</v>
      </c>
      <c r="AI30" s="13">
        <f>Y30/I30</f>
        <v>384</v>
      </c>
      <c r="AJ30" s="13">
        <f>Z30/J30</f>
        <v>275.70588235294116</v>
      </c>
      <c r="AK30" s="14">
        <f>AA30/K30</f>
        <v>275.70588235294116</v>
      </c>
      <c r="AL30" s="44">
        <f>AB30/L30</f>
        <v>276.18954248366015</v>
      </c>
      <c r="AM30" s="7">
        <f>AA30/(1-S30)</f>
        <v>42458.705882352937</v>
      </c>
      <c r="AN30" s="15"/>
      <c r="AO30" s="6">
        <v>218935</v>
      </c>
      <c r="AP30" s="9">
        <f>AB30/AO30</f>
        <v>0.19301162445474684</v>
      </c>
      <c r="AQ30" s="6">
        <v>86814</v>
      </c>
      <c r="AR30" s="9">
        <f>(AB30-AQ30)/AQ30</f>
        <v>-0.51324671135991895</v>
      </c>
      <c r="AS30" s="16">
        <v>212499</v>
      </c>
      <c r="AT30" s="17">
        <f>(AO30-AS30)/AS30</f>
        <v>3.0287201351535772E-2</v>
      </c>
      <c r="AU30" s="17">
        <f>AQ30/AS30</f>
        <v>0.40853839312184997</v>
      </c>
      <c r="AV30" s="17">
        <f>(AP30-AU30)/AU30</f>
        <v>-0.5275557262076479</v>
      </c>
      <c r="AW30" s="18">
        <v>147774</v>
      </c>
      <c r="AX30" s="9">
        <f>(AB30-AW30)/AW30</f>
        <v>-0.71404306576258336</v>
      </c>
    </row>
    <row r="31" spans="1:50" ht="15.75" customHeight="1" x14ac:dyDescent="0.25">
      <c r="A31" s="6">
        <v>20</v>
      </c>
      <c r="B31" s="6" t="s">
        <v>35</v>
      </c>
      <c r="C31" s="6" t="s">
        <v>67</v>
      </c>
      <c r="D31" s="7">
        <v>99</v>
      </c>
      <c r="E31" s="7">
        <v>457</v>
      </c>
      <c r="F31" s="7">
        <v>80</v>
      </c>
      <c r="G31" s="8">
        <f>F31/D31</f>
        <v>0.80808080808080807</v>
      </c>
      <c r="H31" s="7" t="s">
        <v>30</v>
      </c>
      <c r="I31" s="6">
        <v>19</v>
      </c>
      <c r="J31" s="6">
        <v>36</v>
      </c>
      <c r="K31" s="6">
        <v>76</v>
      </c>
      <c r="L31" s="46">
        <v>76</v>
      </c>
      <c r="M31" s="9">
        <f>I31/D31</f>
        <v>0.19191919191919191</v>
      </c>
      <c r="N31" s="9">
        <f>J31/D31</f>
        <v>0.36363636363636365</v>
      </c>
      <c r="O31" s="10">
        <f>K31/D31</f>
        <v>0.76767676767676762</v>
      </c>
      <c r="P31" s="10">
        <f>L31/D31</f>
        <v>0.76767676767676762</v>
      </c>
      <c r="Q31" s="10">
        <f>K31/F31</f>
        <v>0.95</v>
      </c>
      <c r="R31" s="43">
        <f>L31/F31</f>
        <v>0.95</v>
      </c>
      <c r="S31" s="11">
        <f>(F31-K31)/F31</f>
        <v>0.05</v>
      </c>
      <c r="T31" s="6" t="s">
        <v>31</v>
      </c>
      <c r="U31" s="9" t="s">
        <v>31</v>
      </c>
      <c r="V31" s="49">
        <v>375</v>
      </c>
      <c r="W31" s="9">
        <f>V31/E31</f>
        <v>0.8205689277899344</v>
      </c>
      <c r="X31" s="12"/>
      <c r="Y31" s="6">
        <v>15339</v>
      </c>
      <c r="Z31" s="6">
        <v>20560</v>
      </c>
      <c r="AA31" s="6">
        <v>39255</v>
      </c>
      <c r="AB31" s="46">
        <v>39255</v>
      </c>
      <c r="AC31" s="6">
        <f>J31-I31</f>
        <v>17</v>
      </c>
      <c r="AD31" s="6">
        <f>Z31-Y31</f>
        <v>5221</v>
      </c>
      <c r="AE31" s="6">
        <f>K31-J31</f>
        <v>40</v>
      </c>
      <c r="AF31" s="6">
        <f>AA31-Z31</f>
        <v>18695</v>
      </c>
      <c r="AG31" s="51">
        <f>L31-K31</f>
        <v>0</v>
      </c>
      <c r="AH31" s="51">
        <f>AB31-AA31</f>
        <v>0</v>
      </c>
      <c r="AI31" s="13">
        <f>Y31/I31</f>
        <v>807.31578947368416</v>
      </c>
      <c r="AJ31" s="13">
        <f>Z31/J31</f>
        <v>571.11111111111109</v>
      </c>
      <c r="AK31" s="14">
        <f>AA31/K31</f>
        <v>516.51315789473688</v>
      </c>
      <c r="AL31" s="44">
        <f>AB31/L31</f>
        <v>516.51315789473688</v>
      </c>
      <c r="AM31" s="7">
        <f>AA31/(1-S31)</f>
        <v>41321.052631578947</v>
      </c>
      <c r="AN31" s="15"/>
      <c r="AO31" s="6">
        <v>141504</v>
      </c>
      <c r="AP31" s="9">
        <f>AB31/AO31</f>
        <v>0.27741265264586162</v>
      </c>
      <c r="AQ31" s="6">
        <v>76927</v>
      </c>
      <c r="AR31" s="9">
        <f>(AB31-AQ31)/AQ31</f>
        <v>-0.48971102473773837</v>
      </c>
      <c r="AS31" s="16">
        <v>135303</v>
      </c>
      <c r="AT31" s="17">
        <f>(AO31-AS31)/AS31</f>
        <v>4.5830469390922599E-2</v>
      </c>
      <c r="AU31" s="17">
        <f>AQ31/AS31</f>
        <v>0.56855354278914727</v>
      </c>
      <c r="AV31" s="17">
        <f>(AP31-AU31)/AU31</f>
        <v>-0.51207295044726797</v>
      </c>
      <c r="AW31" s="18">
        <v>140418</v>
      </c>
      <c r="AX31" s="9">
        <f>(AB31-AW31)/AW31</f>
        <v>-0.72044182369781651</v>
      </c>
    </row>
    <row r="32" spans="1:50" ht="15.75" customHeight="1" x14ac:dyDescent="0.25">
      <c r="A32" s="6">
        <v>22</v>
      </c>
      <c r="B32" s="6" t="s">
        <v>35</v>
      </c>
      <c r="C32" s="6" t="s">
        <v>68</v>
      </c>
      <c r="D32" s="7">
        <v>82</v>
      </c>
      <c r="E32" s="7">
        <v>436</v>
      </c>
      <c r="F32" s="7">
        <v>71</v>
      </c>
      <c r="G32" s="8">
        <f>F32/D32</f>
        <v>0.86585365853658536</v>
      </c>
      <c r="H32" s="7" t="s">
        <v>30</v>
      </c>
      <c r="I32" s="6">
        <v>33</v>
      </c>
      <c r="J32" s="6">
        <v>64</v>
      </c>
      <c r="K32" s="6">
        <v>65</v>
      </c>
      <c r="L32" s="46">
        <v>65</v>
      </c>
      <c r="M32" s="9">
        <f>I32/D32</f>
        <v>0.40243902439024393</v>
      </c>
      <c r="N32" s="9">
        <f>J32/D32</f>
        <v>0.78048780487804881</v>
      </c>
      <c r="O32" s="10">
        <f>K32/D32</f>
        <v>0.79268292682926833</v>
      </c>
      <c r="P32" s="10">
        <f>L32/D32</f>
        <v>0.79268292682926833</v>
      </c>
      <c r="Q32" s="10">
        <f>K32/F32</f>
        <v>0.91549295774647887</v>
      </c>
      <c r="R32" s="43">
        <f>L32/F32</f>
        <v>0.91549295774647887</v>
      </c>
      <c r="S32" s="11">
        <f>(F32-K32)/F32</f>
        <v>8.4507042253521125E-2</v>
      </c>
      <c r="T32" s="6" t="s">
        <v>31</v>
      </c>
      <c r="U32" s="9" t="s">
        <v>31</v>
      </c>
      <c r="V32" s="49">
        <v>373</v>
      </c>
      <c r="W32" s="9">
        <f>V32/E32</f>
        <v>0.85550458715596334</v>
      </c>
      <c r="X32" s="12"/>
      <c r="Y32" s="45">
        <v>16395</v>
      </c>
      <c r="Z32" s="6">
        <v>35509</v>
      </c>
      <c r="AA32" s="6">
        <v>35509</v>
      </c>
      <c r="AB32" s="46">
        <v>35509</v>
      </c>
      <c r="AC32" s="6">
        <f>J32-I32</f>
        <v>31</v>
      </c>
      <c r="AD32" s="6">
        <f>Z32-Y32</f>
        <v>19114</v>
      </c>
      <c r="AE32" s="6">
        <f>K32-J32</f>
        <v>1</v>
      </c>
      <c r="AF32" s="6">
        <f>AA32-Z32</f>
        <v>0</v>
      </c>
      <c r="AG32" s="51">
        <f>L32-K32</f>
        <v>0</v>
      </c>
      <c r="AH32" s="51">
        <f>AB32-AA32</f>
        <v>0</v>
      </c>
      <c r="AI32" s="13">
        <f>Y32/I32</f>
        <v>496.81818181818181</v>
      </c>
      <c r="AJ32" s="13">
        <f>Z32/J32</f>
        <v>554.828125</v>
      </c>
      <c r="AK32" s="14">
        <f>AA32/K32</f>
        <v>546.29230769230765</v>
      </c>
      <c r="AL32" s="44">
        <f>AB32/L32</f>
        <v>546.29230769230765</v>
      </c>
      <c r="AM32" s="7">
        <f>AA32/(1-S32)</f>
        <v>38786.753846153842</v>
      </c>
      <c r="AN32" s="15"/>
      <c r="AO32" s="6">
        <v>140948</v>
      </c>
      <c r="AP32" s="9">
        <f>AB32/AO32</f>
        <v>0.25192978970968016</v>
      </c>
      <c r="AQ32" s="6">
        <v>80368</v>
      </c>
      <c r="AR32" s="9">
        <f>(AB32-AQ32)/AQ32</f>
        <v>-0.55816991837547281</v>
      </c>
      <c r="AS32" s="16">
        <v>134767</v>
      </c>
      <c r="AT32" s="17">
        <f>(AO32-AS32)/AS32</f>
        <v>4.5864343644957596E-2</v>
      </c>
      <c r="AU32" s="17">
        <f>AQ32/AS32</f>
        <v>0.59634777059665944</v>
      </c>
      <c r="AV32" s="17">
        <f>(AP32-AU32)/AU32</f>
        <v>-0.57754551600382653</v>
      </c>
      <c r="AW32" s="18">
        <v>148858</v>
      </c>
      <c r="AX32" s="9">
        <f>(AB32-AW32)/AW32</f>
        <v>-0.76145722769350654</v>
      </c>
    </row>
    <row r="33" spans="1:50" ht="15.75" customHeight="1" x14ac:dyDescent="0.25">
      <c r="A33" s="6">
        <v>18</v>
      </c>
      <c r="B33" s="6" t="s">
        <v>28</v>
      </c>
      <c r="C33" s="6" t="s">
        <v>69</v>
      </c>
      <c r="D33" s="7">
        <v>229</v>
      </c>
      <c r="E33" s="7">
        <v>1026</v>
      </c>
      <c r="F33" s="7">
        <v>215</v>
      </c>
      <c r="G33" s="8">
        <f>F33/D33</f>
        <v>0.93886462882096067</v>
      </c>
      <c r="H33" s="7" t="s">
        <v>30</v>
      </c>
      <c r="I33" s="6">
        <v>41</v>
      </c>
      <c r="J33" s="6">
        <v>41</v>
      </c>
      <c r="K33" s="20">
        <v>169</v>
      </c>
      <c r="L33" s="47">
        <v>167</v>
      </c>
      <c r="M33" s="9">
        <f>I33/D33</f>
        <v>0.17903930131004367</v>
      </c>
      <c r="N33" s="9">
        <f>J33/D33</f>
        <v>0.17903930131004367</v>
      </c>
      <c r="O33" s="10">
        <f>K33/D33</f>
        <v>0.73799126637554591</v>
      </c>
      <c r="P33" s="10">
        <f>L33/D33</f>
        <v>0.72925764192139741</v>
      </c>
      <c r="Q33" s="10">
        <f>K33/F33</f>
        <v>0.78604651162790695</v>
      </c>
      <c r="R33" s="43">
        <f>L33/F33</f>
        <v>0.77674418604651163</v>
      </c>
      <c r="S33" s="11">
        <f>(F33-K33)/F33</f>
        <v>0.21395348837209302</v>
      </c>
      <c r="T33" s="6" t="s">
        <v>31</v>
      </c>
      <c r="U33" s="9" t="s">
        <v>31</v>
      </c>
      <c r="V33" s="49">
        <v>791</v>
      </c>
      <c r="W33" s="9">
        <f>V33/E33</f>
        <v>0.77095516569200784</v>
      </c>
      <c r="X33" s="12"/>
      <c r="Y33" s="6">
        <v>14466</v>
      </c>
      <c r="Z33" s="6">
        <v>14466</v>
      </c>
      <c r="AA33" s="6">
        <v>59864</v>
      </c>
      <c r="AB33" s="46">
        <v>64055</v>
      </c>
      <c r="AC33" s="6">
        <f>J33-I33</f>
        <v>0</v>
      </c>
      <c r="AD33" s="6">
        <f>Z33-Y33</f>
        <v>0</v>
      </c>
      <c r="AE33" s="6">
        <f>K33-J33</f>
        <v>128</v>
      </c>
      <c r="AF33" s="6">
        <f>AA33-Z33</f>
        <v>45398</v>
      </c>
      <c r="AG33" s="51">
        <f>L33-K33</f>
        <v>-2</v>
      </c>
      <c r="AH33" s="51">
        <f>AB33-AA33</f>
        <v>4191</v>
      </c>
      <c r="AI33" s="13">
        <f>Y33/I33</f>
        <v>352.82926829268291</v>
      </c>
      <c r="AJ33" s="13">
        <f>Z33/J33</f>
        <v>352.82926829268291</v>
      </c>
      <c r="AK33" s="14">
        <f>AA33/K33</f>
        <v>354.2248520710059</v>
      </c>
      <c r="AL33" s="44">
        <f>AB33/L33</f>
        <v>383.56287425149702</v>
      </c>
      <c r="AM33" s="7">
        <f>AA33/(1-S33)</f>
        <v>76158.34319526628</v>
      </c>
      <c r="AN33" s="15"/>
      <c r="AO33" s="6">
        <v>316568</v>
      </c>
      <c r="AP33" s="9">
        <f>AB33/AO33</f>
        <v>0.20234199287356902</v>
      </c>
      <c r="AQ33" s="6">
        <v>175099</v>
      </c>
      <c r="AR33" s="9">
        <f>(AB33-AQ33)/AQ33</f>
        <v>-0.63417837908840147</v>
      </c>
      <c r="AS33" s="16">
        <v>288820</v>
      </c>
      <c r="AT33" s="17">
        <f>(AO33-AS33)/AS33</f>
        <v>9.6073679108095E-2</v>
      </c>
      <c r="AU33" s="17">
        <f>AQ33/AS33</f>
        <v>0.6062564919326916</v>
      </c>
      <c r="AV33" s="17">
        <f>(AP33-AU33)/AU33</f>
        <v>-0.66624358573296127</v>
      </c>
      <c r="AW33" s="18">
        <v>318278</v>
      </c>
      <c r="AX33" s="9">
        <f>(AB33-AW33)/AW33</f>
        <v>-0.79874512218877836</v>
      </c>
    </row>
    <row r="34" spans="1:50" ht="15.75" customHeight="1" x14ac:dyDescent="0.25">
      <c r="A34" s="6">
        <v>25</v>
      </c>
      <c r="B34" s="6" t="s">
        <v>45</v>
      </c>
      <c r="C34" s="6" t="s">
        <v>70</v>
      </c>
      <c r="D34" s="7">
        <v>32</v>
      </c>
      <c r="E34" s="7">
        <v>200</v>
      </c>
      <c r="F34" s="7">
        <v>32</v>
      </c>
      <c r="G34" s="8">
        <f>F34/D34</f>
        <v>1</v>
      </c>
      <c r="H34" s="7" t="s">
        <v>30</v>
      </c>
      <c r="I34" s="6">
        <v>4</v>
      </c>
      <c r="J34" s="6">
        <v>24</v>
      </c>
      <c r="K34" s="22">
        <v>24</v>
      </c>
      <c r="L34" s="46">
        <v>30</v>
      </c>
      <c r="M34" s="9">
        <f>I34/D34</f>
        <v>0.125</v>
      </c>
      <c r="N34" s="9">
        <f>J34/D34</f>
        <v>0.75</v>
      </c>
      <c r="O34" s="10">
        <f>K34/D34</f>
        <v>0.75</v>
      </c>
      <c r="P34" s="10">
        <f>L34/D34</f>
        <v>0.9375</v>
      </c>
      <c r="Q34" s="10">
        <f>K34/F34</f>
        <v>0.75</v>
      </c>
      <c r="R34" s="43">
        <f>L34/F34</f>
        <v>0.9375</v>
      </c>
      <c r="S34" s="11">
        <f>(F34-K34)/F34</f>
        <v>0.25</v>
      </c>
      <c r="T34" s="6">
        <v>153</v>
      </c>
      <c r="U34" s="9">
        <f>T34/E34</f>
        <v>0.76500000000000001</v>
      </c>
      <c r="V34" s="49">
        <v>196</v>
      </c>
      <c r="W34" s="9">
        <f>V34/E34</f>
        <v>0.98</v>
      </c>
      <c r="X34" s="12"/>
      <c r="Y34" s="6">
        <v>436</v>
      </c>
      <c r="Z34" s="6">
        <v>4414</v>
      </c>
      <c r="AA34" s="6">
        <v>5856</v>
      </c>
      <c r="AB34" s="46">
        <v>6005</v>
      </c>
      <c r="AC34" s="6">
        <f>J34-I34</f>
        <v>20</v>
      </c>
      <c r="AD34" s="6">
        <f>Z34-Y34</f>
        <v>3978</v>
      </c>
      <c r="AE34" s="6">
        <f>K34-J34</f>
        <v>0</v>
      </c>
      <c r="AF34" s="6">
        <f>AA34-Z34</f>
        <v>1442</v>
      </c>
      <c r="AG34" s="51">
        <f>L34-K34</f>
        <v>6</v>
      </c>
      <c r="AH34" s="51">
        <f>AB34-AA34</f>
        <v>149</v>
      </c>
      <c r="AI34" s="13">
        <f>Y34/I34</f>
        <v>109</v>
      </c>
      <c r="AJ34" s="13">
        <f>Z34/J34</f>
        <v>183.91666666666666</v>
      </c>
      <c r="AK34" s="14">
        <f>AA34/K34</f>
        <v>244</v>
      </c>
      <c r="AL34" s="44">
        <f>AB34/L34</f>
        <v>200.16666666666666</v>
      </c>
      <c r="AM34" s="7">
        <f>AA34/(1-S34)</f>
        <v>7808</v>
      </c>
      <c r="AN34" s="15"/>
      <c r="AO34" s="6">
        <v>56952</v>
      </c>
      <c r="AP34" s="9">
        <f>AB34/AO34</f>
        <v>0.10543966849276584</v>
      </c>
      <c r="AQ34" s="6">
        <v>12870</v>
      </c>
      <c r="AR34" s="9">
        <f>(AB34-AQ34)/AQ34</f>
        <v>-0.53341103341103346</v>
      </c>
      <c r="AS34" s="16">
        <v>56003</v>
      </c>
      <c r="AT34" s="17">
        <f>(AO34-AS34)/AS34</f>
        <v>1.6945520775672733E-2</v>
      </c>
      <c r="AU34" s="17">
        <f>AQ34/AS34</f>
        <v>0.2298091173687124</v>
      </c>
      <c r="AV34" s="17">
        <f>(AP34-AU34)/AU34</f>
        <v>-0.54118587765342929</v>
      </c>
      <c r="AW34" s="18">
        <v>22900</v>
      </c>
      <c r="AX34" s="9">
        <f>(AB34-AW34)/AW34</f>
        <v>-0.73777292576419218</v>
      </c>
    </row>
    <row r="35" spans="1:50" ht="15.75" customHeight="1" x14ac:dyDescent="0.25">
      <c r="A35" s="6">
        <v>26</v>
      </c>
      <c r="B35" s="6" t="s">
        <v>45</v>
      </c>
      <c r="C35" s="6" t="s">
        <v>71</v>
      </c>
      <c r="D35" s="7">
        <v>43</v>
      </c>
      <c r="E35" s="7">
        <v>213</v>
      </c>
      <c r="F35" s="7">
        <v>43</v>
      </c>
      <c r="G35" s="8">
        <f>F35/D35</f>
        <v>1</v>
      </c>
      <c r="H35" s="7" t="s">
        <v>30</v>
      </c>
      <c r="I35" s="6">
        <v>6</v>
      </c>
      <c r="J35" s="6">
        <v>22</v>
      </c>
      <c r="K35" s="6">
        <v>35</v>
      </c>
      <c r="L35" s="46">
        <v>36</v>
      </c>
      <c r="M35" s="9">
        <f>I35/D35</f>
        <v>0.13953488372093023</v>
      </c>
      <c r="N35" s="9">
        <f>J35/D35</f>
        <v>0.51162790697674421</v>
      </c>
      <c r="O35" s="10">
        <f>K35/D35</f>
        <v>0.81395348837209303</v>
      </c>
      <c r="P35" s="10">
        <f>L35/D35</f>
        <v>0.83720930232558144</v>
      </c>
      <c r="Q35" s="10">
        <f>K35/F35</f>
        <v>0.81395348837209303</v>
      </c>
      <c r="R35" s="43">
        <f>L35/F35</f>
        <v>0.83720930232558144</v>
      </c>
      <c r="S35" s="11">
        <f>(F35-K35)/F35</f>
        <v>0.18604651162790697</v>
      </c>
      <c r="T35" s="6">
        <v>108</v>
      </c>
      <c r="U35" s="9">
        <f>T35/E35</f>
        <v>0.50704225352112675</v>
      </c>
      <c r="V35" s="49">
        <v>197</v>
      </c>
      <c r="W35" s="9">
        <f>V35/E35</f>
        <v>0.92488262910798125</v>
      </c>
      <c r="X35" s="12"/>
      <c r="Y35" s="6">
        <v>490</v>
      </c>
      <c r="Z35" s="6">
        <v>17579</v>
      </c>
      <c r="AA35" s="6">
        <v>18378</v>
      </c>
      <c r="AB35" s="46">
        <v>18378</v>
      </c>
      <c r="AC35" s="6">
        <f>J35-I35</f>
        <v>16</v>
      </c>
      <c r="AD35" s="6">
        <f>Z35-Y35</f>
        <v>17089</v>
      </c>
      <c r="AE35" s="6">
        <f>K35-J35</f>
        <v>13</v>
      </c>
      <c r="AF35" s="6">
        <f>AA35-Z35</f>
        <v>799</v>
      </c>
      <c r="AG35" s="51">
        <f>L35-K35</f>
        <v>1</v>
      </c>
      <c r="AH35" s="51">
        <f>AB35-AA35</f>
        <v>0</v>
      </c>
      <c r="AI35" s="13">
        <f>Y35/I35</f>
        <v>81.666666666666671</v>
      </c>
      <c r="AJ35" s="13">
        <f>Z35/J35</f>
        <v>799.0454545454545</v>
      </c>
      <c r="AK35" s="14">
        <f>AA35/K35</f>
        <v>525.08571428571429</v>
      </c>
      <c r="AL35" s="44">
        <f>AB35/L35</f>
        <v>510.5</v>
      </c>
      <c r="AM35" s="7">
        <f>AA35/(1-S35)</f>
        <v>22578.685714285715</v>
      </c>
      <c r="AN35" s="15"/>
      <c r="AO35" s="6">
        <v>66489</v>
      </c>
      <c r="AP35" s="9">
        <f>AB35/AO35</f>
        <v>0.27640662365203267</v>
      </c>
      <c r="AQ35" s="6">
        <v>13803</v>
      </c>
      <c r="AR35" s="9">
        <f>(AB35-AQ35)/AQ35</f>
        <v>0.33144968485111931</v>
      </c>
      <c r="AS35" s="16">
        <v>60915</v>
      </c>
      <c r="AT35" s="17">
        <f>(AO35-AS35)/AS35</f>
        <v>9.1504555528195031E-2</v>
      </c>
      <c r="AU35" s="17">
        <f>AQ35/AS35</f>
        <v>0.22659443486825906</v>
      </c>
      <c r="AV35" s="17">
        <f>(AP35-AU35)/AU35</f>
        <v>0.21982970946631669</v>
      </c>
      <c r="AW35" s="18">
        <v>20553</v>
      </c>
      <c r="AX35" s="9">
        <f>(AB35-AW35)/AW35</f>
        <v>-0.10582396730404321</v>
      </c>
    </row>
    <row r="36" spans="1:50" ht="15.75" customHeight="1" x14ac:dyDescent="0.25">
      <c r="A36" s="23"/>
      <c r="B36" s="23"/>
      <c r="C36" s="23"/>
      <c r="D36" s="24"/>
      <c r="E36" s="24"/>
      <c r="F36" s="24"/>
      <c r="G36" s="24"/>
      <c r="H36" s="24"/>
      <c r="I36" s="23"/>
      <c r="J36" s="23"/>
      <c r="K36" s="23"/>
      <c r="L36" s="23"/>
      <c r="M36" s="12"/>
      <c r="N36" s="25"/>
      <c r="O36" s="25"/>
      <c r="P36" s="25"/>
      <c r="Q36" s="25"/>
      <c r="R36" s="25"/>
      <c r="S36" s="12"/>
      <c r="T36" s="23"/>
      <c r="U36" s="12"/>
      <c r="V36" s="12"/>
      <c r="W36" s="12"/>
      <c r="X36" s="12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4"/>
      <c r="AN36" s="15"/>
      <c r="AO36" s="26"/>
      <c r="AP36" s="25"/>
      <c r="AQ36" s="23"/>
      <c r="AR36" s="25"/>
      <c r="AS36" s="27"/>
      <c r="AT36" s="27"/>
      <c r="AU36" s="27"/>
      <c r="AV36" s="27"/>
      <c r="AW36" s="27"/>
      <c r="AX36" s="12"/>
    </row>
    <row r="37" spans="1:50" ht="15.75" customHeight="1" x14ac:dyDescent="0.25">
      <c r="A37" s="28"/>
      <c r="B37" s="28"/>
      <c r="C37" s="29" t="s">
        <v>72</v>
      </c>
      <c r="D37" s="30">
        <f t="shared" ref="D37:F37" si="0">SUM(D2:D35)</f>
        <v>5373</v>
      </c>
      <c r="E37" s="30">
        <f t="shared" si="0"/>
        <v>29586</v>
      </c>
      <c r="F37" s="30">
        <f t="shared" si="0"/>
        <v>4928</v>
      </c>
      <c r="G37" s="31">
        <f>F37/D37</f>
        <v>0.91717848501768096</v>
      </c>
      <c r="H37" s="30">
        <f t="shared" ref="H37:L37" si="1">SUM(H2:H35)</f>
        <v>0</v>
      </c>
      <c r="I37" s="30">
        <f t="shared" si="1"/>
        <v>2597</v>
      </c>
      <c r="J37" s="30">
        <f t="shared" si="1"/>
        <v>3736</v>
      </c>
      <c r="K37" s="30">
        <f t="shared" si="1"/>
        <v>4666</v>
      </c>
      <c r="L37" s="30">
        <f t="shared" si="1"/>
        <v>4684</v>
      </c>
      <c r="M37" s="32">
        <f>I37/D37</f>
        <v>0.48334263912153358</v>
      </c>
      <c r="N37" s="32">
        <f>J37/D37</f>
        <v>0.69532849432346922</v>
      </c>
      <c r="O37" s="32">
        <f>K37/D37</f>
        <v>0.86841615484831569</v>
      </c>
      <c r="P37" s="32">
        <f>L37/D37</f>
        <v>0.87176623860040947</v>
      </c>
      <c r="Q37" s="32">
        <f>K37/F37</f>
        <v>0.94683441558441561</v>
      </c>
      <c r="R37" s="32">
        <f>L37/F37</f>
        <v>0.95048701298701299</v>
      </c>
      <c r="S37" s="33">
        <f>(F37-K37)/F37</f>
        <v>5.3165584415584416E-2</v>
      </c>
      <c r="T37" s="30">
        <f>SUM(T2:T35)</f>
        <v>17689</v>
      </c>
      <c r="U37" s="31">
        <f>J37/F37</f>
        <v>0.75811688311688308</v>
      </c>
      <c r="V37" s="50">
        <f>SUM(V2:V35)</f>
        <v>26568</v>
      </c>
      <c r="W37" s="32">
        <f>V37/E37</f>
        <v>0.89799229365240318</v>
      </c>
      <c r="X37" s="31"/>
      <c r="Y37" s="30">
        <f t="shared" ref="Y37:AB37" si="2">SUM(Y2:Y35)</f>
        <v>1051998</v>
      </c>
      <c r="Z37" s="30">
        <f t="shared" si="2"/>
        <v>2191793</v>
      </c>
      <c r="AA37" s="30">
        <f t="shared" si="2"/>
        <v>2598445</v>
      </c>
      <c r="AB37" s="30">
        <f t="shared" si="2"/>
        <v>2695890</v>
      </c>
      <c r="AC37" s="30">
        <f>J37-I37</f>
        <v>1139</v>
      </c>
      <c r="AD37" s="30">
        <f>SUM(AD2:AD35)</f>
        <v>1110338</v>
      </c>
      <c r="AE37" s="30">
        <f>K37-J37</f>
        <v>930</v>
      </c>
      <c r="AF37" s="30">
        <f>AA37-Z37</f>
        <v>406652</v>
      </c>
      <c r="AG37" s="30">
        <f>SUM(AG2:AG35)</f>
        <v>18</v>
      </c>
      <c r="AH37" s="30">
        <f>SUM(AH2:AH35)</f>
        <v>97445</v>
      </c>
      <c r="AI37" s="30">
        <f>Y37/I37</f>
        <v>405.08201771274548</v>
      </c>
      <c r="AJ37" s="30">
        <f>Z37/J37</f>
        <v>586.66836188436832</v>
      </c>
      <c r="AK37" s="30">
        <f>AA37/K37</f>
        <v>556.88919845692237</v>
      </c>
      <c r="AL37" s="30">
        <f>AB37/L37</f>
        <v>575.55294619982919</v>
      </c>
      <c r="AM37" s="30">
        <f>SUM(AM2:AM35)</f>
        <v>2772149.7455299706</v>
      </c>
      <c r="AN37" s="30"/>
      <c r="AO37" s="30">
        <f>SUM(AO2:AO35)</f>
        <v>9651967</v>
      </c>
      <c r="AP37" s="34">
        <f t="shared" ref="AP3:AP37" si="3">AB37/AO37</f>
        <v>0.27930990646776971</v>
      </c>
      <c r="AQ37" s="30">
        <f>SUM(AQ2:AQ35)</f>
        <v>3659470</v>
      </c>
      <c r="AR37" s="34">
        <f t="shared" ref="AR3:AR37" si="4">(AB37-AQ37)/AQ37</f>
        <v>-0.26331135382992621</v>
      </c>
      <c r="AS37" s="30">
        <f>SUM(AS2:AS35)</f>
        <v>8672646</v>
      </c>
      <c r="AT37" s="34">
        <f>(AO37-AS37)/AS37</f>
        <v>0.11292067034674308</v>
      </c>
      <c r="AU37" s="34">
        <f>AQ37/AS37</f>
        <v>0.42195542167868955</v>
      </c>
      <c r="AV37" s="34">
        <f>(AP37-AU37)/AU37</f>
        <v>-0.33805825895878994</v>
      </c>
      <c r="AW37" s="30">
        <f>SUM(AW2:AW35)</f>
        <v>6658142</v>
      </c>
      <c r="AX37" s="34">
        <f t="shared" ref="AX3:AX37" si="5">(AB37-AW37)/AW37</f>
        <v>-0.59509875277517366</v>
      </c>
    </row>
    <row r="38" spans="1:50" ht="15.75" customHeight="1" x14ac:dyDescent="0.25">
      <c r="C38" s="35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S38" s="8"/>
      <c r="T38" s="7"/>
      <c r="U38" s="8"/>
      <c r="V38" s="8"/>
      <c r="W38" s="8"/>
      <c r="X38" s="8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M38" s="7"/>
      <c r="AN38" s="7"/>
      <c r="AO38" s="7"/>
      <c r="AP38" s="9"/>
      <c r="AQ38" s="7"/>
      <c r="AR38" s="8"/>
      <c r="AS38" s="7"/>
      <c r="AT38" s="7"/>
      <c r="AU38" s="7"/>
      <c r="AV38" s="7"/>
      <c r="AW38" s="7"/>
      <c r="AX38" s="8"/>
    </row>
    <row r="39" spans="1:50" ht="15.75" customHeight="1" x14ac:dyDescent="0.25">
      <c r="C39" s="36" t="s">
        <v>106</v>
      </c>
      <c r="D39" s="7"/>
      <c r="E39" s="7"/>
      <c r="F39" s="7"/>
      <c r="G39" s="7"/>
      <c r="H39" s="7"/>
      <c r="I39" s="7"/>
      <c r="J39" s="7"/>
      <c r="K39" s="7"/>
      <c r="L39" s="7"/>
      <c r="M39" s="8"/>
      <c r="N39" s="8"/>
      <c r="S39" s="8"/>
      <c r="T39" s="7"/>
      <c r="U39" s="8"/>
      <c r="V39" s="8"/>
      <c r="W39" s="8"/>
      <c r="X39" s="8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M39" s="7"/>
      <c r="AN39" s="7"/>
      <c r="AO39" s="7"/>
      <c r="AP39" s="9"/>
      <c r="AQ39" s="7"/>
      <c r="AR39" s="8"/>
      <c r="AS39" s="7"/>
      <c r="AT39" s="7"/>
      <c r="AU39" s="7"/>
      <c r="AV39" s="7"/>
      <c r="AW39" s="7"/>
      <c r="AX39" s="8"/>
    </row>
    <row r="40" spans="1:50" ht="15.75" customHeight="1" x14ac:dyDescent="0.25">
      <c r="C40" s="35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S40" s="8"/>
      <c r="T40" s="7"/>
      <c r="U40" s="8"/>
      <c r="V40" s="8"/>
      <c r="W40" s="8"/>
      <c r="X40" s="8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M40" s="7"/>
      <c r="AN40" s="7"/>
      <c r="AO40" s="7"/>
      <c r="AP40" s="9"/>
      <c r="AQ40" s="7"/>
      <c r="AR40" s="8"/>
      <c r="AS40" s="7"/>
      <c r="AT40" s="7"/>
      <c r="AU40" s="7"/>
      <c r="AV40" s="7"/>
      <c r="AW40" s="7"/>
      <c r="AX40" s="8"/>
    </row>
    <row r="41" spans="1:50" ht="15.75" customHeight="1" x14ac:dyDescent="0.25">
      <c r="C41" s="37" t="s">
        <v>73</v>
      </c>
      <c r="D41" s="7"/>
      <c r="E41" s="7"/>
      <c r="F41" s="7"/>
      <c r="G41" s="7"/>
      <c r="H41" s="7"/>
      <c r="I41" s="7"/>
      <c r="J41" s="7"/>
      <c r="K41" s="7"/>
      <c r="L41" s="7"/>
      <c r="M41" s="8"/>
      <c r="N41" s="8"/>
      <c r="S41" s="8"/>
      <c r="T41" s="7"/>
      <c r="U41" s="8"/>
      <c r="V41" s="8"/>
      <c r="W41" s="8"/>
      <c r="X41" s="8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M41" s="7"/>
      <c r="AN41" s="7"/>
      <c r="AO41" s="7"/>
      <c r="AP41" s="9"/>
      <c r="AQ41" s="7"/>
      <c r="AR41" s="8"/>
      <c r="AS41" s="7"/>
      <c r="AT41" s="7"/>
      <c r="AU41" s="7"/>
      <c r="AV41" s="7"/>
      <c r="AW41" s="7"/>
      <c r="AX41" s="8"/>
    </row>
    <row r="42" spans="1:50" ht="15.75" customHeight="1" x14ac:dyDescent="0.25">
      <c r="C42" s="38" t="s">
        <v>74</v>
      </c>
      <c r="S42" s="8"/>
      <c r="AO42" s="39"/>
    </row>
    <row r="43" spans="1:50" ht="15.75" customHeight="1" x14ac:dyDescent="0.25">
      <c r="C43" s="38" t="s">
        <v>75</v>
      </c>
      <c r="S43" s="8"/>
      <c r="AO43" s="39"/>
    </row>
    <row r="44" spans="1:50" ht="15.75" customHeight="1" x14ac:dyDescent="0.25">
      <c r="C44" s="38" t="s">
        <v>76</v>
      </c>
      <c r="S44" s="8"/>
      <c r="AO44" s="39"/>
    </row>
    <row r="45" spans="1:50" ht="15.75" customHeight="1" x14ac:dyDescent="0.25">
      <c r="C45" s="35"/>
      <c r="S45" s="8"/>
      <c r="AO45" s="39"/>
    </row>
    <row r="46" spans="1:50" ht="15.75" customHeight="1" x14ac:dyDescent="0.25">
      <c r="C46" s="40" t="s">
        <v>77</v>
      </c>
      <c r="S46" s="8"/>
      <c r="AO46" s="39"/>
    </row>
    <row r="47" spans="1:50" ht="15.75" customHeight="1" x14ac:dyDescent="0.25">
      <c r="C47" s="6" t="s">
        <v>78</v>
      </c>
      <c r="S47" s="8"/>
      <c r="AO47" s="39"/>
    </row>
    <row r="48" spans="1:50" ht="15.75" customHeight="1" x14ac:dyDescent="0.25">
      <c r="C48" s="6" t="s">
        <v>79</v>
      </c>
      <c r="S48" s="8"/>
      <c r="AO48" s="39"/>
    </row>
    <row r="49" spans="3:41" ht="15.75" customHeight="1" x14ac:dyDescent="0.25">
      <c r="C49" s="6" t="s">
        <v>80</v>
      </c>
      <c r="S49" s="8"/>
      <c r="AO49" s="39"/>
    </row>
    <row r="50" spans="3:41" ht="15.75" customHeight="1" x14ac:dyDescent="0.25">
      <c r="C50" s="41" t="s">
        <v>85</v>
      </c>
      <c r="S50" s="8"/>
      <c r="AO50" s="39"/>
    </row>
    <row r="51" spans="3:41" ht="15.75" customHeight="1" x14ac:dyDescent="0.25">
      <c r="C51" s="6" t="s">
        <v>81</v>
      </c>
      <c r="S51" s="8"/>
      <c r="AO51" s="39"/>
    </row>
    <row r="52" spans="3:41" ht="15.75" customHeight="1" x14ac:dyDescent="0.25">
      <c r="C52" s="6" t="s">
        <v>82</v>
      </c>
    </row>
    <row r="53" spans="3:41" ht="15.75" customHeight="1" x14ac:dyDescent="0.25">
      <c r="C53" s="6" t="s">
        <v>83</v>
      </c>
    </row>
    <row r="54" spans="3:41" ht="15.75" customHeight="1" x14ac:dyDescent="0.25">
      <c r="C54" s="6" t="s">
        <v>84</v>
      </c>
    </row>
    <row r="55" spans="3:41" ht="15.75" customHeight="1" x14ac:dyDescent="0.2"/>
    <row r="56" spans="3:41" ht="15.75" customHeight="1" x14ac:dyDescent="0.2"/>
    <row r="57" spans="3:41" ht="15.75" customHeight="1" x14ac:dyDescent="0.2"/>
    <row r="58" spans="3:41" ht="15.75" customHeight="1" x14ac:dyDescent="0.2"/>
    <row r="59" spans="3:41" ht="15.75" customHeight="1" x14ac:dyDescent="0.2"/>
    <row r="60" spans="3:41" ht="15.75" customHeight="1" x14ac:dyDescent="0.2"/>
    <row r="61" spans="3:41" ht="15.75" customHeight="1" x14ac:dyDescent="0.2"/>
    <row r="62" spans="3:41" ht="15.75" customHeight="1" x14ac:dyDescent="0.2"/>
    <row r="63" spans="3:41" ht="15.75" customHeight="1" x14ac:dyDescent="0.2"/>
    <row r="64" spans="3:4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autoFilter ref="A1:AX35" xr:uid="{00000000-0009-0000-0000-000000000000}">
    <sortState xmlns:xlrd2="http://schemas.microsoft.com/office/spreadsheetml/2017/richdata2" ref="A2:AX35">
      <sortCondition ref="C1:C35"/>
    </sortState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USIP Asia Center Editor</dc:creator>
  <cp:lastModifiedBy>USIP Asia Center Editor</cp:lastModifiedBy>
  <dcterms:created xsi:type="dcterms:W3CDTF">2019-09-29T11:37:51Z</dcterms:created>
  <dcterms:modified xsi:type="dcterms:W3CDTF">2019-10-03T18:43:36Z</dcterms:modified>
</cp:coreProperties>
</file>