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flux/"/>
    </mc:Choice>
  </mc:AlternateContent>
  <xr:revisionPtr revIDLastSave="0" documentId="13_ncr:1_{4406A078-840E-6244-9451-355C50F9CEF4}" xr6:coauthVersionLast="45" xr6:coauthVersionMax="45" xr10:uidLastSave="{00000000-0000-0000-0000-000000000000}"/>
  <bookViews>
    <workbookView xWindow="1360" yWindow="460" windowWidth="30420" windowHeight="22020" xr2:uid="{00000000-000D-0000-FFFF-FFFF00000000}"/>
  </bookViews>
  <sheets>
    <sheet name="+P" sheetId="1" r:id="rId1"/>
    <sheet name="top collec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F50" i="1"/>
  <c r="G50" i="1" s="1"/>
  <c r="I49" i="1"/>
  <c r="F49" i="1"/>
  <c r="I48" i="1"/>
  <c r="F48" i="1"/>
  <c r="G48" i="1" s="1"/>
  <c r="I47" i="1"/>
  <c r="F47" i="1"/>
  <c r="G47" i="1" s="1"/>
  <c r="I46" i="1"/>
  <c r="F46" i="1"/>
  <c r="G46" i="1" s="1"/>
  <c r="I45" i="1"/>
  <c r="G45" i="1"/>
  <c r="F45" i="1"/>
  <c r="I44" i="1"/>
  <c r="F44" i="1"/>
  <c r="G44" i="1" s="1"/>
  <c r="I43" i="1"/>
  <c r="F43" i="1"/>
  <c r="I42" i="1"/>
  <c r="F42" i="1"/>
  <c r="G42" i="1" s="1"/>
  <c r="F41" i="1"/>
  <c r="F40" i="1"/>
  <c r="L39" i="1"/>
  <c r="I39" i="1"/>
  <c r="F39" i="1"/>
  <c r="G39" i="1" s="1"/>
  <c r="M39" i="1" s="1"/>
  <c r="N39" i="1" s="1"/>
  <c r="L38" i="1"/>
  <c r="I38" i="1"/>
  <c r="F38" i="1"/>
  <c r="G38" i="1" s="1"/>
  <c r="L37" i="1"/>
  <c r="I37" i="1"/>
  <c r="F37" i="1"/>
  <c r="L36" i="1"/>
  <c r="I36" i="1"/>
  <c r="F36" i="1"/>
  <c r="L35" i="1"/>
  <c r="I35" i="1"/>
  <c r="F35" i="1"/>
  <c r="G35" i="1" s="1"/>
  <c r="M35" i="1" s="1"/>
  <c r="N35" i="1" s="1"/>
  <c r="L34" i="1"/>
  <c r="I34" i="1"/>
  <c r="F34" i="1"/>
  <c r="G34" i="1" s="1"/>
  <c r="M34" i="1" s="1"/>
  <c r="N34" i="1" s="1"/>
  <c r="L33" i="1"/>
  <c r="I33" i="1"/>
  <c r="F33" i="1"/>
  <c r="L32" i="1"/>
  <c r="I32" i="1"/>
  <c r="F32" i="1"/>
  <c r="L31" i="1"/>
  <c r="I31" i="1"/>
  <c r="F31" i="1"/>
  <c r="G31" i="1" s="1"/>
  <c r="M31" i="1" s="1"/>
  <c r="N31" i="1" s="1"/>
  <c r="L30" i="1"/>
  <c r="I30" i="1"/>
  <c r="F30" i="1"/>
  <c r="G30" i="1" s="1"/>
  <c r="M30" i="1" s="1"/>
  <c r="N30" i="1" s="1"/>
  <c r="L16" i="1"/>
  <c r="F16" i="1"/>
  <c r="L15" i="1"/>
  <c r="I15" i="1"/>
  <c r="F15" i="1"/>
  <c r="G15" i="1" s="1"/>
  <c r="M15" i="1" s="1"/>
  <c r="N15" i="1" s="1"/>
  <c r="L14" i="1"/>
  <c r="I14" i="1"/>
  <c r="F14" i="1"/>
  <c r="G14" i="1" s="1"/>
  <c r="M14" i="1" s="1"/>
  <c r="N14" i="1" s="1"/>
  <c r="L13" i="1"/>
  <c r="I13" i="1"/>
  <c r="F13" i="1"/>
  <c r="L12" i="1"/>
  <c r="I12" i="1"/>
  <c r="F12" i="1"/>
  <c r="L11" i="1"/>
  <c r="I11" i="1"/>
  <c r="F11" i="1"/>
  <c r="G11" i="1" s="1"/>
  <c r="M11" i="1" s="1"/>
  <c r="N11" i="1" s="1"/>
  <c r="L10" i="1"/>
  <c r="I10" i="1"/>
  <c r="F10" i="1"/>
  <c r="G10" i="1" s="1"/>
  <c r="M10" i="1" s="1"/>
  <c r="N10" i="1" s="1"/>
  <c r="L9" i="1"/>
  <c r="I9" i="1"/>
  <c r="F9" i="1"/>
  <c r="L8" i="1"/>
  <c r="I8" i="1"/>
  <c r="F8" i="1"/>
  <c r="L7" i="1"/>
  <c r="I7" i="1"/>
  <c r="F7" i="1"/>
  <c r="G7" i="1" s="1"/>
  <c r="M7" i="1" s="1"/>
  <c r="N7" i="1" s="1"/>
  <c r="L6" i="1"/>
  <c r="I6" i="1"/>
  <c r="F6" i="1"/>
  <c r="G6" i="1" s="1"/>
  <c r="M6" i="1" s="1"/>
  <c r="N6" i="1" s="1"/>
  <c r="L5" i="1"/>
  <c r="I5" i="1"/>
  <c r="F5" i="1"/>
  <c r="L4" i="1"/>
  <c r="I4" i="1"/>
  <c r="F4" i="1"/>
  <c r="L3" i="1"/>
  <c r="I3" i="1"/>
  <c r="F3" i="1"/>
  <c r="G3" i="1" s="1"/>
  <c r="M3" i="1" s="1"/>
  <c r="N3" i="1" s="1"/>
  <c r="L2" i="1"/>
  <c r="I2" i="1"/>
  <c r="F2" i="1"/>
  <c r="G2" i="1" s="1"/>
  <c r="M2" i="1" s="1"/>
  <c r="N2" i="1" s="1"/>
  <c r="G49" i="1" l="1"/>
  <c r="M38" i="1"/>
  <c r="N38" i="1" s="1"/>
  <c r="G5" i="1"/>
  <c r="M5" i="1" s="1"/>
  <c r="N5" i="1" s="1"/>
  <c r="G9" i="1"/>
  <c r="M9" i="1" s="1"/>
  <c r="N9" i="1" s="1"/>
  <c r="G13" i="1"/>
  <c r="M13" i="1" s="1"/>
  <c r="N13" i="1" s="1"/>
  <c r="G33" i="1"/>
  <c r="M33" i="1" s="1"/>
  <c r="N33" i="1" s="1"/>
  <c r="G37" i="1"/>
  <c r="M37" i="1" s="1"/>
  <c r="N37" i="1" s="1"/>
  <c r="G4" i="1"/>
  <c r="M4" i="1" s="1"/>
  <c r="N4" i="1" s="1"/>
  <c r="G8" i="1"/>
  <c r="M8" i="1" s="1"/>
  <c r="N8" i="1" s="1"/>
  <c r="G12" i="1"/>
  <c r="M12" i="1" s="1"/>
  <c r="N12" i="1" s="1"/>
  <c r="G32" i="1"/>
  <c r="M32" i="1" s="1"/>
  <c r="N32" i="1" s="1"/>
  <c r="G36" i="1"/>
  <c r="M36" i="1" s="1"/>
  <c r="N36" i="1" s="1"/>
  <c r="G43" i="1"/>
</calcChain>
</file>

<file path=xl/sharedStrings.xml><?xml version="1.0" encoding="utf-8"?>
<sst xmlns="http://schemas.openxmlformats.org/spreadsheetml/2006/main" count="183" uniqueCount="63">
  <si>
    <t>2-2_50m_top</t>
  </si>
  <si>
    <t>P1</t>
  </si>
  <si>
    <t>top collector</t>
  </si>
  <si>
    <t>3-10_68m_top</t>
  </si>
  <si>
    <t>1-8_73m_top</t>
  </si>
  <si>
    <t>3-7_90m_top</t>
  </si>
  <si>
    <t>1-5_100m_top</t>
  </si>
  <si>
    <t>2-6_110m_top</t>
  </si>
  <si>
    <t>1-8_120m_top</t>
  </si>
  <si>
    <t>2-6_132m_top</t>
  </si>
  <si>
    <t>1-5_150m_top</t>
  </si>
  <si>
    <t>3-3_150m_top</t>
  </si>
  <si>
    <t>3-7_355m_top</t>
  </si>
  <si>
    <t>4-4_700m_top</t>
  </si>
  <si>
    <t>Sample</t>
  </si>
  <si>
    <t>Station</t>
  </si>
  <si>
    <t>Sample bottle</t>
  </si>
  <si>
    <t>mg material on filter</t>
  </si>
  <si>
    <t>mg scaled up to whole sample (processed sample represents 60.8% of whole)</t>
  </si>
  <si>
    <t>scaled up to reflect volume filtered (mg)</t>
  </si>
  <si>
    <t>volume filtered</t>
  </si>
  <si>
    <t>% total sample filtered</t>
  </si>
  <si>
    <t>depth</t>
  </si>
  <si>
    <t>amount time +p bottle collecting</t>
  </si>
  <si>
    <t>mg/day</t>
  </si>
  <si>
    <t>mg/day/m2</t>
  </si>
  <si>
    <t>2-2_50m_+p</t>
  </si>
  <si>
    <t>plus P</t>
  </si>
  <si>
    <t>cone</t>
  </si>
  <si>
    <t>1-1_60m_+p</t>
  </si>
  <si>
    <t>3-10_68m_+p</t>
  </si>
  <si>
    <t>1-8_73m_+p</t>
  </si>
  <si>
    <t>3-7_90m_+p</t>
  </si>
  <si>
    <t>1-5_100m_+p</t>
  </si>
  <si>
    <t>2-6_110m_+p</t>
  </si>
  <si>
    <t>1-8_120m_+p</t>
  </si>
  <si>
    <t>2-6_132m_+p</t>
  </si>
  <si>
    <t>net</t>
  </si>
  <si>
    <t>1-5_150m_+p</t>
  </si>
  <si>
    <t>3-3_150m_+p</t>
  </si>
  <si>
    <t>3-10_168m_+p</t>
  </si>
  <si>
    <t>3-7_355m_+p</t>
  </si>
  <si>
    <t>4-4_700m_+p</t>
  </si>
  <si>
    <t>Area of cone trap</t>
  </si>
  <si>
    <t>r=15 inches</t>
  </si>
  <si>
    <t>0.46 m2</t>
  </si>
  <si>
    <t>Area of net</t>
  </si>
  <si>
    <t>r=</t>
  </si>
  <si>
    <t>1.23 m2</t>
  </si>
  <si>
    <t>Check scaling factor - need to upscale total mg to reflect entire 47mm filter, not just punches?</t>
  </si>
  <si>
    <t>r (meters)</t>
  </si>
  <si>
    <t>2-2_50m_ctl</t>
  </si>
  <si>
    <t>control</t>
  </si>
  <si>
    <t>N/A</t>
  </si>
  <si>
    <t>3-10_68m_ctl</t>
  </si>
  <si>
    <t>3-7_90m_ctl</t>
  </si>
  <si>
    <t>1-8_120m_ctl</t>
  </si>
  <si>
    <t>2-6_132m_ctl</t>
  </si>
  <si>
    <t>3-3_150m_ctl</t>
  </si>
  <si>
    <t>3-10_168m_ctl</t>
  </si>
  <si>
    <t>4-11_265m_ctl</t>
  </si>
  <si>
    <t>3-7_355m_ctl</t>
  </si>
  <si>
    <t>4-4_700m_ctl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</si>
</sst>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mg material in +P bottle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xVal>
            <c:numRef>
              <c:f>'+P'!$E$2:$E$15</c:f>
              <c:numCache>
                <c:formatCode>General</c:formatCode>
                <c:ptCount val="14"/>
                <c:pt idx="0">
                  <c:v>9.3879409999999996</c:v>
                </c:pt>
                <c:pt idx="1">
                  <c:v>11.387941</c:v>
                </c:pt>
                <c:pt idx="2">
                  <c:v>10.387941</c:v>
                </c:pt>
                <c:pt idx="3">
                  <c:v>10.387941</c:v>
                </c:pt>
                <c:pt idx="4">
                  <c:v>8.3879409999999996</c:v>
                </c:pt>
                <c:pt idx="5">
                  <c:v>13.387941</c:v>
                </c:pt>
                <c:pt idx="6">
                  <c:v>8.3879409999999996</c:v>
                </c:pt>
                <c:pt idx="7">
                  <c:v>2.3879410000000001</c:v>
                </c:pt>
                <c:pt idx="8">
                  <c:v>8.3879409999999996</c:v>
                </c:pt>
                <c:pt idx="9">
                  <c:v>9.3879409999999996</c:v>
                </c:pt>
                <c:pt idx="10">
                  <c:v>11.387941</c:v>
                </c:pt>
                <c:pt idx="11">
                  <c:v>29.387941000000001</c:v>
                </c:pt>
                <c:pt idx="12">
                  <c:v>9.3879409999999996</c:v>
                </c:pt>
                <c:pt idx="13">
                  <c:v>15.387941</c:v>
                </c:pt>
              </c:numCache>
            </c:numRef>
          </c:xVal>
          <c:yVal>
            <c:numRef>
              <c:f>'+P'!$J$2:$J$15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68</c:v>
                </c:pt>
                <c:pt idx="3">
                  <c:v>73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150</c:v>
                </c:pt>
                <c:pt idx="10">
                  <c:v>150</c:v>
                </c:pt>
                <c:pt idx="11">
                  <c:v>168</c:v>
                </c:pt>
                <c:pt idx="12">
                  <c:v>355</c:v>
                </c:pt>
                <c:pt idx="13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C-0B4C-9681-3A2295E9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71342"/>
        <c:axId val="1085853856"/>
      </c:scatterChart>
      <c:valAx>
        <c:axId val="91287134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mg material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85853856"/>
        <c:crosses val="autoZero"/>
        <c:crossBetween val="midCat"/>
      </c:valAx>
      <c:valAx>
        <c:axId val="10858538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287134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mg material in +P bottle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'+P'!$N$2:$N$15</c:f>
              <c:numCache>
                <c:formatCode>General</c:formatCode>
                <c:ptCount val="14"/>
                <c:pt idx="0">
                  <c:v>99.456956097974384</c:v>
                </c:pt>
                <c:pt idx="1">
                  <c:v>66.818875784779664</c:v>
                </c:pt>
                <c:pt idx="2">
                  <c:v>37.103587986389073</c:v>
                </c:pt>
                <c:pt idx="3">
                  <c:v>49.52298340961098</c:v>
                </c:pt>
                <c:pt idx="4">
                  <c:v>79.097690924635998</c:v>
                </c:pt>
                <c:pt idx="5">
                  <c:v>100.11771436263291</c:v>
                </c:pt>
                <c:pt idx="6">
                  <c:v>79.097690924635998</c:v>
                </c:pt>
                <c:pt idx="7">
                  <c:v>18.973596809051614</c:v>
                </c:pt>
                <c:pt idx="8">
                  <c:v>29.581250264498021</c:v>
                </c:pt>
                <c:pt idx="9">
                  <c:v>67.697591965848119</c:v>
                </c:pt>
                <c:pt idx="10">
                  <c:v>34.806348187542028</c:v>
                </c:pt>
                <c:pt idx="11">
                  <c:v>32.890333996259713</c:v>
                </c:pt>
                <c:pt idx="12">
                  <c:v>28.693505104223973</c:v>
                </c:pt>
                <c:pt idx="13">
                  <c:v>28.381400041314389</c:v>
                </c:pt>
              </c:numCache>
            </c:numRef>
          </c:xVal>
          <c:yVal>
            <c:numRef>
              <c:f>'+P'!$J$2:$J$15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68</c:v>
                </c:pt>
                <c:pt idx="3">
                  <c:v>73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150</c:v>
                </c:pt>
                <c:pt idx="10">
                  <c:v>150</c:v>
                </c:pt>
                <c:pt idx="11">
                  <c:v>168</c:v>
                </c:pt>
                <c:pt idx="12">
                  <c:v>355</c:v>
                </c:pt>
                <c:pt idx="13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2-F640-B75B-ADDF4CD0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6159"/>
        <c:axId val="1994699186"/>
      </c:scatterChart>
      <c:valAx>
        <c:axId val="955061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mg material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94699186"/>
        <c:crosses val="autoZero"/>
        <c:crossBetween val="midCat"/>
      </c:valAx>
      <c:valAx>
        <c:axId val="19946991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/>
                  <a:t>Depth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506159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595959"/>
                </a:solidFill>
                <a:latin typeface="Calibri"/>
              </a:defRPr>
            </a:pPr>
            <a:r>
              <a:rPr lang="en-US" sz="1800">
                <a:solidFill>
                  <a:schemeClr val="tx1"/>
                </a:solidFill>
              </a:rPr>
              <a:t>total</a:t>
            </a:r>
            <a:r>
              <a:rPr lang="en-US" sz="1800" baseline="0">
                <a:solidFill>
                  <a:schemeClr val="tx1"/>
                </a:solidFill>
              </a:rPr>
              <a:t> f</a:t>
            </a:r>
            <a:r>
              <a:rPr lang="en-US" sz="1800">
                <a:solidFill>
                  <a:schemeClr val="tx1"/>
                </a:solidFill>
              </a:rPr>
              <a:t>lux at P1 (onshore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37082020997375326"/>
          <c:y val="7.1301247771836003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'+P'!$N$2:$N$15</c:f>
              <c:numCache>
                <c:formatCode>General</c:formatCode>
                <c:ptCount val="14"/>
                <c:pt idx="0">
                  <c:v>99.456956097974384</c:v>
                </c:pt>
                <c:pt idx="1">
                  <c:v>66.818875784779664</c:v>
                </c:pt>
                <c:pt idx="2">
                  <c:v>37.103587986389073</c:v>
                </c:pt>
                <c:pt idx="3">
                  <c:v>49.52298340961098</c:v>
                </c:pt>
                <c:pt idx="4">
                  <c:v>79.097690924635998</c:v>
                </c:pt>
                <c:pt idx="5">
                  <c:v>100.11771436263291</c:v>
                </c:pt>
                <c:pt idx="6">
                  <c:v>79.097690924635998</c:v>
                </c:pt>
                <c:pt idx="7">
                  <c:v>18.973596809051614</c:v>
                </c:pt>
                <c:pt idx="8">
                  <c:v>29.581250264498021</c:v>
                </c:pt>
                <c:pt idx="9">
                  <c:v>67.697591965848119</c:v>
                </c:pt>
                <c:pt idx="10">
                  <c:v>34.806348187542028</c:v>
                </c:pt>
                <c:pt idx="11">
                  <c:v>32.890333996259713</c:v>
                </c:pt>
                <c:pt idx="12">
                  <c:v>28.693505104223973</c:v>
                </c:pt>
                <c:pt idx="13">
                  <c:v>28.381400041314389</c:v>
                </c:pt>
              </c:numCache>
            </c:numRef>
          </c:xVal>
          <c:yVal>
            <c:numRef>
              <c:f>'+P'!$J$2:$J$15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68</c:v>
                </c:pt>
                <c:pt idx="3">
                  <c:v>73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132</c:v>
                </c:pt>
                <c:pt idx="9">
                  <c:v>150</c:v>
                </c:pt>
                <c:pt idx="10">
                  <c:v>150</c:v>
                </c:pt>
                <c:pt idx="11">
                  <c:v>168</c:v>
                </c:pt>
                <c:pt idx="12">
                  <c:v>355</c:v>
                </c:pt>
                <c:pt idx="13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4-4443-8DB8-9FBB851C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23233"/>
        <c:axId val="607930127"/>
      </c:scatterChart>
      <c:valAx>
        <c:axId val="728423233"/>
        <c:scaling>
          <c:orientation val="minMax"/>
        </c:scaling>
        <c:delete val="0"/>
        <c:axPos val="t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i="0" u="none" strike="noStrike" baseline="0">
                    <a:effectLst/>
                  </a:rPr>
                  <a:t>mg/day/m2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6676509186351706"/>
              <c:y val="6.5891335775541432E-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930127"/>
        <c:crosses val="autoZero"/>
        <c:crossBetween val="midCat"/>
      </c:valAx>
      <c:valAx>
        <c:axId val="607930127"/>
        <c:scaling>
          <c:orientation val="maxMin"/>
          <c:max val="1000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5419422572178477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842323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371475</xdr:colOff>
      <xdr:row>0</xdr:row>
      <xdr:rowOff>609600</xdr:rowOff>
    </xdr:from>
    <xdr:ext cx="7743825" cy="6315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19050</xdr:colOff>
      <xdr:row>1</xdr:row>
      <xdr:rowOff>104775</xdr:rowOff>
    </xdr:from>
    <xdr:ext cx="7743825" cy="4648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320674</xdr:colOff>
      <xdr:row>1</xdr:row>
      <xdr:rowOff>92074</xdr:rowOff>
    </xdr:from>
    <xdr:ext cx="7388225" cy="82518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0.12317</cdr:x>
      <cdr:y>0.21192</cdr:y>
    </cdr:from>
    <cdr:to>
      <cdr:x>0.97691</cdr:x>
      <cdr:y>0.97841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902EE39-ECD4-2F42-AF07-1B8EE61CA1CA}"/>
            </a:ext>
          </a:extLst>
        </cdr:cNvPr>
        <cdr:cNvSpPr/>
      </cdr:nvSpPr>
      <cdr:spPr>
        <a:xfrm xmlns:a="http://schemas.openxmlformats.org/drawingml/2006/main">
          <a:off x="910043" y="1748735"/>
          <a:ext cx="6307623" cy="6324941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4">
                <a:lumMod val="0"/>
                <a:lumOff val="100000"/>
                <a:alpha val="22000"/>
              </a:schemeClr>
            </a:gs>
            <a:gs pos="0">
              <a:schemeClr val="accent4">
                <a:lumMod val="0"/>
                <a:lumOff val="100000"/>
                <a:alpha val="49000"/>
              </a:schemeClr>
            </a:gs>
            <a:gs pos="100000">
              <a:schemeClr val="accent4">
                <a:lumMod val="100000"/>
                <a:alpha val="0"/>
              </a:schemeClr>
            </a:gs>
          </a:gsLst>
          <a:lin ang="54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0.77778</cdr:x>
      <cdr:y>0.49866</cdr:y>
    </cdr:from>
    <cdr:to>
      <cdr:x>1</cdr:x>
      <cdr:y>0.57888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CD056A-DC8C-7948-B4E7-A871AF568E1A}"/>
            </a:ext>
          </a:extLst>
        </cdr:cNvPr>
        <cdr:cNvSpPr txBox="1"/>
      </cdr:nvSpPr>
      <cdr:spPr>
        <a:xfrm xmlns:a="http://schemas.openxmlformats.org/drawingml/2006/main">
          <a:off x="5689600" y="3552825"/>
          <a:ext cx="1625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accent4">
                  <a:lumMod val="75000"/>
                </a:schemeClr>
              </a:solidFill>
            </a:rPr>
            <a:t>ODZ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N1" workbookViewId="0">
      <selection activeCell="U33" sqref="U33"/>
    </sheetView>
  </sheetViews>
  <sheetFormatPr baseColWidth="10" defaultColWidth="14.5" defaultRowHeight="15" customHeight="1" x14ac:dyDescent="0.2"/>
  <cols>
    <col min="1" max="1" width="23" customWidth="1"/>
    <col min="2" max="4" width="8.6640625" customWidth="1"/>
    <col min="5" max="5" width="11.5" customWidth="1"/>
    <col min="6" max="9" width="13.6640625" customWidth="1"/>
    <col min="10" max="10" width="14.6640625" customWidth="1"/>
    <col min="11" max="11" width="12.6640625" customWidth="1"/>
    <col min="12" max="12" width="19.83203125" customWidth="1"/>
    <col min="13" max="13" width="18.5" customWidth="1"/>
    <col min="14" max="14" width="21.33203125" customWidth="1"/>
    <col min="15" max="15" width="11.83203125" customWidth="1"/>
    <col min="16" max="30" width="8.6640625" customWidth="1"/>
  </cols>
  <sheetData>
    <row r="1" spans="1:30" ht="145.5" customHeight="1" x14ac:dyDescent="0.2">
      <c r="A1" s="1" t="s">
        <v>14</v>
      </c>
      <c r="B1" s="1" t="s">
        <v>15</v>
      </c>
      <c r="C1" s="1" t="s">
        <v>16</v>
      </c>
      <c r="D1" s="1"/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 t="s">
        <v>24</v>
      </c>
      <c r="N1" s="1" t="s">
        <v>25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s="2" t="s">
        <v>26</v>
      </c>
      <c r="B2" s="2" t="s">
        <v>1</v>
      </c>
      <c r="C2" s="2" t="s">
        <v>27</v>
      </c>
      <c r="D2" s="2" t="s">
        <v>28</v>
      </c>
      <c r="E2" s="2">
        <v>9.3879409999999996</v>
      </c>
      <c r="F2" s="2">
        <f t="shared" ref="F2:F16" si="0">E2/0.608</f>
        <v>15.440692434210526</v>
      </c>
      <c r="G2" s="2">
        <f t="shared" ref="G2:G15" si="1">F2/I2</f>
        <v>22.87509990253411</v>
      </c>
      <c r="H2" s="2">
        <v>675</v>
      </c>
      <c r="I2" s="2">
        <f t="shared" ref="I2:I15" si="2">H2/1000</f>
        <v>0.67500000000000004</v>
      </c>
      <c r="J2" s="2">
        <v>50</v>
      </c>
      <c r="K2" s="2">
        <v>12</v>
      </c>
      <c r="L2" s="2">
        <f t="shared" ref="L2:L16" si="3">K2/24</f>
        <v>0.5</v>
      </c>
      <c r="M2" s="2">
        <f t="shared" ref="M2:M15" si="4">G2/L2</f>
        <v>45.75019980506822</v>
      </c>
      <c r="N2" s="2">
        <f t="shared" ref="N2:N9" si="5">M2/0.46</f>
        <v>99.456956097974384</v>
      </c>
    </row>
    <row r="3" spans="1:30" x14ac:dyDescent="0.2">
      <c r="A3" s="2" t="s">
        <v>29</v>
      </c>
      <c r="B3" s="2" t="s">
        <v>1</v>
      </c>
      <c r="C3" s="2" t="s">
        <v>27</v>
      </c>
      <c r="D3" s="2" t="s">
        <v>28</v>
      </c>
      <c r="E3" s="2">
        <v>11.387941</v>
      </c>
      <c r="F3" s="2">
        <f t="shared" si="0"/>
        <v>18.730166118421053</v>
      </c>
      <c r="G3" s="2">
        <f t="shared" si="1"/>
        <v>19.210426788124156</v>
      </c>
      <c r="H3" s="2">
        <v>975</v>
      </c>
      <c r="I3" s="2">
        <f t="shared" si="2"/>
        <v>0.97499999999999998</v>
      </c>
      <c r="J3" s="2">
        <v>60</v>
      </c>
      <c r="K3" s="2">
        <v>15</v>
      </c>
      <c r="L3" s="2">
        <f t="shared" si="3"/>
        <v>0.625</v>
      </c>
      <c r="M3" s="2">
        <f t="shared" si="4"/>
        <v>30.736682860998648</v>
      </c>
      <c r="N3" s="2">
        <f t="shared" si="5"/>
        <v>66.818875784779664</v>
      </c>
    </row>
    <row r="4" spans="1:30" x14ac:dyDescent="0.2">
      <c r="A4" s="2" t="s">
        <v>30</v>
      </c>
      <c r="B4" s="2" t="s">
        <v>1</v>
      </c>
      <c r="C4" s="2" t="s">
        <v>27</v>
      </c>
      <c r="D4" s="2" t="s">
        <v>28</v>
      </c>
      <c r="E4" s="2">
        <v>10.387941</v>
      </c>
      <c r="F4" s="2">
        <f t="shared" si="0"/>
        <v>17.085429276315789</v>
      </c>
      <c r="G4" s="2">
        <f t="shared" si="1"/>
        <v>22.045715195246178</v>
      </c>
      <c r="H4" s="2">
        <v>775</v>
      </c>
      <c r="I4" s="2">
        <f t="shared" si="2"/>
        <v>0.77500000000000002</v>
      </c>
      <c r="J4" s="2">
        <v>68</v>
      </c>
      <c r="K4" s="2">
        <v>31</v>
      </c>
      <c r="L4" s="2">
        <f t="shared" si="3"/>
        <v>1.2916666666666667</v>
      </c>
      <c r="M4" s="2">
        <f t="shared" si="4"/>
        <v>17.067650473738976</v>
      </c>
      <c r="N4" s="2">
        <f t="shared" si="5"/>
        <v>37.103587986389073</v>
      </c>
    </row>
    <row r="5" spans="1:30" x14ac:dyDescent="0.2">
      <c r="A5" s="2" t="s">
        <v>31</v>
      </c>
      <c r="B5" s="2" t="s">
        <v>1</v>
      </c>
      <c r="C5" s="2" t="s">
        <v>27</v>
      </c>
      <c r="D5" s="2" t="s">
        <v>28</v>
      </c>
      <c r="E5" s="2">
        <v>10.387941</v>
      </c>
      <c r="F5" s="2">
        <f t="shared" si="0"/>
        <v>17.085429276315789</v>
      </c>
      <c r="G5" s="2">
        <f t="shared" si="1"/>
        <v>22.780572368421051</v>
      </c>
      <c r="H5" s="2">
        <v>750</v>
      </c>
      <c r="I5" s="2">
        <f t="shared" si="2"/>
        <v>0.75</v>
      </c>
      <c r="J5" s="2">
        <v>73</v>
      </c>
      <c r="K5" s="2">
        <v>24</v>
      </c>
      <c r="L5" s="2">
        <f t="shared" si="3"/>
        <v>1</v>
      </c>
      <c r="M5" s="2">
        <f t="shared" si="4"/>
        <v>22.780572368421051</v>
      </c>
      <c r="N5" s="2">
        <f t="shared" si="5"/>
        <v>49.52298340961098</v>
      </c>
    </row>
    <row r="6" spans="1:30" x14ac:dyDescent="0.2">
      <c r="A6" s="2" t="s">
        <v>32</v>
      </c>
      <c r="B6" s="2" t="s">
        <v>1</v>
      </c>
      <c r="C6" s="2" t="s">
        <v>27</v>
      </c>
      <c r="D6" s="2" t="s">
        <v>28</v>
      </c>
      <c r="E6" s="2">
        <v>8.3879409999999996</v>
      </c>
      <c r="F6" s="2">
        <f t="shared" si="0"/>
        <v>13.795955592105264</v>
      </c>
      <c r="G6" s="2">
        <f t="shared" si="1"/>
        <v>21.22454706477733</v>
      </c>
      <c r="H6" s="2">
        <v>650</v>
      </c>
      <c r="I6" s="2">
        <f t="shared" si="2"/>
        <v>0.65</v>
      </c>
      <c r="J6" s="2">
        <v>90</v>
      </c>
      <c r="K6" s="2">
        <v>14</v>
      </c>
      <c r="L6" s="2">
        <f t="shared" si="3"/>
        <v>0.58333333333333337</v>
      </c>
      <c r="M6" s="2">
        <f t="shared" si="4"/>
        <v>36.384937825332564</v>
      </c>
      <c r="N6" s="2">
        <f t="shared" si="5"/>
        <v>79.097690924635998</v>
      </c>
    </row>
    <row r="7" spans="1:30" x14ac:dyDescent="0.2">
      <c r="A7" s="2" t="s">
        <v>33</v>
      </c>
      <c r="B7" s="2" t="s">
        <v>1</v>
      </c>
      <c r="C7" s="2" t="s">
        <v>27</v>
      </c>
      <c r="D7" s="2" t="s">
        <v>28</v>
      </c>
      <c r="E7" s="2">
        <v>13.387941</v>
      </c>
      <c r="F7" s="2">
        <f t="shared" si="0"/>
        <v>22.01963980263158</v>
      </c>
      <c r="G7" s="2">
        <f t="shared" si="1"/>
        <v>32.621688596491225</v>
      </c>
      <c r="H7" s="2">
        <v>675</v>
      </c>
      <c r="I7" s="2">
        <f t="shared" si="2"/>
        <v>0.67500000000000004</v>
      </c>
      <c r="J7" s="2">
        <v>100</v>
      </c>
      <c r="K7" s="2">
        <v>17</v>
      </c>
      <c r="L7" s="2">
        <f t="shared" si="3"/>
        <v>0.70833333333333337</v>
      </c>
      <c r="M7" s="2">
        <f t="shared" si="4"/>
        <v>46.05414860681114</v>
      </c>
      <c r="N7" s="2">
        <f t="shared" si="5"/>
        <v>100.11771436263291</v>
      </c>
    </row>
    <row r="8" spans="1:30" x14ac:dyDescent="0.2">
      <c r="A8" s="2" t="s">
        <v>34</v>
      </c>
      <c r="B8" s="2" t="s">
        <v>1</v>
      </c>
      <c r="C8" s="2" t="s">
        <v>27</v>
      </c>
      <c r="D8" s="2" t="s">
        <v>28</v>
      </c>
      <c r="E8" s="2">
        <v>8.3879409999999996</v>
      </c>
      <c r="F8" s="2">
        <f t="shared" si="0"/>
        <v>13.795955592105264</v>
      </c>
      <c r="G8" s="2">
        <f t="shared" si="1"/>
        <v>21.22454706477733</v>
      </c>
      <c r="H8" s="2">
        <v>650</v>
      </c>
      <c r="I8" s="2">
        <f t="shared" si="2"/>
        <v>0.65</v>
      </c>
      <c r="J8" s="2">
        <v>110</v>
      </c>
      <c r="K8" s="2">
        <v>14</v>
      </c>
      <c r="L8" s="2">
        <f t="shared" si="3"/>
        <v>0.58333333333333337</v>
      </c>
      <c r="M8" s="2">
        <f t="shared" si="4"/>
        <v>36.384937825332564</v>
      </c>
      <c r="N8" s="2">
        <f t="shared" si="5"/>
        <v>79.097690924635998</v>
      </c>
    </row>
    <row r="9" spans="1:30" x14ac:dyDescent="0.2">
      <c r="A9" s="2" t="s">
        <v>35</v>
      </c>
      <c r="B9" s="2" t="s">
        <v>1</v>
      </c>
      <c r="C9" s="2" t="s">
        <v>27</v>
      </c>
      <c r="D9" s="2" t="s">
        <v>28</v>
      </c>
      <c r="E9" s="2">
        <v>2.3879410000000001</v>
      </c>
      <c r="F9" s="2">
        <f t="shared" si="0"/>
        <v>3.9275345394736845</v>
      </c>
      <c r="G9" s="2">
        <f t="shared" si="1"/>
        <v>8.7278545321637431</v>
      </c>
      <c r="H9" s="2">
        <v>450</v>
      </c>
      <c r="I9" s="2">
        <f t="shared" si="2"/>
        <v>0.45</v>
      </c>
      <c r="J9" s="2">
        <v>120</v>
      </c>
      <c r="K9" s="2">
        <v>24</v>
      </c>
      <c r="L9" s="2">
        <f t="shared" si="3"/>
        <v>1</v>
      </c>
      <c r="M9" s="2">
        <f t="shared" si="4"/>
        <v>8.7278545321637431</v>
      </c>
      <c r="N9" s="2">
        <f t="shared" si="5"/>
        <v>18.973596809051614</v>
      </c>
    </row>
    <row r="10" spans="1:30" x14ac:dyDescent="0.2">
      <c r="A10" s="3" t="s">
        <v>36</v>
      </c>
      <c r="B10" s="3" t="s">
        <v>1</v>
      </c>
      <c r="C10" s="3" t="s">
        <v>27</v>
      </c>
      <c r="D10" s="3" t="s">
        <v>37</v>
      </c>
      <c r="E10" s="3">
        <v>8.3879409999999996</v>
      </c>
      <c r="F10" s="2">
        <f t="shared" si="0"/>
        <v>13.795955592105264</v>
      </c>
      <c r="G10" s="2">
        <f t="shared" si="1"/>
        <v>21.22454706477733</v>
      </c>
      <c r="H10" s="2">
        <v>650</v>
      </c>
      <c r="I10" s="2">
        <f t="shared" si="2"/>
        <v>0.65</v>
      </c>
      <c r="J10" s="3">
        <v>132</v>
      </c>
      <c r="K10" s="3">
        <v>14</v>
      </c>
      <c r="L10" s="3">
        <f t="shared" si="3"/>
        <v>0.58333333333333337</v>
      </c>
      <c r="M10" s="2">
        <f t="shared" si="4"/>
        <v>36.384937825332564</v>
      </c>
      <c r="N10" s="3">
        <f>M10/1.23</f>
        <v>29.581250264498021</v>
      </c>
    </row>
    <row r="11" spans="1:30" x14ac:dyDescent="0.2">
      <c r="A11" s="2" t="s">
        <v>38</v>
      </c>
      <c r="B11" s="2" t="s">
        <v>1</v>
      </c>
      <c r="C11" s="2" t="s">
        <v>27</v>
      </c>
      <c r="D11" s="2" t="s">
        <v>28</v>
      </c>
      <c r="E11" s="2">
        <v>9.3879409999999996</v>
      </c>
      <c r="F11" s="2">
        <f t="shared" si="0"/>
        <v>15.440692434210526</v>
      </c>
      <c r="G11" s="2">
        <f t="shared" si="1"/>
        <v>22.058132048872181</v>
      </c>
      <c r="H11" s="2">
        <v>700</v>
      </c>
      <c r="I11" s="2">
        <f t="shared" si="2"/>
        <v>0.7</v>
      </c>
      <c r="J11" s="2">
        <v>150</v>
      </c>
      <c r="K11" s="2">
        <v>17</v>
      </c>
      <c r="L11" s="2">
        <f t="shared" si="3"/>
        <v>0.70833333333333337</v>
      </c>
      <c r="M11" s="2">
        <f t="shared" si="4"/>
        <v>31.140892304290137</v>
      </c>
      <c r="N11" s="2">
        <f>M11/0.46</f>
        <v>67.697591965848119</v>
      </c>
    </row>
    <row r="12" spans="1:30" x14ac:dyDescent="0.2">
      <c r="A12" s="3" t="s">
        <v>39</v>
      </c>
      <c r="B12" s="3" t="s">
        <v>1</v>
      </c>
      <c r="C12" s="3" t="s">
        <v>27</v>
      </c>
      <c r="D12" s="3" t="s">
        <v>37</v>
      </c>
      <c r="E12" s="3">
        <v>11.387941</v>
      </c>
      <c r="F12" s="2">
        <f t="shared" si="0"/>
        <v>18.730166118421053</v>
      </c>
      <c r="G12" s="2">
        <f t="shared" si="1"/>
        <v>21.405904135338346</v>
      </c>
      <c r="H12" s="2">
        <v>875</v>
      </c>
      <c r="I12" s="2">
        <f t="shared" si="2"/>
        <v>0.875</v>
      </c>
      <c r="J12" s="3">
        <v>150</v>
      </c>
      <c r="K12" s="3">
        <v>12</v>
      </c>
      <c r="L12" s="3">
        <f t="shared" si="3"/>
        <v>0.5</v>
      </c>
      <c r="M12" s="2">
        <f t="shared" si="4"/>
        <v>42.811808270676693</v>
      </c>
      <c r="N12" s="3">
        <f t="shared" ref="N12:N15" si="6">M12/1.23</f>
        <v>34.806348187542028</v>
      </c>
    </row>
    <row r="13" spans="1:30" x14ac:dyDescent="0.2">
      <c r="A13" s="3" t="s">
        <v>40</v>
      </c>
      <c r="B13" s="3" t="s">
        <v>1</v>
      </c>
      <c r="C13" s="3" t="s">
        <v>27</v>
      </c>
      <c r="D13" s="3" t="s">
        <v>37</v>
      </c>
      <c r="E13" s="3">
        <v>29.387941000000001</v>
      </c>
      <c r="F13" s="2">
        <f t="shared" si="0"/>
        <v>48.335429276315793</v>
      </c>
      <c r="G13" s="2">
        <f t="shared" si="1"/>
        <v>52.254518136557614</v>
      </c>
      <c r="H13" s="2">
        <v>925</v>
      </c>
      <c r="I13" s="2">
        <f t="shared" si="2"/>
        <v>0.92500000000000004</v>
      </c>
      <c r="J13" s="3">
        <v>168</v>
      </c>
      <c r="K13" s="3">
        <v>31</v>
      </c>
      <c r="L13" s="3">
        <f t="shared" si="3"/>
        <v>1.2916666666666667</v>
      </c>
      <c r="M13" s="2">
        <f t="shared" si="4"/>
        <v>40.455110815399443</v>
      </c>
      <c r="N13" s="3">
        <f t="shared" si="6"/>
        <v>32.890333996259713</v>
      </c>
    </row>
    <row r="14" spans="1:30" x14ac:dyDescent="0.2">
      <c r="A14" s="3" t="s">
        <v>41</v>
      </c>
      <c r="B14" s="3" t="s">
        <v>1</v>
      </c>
      <c r="C14" s="3" t="s">
        <v>27</v>
      </c>
      <c r="D14" s="3" t="s">
        <v>37</v>
      </c>
      <c r="E14" s="3">
        <v>9.3879409999999996</v>
      </c>
      <c r="F14" s="2">
        <f t="shared" si="0"/>
        <v>15.440692434210526</v>
      </c>
      <c r="G14" s="2">
        <f t="shared" si="1"/>
        <v>20.587589912280702</v>
      </c>
      <c r="H14" s="2">
        <v>750</v>
      </c>
      <c r="I14" s="2">
        <f t="shared" si="2"/>
        <v>0.75</v>
      </c>
      <c r="J14" s="3">
        <v>355</v>
      </c>
      <c r="K14" s="3">
        <v>14</v>
      </c>
      <c r="L14" s="3">
        <f t="shared" si="3"/>
        <v>0.58333333333333337</v>
      </c>
      <c r="M14" s="2">
        <f t="shared" si="4"/>
        <v>35.293011278195486</v>
      </c>
      <c r="N14" s="3">
        <f t="shared" si="6"/>
        <v>28.693505104223973</v>
      </c>
    </row>
    <row r="15" spans="1:30" x14ac:dyDescent="0.2">
      <c r="A15" s="3" t="s">
        <v>42</v>
      </c>
      <c r="B15" s="3" t="s">
        <v>1</v>
      </c>
      <c r="C15" s="3" t="s">
        <v>27</v>
      </c>
      <c r="D15" s="3" t="s">
        <v>37</v>
      </c>
      <c r="E15" s="3">
        <v>15.387941</v>
      </c>
      <c r="F15" s="2">
        <f t="shared" si="0"/>
        <v>25.309113486842104</v>
      </c>
      <c r="G15" s="2">
        <f t="shared" si="1"/>
        <v>84.363711622807017</v>
      </c>
      <c r="H15" s="2">
        <v>300</v>
      </c>
      <c r="I15" s="2">
        <f t="shared" si="2"/>
        <v>0.3</v>
      </c>
      <c r="J15" s="3">
        <v>700</v>
      </c>
      <c r="K15" s="3">
        <v>58</v>
      </c>
      <c r="L15" s="3">
        <f t="shared" si="3"/>
        <v>2.4166666666666665</v>
      </c>
      <c r="M15" s="2">
        <f t="shared" si="4"/>
        <v>34.909122050816698</v>
      </c>
      <c r="N15" s="3">
        <f t="shared" si="6"/>
        <v>28.381400041314389</v>
      </c>
    </row>
    <row r="16" spans="1:30" x14ac:dyDescent="0.2">
      <c r="F16" s="2">
        <f t="shared" si="0"/>
        <v>0</v>
      </c>
      <c r="G16" s="2"/>
      <c r="H16" s="2"/>
      <c r="I16" s="2"/>
      <c r="L16">
        <f t="shared" si="3"/>
        <v>0</v>
      </c>
    </row>
    <row r="17" spans="1:16" x14ac:dyDescent="0.2">
      <c r="F17" s="2"/>
      <c r="G17" s="2"/>
      <c r="H17" s="2"/>
      <c r="I17" s="2"/>
    </row>
    <row r="18" spans="1:16" x14ac:dyDescent="0.2">
      <c r="F18" s="2"/>
      <c r="G18" s="2"/>
      <c r="H18" s="2"/>
      <c r="I18" s="2"/>
    </row>
    <row r="19" spans="1:16" x14ac:dyDescent="0.2">
      <c r="F19" s="2"/>
      <c r="G19" s="2"/>
      <c r="H19" s="2"/>
      <c r="I19" s="2"/>
      <c r="L19" t="s">
        <v>43</v>
      </c>
      <c r="M19" t="s">
        <v>44</v>
      </c>
      <c r="N19">
        <v>0.38100000000000001</v>
      </c>
      <c r="O19" t="s">
        <v>45</v>
      </c>
    </row>
    <row r="20" spans="1:16" x14ac:dyDescent="0.2">
      <c r="F20" s="2"/>
      <c r="G20" s="2"/>
      <c r="H20" s="2"/>
      <c r="I20" s="2"/>
      <c r="L20" t="s">
        <v>46</v>
      </c>
      <c r="M20" t="s">
        <v>47</v>
      </c>
      <c r="N20">
        <v>0.625</v>
      </c>
      <c r="O20" t="s">
        <v>48</v>
      </c>
    </row>
    <row r="21" spans="1:16" ht="15.75" customHeight="1" x14ac:dyDescent="0.2">
      <c r="F21" s="2"/>
      <c r="G21" s="2"/>
      <c r="H21" s="2"/>
      <c r="I21" s="2"/>
    </row>
    <row r="22" spans="1:16" ht="15.75" customHeight="1" x14ac:dyDescent="0.2">
      <c r="F22" s="2"/>
      <c r="G22" s="2"/>
      <c r="H22" s="2"/>
      <c r="I22" s="2"/>
    </row>
    <row r="23" spans="1:16" ht="15.75" customHeight="1" x14ac:dyDescent="0.2">
      <c r="F23" s="2"/>
      <c r="G23" s="2"/>
      <c r="H23" s="2"/>
      <c r="I23" s="2"/>
    </row>
    <row r="24" spans="1:16" ht="15.75" customHeight="1" x14ac:dyDescent="0.2">
      <c r="F24" s="2"/>
      <c r="G24" s="2"/>
      <c r="H24" s="2"/>
      <c r="I24" s="2"/>
      <c r="L24" t="s">
        <v>49</v>
      </c>
    </row>
    <row r="25" spans="1:16" ht="15.75" customHeight="1" x14ac:dyDescent="0.2">
      <c r="F25" s="2"/>
      <c r="G25" s="2"/>
      <c r="H25" s="2"/>
      <c r="I25" s="2"/>
    </row>
    <row r="26" spans="1:16" ht="15.75" customHeight="1" x14ac:dyDescent="0.2">
      <c r="F26" s="2"/>
      <c r="G26" s="2"/>
      <c r="H26" s="2"/>
      <c r="I26" s="2"/>
      <c r="P26" t="s">
        <v>50</v>
      </c>
    </row>
    <row r="27" spans="1:16" ht="15.75" customHeight="1" x14ac:dyDescent="0.2">
      <c r="F27" s="2"/>
      <c r="G27" s="2"/>
      <c r="H27" s="2"/>
      <c r="I27" s="2"/>
    </row>
    <row r="28" spans="1:16" ht="15.75" customHeight="1" x14ac:dyDescent="0.2">
      <c r="F28" s="2"/>
      <c r="G28" s="2"/>
      <c r="H28" s="2"/>
      <c r="I28" s="2"/>
    </row>
    <row r="29" spans="1:16" ht="15.75" customHeight="1" x14ac:dyDescent="0.2">
      <c r="F29" s="2"/>
      <c r="G29" s="2"/>
      <c r="H29" s="2"/>
      <c r="I29" s="2"/>
    </row>
    <row r="30" spans="1:16" ht="15.75" customHeight="1" x14ac:dyDescent="0.2">
      <c r="A30" s="2" t="s">
        <v>0</v>
      </c>
      <c r="B30" s="2" t="s">
        <v>1</v>
      </c>
      <c r="C30" s="2" t="s">
        <v>2</v>
      </c>
      <c r="D30" s="2" t="s">
        <v>28</v>
      </c>
      <c r="E30" s="2">
        <v>7.3879409999999996</v>
      </c>
      <c r="F30" s="2">
        <f t="shared" ref="F30:F50" si="7">E30/0.608</f>
        <v>12.15121875</v>
      </c>
      <c r="G30" s="2">
        <f t="shared" ref="G30:G39" si="8">F30/I30</f>
        <v>34.71776785714286</v>
      </c>
      <c r="H30" s="2">
        <v>210</v>
      </c>
      <c r="I30" s="2">
        <f t="shared" ref="I30:I39" si="9">H30/600</f>
        <v>0.35</v>
      </c>
      <c r="J30" s="2">
        <v>50</v>
      </c>
      <c r="K30" s="2">
        <v>11</v>
      </c>
      <c r="L30" s="2">
        <f t="shared" ref="L30:L39" si="10">K30/24</f>
        <v>0.45833333333333331</v>
      </c>
      <c r="M30" s="2">
        <f t="shared" ref="M30:M39" si="11">G30/L30</f>
        <v>75.747857142857157</v>
      </c>
      <c r="N30" s="2">
        <f t="shared" ref="N30:N34" si="12">M30/0.46</f>
        <v>164.66925465838511</v>
      </c>
    </row>
    <row r="31" spans="1:16" ht="15.75" customHeight="1" x14ac:dyDescent="0.2">
      <c r="A31" s="2" t="s">
        <v>4</v>
      </c>
      <c r="B31" s="2" t="s">
        <v>1</v>
      </c>
      <c r="C31" s="2" t="s">
        <v>2</v>
      </c>
      <c r="D31" s="2" t="s">
        <v>28</v>
      </c>
      <c r="E31" s="2">
        <v>12.387941</v>
      </c>
      <c r="F31" s="2">
        <f t="shared" si="7"/>
        <v>20.374902960526317</v>
      </c>
      <c r="G31" s="2">
        <f t="shared" si="8"/>
        <v>24.449883552631579</v>
      </c>
      <c r="H31" s="2">
        <v>500</v>
      </c>
      <c r="I31" s="2">
        <f t="shared" si="9"/>
        <v>0.83333333333333337</v>
      </c>
      <c r="J31" s="2">
        <v>73</v>
      </c>
      <c r="K31" s="2">
        <v>24</v>
      </c>
      <c r="L31" s="2">
        <f t="shared" si="10"/>
        <v>1</v>
      </c>
      <c r="M31" s="2">
        <f t="shared" si="11"/>
        <v>24.449883552631579</v>
      </c>
      <c r="N31" s="2">
        <f t="shared" si="12"/>
        <v>53.151920766590386</v>
      </c>
    </row>
    <row r="32" spans="1:16" ht="15.75" customHeight="1" x14ac:dyDescent="0.2">
      <c r="A32" s="2" t="s">
        <v>5</v>
      </c>
      <c r="B32" s="2" t="s">
        <v>1</v>
      </c>
      <c r="C32" s="2" t="s">
        <v>2</v>
      </c>
      <c r="D32" s="2" t="s">
        <v>28</v>
      </c>
      <c r="E32" s="2">
        <v>7.3879409999999996</v>
      </c>
      <c r="F32" s="2">
        <f t="shared" si="7"/>
        <v>12.15121875</v>
      </c>
      <c r="G32" s="2">
        <f t="shared" si="8"/>
        <v>12.679532608695652</v>
      </c>
      <c r="H32" s="2">
        <v>575</v>
      </c>
      <c r="I32" s="2">
        <f t="shared" si="9"/>
        <v>0.95833333333333337</v>
      </c>
      <c r="J32" s="2">
        <v>90</v>
      </c>
      <c r="K32" s="2">
        <v>11</v>
      </c>
      <c r="L32" s="2">
        <f t="shared" si="10"/>
        <v>0.45833333333333331</v>
      </c>
      <c r="M32" s="2">
        <f t="shared" si="11"/>
        <v>27.664434782608698</v>
      </c>
      <c r="N32" s="2">
        <f t="shared" si="12"/>
        <v>60.140075614366729</v>
      </c>
    </row>
    <row r="33" spans="1:14" ht="15.75" customHeight="1" x14ac:dyDescent="0.2">
      <c r="A33" s="2" t="s">
        <v>7</v>
      </c>
      <c r="B33" s="2" t="s">
        <v>1</v>
      </c>
      <c r="C33" s="2" t="s">
        <v>2</v>
      </c>
      <c r="D33" s="2" t="s">
        <v>28</v>
      </c>
      <c r="E33" s="2">
        <v>8.3879409999999996</v>
      </c>
      <c r="F33" s="2">
        <f t="shared" si="7"/>
        <v>13.795955592105264</v>
      </c>
      <c r="G33" s="2">
        <f t="shared" si="8"/>
        <v>15.050133373205743</v>
      </c>
      <c r="H33" s="2">
        <v>550</v>
      </c>
      <c r="I33" s="2">
        <f t="shared" si="9"/>
        <v>0.91666666666666663</v>
      </c>
      <c r="J33" s="2">
        <v>110</v>
      </c>
      <c r="K33" s="2">
        <v>11</v>
      </c>
      <c r="L33" s="2">
        <f t="shared" si="10"/>
        <v>0.45833333333333331</v>
      </c>
      <c r="M33" s="2">
        <f t="shared" si="11"/>
        <v>32.836654632448891</v>
      </c>
      <c r="N33" s="2">
        <f t="shared" si="12"/>
        <v>71.384031809671498</v>
      </c>
    </row>
    <row r="34" spans="1:14" ht="15.75" customHeight="1" x14ac:dyDescent="0.2">
      <c r="A34" s="2" t="s">
        <v>8</v>
      </c>
      <c r="B34" s="2" t="s">
        <v>1</v>
      </c>
      <c r="C34" s="2" t="s">
        <v>2</v>
      </c>
      <c r="D34" s="2" t="s">
        <v>28</v>
      </c>
      <c r="E34" s="2">
        <v>12.387941</v>
      </c>
      <c r="F34" s="2">
        <f t="shared" si="7"/>
        <v>20.374902960526317</v>
      </c>
      <c r="G34" s="2">
        <f t="shared" si="8"/>
        <v>25.736719529085875</v>
      </c>
      <c r="H34" s="2">
        <v>475</v>
      </c>
      <c r="I34" s="2">
        <f t="shared" si="9"/>
        <v>0.79166666666666663</v>
      </c>
      <c r="J34" s="2">
        <v>120</v>
      </c>
      <c r="K34" s="2">
        <v>24</v>
      </c>
      <c r="L34" s="2">
        <f t="shared" si="10"/>
        <v>1</v>
      </c>
      <c r="M34" s="2">
        <f t="shared" si="11"/>
        <v>25.736719529085875</v>
      </c>
      <c r="N34" s="2">
        <f t="shared" si="12"/>
        <v>55.949390280621465</v>
      </c>
    </row>
    <row r="35" spans="1:14" ht="15.75" customHeight="1" x14ac:dyDescent="0.2">
      <c r="A35" s="3" t="s">
        <v>9</v>
      </c>
      <c r="B35" s="3" t="s">
        <v>1</v>
      </c>
      <c r="C35" s="3" t="s">
        <v>2</v>
      </c>
      <c r="D35" s="3" t="s">
        <v>37</v>
      </c>
      <c r="E35" s="3">
        <v>9.3879409999999996</v>
      </c>
      <c r="F35" s="2">
        <f t="shared" si="7"/>
        <v>15.440692434210526</v>
      </c>
      <c r="G35" s="2">
        <f t="shared" si="8"/>
        <v>15.440692434210526</v>
      </c>
      <c r="H35" s="2">
        <v>600</v>
      </c>
      <c r="I35" s="2">
        <f t="shared" si="9"/>
        <v>1</v>
      </c>
      <c r="J35" s="3">
        <v>132</v>
      </c>
      <c r="K35" s="3">
        <v>11</v>
      </c>
      <c r="L35" s="3">
        <f t="shared" si="10"/>
        <v>0.45833333333333331</v>
      </c>
      <c r="M35" s="2">
        <f t="shared" si="11"/>
        <v>33.688783492822964</v>
      </c>
      <c r="N35" s="3">
        <f>M35/1.23</f>
        <v>27.38925487221379</v>
      </c>
    </row>
    <row r="36" spans="1:14" ht="15.75" customHeight="1" x14ac:dyDescent="0.2">
      <c r="A36" s="2" t="s">
        <v>10</v>
      </c>
      <c r="B36" s="2" t="s">
        <v>1</v>
      </c>
      <c r="C36" s="2" t="s">
        <v>2</v>
      </c>
      <c r="D36" s="2" t="s">
        <v>28</v>
      </c>
      <c r="E36" s="2">
        <v>11.387941</v>
      </c>
      <c r="F36" s="2">
        <f t="shared" si="7"/>
        <v>18.730166118421053</v>
      </c>
      <c r="G36" s="2">
        <f t="shared" si="8"/>
        <v>32.10885620300752</v>
      </c>
      <c r="H36" s="2">
        <v>350</v>
      </c>
      <c r="I36" s="2">
        <f t="shared" si="9"/>
        <v>0.58333333333333337</v>
      </c>
      <c r="J36" s="2">
        <v>150</v>
      </c>
      <c r="K36" s="2">
        <v>12</v>
      </c>
      <c r="L36" s="2">
        <f t="shared" si="10"/>
        <v>0.5</v>
      </c>
      <c r="M36" s="2">
        <f t="shared" si="11"/>
        <v>64.217712406015039</v>
      </c>
      <c r="N36" s="2">
        <f>M36/0.46</f>
        <v>139.60372262177182</v>
      </c>
    </row>
    <row r="37" spans="1:14" ht="15.75" customHeight="1" x14ac:dyDescent="0.2">
      <c r="A37" s="3" t="s">
        <v>11</v>
      </c>
      <c r="B37" s="3" t="s">
        <v>1</v>
      </c>
      <c r="C37" s="3" t="s">
        <v>2</v>
      </c>
      <c r="D37" s="3" t="s">
        <v>37</v>
      </c>
      <c r="E37" s="3">
        <v>10.387941</v>
      </c>
      <c r="F37" s="2">
        <f t="shared" si="7"/>
        <v>17.085429276315789</v>
      </c>
      <c r="G37" s="2">
        <f t="shared" si="8"/>
        <v>51.256287828947372</v>
      </c>
      <c r="H37" s="2">
        <v>200</v>
      </c>
      <c r="I37" s="2">
        <f t="shared" si="9"/>
        <v>0.33333333333333331</v>
      </c>
      <c r="J37" s="3">
        <v>150</v>
      </c>
      <c r="K37" s="3">
        <v>11</v>
      </c>
      <c r="L37" s="3">
        <f t="shared" si="10"/>
        <v>0.45833333333333331</v>
      </c>
      <c r="M37" s="2">
        <f t="shared" si="11"/>
        <v>111.83190071770336</v>
      </c>
      <c r="N37" s="3">
        <f t="shared" ref="N37:N39" si="13">M37/1.23</f>
        <v>90.920244485937701</v>
      </c>
    </row>
    <row r="38" spans="1:14" ht="15.75" customHeight="1" x14ac:dyDescent="0.2">
      <c r="A38" s="3" t="s">
        <v>12</v>
      </c>
      <c r="B38" s="3" t="s">
        <v>1</v>
      </c>
      <c r="C38" s="3" t="s">
        <v>2</v>
      </c>
      <c r="D38" s="3" t="s">
        <v>37</v>
      </c>
      <c r="E38" s="3">
        <v>19.387941000000001</v>
      </c>
      <c r="F38" s="2">
        <f t="shared" si="7"/>
        <v>31.888060855263159</v>
      </c>
      <c r="G38" s="2">
        <f t="shared" si="8"/>
        <v>31.888060855263159</v>
      </c>
      <c r="H38" s="2">
        <v>600</v>
      </c>
      <c r="I38" s="2">
        <f t="shared" si="9"/>
        <v>1</v>
      </c>
      <c r="J38" s="3">
        <v>355</v>
      </c>
      <c r="K38" s="3">
        <v>11</v>
      </c>
      <c r="L38" s="3">
        <f t="shared" si="10"/>
        <v>0.45833333333333331</v>
      </c>
      <c r="M38" s="2">
        <f t="shared" si="11"/>
        <v>69.573950956937807</v>
      </c>
      <c r="N38" s="3">
        <f t="shared" si="13"/>
        <v>56.564187769868134</v>
      </c>
    </row>
    <row r="39" spans="1:14" ht="15.75" customHeight="1" x14ac:dyDescent="0.2">
      <c r="A39" s="3" t="s">
        <v>13</v>
      </c>
      <c r="B39" s="3" t="s">
        <v>1</v>
      </c>
      <c r="C39" s="3" t="s">
        <v>2</v>
      </c>
      <c r="D39" s="3" t="s">
        <v>37</v>
      </c>
      <c r="E39" s="3">
        <v>11.387941</v>
      </c>
      <c r="F39" s="2">
        <f t="shared" si="7"/>
        <v>18.730166118421053</v>
      </c>
      <c r="G39" s="2">
        <f t="shared" si="8"/>
        <v>20.432908492822968</v>
      </c>
      <c r="H39" s="2">
        <v>550</v>
      </c>
      <c r="I39" s="2">
        <f t="shared" si="9"/>
        <v>0.91666666666666663</v>
      </c>
      <c r="J39" s="3">
        <v>700</v>
      </c>
      <c r="K39" s="3">
        <v>22</v>
      </c>
      <c r="L39" s="3">
        <f t="shared" si="10"/>
        <v>0.91666666666666663</v>
      </c>
      <c r="M39" s="2">
        <f t="shared" si="11"/>
        <v>22.290445628534147</v>
      </c>
      <c r="N39" s="3">
        <f t="shared" si="13"/>
        <v>18.122313519133453</v>
      </c>
    </row>
    <row r="40" spans="1:14" ht="15.75" customHeight="1" x14ac:dyDescent="0.2">
      <c r="F40" s="2">
        <f t="shared" si="7"/>
        <v>0</v>
      </c>
      <c r="G40" s="2"/>
      <c r="H40" s="2"/>
      <c r="I40" s="2"/>
    </row>
    <row r="41" spans="1:14" ht="15.75" customHeight="1" x14ac:dyDescent="0.2">
      <c r="A41" t="s">
        <v>51</v>
      </c>
      <c r="B41" t="s">
        <v>1</v>
      </c>
      <c r="C41" t="s">
        <v>52</v>
      </c>
      <c r="D41" s="3"/>
      <c r="E41" t="s">
        <v>53</v>
      </c>
      <c r="F41" s="2" t="e">
        <f t="shared" si="7"/>
        <v>#VALUE!</v>
      </c>
      <c r="G41" s="2"/>
      <c r="H41" s="2"/>
      <c r="I41" s="2"/>
      <c r="J41">
        <v>50</v>
      </c>
    </row>
    <row r="42" spans="1:14" ht="15.75" customHeight="1" x14ac:dyDescent="0.2">
      <c r="A42" t="s">
        <v>54</v>
      </c>
      <c r="B42" t="s">
        <v>1</v>
      </c>
      <c r="C42" t="s">
        <v>52</v>
      </c>
      <c r="D42" s="3"/>
      <c r="E42">
        <v>11.387941</v>
      </c>
      <c r="F42" s="2">
        <f t="shared" si="7"/>
        <v>18.730166118421053</v>
      </c>
      <c r="G42" s="2">
        <f t="shared" ref="G42:G50" si="14">F42/I42</f>
        <v>24.644955418975069</v>
      </c>
      <c r="H42" s="2">
        <v>760</v>
      </c>
      <c r="I42" s="2">
        <f t="shared" ref="I42:I50" si="15">H42/1000</f>
        <v>0.76</v>
      </c>
      <c r="J42">
        <v>68</v>
      </c>
    </row>
    <row r="43" spans="1:14" ht="15.75" customHeight="1" x14ac:dyDescent="0.2">
      <c r="A43" t="s">
        <v>55</v>
      </c>
      <c r="B43" t="s">
        <v>1</v>
      </c>
      <c r="C43" t="s">
        <v>52</v>
      </c>
      <c r="D43" s="3"/>
      <c r="E43">
        <v>10.387941</v>
      </c>
      <c r="F43" s="2">
        <f t="shared" si="7"/>
        <v>17.085429276315789</v>
      </c>
      <c r="G43" s="2">
        <f t="shared" si="14"/>
        <v>25.500640710919086</v>
      </c>
      <c r="H43" s="2">
        <v>670</v>
      </c>
      <c r="I43" s="2">
        <f t="shared" si="15"/>
        <v>0.67</v>
      </c>
      <c r="J43">
        <v>90</v>
      </c>
    </row>
    <row r="44" spans="1:14" ht="15.75" customHeight="1" x14ac:dyDescent="0.2">
      <c r="A44" t="s">
        <v>56</v>
      </c>
      <c r="B44" t="s">
        <v>1</v>
      </c>
      <c r="C44" t="s">
        <v>52</v>
      </c>
      <c r="D44" s="3"/>
      <c r="E44">
        <v>9.3879409999999996</v>
      </c>
      <c r="F44" s="2">
        <f t="shared" si="7"/>
        <v>15.440692434210526</v>
      </c>
      <c r="G44" s="2">
        <f t="shared" si="14"/>
        <v>44.116264097744363</v>
      </c>
      <c r="H44" s="2">
        <v>350</v>
      </c>
      <c r="I44" s="2">
        <f t="shared" si="15"/>
        <v>0.35</v>
      </c>
      <c r="J44">
        <v>120</v>
      </c>
    </row>
    <row r="45" spans="1:14" ht="15.75" customHeight="1" x14ac:dyDescent="0.2">
      <c r="A45" t="s">
        <v>57</v>
      </c>
      <c r="B45" t="s">
        <v>1</v>
      </c>
      <c r="C45" t="s">
        <v>52</v>
      </c>
      <c r="D45" s="3"/>
      <c r="E45">
        <v>8.3879409999999996</v>
      </c>
      <c r="F45" s="2">
        <f t="shared" si="7"/>
        <v>13.795955592105264</v>
      </c>
      <c r="G45" s="2">
        <f t="shared" si="14"/>
        <v>22.99325932017544</v>
      </c>
      <c r="H45" s="2">
        <v>600</v>
      </c>
      <c r="I45" s="2">
        <f t="shared" si="15"/>
        <v>0.6</v>
      </c>
      <c r="J45">
        <v>132</v>
      </c>
    </row>
    <row r="46" spans="1:14" ht="15.75" customHeight="1" x14ac:dyDescent="0.2">
      <c r="A46" t="s">
        <v>58</v>
      </c>
      <c r="B46" t="s">
        <v>1</v>
      </c>
      <c r="C46" t="s">
        <v>52</v>
      </c>
      <c r="D46" s="3"/>
      <c r="E46">
        <v>7.3879409999999996</v>
      </c>
      <c r="F46" s="2">
        <f t="shared" si="7"/>
        <v>12.15121875</v>
      </c>
      <c r="G46" s="2">
        <f t="shared" si="14"/>
        <v>15.67899193548387</v>
      </c>
      <c r="H46" s="2">
        <v>775</v>
      </c>
      <c r="I46" s="2">
        <f t="shared" si="15"/>
        <v>0.77500000000000002</v>
      </c>
      <c r="J46">
        <v>150</v>
      </c>
    </row>
    <row r="47" spans="1:14" ht="15.75" customHeight="1" x14ac:dyDescent="0.2">
      <c r="A47" t="s">
        <v>59</v>
      </c>
      <c r="B47" t="s">
        <v>1</v>
      </c>
      <c r="C47" t="s">
        <v>52</v>
      </c>
      <c r="D47" s="3"/>
      <c r="E47">
        <v>11.387941</v>
      </c>
      <c r="F47" s="2">
        <f t="shared" si="7"/>
        <v>18.730166118421053</v>
      </c>
      <c r="G47" s="2">
        <f t="shared" si="14"/>
        <v>26.380515659747964</v>
      </c>
      <c r="H47" s="2">
        <v>710</v>
      </c>
      <c r="I47" s="2">
        <f t="shared" si="15"/>
        <v>0.71</v>
      </c>
      <c r="J47">
        <v>168</v>
      </c>
    </row>
    <row r="48" spans="1:14" ht="15.75" customHeight="1" x14ac:dyDescent="0.2">
      <c r="A48" t="s">
        <v>60</v>
      </c>
      <c r="B48" t="s">
        <v>1</v>
      </c>
      <c r="C48" t="s">
        <v>52</v>
      </c>
      <c r="E48">
        <v>10.387941</v>
      </c>
      <c r="F48" s="2">
        <f t="shared" si="7"/>
        <v>17.085429276315789</v>
      </c>
      <c r="G48" s="2">
        <f t="shared" si="14"/>
        <v>22.780572368421051</v>
      </c>
      <c r="H48" s="2">
        <v>750</v>
      </c>
      <c r="I48" s="2">
        <f t="shared" si="15"/>
        <v>0.75</v>
      </c>
      <c r="J48">
        <v>265</v>
      </c>
    </row>
    <row r="49" spans="1:10" ht="15.75" customHeight="1" x14ac:dyDescent="0.2">
      <c r="A49" t="s">
        <v>61</v>
      </c>
      <c r="B49" t="s">
        <v>1</v>
      </c>
      <c r="C49" t="s">
        <v>52</v>
      </c>
      <c r="E49">
        <v>8.3879409999999996</v>
      </c>
      <c r="F49" s="2">
        <f t="shared" si="7"/>
        <v>13.795955592105264</v>
      </c>
      <c r="G49" s="2">
        <f t="shared" si="14"/>
        <v>21.22454706477733</v>
      </c>
      <c r="H49" s="2">
        <v>650</v>
      </c>
      <c r="I49" s="2">
        <f t="shared" si="15"/>
        <v>0.65</v>
      </c>
      <c r="J49">
        <v>355</v>
      </c>
    </row>
    <row r="50" spans="1:10" ht="15.75" customHeight="1" x14ac:dyDescent="0.2">
      <c r="A50" t="s">
        <v>62</v>
      </c>
      <c r="B50" t="s">
        <v>1</v>
      </c>
      <c r="C50" t="s">
        <v>52</v>
      </c>
      <c r="E50">
        <v>8.3879409999999996</v>
      </c>
      <c r="F50" s="2">
        <f t="shared" si="7"/>
        <v>13.795955592105264</v>
      </c>
      <c r="G50" s="2">
        <f t="shared" si="14"/>
        <v>21.22454706477733</v>
      </c>
      <c r="H50" s="2">
        <v>650</v>
      </c>
      <c r="I50" s="2">
        <f t="shared" si="15"/>
        <v>0.65</v>
      </c>
      <c r="J50">
        <v>700</v>
      </c>
    </row>
    <row r="51" spans="1:10" ht="15.75" customHeight="1" x14ac:dyDescent="0.2"/>
    <row r="52" spans="1:10" ht="15.75" customHeight="1" x14ac:dyDescent="0.2">
      <c r="F52" s="2"/>
      <c r="G52" s="2"/>
      <c r="H52" s="2"/>
      <c r="I52" s="2"/>
    </row>
    <row r="53" spans="1:10" ht="15.75" customHeight="1" x14ac:dyDescent="0.2"/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19.5" customWidth="1"/>
    <col min="3" max="3" width="14.83203125" customWidth="1"/>
    <col min="4" max="4" width="15.33203125" customWidth="1"/>
    <col min="5" max="5" width="14.33203125" customWidth="1"/>
    <col min="6" max="6" width="15.5" customWidth="1"/>
    <col min="7" max="26" width="8.6640625" customWidth="1"/>
  </cols>
  <sheetData>
    <row r="4" spans="2:6" x14ac:dyDescent="0.2">
      <c r="B4" t="s">
        <v>0</v>
      </c>
      <c r="C4" t="s">
        <v>1</v>
      </c>
      <c r="D4" t="s">
        <v>2</v>
      </c>
      <c r="E4">
        <v>7.3879409999999996</v>
      </c>
      <c r="F4">
        <v>50</v>
      </c>
    </row>
    <row r="5" spans="2:6" x14ac:dyDescent="0.2">
      <c r="B5" t="s">
        <v>3</v>
      </c>
      <c r="C5" t="s">
        <v>1</v>
      </c>
      <c r="D5" t="s">
        <v>2</v>
      </c>
      <c r="E5">
        <v>10.387941</v>
      </c>
      <c r="F5">
        <v>68</v>
      </c>
    </row>
    <row r="6" spans="2:6" x14ac:dyDescent="0.2">
      <c r="B6" t="s">
        <v>4</v>
      </c>
      <c r="C6" t="s">
        <v>1</v>
      </c>
      <c r="D6" t="s">
        <v>2</v>
      </c>
      <c r="E6">
        <v>12.387941</v>
      </c>
      <c r="F6">
        <v>73</v>
      </c>
    </row>
    <row r="7" spans="2:6" x14ac:dyDescent="0.2">
      <c r="B7" t="s">
        <v>5</v>
      </c>
      <c r="C7" t="s">
        <v>1</v>
      </c>
      <c r="D7" t="s">
        <v>2</v>
      </c>
      <c r="E7">
        <v>7.3879409999999996</v>
      </c>
      <c r="F7">
        <v>90</v>
      </c>
    </row>
    <row r="8" spans="2:6" x14ac:dyDescent="0.2">
      <c r="B8" t="s">
        <v>6</v>
      </c>
      <c r="C8" t="s">
        <v>1</v>
      </c>
      <c r="D8" t="s">
        <v>2</v>
      </c>
      <c r="E8">
        <v>-0.61205900000000002</v>
      </c>
      <c r="F8">
        <v>100</v>
      </c>
    </row>
    <row r="9" spans="2:6" x14ac:dyDescent="0.2">
      <c r="B9" t="s">
        <v>7</v>
      </c>
      <c r="C9" t="s">
        <v>1</v>
      </c>
      <c r="D9" t="s">
        <v>2</v>
      </c>
      <c r="E9">
        <v>8.3879409999999996</v>
      </c>
      <c r="F9">
        <v>110</v>
      </c>
    </row>
    <row r="10" spans="2:6" x14ac:dyDescent="0.2">
      <c r="B10" t="s">
        <v>8</v>
      </c>
      <c r="C10" t="s">
        <v>1</v>
      </c>
      <c r="D10" t="s">
        <v>2</v>
      </c>
      <c r="E10">
        <v>12.387941</v>
      </c>
      <c r="F10">
        <v>120</v>
      </c>
    </row>
    <row r="11" spans="2:6" x14ac:dyDescent="0.2">
      <c r="B11" t="s">
        <v>9</v>
      </c>
      <c r="C11" t="s">
        <v>1</v>
      </c>
      <c r="D11" t="s">
        <v>2</v>
      </c>
      <c r="E11">
        <v>9.3879409999999996</v>
      </c>
      <c r="F11">
        <v>132</v>
      </c>
    </row>
    <row r="12" spans="2:6" x14ac:dyDescent="0.2">
      <c r="B12" t="s">
        <v>10</v>
      </c>
      <c r="C12" t="s">
        <v>1</v>
      </c>
      <c r="D12" t="s">
        <v>2</v>
      </c>
      <c r="E12">
        <v>11.387941</v>
      </c>
      <c r="F12">
        <v>150</v>
      </c>
    </row>
    <row r="13" spans="2:6" x14ac:dyDescent="0.2">
      <c r="B13" t="s">
        <v>11</v>
      </c>
      <c r="C13" t="s">
        <v>1</v>
      </c>
      <c r="D13" t="s">
        <v>2</v>
      </c>
      <c r="E13">
        <v>10.387941</v>
      </c>
      <c r="F13">
        <v>150</v>
      </c>
    </row>
    <row r="14" spans="2:6" x14ac:dyDescent="0.2">
      <c r="B14" t="s">
        <v>12</v>
      </c>
      <c r="C14" t="s">
        <v>1</v>
      </c>
      <c r="D14" t="s">
        <v>2</v>
      </c>
      <c r="E14">
        <v>19.387941000000001</v>
      </c>
      <c r="F14">
        <v>355</v>
      </c>
    </row>
    <row r="15" spans="2:6" x14ac:dyDescent="0.2">
      <c r="B15" t="s">
        <v>13</v>
      </c>
      <c r="C15" t="s">
        <v>1</v>
      </c>
      <c r="D15" t="s">
        <v>2</v>
      </c>
      <c r="E15">
        <v>11.387941</v>
      </c>
      <c r="F15">
        <v>700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+P</vt:lpstr>
      <vt:lpstr>top collector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Duffy</cp:lastModifiedBy>
  <dcterms:modified xsi:type="dcterms:W3CDTF">2020-02-13T19:45:58Z</dcterms:modified>
</cp:coreProperties>
</file>