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15150" windowHeight="7560" activeTab="1"/>
  </bookViews>
  <sheets>
    <sheet name="报价单" sheetId="1" r:id="rId1"/>
    <sheet name="计进度安排" sheetId="2" r:id="rId2"/>
    <sheet name="Sheet3" sheetId="3" r:id="rId3"/>
  </sheets>
  <definedNames>
    <definedName name="_xlnm.Print_Area" localSheetId="0">报价单!$A$1:$L$110</definedName>
  </definedNames>
  <calcPr calcId="152511"/>
</workbook>
</file>

<file path=xl/calcChain.xml><?xml version="1.0" encoding="utf-8"?>
<calcChain xmlns="http://schemas.openxmlformats.org/spreadsheetml/2006/main">
  <c r="K95" i="1" l="1"/>
  <c r="K94" i="1"/>
  <c r="K93" i="1"/>
  <c r="K92" i="1"/>
  <c r="L96" i="1" s="1"/>
  <c r="K91" i="1"/>
  <c r="K90" i="1"/>
  <c r="K89" i="1"/>
  <c r="K87" i="1"/>
  <c r="L88" i="1" s="1"/>
  <c r="L97" i="1" s="1"/>
  <c r="K86" i="1"/>
  <c r="K85" i="1"/>
  <c r="K84" i="1"/>
  <c r="K81" i="1"/>
  <c r="L82" i="1" s="1"/>
  <c r="K79" i="1"/>
  <c r="K78" i="1"/>
  <c r="K77" i="1"/>
  <c r="K76" i="1"/>
  <c r="K75" i="1"/>
  <c r="K74" i="1"/>
  <c r="K73" i="1"/>
  <c r="L80" i="1" s="1"/>
  <c r="K71" i="1"/>
  <c r="K70" i="1"/>
  <c r="K69" i="1"/>
  <c r="K68" i="1"/>
  <c r="L72" i="1" s="1"/>
  <c r="K67" i="1"/>
  <c r="K66" i="1"/>
  <c r="K65" i="1"/>
  <c r="K63" i="1"/>
  <c r="K62" i="1"/>
  <c r="K61" i="1"/>
  <c r="K60" i="1"/>
  <c r="K39" i="1"/>
  <c r="L40" i="1" s="1"/>
  <c r="K38" i="1"/>
  <c r="K37" i="1"/>
  <c r="K36" i="1"/>
  <c r="K28" i="1"/>
  <c r="K21" i="1"/>
  <c r="K19" i="1"/>
  <c r="K13" i="1"/>
  <c r="K14" i="1"/>
  <c r="K15" i="1"/>
  <c r="K12" i="1"/>
  <c r="K100" i="1"/>
  <c r="K98" i="1"/>
  <c r="L103" i="1" s="1"/>
  <c r="K99" i="1"/>
  <c r="K101" i="1"/>
  <c r="K102" i="1"/>
  <c r="K57" i="1"/>
  <c r="L58" i="1" s="1"/>
  <c r="K55" i="1"/>
  <c r="K54" i="1"/>
  <c r="K53" i="1"/>
  <c r="K52" i="1"/>
  <c r="K51" i="1"/>
  <c r="K50" i="1"/>
  <c r="K49" i="1"/>
  <c r="L56" i="1" s="1"/>
  <c r="K47" i="1"/>
  <c r="K46" i="1"/>
  <c r="K45" i="1"/>
  <c r="K44" i="1"/>
  <c r="L48" i="1" s="1"/>
  <c r="K43" i="1"/>
  <c r="K42" i="1"/>
  <c r="K41" i="1"/>
  <c r="K23" i="1"/>
  <c r="K33" i="1"/>
  <c r="L34" i="1"/>
  <c r="K26" i="1"/>
  <c r="K22" i="1"/>
  <c r="K20" i="1"/>
  <c r="K18" i="1"/>
  <c r="K17" i="1"/>
  <c r="K29" i="1"/>
  <c r="K27" i="1"/>
  <c r="K30" i="1"/>
  <c r="K31" i="1"/>
  <c r="K25" i="1"/>
  <c r="L32" i="1" s="1"/>
  <c r="L64" i="1"/>
  <c r="L24" i="1"/>
  <c r="L16" i="1"/>
  <c r="L35" i="1" l="1"/>
  <c r="L83" i="1"/>
  <c r="L59" i="1"/>
  <c r="L106" i="1" l="1"/>
  <c r="K105" i="1" l="1"/>
  <c r="K104" i="1"/>
</calcChain>
</file>

<file path=xl/sharedStrings.xml><?xml version="1.0" encoding="utf-8"?>
<sst xmlns="http://schemas.openxmlformats.org/spreadsheetml/2006/main" count="315" uniqueCount="163">
  <si>
    <t>序号</t>
    <phoneticPr fontId="2" type="noConversion"/>
  </si>
  <si>
    <t>数量</t>
    <phoneticPr fontId="2" type="noConversion"/>
  </si>
  <si>
    <t>备注</t>
    <phoneticPr fontId="2" type="noConversion"/>
  </si>
  <si>
    <t>进价</t>
    <phoneticPr fontId="2" type="noConversion"/>
  </si>
  <si>
    <t>单位</t>
    <phoneticPr fontId="2" type="noConversion"/>
  </si>
  <si>
    <t>以下为贵公司询价产品明细，请详阅：如有疑问，请及时与我司联系，谢谢！</t>
    <phoneticPr fontId="2" type="noConversion"/>
  </si>
  <si>
    <t>（1）</t>
    <phoneticPr fontId="2" type="noConversion"/>
  </si>
  <si>
    <t>（2）</t>
  </si>
  <si>
    <t>备注：</t>
    <phoneticPr fontId="2" type="noConversion"/>
  </si>
  <si>
    <t>项目名称</t>
    <phoneticPr fontId="2" type="noConversion"/>
  </si>
  <si>
    <t>不含税单价(RMB)</t>
    <phoneticPr fontId="2" type="noConversion"/>
  </si>
  <si>
    <t>总价(RMB)</t>
    <phoneticPr fontId="2" type="noConversion"/>
  </si>
  <si>
    <t>品牌</t>
    <phoneticPr fontId="2" type="noConversion"/>
  </si>
  <si>
    <t>功能用途</t>
    <phoneticPr fontId="2" type="noConversion"/>
  </si>
  <si>
    <t>套</t>
    <phoneticPr fontId="2" type="noConversion"/>
  </si>
  <si>
    <t>次</t>
    <phoneticPr fontId="2" type="noConversion"/>
  </si>
  <si>
    <t>联系人：</t>
    <phoneticPr fontId="2" type="noConversion"/>
  </si>
  <si>
    <t>E-mail:</t>
    <phoneticPr fontId="2" type="noConversion"/>
  </si>
  <si>
    <r>
      <t xml:space="preserve">地  </t>
    </r>
    <r>
      <rPr>
        <sz val="12"/>
        <rFont val="宋体"/>
        <charset val="134"/>
      </rPr>
      <t>址：</t>
    </r>
    <phoneticPr fontId="2" type="noConversion"/>
  </si>
  <si>
    <t>手  机：</t>
    <phoneticPr fontId="2" type="noConversion"/>
  </si>
  <si>
    <t>传  真：</t>
    <phoneticPr fontId="2" type="noConversion"/>
  </si>
  <si>
    <t>电  话：</t>
    <phoneticPr fontId="2" type="noConversion"/>
  </si>
  <si>
    <t>类别</t>
    <phoneticPr fontId="2" type="noConversion"/>
  </si>
  <si>
    <t>差旅费</t>
    <phoneticPr fontId="2" type="noConversion"/>
  </si>
  <si>
    <t>模块</t>
    <phoneticPr fontId="2" type="noConversion"/>
  </si>
  <si>
    <t>现场安装调试</t>
    <phoneticPr fontId="2" type="noConversion"/>
  </si>
  <si>
    <t>人员培训费</t>
    <phoneticPr fontId="2" type="noConversion"/>
  </si>
  <si>
    <t>报价有效期：自报价之日起10个工作日。</t>
    <phoneticPr fontId="2" type="noConversion"/>
  </si>
  <si>
    <t>交货期， 90个工作日</t>
    <phoneticPr fontId="2" type="noConversion"/>
  </si>
  <si>
    <t>报价方：哈尔滨工业大学</t>
    <phoneticPr fontId="2" type="noConversion"/>
  </si>
  <si>
    <r>
      <t xml:space="preserve">地  </t>
    </r>
    <r>
      <rPr>
        <sz val="12"/>
        <rFont val="宋体"/>
        <charset val="134"/>
      </rPr>
      <t>址：山东省威海市文化西路2号</t>
    </r>
    <phoneticPr fontId="2" type="noConversion"/>
  </si>
  <si>
    <r>
      <t>E-mail：</t>
    </r>
    <r>
      <rPr>
        <sz val="12"/>
        <rFont val="宋体"/>
        <charset val="134"/>
      </rPr>
      <t>baijun69@sina.com</t>
    </r>
    <phoneticPr fontId="2" type="noConversion"/>
  </si>
  <si>
    <r>
      <t>传  真：</t>
    </r>
    <r>
      <rPr>
        <sz val="12"/>
        <rFont val="宋体"/>
        <charset val="134"/>
      </rPr>
      <t xml:space="preserve"> </t>
    </r>
    <phoneticPr fontId="2" type="noConversion"/>
  </si>
  <si>
    <r>
      <t>电  话：</t>
    </r>
    <r>
      <rPr>
        <sz val="12"/>
        <rFont val="宋体"/>
        <charset val="134"/>
      </rPr>
      <t>13561856330</t>
    </r>
    <phoneticPr fontId="2" type="noConversion"/>
  </si>
  <si>
    <r>
      <t>手  机：</t>
    </r>
    <r>
      <rPr>
        <sz val="12"/>
        <rFont val="宋体"/>
        <charset val="134"/>
      </rPr>
      <t>13561856330</t>
    </r>
    <phoneticPr fontId="2" type="noConversion"/>
  </si>
  <si>
    <t>询价方：天源华威集团有限公司</t>
    <phoneticPr fontId="2" type="noConversion"/>
  </si>
  <si>
    <t>电路设计</t>
    <phoneticPr fontId="2" type="noConversion"/>
  </si>
  <si>
    <t>电路板焊接</t>
    <phoneticPr fontId="2" type="noConversion"/>
  </si>
  <si>
    <t>次/人</t>
    <phoneticPr fontId="2" type="noConversion"/>
  </si>
  <si>
    <t>天/人</t>
    <phoneticPr fontId="2" type="noConversion"/>
  </si>
  <si>
    <t>安装、调试、维护</t>
    <phoneticPr fontId="2" type="noConversion"/>
  </si>
  <si>
    <t>软件现场调试</t>
    <phoneticPr fontId="2" type="noConversion"/>
  </si>
  <si>
    <r>
      <t xml:space="preserve">管理费用 </t>
    </r>
    <r>
      <rPr>
        <sz val="12"/>
        <rFont val="宋体"/>
        <charset val="134"/>
      </rPr>
      <t>8</t>
    </r>
    <r>
      <rPr>
        <sz val="12"/>
        <rFont val="宋体"/>
        <charset val="134"/>
      </rPr>
      <t>%</t>
    </r>
    <phoneticPr fontId="2" type="noConversion"/>
  </si>
  <si>
    <t>总计（含税、管理费）</t>
    <phoneticPr fontId="2" type="noConversion"/>
  </si>
  <si>
    <t>PLC检测终端</t>
    <phoneticPr fontId="2" type="noConversion"/>
  </si>
  <si>
    <t>（3）</t>
    <phoneticPr fontId="2" type="noConversion"/>
  </si>
  <si>
    <t>（5）</t>
    <phoneticPr fontId="2" type="noConversion"/>
  </si>
  <si>
    <t>外形效果图设计</t>
  </si>
  <si>
    <t>套</t>
  </si>
  <si>
    <t>PLC外壳结构设计</t>
  </si>
  <si>
    <t>PLC机壳小计</t>
    <phoneticPr fontId="2" type="noConversion"/>
  </si>
  <si>
    <t>效果图设计</t>
    <phoneticPr fontId="2" type="noConversion"/>
  </si>
  <si>
    <t>结构设计</t>
    <phoneticPr fontId="2" type="noConversion"/>
  </si>
  <si>
    <t>定制温度传感器</t>
    <phoneticPr fontId="2" type="noConversion"/>
  </si>
  <si>
    <t>定制湿度传感器</t>
    <phoneticPr fontId="2" type="noConversion"/>
  </si>
  <si>
    <t>加工</t>
    <phoneticPr fontId="2" type="noConversion"/>
  </si>
  <si>
    <t>个</t>
    <phoneticPr fontId="2" type="noConversion"/>
  </si>
  <si>
    <t>PLC终端电路板设计</t>
    <phoneticPr fontId="2" type="noConversion"/>
  </si>
  <si>
    <t>电路板材料</t>
    <phoneticPr fontId="2" type="noConversion"/>
  </si>
  <si>
    <t>传感器模块小计</t>
    <phoneticPr fontId="2" type="noConversion"/>
  </si>
  <si>
    <t>电路板小计</t>
    <phoneticPr fontId="2" type="noConversion"/>
  </si>
  <si>
    <t>PLC终端产品标准制定</t>
  </si>
  <si>
    <t>PLC终端产品标准制定</t>
    <phoneticPr fontId="2" type="noConversion"/>
  </si>
  <si>
    <t>PLC终端产品标准制定小计</t>
    <phoneticPr fontId="2" type="noConversion"/>
  </si>
  <si>
    <r>
      <t>PLC</t>
    </r>
    <r>
      <rPr>
        <b/>
        <sz val="12"/>
        <rFont val="宋体"/>
        <charset val="134"/>
      </rPr>
      <t>终端产品设计合计</t>
    </r>
    <phoneticPr fontId="2" type="noConversion"/>
  </si>
  <si>
    <t>上海-扬中</t>
    <phoneticPr fontId="2" type="noConversion"/>
  </si>
  <si>
    <t>根据实际调整</t>
    <phoneticPr fontId="2" type="noConversion"/>
  </si>
  <si>
    <r>
      <t>设计3套选</t>
    </r>
    <r>
      <rPr>
        <sz val="12"/>
        <rFont val="宋体"/>
        <charset val="134"/>
      </rPr>
      <t>1套</t>
    </r>
    <phoneticPr fontId="2" type="noConversion"/>
  </si>
  <si>
    <t>设计1套</t>
    <phoneticPr fontId="2" type="noConversion"/>
  </si>
  <si>
    <t>Zigbee检测终端</t>
    <phoneticPr fontId="2" type="noConversion"/>
  </si>
  <si>
    <t>Zigbe终端机壳设计</t>
    <phoneticPr fontId="2" type="noConversion"/>
  </si>
  <si>
    <t>Zigbe终端传感器设计</t>
    <phoneticPr fontId="2" type="noConversion"/>
  </si>
  <si>
    <t>Zigbe终端电路板设计</t>
    <phoneticPr fontId="2" type="noConversion"/>
  </si>
  <si>
    <t>Zigbe终端产品标准制定</t>
    <phoneticPr fontId="2" type="noConversion"/>
  </si>
  <si>
    <t>Zigbe终端产品标准制定小计</t>
    <phoneticPr fontId="2" type="noConversion"/>
  </si>
  <si>
    <r>
      <t>Zigbe</t>
    </r>
    <r>
      <rPr>
        <b/>
        <sz val="12"/>
        <rFont val="宋体"/>
        <charset val="134"/>
      </rPr>
      <t>终端产品设计合计</t>
    </r>
    <phoneticPr fontId="2" type="noConversion"/>
  </si>
  <si>
    <t>Zigbe外壳结构设计</t>
    <phoneticPr fontId="2" type="noConversion"/>
  </si>
  <si>
    <t>Zigbe外壳加工/上色</t>
    <phoneticPr fontId="2" type="noConversion"/>
  </si>
  <si>
    <t>Zigbe机壳小计</t>
    <phoneticPr fontId="2" type="noConversion"/>
  </si>
  <si>
    <t>可选项</t>
    <phoneticPr fontId="2" type="noConversion"/>
  </si>
  <si>
    <t>智能母线软件系统</t>
    <phoneticPr fontId="2" type="noConversion"/>
  </si>
  <si>
    <t>柏老师定</t>
    <phoneticPr fontId="2" type="noConversion"/>
  </si>
  <si>
    <t>深圳-扬中</t>
    <phoneticPr fontId="2" type="noConversion"/>
  </si>
  <si>
    <t>产品软件合计</t>
    <phoneticPr fontId="2" type="noConversion"/>
  </si>
  <si>
    <t>软件产品标准制定</t>
    <phoneticPr fontId="2" type="noConversion"/>
  </si>
  <si>
    <r>
      <t>采用3D打印</t>
    </r>
    <r>
      <rPr>
        <sz val="12"/>
        <rFont val="宋体"/>
        <charset val="134"/>
      </rPr>
      <t>2</t>
    </r>
    <r>
      <rPr>
        <sz val="12"/>
        <rFont val="宋体"/>
        <charset val="134"/>
      </rPr>
      <t>套</t>
    </r>
    <phoneticPr fontId="2" type="noConversion"/>
  </si>
  <si>
    <t>加工2套</t>
    <phoneticPr fontId="2" type="noConversion"/>
  </si>
  <si>
    <t>加工2套</t>
    <phoneticPr fontId="2" type="noConversion"/>
  </si>
  <si>
    <t>PLC终端传感器模块</t>
    <phoneticPr fontId="2" type="noConversion"/>
  </si>
  <si>
    <t>PLC终端机壳</t>
    <phoneticPr fontId="2" type="noConversion"/>
  </si>
  <si>
    <t>软件优化</t>
    <phoneticPr fontId="2" type="noConversion"/>
  </si>
  <si>
    <t>终端安装调试</t>
    <phoneticPr fontId="2" type="noConversion"/>
  </si>
  <si>
    <t>终端PCB加工</t>
    <phoneticPr fontId="2" type="noConversion"/>
  </si>
  <si>
    <t>终端外壳外观设计及方案确定</t>
    <phoneticPr fontId="2" type="noConversion"/>
  </si>
  <si>
    <t>终端外壳结构设计</t>
    <phoneticPr fontId="2" type="noConversion"/>
  </si>
  <si>
    <t>集中器外壳外观设计及方案确定</t>
    <phoneticPr fontId="2" type="noConversion"/>
  </si>
  <si>
    <t>中继器外壳外观设计及方案确定</t>
    <phoneticPr fontId="2" type="noConversion"/>
  </si>
  <si>
    <t>集中器外壳结构设计</t>
    <phoneticPr fontId="2" type="noConversion"/>
  </si>
  <si>
    <t>中继器外壳结构设计</t>
    <phoneticPr fontId="2" type="noConversion"/>
  </si>
  <si>
    <t>传感器模块结构设计</t>
    <phoneticPr fontId="2" type="noConversion"/>
  </si>
  <si>
    <t>传感器模块加工</t>
    <phoneticPr fontId="2" type="noConversion"/>
  </si>
  <si>
    <t>集中器外壳加工</t>
    <phoneticPr fontId="2" type="noConversion"/>
  </si>
  <si>
    <t>中继器外壳加工</t>
    <phoneticPr fontId="2" type="noConversion"/>
  </si>
  <si>
    <t>终端外壳加工</t>
    <phoneticPr fontId="2" type="noConversion"/>
  </si>
  <si>
    <t>中继器安装调试</t>
    <phoneticPr fontId="2" type="noConversion"/>
  </si>
  <si>
    <t>展厅安装调试</t>
    <phoneticPr fontId="2" type="noConversion"/>
  </si>
  <si>
    <t>技术资料归档</t>
    <phoneticPr fontId="2" type="noConversion"/>
  </si>
  <si>
    <t>人员培训</t>
    <phoneticPr fontId="2" type="noConversion"/>
  </si>
  <si>
    <t>根据新的结构终端PCB设计</t>
    <phoneticPr fontId="2" type="noConversion"/>
  </si>
  <si>
    <t>根据新的结构中继器PCB设计</t>
    <phoneticPr fontId="2" type="noConversion"/>
  </si>
  <si>
    <t>根据新的结构集中器PCB设计</t>
    <phoneticPr fontId="2" type="noConversion"/>
  </si>
  <si>
    <t>集中器安装调试</t>
    <phoneticPr fontId="2" type="noConversion"/>
  </si>
  <si>
    <t>小批量试产</t>
    <phoneticPr fontId="2" type="noConversion"/>
  </si>
  <si>
    <t>产品性能试验</t>
    <phoneticPr fontId="2" type="noConversion"/>
  </si>
  <si>
    <t>集中器PCB加工</t>
    <phoneticPr fontId="2" type="noConversion"/>
  </si>
  <si>
    <t>中继器PCB加工</t>
    <phoneticPr fontId="2" type="noConversion"/>
  </si>
  <si>
    <t>天源华威线监测系统产品化设计</t>
    <phoneticPr fontId="2" type="noConversion"/>
  </si>
  <si>
    <t>Q20170812-01</t>
    <phoneticPr fontId="2" type="noConversion"/>
  </si>
  <si>
    <t>联系人：</t>
    <phoneticPr fontId="2" type="noConversion"/>
  </si>
  <si>
    <t>产品软件优化设计</t>
    <phoneticPr fontId="2" type="noConversion"/>
  </si>
  <si>
    <t>PLC外壳加工/上色</t>
    <phoneticPr fontId="2" type="noConversion"/>
  </si>
  <si>
    <t>接线端子</t>
    <phoneticPr fontId="2" type="noConversion"/>
  </si>
  <si>
    <t>终端安装测试</t>
    <phoneticPr fontId="2" type="noConversion"/>
  </si>
  <si>
    <t>接插件</t>
    <phoneticPr fontId="2" type="noConversion"/>
  </si>
  <si>
    <t>中继器</t>
    <phoneticPr fontId="2" type="noConversion"/>
  </si>
  <si>
    <t>中继器机壳设计</t>
    <phoneticPr fontId="2" type="noConversion"/>
  </si>
  <si>
    <t>中继器外壳结构设计</t>
    <phoneticPr fontId="2" type="noConversion"/>
  </si>
  <si>
    <t>中继器外壳加工/上色</t>
    <phoneticPr fontId="2" type="noConversion"/>
  </si>
  <si>
    <t>中继器机壳小计</t>
    <phoneticPr fontId="2" type="noConversion"/>
  </si>
  <si>
    <t>中继器传感器设计</t>
    <phoneticPr fontId="2" type="noConversion"/>
  </si>
  <si>
    <t>中继器电路板设计</t>
    <phoneticPr fontId="2" type="noConversion"/>
  </si>
  <si>
    <t>中继器产品标准制定</t>
    <phoneticPr fontId="2" type="noConversion"/>
  </si>
  <si>
    <t>中继器产品标准制定小计</t>
    <phoneticPr fontId="2" type="noConversion"/>
  </si>
  <si>
    <r>
      <t>中继器</t>
    </r>
    <r>
      <rPr>
        <b/>
        <sz val="12"/>
        <rFont val="宋体"/>
        <charset val="134"/>
      </rPr>
      <t>产品设计合计</t>
    </r>
    <phoneticPr fontId="2" type="noConversion"/>
  </si>
  <si>
    <t>中继器产品标准制定</t>
    <phoneticPr fontId="2" type="noConversion"/>
  </si>
  <si>
    <t>中继器安装测试</t>
    <phoneticPr fontId="2" type="noConversion"/>
  </si>
  <si>
    <t>和PLC终端一致</t>
    <phoneticPr fontId="2" type="noConversion"/>
  </si>
  <si>
    <t>集中器</t>
    <phoneticPr fontId="2" type="noConversion"/>
  </si>
  <si>
    <t>集中器机壳设计</t>
    <phoneticPr fontId="2" type="noConversion"/>
  </si>
  <si>
    <t>集中器外壳结构设计</t>
    <phoneticPr fontId="2" type="noConversion"/>
  </si>
  <si>
    <t>集中器外壳加工/上色</t>
    <phoneticPr fontId="2" type="noConversion"/>
  </si>
  <si>
    <t>集中器机壳小计</t>
    <phoneticPr fontId="2" type="noConversion"/>
  </si>
  <si>
    <t>集中器电路板设计</t>
    <phoneticPr fontId="2" type="noConversion"/>
  </si>
  <si>
    <t>集中器安装测试</t>
    <phoneticPr fontId="2" type="noConversion"/>
  </si>
  <si>
    <r>
      <t>集中器</t>
    </r>
    <r>
      <rPr>
        <b/>
        <sz val="12"/>
        <rFont val="宋体"/>
        <charset val="134"/>
      </rPr>
      <t>产品设计合计</t>
    </r>
    <phoneticPr fontId="2" type="noConversion"/>
  </si>
  <si>
    <t>如果和之前没有变化，不含此项</t>
    <phoneticPr fontId="2" type="noConversion"/>
  </si>
  <si>
    <r>
      <t>结算方式：50%定金， 4</t>
    </r>
    <r>
      <rPr>
        <sz val="12"/>
        <rFont val="宋体"/>
        <charset val="134"/>
      </rPr>
      <t>0%在卖方工厂验收合格后付款发货，</t>
    </r>
    <r>
      <rPr>
        <sz val="12"/>
        <rFont val="宋体"/>
        <charset val="134"/>
      </rPr>
      <t>1</t>
    </r>
    <r>
      <rPr>
        <sz val="12"/>
        <rFont val="宋体"/>
        <charset val="134"/>
      </rPr>
      <t>0%验收款在买方工厂安装调试合格后1个月内付款。</t>
    </r>
    <phoneticPr fontId="2" type="noConversion"/>
  </si>
  <si>
    <t>以上报价包含17%增值税发票、运费等杂项费用。</t>
    <phoneticPr fontId="2" type="noConversion"/>
  </si>
  <si>
    <r>
      <t>税点 17</t>
    </r>
    <r>
      <rPr>
        <sz val="12"/>
        <rFont val="宋体"/>
        <charset val="134"/>
      </rPr>
      <t>%</t>
    </r>
    <phoneticPr fontId="2" type="noConversion"/>
  </si>
  <si>
    <t>如何PLC壳一致无此项</t>
    <phoneticPr fontId="2" type="noConversion"/>
  </si>
  <si>
    <t>天源华威线监测系统产品化设计进度安排</t>
    <phoneticPr fontId="2" type="noConversion"/>
  </si>
  <si>
    <t>8/14-8/25</t>
    <phoneticPr fontId="2" type="noConversion"/>
  </si>
  <si>
    <t>8/26-9/8</t>
    <phoneticPr fontId="2" type="noConversion"/>
  </si>
  <si>
    <t>9/9-9/14</t>
    <phoneticPr fontId="2" type="noConversion"/>
  </si>
  <si>
    <t>9/15-9/22</t>
    <phoneticPr fontId="2" type="noConversion"/>
  </si>
  <si>
    <t>9/23-10/7</t>
    <phoneticPr fontId="2" type="noConversion"/>
  </si>
  <si>
    <t>10/8-10/13</t>
    <phoneticPr fontId="2" type="noConversion"/>
  </si>
  <si>
    <t>10/16-17</t>
    <phoneticPr fontId="2" type="noConversion"/>
  </si>
  <si>
    <t>10/17后</t>
    <phoneticPr fontId="2" type="noConversion"/>
  </si>
  <si>
    <t>报价单</t>
    <phoneticPr fontId="2" type="noConversion"/>
  </si>
  <si>
    <t>异常状况报警及其处理</t>
    <phoneticPr fontId="2" type="noConversion"/>
  </si>
  <si>
    <t>趋势判断的预报警算法</t>
    <phoneticPr fontId="2" type="noConversion"/>
  </si>
  <si>
    <t>软件测试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</si>
</sst>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45"/>
      <name val="Monotype Corsiva"/>
      <family val="2"/>
    </font>
    <font>
      <sz val="12"/>
      <name val="宋体"/>
      <charset val="134"/>
    </font>
    <font>
      <b/>
      <u/>
      <sz val="24"/>
      <name val="隶书"/>
      <family val="3"/>
      <charset val="134"/>
    </font>
    <font>
      <sz val="12"/>
      <name val="宋体"/>
      <charset val="134"/>
    </font>
    <font>
      <sz val="28"/>
      <name val="宋体"/>
      <charset val="134"/>
    </font>
    <font>
      <b/>
      <u/>
      <sz val="12"/>
      <name val="隶书"/>
      <family val="3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微软雅黑"/>
      <family val="2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Tahoma"/>
      <family val="2"/>
    </font>
    <font>
      <sz val="11"/>
      <color indexed="8"/>
      <name val="宋体"/>
      <charset val="134"/>
    </font>
    <font>
      <sz val="2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Tahoma"/>
      <family val="2"/>
    </font>
    <font>
      <sz val="12"/>
      <name val="Monotype Corsiva"/>
      <family val="2"/>
    </font>
    <font>
      <sz val="12"/>
      <color indexed="8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22"/>
      <name val="宋体"/>
      <charset val="134"/>
    </font>
    <font>
      <sz val="11"/>
      <color theme="1"/>
      <name val="Tahoma"/>
      <family val="2"/>
    </font>
    <font>
      <u/>
      <sz val="12"/>
      <color theme="10"/>
      <name val="宋体"/>
      <charset val="134"/>
    </font>
    <font>
      <sz val="12"/>
      <color theme="8"/>
      <name val="宋体"/>
      <charset val="134"/>
    </font>
    <font>
      <b/>
      <sz val="11"/>
      <color rgb="FFFF0000"/>
      <name val="宋体"/>
      <charset val="134"/>
    </font>
    <font>
      <sz val="12"/>
      <color rgb="FFFF0000"/>
      <name val="宋体"/>
      <charset val="134"/>
    </font>
    <font>
      <sz val="12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37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/>
    <xf numFmtId="0" fontId="15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/>
    <xf numFmtId="0" fontId="16" fillId="0" borderId="0" xfId="0" applyFont="1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17" fillId="0" borderId="0" xfId="0" applyFont="1"/>
    <xf numFmtId="4" fontId="17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18" fillId="0" borderId="2" xfId="1" applyFont="1" applyFill="1" applyBorder="1" applyAlignment="1">
      <alignment horizontal="center" vertical="center"/>
    </xf>
    <xf numFmtId="0" fontId="3" fillId="3" borderId="0" xfId="0" applyFont="1" applyFill="1"/>
    <xf numFmtId="0" fontId="17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4" fontId="17" fillId="3" borderId="3" xfId="0" applyNumberFormat="1" applyFont="1" applyFill="1" applyBorder="1" applyAlignment="1">
      <alignment horizontal="center" vertical="center"/>
    </xf>
    <xf numFmtId="4" fontId="17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/>
    <xf numFmtId="0" fontId="17" fillId="3" borderId="3" xfId="0" applyFont="1" applyFill="1" applyBorder="1" applyAlignment="1">
      <alignment horizontal="center" vertical="center"/>
    </xf>
    <xf numFmtId="0" fontId="23" fillId="3" borderId="3" xfId="1" applyFont="1" applyFill="1" applyBorder="1" applyAlignment="1">
      <alignment horizontal="center" vertical="center"/>
    </xf>
    <xf numFmtId="0" fontId="24" fillId="3" borderId="3" xfId="1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3" borderId="3" xfId="1" applyFont="1" applyFill="1" applyBorder="1" applyAlignment="1">
      <alignment horizontal="center" vertical="center"/>
    </xf>
    <xf numFmtId="0" fontId="18" fillId="3" borderId="3" xfId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4" fontId="12" fillId="3" borderId="3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4" fontId="17" fillId="3" borderId="0" xfId="0" applyNumberFormat="1" applyFont="1" applyFill="1"/>
    <xf numFmtId="12" fontId="18" fillId="0" borderId="5" xfId="1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/>
    </xf>
    <xf numFmtId="0" fontId="27" fillId="0" borderId="1" xfId="0" applyFont="1" applyFill="1" applyBorder="1" applyAlignment="1"/>
    <xf numFmtId="0" fontId="27" fillId="0" borderId="1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left" vertical="center"/>
    </xf>
    <xf numFmtId="0" fontId="29" fillId="0" borderId="0" xfId="0" applyFont="1" applyFill="1"/>
    <xf numFmtId="0" fontId="30" fillId="0" borderId="1" xfId="0" quotePrefix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4" fillId="2" borderId="1" xfId="1" applyFont="1" applyFill="1" applyBorder="1" applyAlignment="1">
      <alignment horizontal="center" vertical="center"/>
    </xf>
    <xf numFmtId="4" fontId="33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" fontId="17" fillId="4" borderId="1" xfId="0" applyNumberFormat="1" applyFont="1" applyFill="1" applyBorder="1"/>
    <xf numFmtId="49" fontId="33" fillId="2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9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5" fillId="0" borderId="0" xfId="0" applyFont="1" applyAlignment="1">
      <alignment horizontal="right"/>
    </xf>
    <xf numFmtId="0" fontId="0" fillId="9" borderId="0" xfId="0" applyFill="1" applyAlignment="1">
      <alignment horizontal="right"/>
    </xf>
    <xf numFmtId="0" fontId="35" fillId="9" borderId="0" xfId="0" applyFont="1" applyFill="1" applyAlignment="1">
      <alignment horizontal="right"/>
    </xf>
    <xf numFmtId="58" fontId="3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/>
    <xf numFmtId="0" fontId="35" fillId="2" borderId="1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wrapText="1"/>
    </xf>
    <xf numFmtId="0" fontId="17" fillId="15" borderId="1" xfId="0" applyFont="1" applyFill="1" applyBorder="1"/>
    <xf numFmtId="0" fontId="19" fillId="15" borderId="1" xfId="1" applyFont="1" applyFill="1" applyBorder="1" applyAlignment="1">
      <alignment horizontal="center" vertical="center"/>
    </xf>
    <xf numFmtId="0" fontId="22" fillId="15" borderId="1" xfId="1" applyFont="1" applyFill="1" applyBorder="1" applyAlignment="1">
      <alignment horizontal="center" vertical="center"/>
    </xf>
    <xf numFmtId="0" fontId="18" fillId="15" borderId="1" xfId="1" applyFont="1" applyFill="1" applyBorder="1" applyAlignment="1">
      <alignment horizontal="center" vertical="center"/>
    </xf>
    <xf numFmtId="4" fontId="3" fillId="15" borderId="1" xfId="0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40" fillId="3" borderId="3" xfId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2" fontId="34" fillId="0" borderId="1" xfId="1" applyNumberFormat="1" applyFont="1" applyFill="1" applyBorder="1" applyAlignment="1">
      <alignment horizontal="center" vertical="center" wrapText="1"/>
    </xf>
    <xf numFmtId="12" fontId="1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2" fontId="18" fillId="0" borderId="1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2" fontId="1" fillId="0" borderId="7" xfId="1" applyNumberFormat="1" applyFont="1" applyFill="1" applyBorder="1" applyAlignment="1">
      <alignment horizontal="center" vertical="center" wrapText="1"/>
    </xf>
    <xf numFmtId="12" fontId="1" fillId="0" borderId="8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12" fontId="1" fillId="0" borderId="6" xfId="1" applyNumberFormat="1" applyFont="1" applyFill="1" applyBorder="1" applyAlignment="1">
      <alignment horizontal="center" vertical="center" wrapText="1"/>
    </xf>
    <xf numFmtId="12" fontId="18" fillId="0" borderId="6" xfId="1" applyNumberFormat="1" applyFont="1" applyFill="1" applyBorder="1" applyAlignment="1">
      <alignment horizontal="center" vertical="center" wrapText="1"/>
    </xf>
    <xf numFmtId="12" fontId="18" fillId="0" borderId="8" xfId="1" applyNumberFormat="1" applyFont="1" applyFill="1" applyBorder="1" applyAlignment="1">
      <alignment horizontal="center" vertical="center" wrapText="1"/>
    </xf>
    <xf numFmtId="4" fontId="28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10" xfId="2" applyFont="1" applyBorder="1" applyAlignment="1" applyProtection="1">
      <alignment horizontal="left"/>
    </xf>
    <xf numFmtId="0" fontId="13" fillId="0" borderId="10" xfId="0" applyFont="1" applyBorder="1" applyAlignment="1">
      <alignment horizontal="left"/>
    </xf>
    <xf numFmtId="0" fontId="42" fillId="0" borderId="0" xfId="0" applyFont="1" applyAlignment="1">
      <alignment horizontal="right"/>
    </xf>
    <xf numFmtId="0" fontId="0" fillId="16" borderId="0" xfId="0" applyFill="1"/>
  </cellXfs>
  <cellStyles count="4">
    <cellStyle name="常规" xfId="0" builtinId="0"/>
    <cellStyle name="常规 2" xfId="1"/>
    <cellStyle name="超链接" xfId="2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6"/>
  <sheetViews>
    <sheetView zoomScale="115" zoomScaleNormal="115" workbookViewId="0">
      <selection activeCell="G7" sqref="G7:L7"/>
    </sheetView>
  </sheetViews>
  <sheetFormatPr defaultRowHeight="15" x14ac:dyDescent="0.25"/>
  <cols>
    <col min="1" max="1" width="3.83203125" style="61" customWidth="1"/>
    <col min="2" max="3" width="4.83203125" style="27" customWidth="1"/>
    <col min="4" max="4" width="15.75" customWidth="1"/>
    <col min="5" max="5" width="7.33203125" customWidth="1"/>
    <col min="6" max="6" width="12.75" customWidth="1"/>
    <col min="7" max="7" width="5.25" customWidth="1"/>
    <col min="8" max="8" width="4.83203125" style="8" customWidth="1"/>
    <col min="9" max="9" width="12.83203125" hidden="1" customWidth="1"/>
    <col min="10" max="10" width="13.5" style="30" customWidth="1"/>
    <col min="11" max="11" width="12" customWidth="1"/>
    <col min="12" max="12" width="13.75" customWidth="1"/>
  </cols>
  <sheetData>
    <row r="1" spans="1:14" ht="32.25" customHeight="1" x14ac:dyDescent="0.6">
      <c r="A1" s="133" t="s">
        <v>116</v>
      </c>
      <c r="B1" s="134"/>
      <c r="C1" s="134"/>
      <c r="D1" s="135"/>
      <c r="E1" s="135"/>
      <c r="F1" s="135"/>
      <c r="G1" s="135"/>
      <c r="H1" s="135"/>
      <c r="I1" s="135"/>
      <c r="J1" s="135"/>
      <c r="K1" s="130" t="s">
        <v>159</v>
      </c>
      <c r="L1" s="130"/>
    </row>
    <row r="2" spans="1:14" ht="18.75" customHeight="1" x14ac:dyDescent="0.25">
      <c r="A2" s="63"/>
      <c r="B2" s="25"/>
      <c r="C2" s="25"/>
      <c r="D2" s="3"/>
      <c r="E2" s="3"/>
      <c r="F2" s="3"/>
      <c r="G2" s="3"/>
      <c r="H2" s="7"/>
      <c r="I2" s="3"/>
      <c r="J2" s="28"/>
      <c r="K2" s="136" t="s">
        <v>117</v>
      </c>
      <c r="L2" s="136"/>
    </row>
    <row r="3" spans="1:14" s="2" customFormat="1" ht="20.25" customHeight="1" x14ac:dyDescent="0.45">
      <c r="A3" s="113" t="s">
        <v>29</v>
      </c>
      <c r="B3" s="113"/>
      <c r="C3" s="113"/>
      <c r="D3" s="114"/>
      <c r="E3" s="114"/>
      <c r="F3" s="114"/>
      <c r="G3" s="113" t="s">
        <v>35</v>
      </c>
      <c r="H3" s="114"/>
      <c r="I3" s="114"/>
      <c r="J3" s="114"/>
      <c r="K3" s="114"/>
      <c r="L3" s="114"/>
      <c r="M3" s="145"/>
      <c r="N3" s="145"/>
    </row>
    <row r="4" spans="1:14" ht="20.25" customHeight="1" x14ac:dyDescent="0.45">
      <c r="A4" s="137" t="s">
        <v>118</v>
      </c>
      <c r="B4" s="114"/>
      <c r="C4" s="114"/>
      <c r="D4" s="114"/>
      <c r="E4" s="114"/>
      <c r="F4" s="114"/>
      <c r="G4" s="113" t="s">
        <v>16</v>
      </c>
      <c r="H4" s="114"/>
      <c r="I4" s="114"/>
      <c r="J4" s="114"/>
      <c r="K4" s="114"/>
      <c r="L4" s="114"/>
      <c r="M4" s="145"/>
      <c r="N4" s="145"/>
    </row>
    <row r="5" spans="1:14" ht="20.25" customHeight="1" x14ac:dyDescent="0.45">
      <c r="A5" s="113" t="s">
        <v>33</v>
      </c>
      <c r="B5" s="114"/>
      <c r="C5" s="114"/>
      <c r="D5" s="114"/>
      <c r="E5" s="114"/>
      <c r="F5" s="114"/>
      <c r="G5" s="113" t="s">
        <v>21</v>
      </c>
      <c r="H5" s="114"/>
      <c r="I5" s="114"/>
      <c r="J5" s="114"/>
      <c r="K5" s="114"/>
      <c r="L5" s="114"/>
      <c r="M5" s="145"/>
      <c r="N5" s="145"/>
    </row>
    <row r="6" spans="1:14" ht="20.25" customHeight="1" x14ac:dyDescent="0.45">
      <c r="A6" s="113" t="s">
        <v>32</v>
      </c>
      <c r="B6" s="114"/>
      <c r="C6" s="114"/>
      <c r="D6" s="114"/>
      <c r="E6" s="114"/>
      <c r="F6" s="114"/>
      <c r="G6" s="113" t="s">
        <v>20</v>
      </c>
      <c r="H6" s="114"/>
      <c r="I6" s="114"/>
      <c r="J6" s="114"/>
      <c r="K6" s="114"/>
      <c r="L6" s="114"/>
      <c r="M6" s="145"/>
      <c r="N6" s="145"/>
    </row>
    <row r="7" spans="1:14" ht="20.25" customHeight="1" x14ac:dyDescent="0.45">
      <c r="A7" s="113" t="s">
        <v>34</v>
      </c>
      <c r="B7" s="114"/>
      <c r="C7" s="114"/>
      <c r="D7" s="114"/>
      <c r="E7" s="114"/>
      <c r="F7" s="114"/>
      <c r="G7" s="113" t="s">
        <v>19</v>
      </c>
      <c r="H7" s="114"/>
      <c r="I7" s="114"/>
      <c r="J7" s="114"/>
      <c r="K7" s="114"/>
      <c r="L7" s="114"/>
      <c r="M7" s="145"/>
      <c r="N7" s="145"/>
    </row>
    <row r="8" spans="1:14" ht="20.25" customHeight="1" x14ac:dyDescent="0.45">
      <c r="A8" s="113" t="s">
        <v>30</v>
      </c>
      <c r="B8" s="114"/>
      <c r="C8" s="114"/>
      <c r="D8" s="114"/>
      <c r="E8" s="114"/>
      <c r="F8" s="114"/>
      <c r="G8" s="113" t="s">
        <v>18</v>
      </c>
      <c r="H8" s="114"/>
      <c r="I8" s="114"/>
      <c r="J8" s="114"/>
      <c r="K8" s="114"/>
      <c r="L8" s="114"/>
      <c r="M8" s="144"/>
      <c r="N8" s="145"/>
    </row>
    <row r="9" spans="1:14" ht="20.25" customHeight="1" x14ac:dyDescent="0.25">
      <c r="A9" s="113" t="s">
        <v>31</v>
      </c>
      <c r="B9" s="114"/>
      <c r="C9" s="114"/>
      <c r="D9" s="114"/>
      <c r="E9" s="114"/>
      <c r="F9" s="114"/>
      <c r="G9" s="115" t="s">
        <v>17</v>
      </c>
      <c r="H9" s="114"/>
      <c r="I9" s="114"/>
      <c r="J9" s="114"/>
      <c r="K9" s="114"/>
      <c r="L9" s="114"/>
    </row>
    <row r="10" spans="1:14" s="4" customFormat="1" ht="30" customHeight="1" x14ac:dyDescent="0.25">
      <c r="A10" s="131" t="s">
        <v>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2"/>
    </row>
    <row r="11" spans="1:14" s="1" customFormat="1" x14ac:dyDescent="0.25">
      <c r="A11" s="59" t="s">
        <v>0</v>
      </c>
      <c r="B11" s="26" t="s">
        <v>24</v>
      </c>
      <c r="C11" s="34" t="s">
        <v>22</v>
      </c>
      <c r="D11" s="35" t="s">
        <v>9</v>
      </c>
      <c r="E11" s="21" t="s">
        <v>12</v>
      </c>
      <c r="F11" s="21" t="s">
        <v>13</v>
      </c>
      <c r="G11" s="10" t="s">
        <v>1</v>
      </c>
      <c r="H11" s="11" t="s">
        <v>4</v>
      </c>
      <c r="I11" s="12" t="s">
        <v>3</v>
      </c>
      <c r="J11" s="12" t="s">
        <v>10</v>
      </c>
      <c r="K11" s="19" t="s">
        <v>11</v>
      </c>
      <c r="L11" s="12" t="s">
        <v>2</v>
      </c>
      <c r="M11"/>
    </row>
    <row r="12" spans="1:14" s="1" customFormat="1" x14ac:dyDescent="0.25">
      <c r="A12" s="64">
        <v>1</v>
      </c>
      <c r="B12" s="116" t="s">
        <v>44</v>
      </c>
      <c r="C12" s="109" t="s">
        <v>89</v>
      </c>
      <c r="D12" s="69" t="s">
        <v>47</v>
      </c>
      <c r="E12" s="66"/>
      <c r="F12" s="66"/>
      <c r="G12" s="12">
        <v>3</v>
      </c>
      <c r="H12" s="66" t="s">
        <v>48</v>
      </c>
      <c r="I12" s="67"/>
      <c r="J12" s="29">
        <v>5000</v>
      </c>
      <c r="K12" s="68">
        <f>G12*J12</f>
        <v>15000</v>
      </c>
      <c r="L12" s="72" t="s">
        <v>67</v>
      </c>
    </row>
    <row r="13" spans="1:14" s="1" customFormat="1" x14ac:dyDescent="0.25">
      <c r="A13" s="64">
        <v>2</v>
      </c>
      <c r="B13" s="138"/>
      <c r="C13" s="110"/>
      <c r="D13" s="69" t="s">
        <v>49</v>
      </c>
      <c r="E13" s="66"/>
      <c r="F13" s="70"/>
      <c r="G13" s="12">
        <v>1</v>
      </c>
      <c r="H13" s="66" t="s">
        <v>48</v>
      </c>
      <c r="I13" s="67"/>
      <c r="J13" s="29">
        <v>10000</v>
      </c>
      <c r="K13" s="68">
        <f>G13*J13</f>
        <v>10000</v>
      </c>
      <c r="L13" s="19" t="s">
        <v>68</v>
      </c>
    </row>
    <row r="14" spans="1:14" s="1" customFormat="1" ht="30" x14ac:dyDescent="0.25">
      <c r="A14" s="64">
        <v>3</v>
      </c>
      <c r="B14" s="139"/>
      <c r="C14" s="111"/>
      <c r="D14" s="96" t="s">
        <v>120</v>
      </c>
      <c r="E14" s="66"/>
      <c r="F14" s="66"/>
      <c r="G14" s="67">
        <v>2</v>
      </c>
      <c r="H14" s="67" t="s">
        <v>48</v>
      </c>
      <c r="I14" s="14"/>
      <c r="J14" s="29">
        <v>1500</v>
      </c>
      <c r="K14" s="68">
        <f>G14*J14</f>
        <v>3000</v>
      </c>
      <c r="L14" s="75" t="s">
        <v>85</v>
      </c>
    </row>
    <row r="15" spans="1:14" s="1" customFormat="1" x14ac:dyDescent="0.25">
      <c r="A15" s="64">
        <v>4</v>
      </c>
      <c r="B15" s="139"/>
      <c r="C15" s="111"/>
      <c r="D15" s="36" t="s">
        <v>23</v>
      </c>
      <c r="E15" s="21"/>
      <c r="F15" s="19" t="s">
        <v>65</v>
      </c>
      <c r="G15" s="13">
        <v>4</v>
      </c>
      <c r="H15" s="55" t="s">
        <v>38</v>
      </c>
      <c r="I15" s="14"/>
      <c r="J15" s="29">
        <v>500</v>
      </c>
      <c r="K15" s="68">
        <f>G15*J15</f>
        <v>2000</v>
      </c>
      <c r="L15" s="19"/>
    </row>
    <row r="16" spans="1:14" s="1" customFormat="1" x14ac:dyDescent="0.25">
      <c r="A16" s="64">
        <v>5</v>
      </c>
      <c r="B16" s="139"/>
      <c r="C16" s="111"/>
      <c r="D16" s="58" t="s">
        <v>50</v>
      </c>
      <c r="E16" s="32"/>
      <c r="F16" s="32"/>
      <c r="G16" s="32"/>
      <c r="H16" s="32"/>
      <c r="I16" s="32"/>
      <c r="J16" s="32"/>
      <c r="K16" s="32"/>
      <c r="L16" s="24">
        <f>SUM(K12:K15)</f>
        <v>30000</v>
      </c>
    </row>
    <row r="17" spans="1:12" s="1" customFormat="1" x14ac:dyDescent="0.25">
      <c r="A17" s="64">
        <v>6</v>
      </c>
      <c r="B17" s="139"/>
      <c r="C17" s="109" t="s">
        <v>88</v>
      </c>
      <c r="D17" s="65" t="s">
        <v>51</v>
      </c>
      <c r="E17" s="21"/>
      <c r="F17" s="21"/>
      <c r="G17" s="13">
        <v>1</v>
      </c>
      <c r="H17" s="22" t="s">
        <v>14</v>
      </c>
      <c r="I17" s="14"/>
      <c r="J17" s="29">
        <v>5000</v>
      </c>
      <c r="K17" s="15">
        <f t="shared" ref="K17:K23" si="0">G17*J17</f>
        <v>5000</v>
      </c>
      <c r="L17" s="19" t="s">
        <v>68</v>
      </c>
    </row>
    <row r="18" spans="1:12" s="1" customFormat="1" x14ac:dyDescent="0.25">
      <c r="A18" s="64">
        <v>7</v>
      </c>
      <c r="B18" s="139"/>
      <c r="C18" s="112"/>
      <c r="D18" s="65" t="s">
        <v>52</v>
      </c>
      <c r="E18" s="21"/>
      <c r="F18" s="21"/>
      <c r="G18" s="13">
        <v>1</v>
      </c>
      <c r="H18" s="22" t="s">
        <v>14</v>
      </c>
      <c r="I18" s="14"/>
      <c r="J18" s="29">
        <v>5000</v>
      </c>
      <c r="K18" s="15">
        <f t="shared" si="0"/>
        <v>5000</v>
      </c>
      <c r="L18" s="19" t="s">
        <v>68</v>
      </c>
    </row>
    <row r="19" spans="1:12" s="1" customFormat="1" ht="15" customHeight="1" x14ac:dyDescent="0.25">
      <c r="A19" s="64">
        <v>8</v>
      </c>
      <c r="B19" s="139"/>
      <c r="C19" s="112"/>
      <c r="D19" s="65" t="s">
        <v>53</v>
      </c>
      <c r="E19" s="21"/>
      <c r="F19" s="21"/>
      <c r="G19" s="13">
        <v>8</v>
      </c>
      <c r="H19" s="71" t="s">
        <v>56</v>
      </c>
      <c r="I19" s="14"/>
      <c r="J19" s="29">
        <v>200</v>
      </c>
      <c r="K19" s="15">
        <f>G19*J19</f>
        <v>1600</v>
      </c>
      <c r="L19" s="19"/>
    </row>
    <row r="20" spans="1:12" s="1" customFormat="1" ht="18.75" customHeight="1" x14ac:dyDescent="0.25">
      <c r="A20" s="64">
        <v>9</v>
      </c>
      <c r="B20" s="139"/>
      <c r="C20" s="112"/>
      <c r="D20" s="65" t="s">
        <v>54</v>
      </c>
      <c r="E20" s="21"/>
      <c r="F20" s="21"/>
      <c r="G20" s="13">
        <v>2</v>
      </c>
      <c r="H20" s="22" t="s">
        <v>14</v>
      </c>
      <c r="I20" s="14"/>
      <c r="J20" s="29">
        <v>400</v>
      </c>
      <c r="K20" s="15">
        <f t="shared" si="0"/>
        <v>800</v>
      </c>
      <c r="L20" s="19"/>
    </row>
    <row r="21" spans="1:12" s="1" customFormat="1" x14ac:dyDescent="0.25">
      <c r="A21" s="64">
        <v>10</v>
      </c>
      <c r="B21" s="139"/>
      <c r="C21" s="112"/>
      <c r="D21" s="65" t="s">
        <v>121</v>
      </c>
      <c r="E21" s="21"/>
      <c r="F21" s="54"/>
      <c r="G21" s="13">
        <v>2</v>
      </c>
      <c r="H21" s="22" t="s">
        <v>14</v>
      </c>
      <c r="I21" s="14"/>
      <c r="J21" s="29">
        <v>50</v>
      </c>
      <c r="K21" s="15">
        <f>G21*J21</f>
        <v>100</v>
      </c>
      <c r="L21" s="19"/>
    </row>
    <row r="22" spans="1:12" s="1" customFormat="1" x14ac:dyDescent="0.25">
      <c r="A22" s="64">
        <v>11</v>
      </c>
      <c r="B22" s="139"/>
      <c r="C22" s="112"/>
      <c r="D22" s="65" t="s">
        <v>55</v>
      </c>
      <c r="E22" s="21"/>
      <c r="F22" s="53"/>
      <c r="G22" s="13">
        <v>2</v>
      </c>
      <c r="H22" s="22" t="s">
        <v>14</v>
      </c>
      <c r="I22" s="14"/>
      <c r="J22" s="29">
        <v>3000</v>
      </c>
      <c r="K22" s="15">
        <f t="shared" si="0"/>
        <v>6000</v>
      </c>
      <c r="L22" s="66" t="s">
        <v>86</v>
      </c>
    </row>
    <row r="23" spans="1:12" s="1" customFormat="1" x14ac:dyDescent="0.25">
      <c r="A23" s="64">
        <v>12</v>
      </c>
      <c r="B23" s="139"/>
      <c r="C23" s="112"/>
      <c r="D23" s="36" t="s">
        <v>23</v>
      </c>
      <c r="E23" s="21"/>
      <c r="F23" s="19" t="s">
        <v>65</v>
      </c>
      <c r="G23" s="13">
        <v>4</v>
      </c>
      <c r="H23" s="55" t="s">
        <v>38</v>
      </c>
      <c r="I23" s="14"/>
      <c r="J23" s="29">
        <v>500</v>
      </c>
      <c r="K23" s="15">
        <f t="shared" si="0"/>
        <v>2000</v>
      </c>
      <c r="L23" s="19"/>
    </row>
    <row r="24" spans="1:12" s="1" customFormat="1" x14ac:dyDescent="0.25">
      <c r="A24" s="64">
        <v>13</v>
      </c>
      <c r="B24" s="139"/>
      <c r="C24" s="112"/>
      <c r="D24" s="48" t="s">
        <v>59</v>
      </c>
      <c r="E24" s="43"/>
      <c r="F24" s="43"/>
      <c r="G24" s="44"/>
      <c r="H24" s="44"/>
      <c r="I24" s="45"/>
      <c r="J24" s="46"/>
      <c r="K24" s="47"/>
      <c r="L24" s="38">
        <f>SUM(K17:K23)</f>
        <v>20500</v>
      </c>
    </row>
    <row r="25" spans="1:12" s="1" customFormat="1" x14ac:dyDescent="0.25">
      <c r="A25" s="64">
        <v>14</v>
      </c>
      <c r="B25" s="139"/>
      <c r="C25" s="110" t="s">
        <v>57</v>
      </c>
      <c r="D25" s="53" t="s">
        <v>36</v>
      </c>
      <c r="E25" s="21"/>
      <c r="F25" s="21"/>
      <c r="G25" s="13">
        <v>1</v>
      </c>
      <c r="H25" s="22" t="s">
        <v>14</v>
      </c>
      <c r="I25" s="14"/>
      <c r="J25" s="29">
        <v>8000</v>
      </c>
      <c r="K25" s="15">
        <f t="shared" ref="K25:K30" si="1">G25*J25</f>
        <v>8000</v>
      </c>
      <c r="L25" s="19"/>
    </row>
    <row r="26" spans="1:12" s="1" customFormat="1" x14ac:dyDescent="0.25">
      <c r="A26" s="64">
        <v>15</v>
      </c>
      <c r="B26" s="139"/>
      <c r="C26" s="110"/>
      <c r="D26" s="65" t="s">
        <v>58</v>
      </c>
      <c r="E26" s="21"/>
      <c r="F26" s="21"/>
      <c r="G26" s="13">
        <v>3</v>
      </c>
      <c r="H26" s="22" t="s">
        <v>14</v>
      </c>
      <c r="I26" s="14"/>
      <c r="J26" s="29">
        <v>1000</v>
      </c>
      <c r="K26" s="15">
        <f t="shared" si="1"/>
        <v>3000</v>
      </c>
      <c r="L26" s="19"/>
    </row>
    <row r="27" spans="1:12" s="1" customFormat="1" x14ac:dyDescent="0.25">
      <c r="A27" s="64">
        <v>16</v>
      </c>
      <c r="B27" s="139"/>
      <c r="C27" s="112"/>
      <c r="D27" s="53" t="s">
        <v>37</v>
      </c>
      <c r="E27" s="21"/>
      <c r="F27" s="21"/>
      <c r="G27" s="13">
        <v>2</v>
      </c>
      <c r="H27" s="22" t="s">
        <v>14</v>
      </c>
      <c r="I27" s="14"/>
      <c r="J27" s="29">
        <v>100</v>
      </c>
      <c r="K27" s="15">
        <f t="shared" si="1"/>
        <v>200</v>
      </c>
      <c r="L27" s="19"/>
    </row>
    <row r="28" spans="1:12" s="1" customFormat="1" x14ac:dyDescent="0.25">
      <c r="A28" s="64">
        <v>17</v>
      </c>
      <c r="B28" s="139"/>
      <c r="C28" s="112"/>
      <c r="D28" s="65" t="s">
        <v>122</v>
      </c>
      <c r="E28" s="21"/>
      <c r="F28" s="21"/>
      <c r="G28" s="13">
        <v>2</v>
      </c>
      <c r="H28" s="22" t="s">
        <v>14</v>
      </c>
      <c r="I28" s="14"/>
      <c r="J28" s="29">
        <v>500</v>
      </c>
      <c r="K28" s="15">
        <f>G28*J28</f>
        <v>1000</v>
      </c>
      <c r="L28" s="19"/>
    </row>
    <row r="29" spans="1:12" s="1" customFormat="1" x14ac:dyDescent="0.25">
      <c r="A29" s="64">
        <v>18</v>
      </c>
      <c r="B29" s="139"/>
      <c r="C29" s="112"/>
      <c r="D29" s="53" t="s">
        <v>25</v>
      </c>
      <c r="E29" s="21"/>
      <c r="F29" s="21"/>
      <c r="G29" s="13">
        <v>4</v>
      </c>
      <c r="H29" s="55" t="s">
        <v>39</v>
      </c>
      <c r="I29" s="14"/>
      <c r="J29" s="29">
        <v>1000</v>
      </c>
      <c r="K29" s="15">
        <f>G29*J29</f>
        <v>4000</v>
      </c>
      <c r="L29" s="19"/>
    </row>
    <row r="30" spans="1:12" s="1" customFormat="1" x14ac:dyDescent="0.25">
      <c r="A30" s="64">
        <v>19</v>
      </c>
      <c r="B30" s="139"/>
      <c r="C30" s="112"/>
      <c r="D30" s="36" t="s">
        <v>23</v>
      </c>
      <c r="E30" s="21"/>
      <c r="F30" s="19" t="s">
        <v>65</v>
      </c>
      <c r="G30" s="13">
        <v>4</v>
      </c>
      <c r="H30" s="55" t="s">
        <v>38</v>
      </c>
      <c r="I30" s="14"/>
      <c r="J30" s="29">
        <v>500</v>
      </c>
      <c r="K30" s="15">
        <f t="shared" si="1"/>
        <v>2000</v>
      </c>
      <c r="L30" s="104"/>
    </row>
    <row r="31" spans="1:12" s="1" customFormat="1" x14ac:dyDescent="0.25">
      <c r="A31" s="64">
        <v>20</v>
      </c>
      <c r="B31" s="139"/>
      <c r="C31" s="112"/>
      <c r="D31" s="36" t="s">
        <v>26</v>
      </c>
      <c r="E31" s="21"/>
      <c r="F31" s="53"/>
      <c r="G31" s="13">
        <v>1</v>
      </c>
      <c r="H31" s="22" t="s">
        <v>15</v>
      </c>
      <c r="I31" s="14"/>
      <c r="J31" s="29">
        <v>1000</v>
      </c>
      <c r="K31" s="15">
        <f>G31*J31</f>
        <v>1000</v>
      </c>
      <c r="L31" s="19"/>
    </row>
    <row r="32" spans="1:12" s="1" customFormat="1" x14ac:dyDescent="0.25">
      <c r="A32" s="64">
        <v>21</v>
      </c>
      <c r="B32" s="139"/>
      <c r="C32" s="112"/>
      <c r="D32" s="48" t="s">
        <v>60</v>
      </c>
      <c r="E32" s="43"/>
      <c r="F32" s="43"/>
      <c r="G32" s="44"/>
      <c r="H32" s="44"/>
      <c r="I32" s="45"/>
      <c r="J32" s="46"/>
      <c r="K32" s="47"/>
      <c r="L32" s="38">
        <f>SUM(K25:K31)</f>
        <v>19200</v>
      </c>
    </row>
    <row r="33" spans="1:12" s="1" customFormat="1" ht="36" customHeight="1" x14ac:dyDescent="0.25">
      <c r="A33" s="64">
        <v>22</v>
      </c>
      <c r="B33" s="139"/>
      <c r="C33" s="116" t="s">
        <v>62</v>
      </c>
      <c r="D33" s="53" t="s">
        <v>61</v>
      </c>
      <c r="E33" s="21"/>
      <c r="F33" s="21"/>
      <c r="G33" s="13">
        <v>1</v>
      </c>
      <c r="H33" s="22" t="s">
        <v>14</v>
      </c>
      <c r="I33" s="14"/>
      <c r="J33" s="29">
        <v>15000</v>
      </c>
      <c r="K33" s="15">
        <f>G33*J33</f>
        <v>15000</v>
      </c>
      <c r="L33" s="19"/>
    </row>
    <row r="34" spans="1:12" s="1" customFormat="1" ht="36" customHeight="1" x14ac:dyDescent="0.25">
      <c r="A34" s="64">
        <v>23</v>
      </c>
      <c r="B34" s="139"/>
      <c r="C34" s="117"/>
      <c r="D34" s="48" t="s">
        <v>63</v>
      </c>
      <c r="E34" s="43"/>
      <c r="F34" s="43"/>
      <c r="G34" s="44"/>
      <c r="H34" s="44"/>
      <c r="I34" s="45"/>
      <c r="J34" s="46"/>
      <c r="K34" s="47"/>
      <c r="L34" s="38">
        <f>SUM(K33:K33)</f>
        <v>15000</v>
      </c>
    </row>
    <row r="35" spans="1:12" s="23" customFormat="1" ht="35.25" customHeight="1" x14ac:dyDescent="0.25">
      <c r="A35" s="64">
        <v>24</v>
      </c>
      <c r="B35" s="140"/>
      <c r="C35" s="107" t="s">
        <v>64</v>
      </c>
      <c r="D35" s="108"/>
      <c r="E35" s="40"/>
      <c r="F35" s="40"/>
      <c r="G35" s="41"/>
      <c r="H35" s="41"/>
      <c r="I35" s="42"/>
      <c r="J35" s="37"/>
      <c r="K35" s="37"/>
      <c r="L35" s="38">
        <f>L16+L24+L32+L34</f>
        <v>84700</v>
      </c>
    </row>
    <row r="36" spans="1:12" s="1" customFormat="1" ht="30" x14ac:dyDescent="0.25">
      <c r="A36" s="64">
        <v>25</v>
      </c>
      <c r="B36" s="116" t="s">
        <v>69</v>
      </c>
      <c r="C36" s="110" t="s">
        <v>70</v>
      </c>
      <c r="D36" s="69" t="s">
        <v>47</v>
      </c>
      <c r="E36" s="66"/>
      <c r="F36" s="106" t="s">
        <v>149</v>
      </c>
      <c r="G36" s="12">
        <v>3</v>
      </c>
      <c r="H36" s="66" t="s">
        <v>48</v>
      </c>
      <c r="I36" s="67"/>
      <c r="J36" s="29">
        <v>5000</v>
      </c>
      <c r="K36" s="68">
        <f>G36*J36</f>
        <v>15000</v>
      </c>
      <c r="L36" s="73" t="s">
        <v>79</v>
      </c>
    </row>
    <row r="37" spans="1:12" s="1" customFormat="1" ht="30" x14ac:dyDescent="0.25">
      <c r="A37" s="64">
        <v>26</v>
      </c>
      <c r="B37" s="138"/>
      <c r="C37" s="110"/>
      <c r="D37" s="69" t="s">
        <v>76</v>
      </c>
      <c r="E37" s="66"/>
      <c r="F37" s="70"/>
      <c r="G37" s="12">
        <v>1</v>
      </c>
      <c r="H37" s="66" t="s">
        <v>48</v>
      </c>
      <c r="I37" s="67"/>
      <c r="J37" s="29">
        <v>10000</v>
      </c>
      <c r="K37" s="68">
        <f>G37*J37</f>
        <v>10000</v>
      </c>
      <c r="L37" s="19" t="s">
        <v>68</v>
      </c>
    </row>
    <row r="38" spans="1:12" s="1" customFormat="1" ht="30" x14ac:dyDescent="0.25">
      <c r="A38" s="64">
        <v>27</v>
      </c>
      <c r="B38" s="139"/>
      <c r="C38" s="111"/>
      <c r="D38" s="69" t="s">
        <v>77</v>
      </c>
      <c r="E38" s="66"/>
      <c r="F38" s="66"/>
      <c r="G38" s="67">
        <v>2</v>
      </c>
      <c r="H38" s="67" t="s">
        <v>48</v>
      </c>
      <c r="I38" s="14"/>
      <c r="J38" s="29">
        <v>1500</v>
      </c>
      <c r="K38" s="68">
        <f>G38*J38</f>
        <v>3000</v>
      </c>
      <c r="L38" s="75" t="s">
        <v>85</v>
      </c>
    </row>
    <row r="39" spans="1:12" s="1" customFormat="1" x14ac:dyDescent="0.25">
      <c r="A39" s="64">
        <v>28</v>
      </c>
      <c r="B39" s="139"/>
      <c r="C39" s="111"/>
      <c r="D39" s="36" t="s">
        <v>23</v>
      </c>
      <c r="E39" s="21"/>
      <c r="F39" s="19" t="s">
        <v>65</v>
      </c>
      <c r="G39" s="13">
        <v>4</v>
      </c>
      <c r="H39" s="55" t="s">
        <v>38</v>
      </c>
      <c r="I39" s="14"/>
      <c r="J39" s="29">
        <v>500</v>
      </c>
      <c r="K39" s="68">
        <f>G39*J39</f>
        <v>2000</v>
      </c>
      <c r="L39" s="19"/>
    </row>
    <row r="40" spans="1:12" s="1" customFormat="1" x14ac:dyDescent="0.25">
      <c r="A40" s="64">
        <v>29</v>
      </c>
      <c r="B40" s="139"/>
      <c r="C40" s="111"/>
      <c r="D40" s="58" t="s">
        <v>78</v>
      </c>
      <c r="E40" s="32"/>
      <c r="F40" s="32"/>
      <c r="G40" s="32"/>
      <c r="H40" s="32"/>
      <c r="I40" s="32"/>
      <c r="J40" s="32"/>
      <c r="K40" s="32"/>
      <c r="L40" s="24">
        <f>SUM(K36:K39)</f>
        <v>30000</v>
      </c>
    </row>
    <row r="41" spans="1:12" s="1" customFormat="1" x14ac:dyDescent="0.25">
      <c r="A41" s="64">
        <v>30</v>
      </c>
      <c r="B41" s="139"/>
      <c r="C41" s="110" t="s">
        <v>71</v>
      </c>
      <c r="D41" s="65" t="s">
        <v>51</v>
      </c>
      <c r="E41" s="21"/>
      <c r="F41" s="19" t="s">
        <v>136</v>
      </c>
      <c r="G41" s="13">
        <v>1</v>
      </c>
      <c r="H41" s="22" t="s">
        <v>14</v>
      </c>
      <c r="I41" s="14"/>
      <c r="J41" s="29">
        <v>0</v>
      </c>
      <c r="K41" s="15">
        <f t="shared" ref="K41:K47" si="2">G41*J41</f>
        <v>0</v>
      </c>
      <c r="L41" s="19" t="s">
        <v>136</v>
      </c>
    </row>
    <row r="42" spans="1:12" s="1" customFormat="1" x14ac:dyDescent="0.25">
      <c r="A42" s="64">
        <v>31</v>
      </c>
      <c r="B42" s="139"/>
      <c r="C42" s="112"/>
      <c r="D42" s="65" t="s">
        <v>52</v>
      </c>
      <c r="E42" s="21"/>
      <c r="F42" s="19" t="s">
        <v>136</v>
      </c>
      <c r="G42" s="13">
        <v>1</v>
      </c>
      <c r="H42" s="22" t="s">
        <v>14</v>
      </c>
      <c r="I42" s="14"/>
      <c r="J42" s="29">
        <v>0</v>
      </c>
      <c r="K42" s="15">
        <f t="shared" si="2"/>
        <v>0</v>
      </c>
      <c r="L42" s="19" t="s">
        <v>136</v>
      </c>
    </row>
    <row r="43" spans="1:12" s="1" customFormat="1" x14ac:dyDescent="0.25">
      <c r="A43" s="64">
        <v>32</v>
      </c>
      <c r="B43" s="139"/>
      <c r="C43" s="112"/>
      <c r="D43" s="65" t="s">
        <v>53</v>
      </c>
      <c r="E43" s="21"/>
      <c r="F43" s="21"/>
      <c r="G43" s="13">
        <v>8</v>
      </c>
      <c r="H43" s="71" t="s">
        <v>56</v>
      </c>
      <c r="I43" s="14"/>
      <c r="J43" s="29">
        <v>200</v>
      </c>
      <c r="K43" s="15">
        <f t="shared" si="2"/>
        <v>1600</v>
      </c>
      <c r="L43" s="19"/>
    </row>
    <row r="44" spans="1:12" s="1" customFormat="1" x14ac:dyDescent="0.25">
      <c r="A44" s="64">
        <v>33</v>
      </c>
      <c r="B44" s="139"/>
      <c r="C44" s="112"/>
      <c r="D44" s="65" t="s">
        <v>54</v>
      </c>
      <c r="E44" s="21"/>
      <c r="F44" s="21"/>
      <c r="G44" s="13">
        <v>2</v>
      </c>
      <c r="H44" s="22" t="s">
        <v>14</v>
      </c>
      <c r="I44" s="14"/>
      <c r="J44" s="29">
        <v>400</v>
      </c>
      <c r="K44" s="15">
        <f t="shared" si="2"/>
        <v>800</v>
      </c>
      <c r="L44" s="19"/>
    </row>
    <row r="45" spans="1:12" s="1" customFormat="1" x14ac:dyDescent="0.25">
      <c r="A45" s="64">
        <v>34</v>
      </c>
      <c r="B45" s="139"/>
      <c r="C45" s="112"/>
      <c r="D45" s="65" t="s">
        <v>123</v>
      </c>
      <c r="E45" s="21"/>
      <c r="F45" s="54"/>
      <c r="G45" s="13">
        <v>2</v>
      </c>
      <c r="H45" s="22" t="s">
        <v>14</v>
      </c>
      <c r="I45" s="14"/>
      <c r="J45" s="29">
        <v>50</v>
      </c>
      <c r="K45" s="15">
        <f t="shared" si="2"/>
        <v>100</v>
      </c>
      <c r="L45" s="19"/>
    </row>
    <row r="46" spans="1:12" s="1" customFormat="1" x14ac:dyDescent="0.25">
      <c r="A46" s="64">
        <v>35</v>
      </c>
      <c r="B46" s="139"/>
      <c r="C46" s="112"/>
      <c r="D46" s="65" t="s">
        <v>55</v>
      </c>
      <c r="E46" s="21"/>
      <c r="F46" s="53"/>
      <c r="G46" s="13">
        <v>2</v>
      </c>
      <c r="H46" s="22" t="s">
        <v>14</v>
      </c>
      <c r="I46" s="14"/>
      <c r="J46" s="29">
        <v>3000</v>
      </c>
      <c r="K46" s="15">
        <f t="shared" si="2"/>
        <v>6000</v>
      </c>
      <c r="L46" s="66" t="s">
        <v>87</v>
      </c>
    </row>
    <row r="47" spans="1:12" s="1" customFormat="1" x14ac:dyDescent="0.25">
      <c r="A47" s="64">
        <v>36</v>
      </c>
      <c r="B47" s="139"/>
      <c r="C47" s="112"/>
      <c r="D47" s="36" t="s">
        <v>23</v>
      </c>
      <c r="E47" s="21"/>
      <c r="F47" s="19" t="s">
        <v>65</v>
      </c>
      <c r="G47" s="13">
        <v>4</v>
      </c>
      <c r="H47" s="55" t="s">
        <v>38</v>
      </c>
      <c r="I47" s="14"/>
      <c r="J47" s="29">
        <v>500</v>
      </c>
      <c r="K47" s="15">
        <f t="shared" si="2"/>
        <v>2000</v>
      </c>
      <c r="L47" s="104" t="s">
        <v>66</v>
      </c>
    </row>
    <row r="48" spans="1:12" s="1" customFormat="1" x14ac:dyDescent="0.25">
      <c r="A48" s="64">
        <v>37</v>
      </c>
      <c r="B48" s="139"/>
      <c r="C48" s="112"/>
      <c r="D48" s="48" t="s">
        <v>59</v>
      </c>
      <c r="E48" s="43"/>
      <c r="F48" s="43"/>
      <c r="G48" s="44"/>
      <c r="H48" s="44"/>
      <c r="I48" s="45"/>
      <c r="J48" s="46"/>
      <c r="K48" s="47"/>
      <c r="L48" s="38">
        <f>SUM(K41:K47)</f>
        <v>10500</v>
      </c>
    </row>
    <row r="49" spans="1:13" s="1" customFormat="1" x14ac:dyDescent="0.25">
      <c r="A49" s="64">
        <v>38</v>
      </c>
      <c r="B49" s="139"/>
      <c r="C49" s="110" t="s">
        <v>72</v>
      </c>
      <c r="D49" s="53" t="s">
        <v>36</v>
      </c>
      <c r="E49" s="21"/>
      <c r="F49" s="21"/>
      <c r="G49" s="13">
        <v>1</v>
      </c>
      <c r="H49" s="22" t="s">
        <v>14</v>
      </c>
      <c r="I49" s="14"/>
      <c r="J49" s="29">
        <v>8000</v>
      </c>
      <c r="K49" s="15">
        <f t="shared" ref="K49:K55" si="3">G49*J49</f>
        <v>8000</v>
      </c>
      <c r="L49" s="19"/>
    </row>
    <row r="50" spans="1:13" s="1" customFormat="1" x14ac:dyDescent="0.25">
      <c r="A50" s="64">
        <v>39</v>
      </c>
      <c r="B50" s="139"/>
      <c r="C50" s="110"/>
      <c r="D50" s="65" t="s">
        <v>58</v>
      </c>
      <c r="E50" s="21"/>
      <c r="F50" s="21"/>
      <c r="G50" s="13">
        <v>3</v>
      </c>
      <c r="H50" s="22" t="s">
        <v>14</v>
      </c>
      <c r="I50" s="14"/>
      <c r="J50" s="29">
        <v>1000</v>
      </c>
      <c r="K50" s="15">
        <f t="shared" si="3"/>
        <v>3000</v>
      </c>
      <c r="L50" s="19"/>
    </row>
    <row r="51" spans="1:13" s="1" customFormat="1" x14ac:dyDescent="0.25">
      <c r="A51" s="64">
        <v>40</v>
      </c>
      <c r="B51" s="139"/>
      <c r="C51" s="112"/>
      <c r="D51" s="53" t="s">
        <v>37</v>
      </c>
      <c r="E51" s="21"/>
      <c r="F51" s="21"/>
      <c r="G51" s="13">
        <v>2</v>
      </c>
      <c r="H51" s="22" t="s">
        <v>14</v>
      </c>
      <c r="I51" s="14"/>
      <c r="J51" s="29">
        <v>100</v>
      </c>
      <c r="K51" s="15">
        <f t="shared" si="3"/>
        <v>200</v>
      </c>
      <c r="L51" s="19"/>
    </row>
    <row r="52" spans="1:13" s="1" customFormat="1" x14ac:dyDescent="0.25">
      <c r="A52" s="64">
        <v>41</v>
      </c>
      <c r="B52" s="139"/>
      <c r="C52" s="112"/>
      <c r="D52" s="65" t="s">
        <v>122</v>
      </c>
      <c r="E52" s="21"/>
      <c r="F52" s="21"/>
      <c r="G52" s="13">
        <v>2</v>
      </c>
      <c r="H52" s="22" t="s">
        <v>14</v>
      </c>
      <c r="I52" s="14"/>
      <c r="J52" s="29">
        <v>500</v>
      </c>
      <c r="K52" s="15">
        <f t="shared" si="3"/>
        <v>1000</v>
      </c>
      <c r="L52" s="19"/>
    </row>
    <row r="53" spans="1:13" s="1" customFormat="1" x14ac:dyDescent="0.25">
      <c r="A53" s="64">
        <v>42</v>
      </c>
      <c r="B53" s="139"/>
      <c r="C53" s="112"/>
      <c r="D53" s="53" t="s">
        <v>25</v>
      </c>
      <c r="E53" s="21"/>
      <c r="F53" s="21"/>
      <c r="G53" s="13">
        <v>4</v>
      </c>
      <c r="H53" s="55" t="s">
        <v>39</v>
      </c>
      <c r="I53" s="14"/>
      <c r="J53" s="29">
        <v>1000</v>
      </c>
      <c r="K53" s="15">
        <f t="shared" si="3"/>
        <v>4000</v>
      </c>
      <c r="L53" s="19"/>
    </row>
    <row r="54" spans="1:13" s="1" customFormat="1" x14ac:dyDescent="0.25">
      <c r="A54" s="64">
        <v>43</v>
      </c>
      <c r="B54" s="139"/>
      <c r="C54" s="112"/>
      <c r="D54" s="36" t="s">
        <v>23</v>
      </c>
      <c r="E54" s="21"/>
      <c r="F54" s="19" t="s">
        <v>65</v>
      </c>
      <c r="G54" s="13">
        <v>4</v>
      </c>
      <c r="H54" s="55" t="s">
        <v>38</v>
      </c>
      <c r="I54" s="14"/>
      <c r="J54" s="29">
        <v>500</v>
      </c>
      <c r="K54" s="15">
        <f t="shared" si="3"/>
        <v>2000</v>
      </c>
      <c r="L54" s="19"/>
    </row>
    <row r="55" spans="1:13" s="1" customFormat="1" x14ac:dyDescent="0.25">
      <c r="A55" s="64">
        <v>44</v>
      </c>
      <c r="B55" s="139"/>
      <c r="C55" s="112"/>
      <c r="D55" s="36" t="s">
        <v>26</v>
      </c>
      <c r="E55" s="21"/>
      <c r="F55" s="53"/>
      <c r="G55" s="13">
        <v>1</v>
      </c>
      <c r="H55" s="22" t="s">
        <v>15</v>
      </c>
      <c r="I55" s="14"/>
      <c r="J55" s="29">
        <v>1000</v>
      </c>
      <c r="K55" s="15">
        <f t="shared" si="3"/>
        <v>1000</v>
      </c>
      <c r="L55" s="19"/>
    </row>
    <row r="56" spans="1:13" s="1" customFormat="1" x14ac:dyDescent="0.25">
      <c r="A56" s="64">
        <v>45</v>
      </c>
      <c r="B56" s="139"/>
      <c r="C56" s="112"/>
      <c r="D56" s="48" t="s">
        <v>60</v>
      </c>
      <c r="E56" s="43"/>
      <c r="F56" s="43"/>
      <c r="G56" s="44"/>
      <c r="H56" s="44"/>
      <c r="I56" s="45"/>
      <c r="J56" s="46"/>
      <c r="K56" s="47"/>
      <c r="L56" s="38">
        <f>SUM(K49:K55)</f>
        <v>19200</v>
      </c>
    </row>
    <row r="57" spans="1:13" s="1" customFormat="1" ht="36" customHeight="1" x14ac:dyDescent="0.25">
      <c r="A57" s="64">
        <v>46</v>
      </c>
      <c r="B57" s="139"/>
      <c r="C57" s="116" t="s">
        <v>73</v>
      </c>
      <c r="D57" s="65" t="s">
        <v>73</v>
      </c>
      <c r="E57" s="21"/>
      <c r="F57" s="21"/>
      <c r="G57" s="13">
        <v>1</v>
      </c>
      <c r="H57" s="22" t="s">
        <v>14</v>
      </c>
      <c r="I57" s="14"/>
      <c r="J57" s="29">
        <v>15000</v>
      </c>
      <c r="K57" s="15">
        <f>G57*J57</f>
        <v>15000</v>
      </c>
      <c r="L57" s="103"/>
    </row>
    <row r="58" spans="1:13" s="1" customFormat="1" ht="46.5" customHeight="1" x14ac:dyDescent="0.25">
      <c r="A58" s="64">
        <v>47</v>
      </c>
      <c r="B58" s="139"/>
      <c r="C58" s="117"/>
      <c r="D58" s="48" t="s">
        <v>74</v>
      </c>
      <c r="E58" s="43"/>
      <c r="F58" s="43"/>
      <c r="G58" s="44"/>
      <c r="H58" s="44"/>
      <c r="I58" s="45"/>
      <c r="J58" s="46"/>
      <c r="K58" s="47"/>
      <c r="L58" s="38">
        <f>SUM(K57:K57)</f>
        <v>15000</v>
      </c>
    </row>
    <row r="59" spans="1:13" s="23" customFormat="1" ht="35.25" customHeight="1" x14ac:dyDescent="0.25">
      <c r="A59" s="64">
        <v>48</v>
      </c>
      <c r="B59" s="140"/>
      <c r="C59" s="107" t="s">
        <v>75</v>
      </c>
      <c r="D59" s="108"/>
      <c r="E59" s="40"/>
      <c r="F59" s="40"/>
      <c r="G59" s="41"/>
      <c r="H59" s="41"/>
      <c r="I59" s="42"/>
      <c r="J59" s="37"/>
      <c r="K59" s="37"/>
      <c r="L59" s="38">
        <f>L40+L48+L56+L58</f>
        <v>74700</v>
      </c>
    </row>
    <row r="60" spans="1:13" s="1" customFormat="1" x14ac:dyDescent="0.25">
      <c r="A60" s="64">
        <v>25</v>
      </c>
      <c r="B60" s="116" t="s">
        <v>124</v>
      </c>
      <c r="C60" s="110" t="s">
        <v>125</v>
      </c>
      <c r="D60" s="69" t="s">
        <v>47</v>
      </c>
      <c r="E60" s="66"/>
      <c r="F60" s="66"/>
      <c r="G60" s="12">
        <v>3</v>
      </c>
      <c r="H60" s="66" t="s">
        <v>48</v>
      </c>
      <c r="I60" s="67"/>
      <c r="J60" s="29">
        <v>5000</v>
      </c>
      <c r="K60" s="68">
        <f>G60*J60</f>
        <v>15000</v>
      </c>
      <c r="L60" s="19"/>
      <c r="M60"/>
    </row>
    <row r="61" spans="1:13" s="1" customFormat="1" ht="30" x14ac:dyDescent="0.25">
      <c r="A61" s="64">
        <v>26</v>
      </c>
      <c r="B61" s="138"/>
      <c r="C61" s="110"/>
      <c r="D61" s="65" t="s">
        <v>126</v>
      </c>
      <c r="E61" s="66"/>
      <c r="F61" s="70"/>
      <c r="G61" s="12">
        <v>1</v>
      </c>
      <c r="H61" s="66" t="s">
        <v>48</v>
      </c>
      <c r="I61" s="67"/>
      <c r="J61" s="29">
        <v>10000</v>
      </c>
      <c r="K61" s="68">
        <f>G61*J61</f>
        <v>10000</v>
      </c>
      <c r="L61" s="19"/>
      <c r="M61"/>
    </row>
    <row r="62" spans="1:13" s="1" customFormat="1" ht="30" x14ac:dyDescent="0.25">
      <c r="A62" s="64">
        <v>27</v>
      </c>
      <c r="B62" s="139"/>
      <c r="C62" s="111"/>
      <c r="D62" s="65" t="s">
        <v>127</v>
      </c>
      <c r="E62" s="66"/>
      <c r="F62" s="66"/>
      <c r="G62" s="67">
        <v>2</v>
      </c>
      <c r="H62" s="67" t="s">
        <v>48</v>
      </c>
      <c r="I62" s="14"/>
      <c r="J62" s="29">
        <v>1500</v>
      </c>
      <c r="K62" s="68">
        <f>G62*J62</f>
        <v>3000</v>
      </c>
      <c r="L62" s="19"/>
      <c r="M62"/>
    </row>
    <row r="63" spans="1:13" s="1" customFormat="1" x14ac:dyDescent="0.25">
      <c r="A63" s="64">
        <v>28</v>
      </c>
      <c r="B63" s="139"/>
      <c r="C63" s="111"/>
      <c r="D63" s="36" t="s">
        <v>23</v>
      </c>
      <c r="E63" s="21"/>
      <c r="F63" s="19" t="s">
        <v>65</v>
      </c>
      <c r="G63" s="13">
        <v>4</v>
      </c>
      <c r="H63" s="55" t="s">
        <v>38</v>
      </c>
      <c r="I63" s="14"/>
      <c r="J63" s="29">
        <v>500</v>
      </c>
      <c r="K63" s="68">
        <f>G63*J63</f>
        <v>2000</v>
      </c>
      <c r="L63" s="19"/>
      <c r="M63"/>
    </row>
    <row r="64" spans="1:13" s="1" customFormat="1" x14ac:dyDescent="0.25">
      <c r="A64" s="64">
        <v>29</v>
      </c>
      <c r="B64" s="139"/>
      <c r="C64" s="111"/>
      <c r="D64" s="58" t="s">
        <v>128</v>
      </c>
      <c r="E64" s="32"/>
      <c r="F64" s="32"/>
      <c r="G64" s="32"/>
      <c r="H64" s="32"/>
      <c r="I64" s="32"/>
      <c r="J64" s="32"/>
      <c r="K64" s="32"/>
      <c r="L64" s="24">
        <f>SUM(K60:K63)</f>
        <v>30000</v>
      </c>
      <c r="M64"/>
    </row>
    <row r="65" spans="1:12" s="1" customFormat="1" x14ac:dyDescent="0.25">
      <c r="A65" s="64">
        <v>30</v>
      </c>
      <c r="B65" s="139"/>
      <c r="C65" s="110" t="s">
        <v>129</v>
      </c>
      <c r="D65" s="65" t="s">
        <v>51</v>
      </c>
      <c r="E65" s="21"/>
      <c r="F65" s="19" t="s">
        <v>136</v>
      </c>
      <c r="G65" s="13">
        <v>1</v>
      </c>
      <c r="H65" s="22" t="s">
        <v>14</v>
      </c>
      <c r="I65" s="14"/>
      <c r="J65" s="29">
        <v>0</v>
      </c>
      <c r="K65" s="15">
        <f t="shared" ref="K65:K71" si="4">G65*J65</f>
        <v>0</v>
      </c>
      <c r="L65" s="19" t="s">
        <v>136</v>
      </c>
    </row>
    <row r="66" spans="1:12" s="1" customFormat="1" x14ac:dyDescent="0.25">
      <c r="A66" s="64">
        <v>31</v>
      </c>
      <c r="B66" s="139"/>
      <c r="C66" s="112"/>
      <c r="D66" s="65" t="s">
        <v>52</v>
      </c>
      <c r="E66" s="21"/>
      <c r="F66" s="19" t="s">
        <v>136</v>
      </c>
      <c r="G66" s="13">
        <v>1</v>
      </c>
      <c r="H66" s="22" t="s">
        <v>14</v>
      </c>
      <c r="I66" s="14"/>
      <c r="J66" s="29">
        <v>0</v>
      </c>
      <c r="K66" s="15">
        <f t="shared" si="4"/>
        <v>0</v>
      </c>
      <c r="L66" s="19" t="s">
        <v>136</v>
      </c>
    </row>
    <row r="67" spans="1:12" s="1" customFormat="1" x14ac:dyDescent="0.25">
      <c r="A67" s="64">
        <v>32</v>
      </c>
      <c r="B67" s="139"/>
      <c r="C67" s="112"/>
      <c r="D67" s="65" t="s">
        <v>53</v>
      </c>
      <c r="E67" s="21"/>
      <c r="F67" s="21"/>
      <c r="G67" s="13">
        <v>8</v>
      </c>
      <c r="H67" s="71" t="s">
        <v>56</v>
      </c>
      <c r="I67" s="14"/>
      <c r="J67" s="29">
        <v>200</v>
      </c>
      <c r="K67" s="15">
        <f t="shared" si="4"/>
        <v>1600</v>
      </c>
      <c r="L67" s="19"/>
    </row>
    <row r="68" spans="1:12" s="1" customFormat="1" x14ac:dyDescent="0.25">
      <c r="A68" s="64">
        <v>33</v>
      </c>
      <c r="B68" s="139"/>
      <c r="C68" s="112"/>
      <c r="D68" s="65" t="s">
        <v>54</v>
      </c>
      <c r="E68" s="21"/>
      <c r="F68" s="21"/>
      <c r="G68" s="13">
        <v>2</v>
      </c>
      <c r="H68" s="22" t="s">
        <v>14</v>
      </c>
      <c r="I68" s="14"/>
      <c r="J68" s="29">
        <v>400</v>
      </c>
      <c r="K68" s="15">
        <f t="shared" si="4"/>
        <v>800</v>
      </c>
      <c r="L68" s="19"/>
    </row>
    <row r="69" spans="1:12" s="1" customFormat="1" x14ac:dyDescent="0.25">
      <c r="A69" s="64">
        <v>34</v>
      </c>
      <c r="B69" s="139"/>
      <c r="C69" s="112"/>
      <c r="D69" s="65" t="s">
        <v>123</v>
      </c>
      <c r="E69" s="21"/>
      <c r="F69" s="54"/>
      <c r="G69" s="13">
        <v>2</v>
      </c>
      <c r="H69" s="22" t="s">
        <v>14</v>
      </c>
      <c r="I69" s="14"/>
      <c r="J69" s="29">
        <v>50</v>
      </c>
      <c r="K69" s="15">
        <f t="shared" si="4"/>
        <v>100</v>
      </c>
      <c r="L69" s="19"/>
    </row>
    <row r="70" spans="1:12" s="1" customFormat="1" x14ac:dyDescent="0.25">
      <c r="A70" s="64">
        <v>35</v>
      </c>
      <c r="B70" s="139"/>
      <c r="C70" s="112"/>
      <c r="D70" s="65" t="s">
        <v>55</v>
      </c>
      <c r="E70" s="21"/>
      <c r="F70" s="53"/>
      <c r="G70" s="13">
        <v>2</v>
      </c>
      <c r="H70" s="22" t="s">
        <v>14</v>
      </c>
      <c r="I70" s="14"/>
      <c r="J70" s="29">
        <v>3000</v>
      </c>
      <c r="K70" s="15">
        <f t="shared" si="4"/>
        <v>6000</v>
      </c>
      <c r="L70" s="66" t="s">
        <v>86</v>
      </c>
    </row>
    <row r="71" spans="1:12" s="1" customFormat="1" x14ac:dyDescent="0.25">
      <c r="A71" s="64">
        <v>36</v>
      </c>
      <c r="B71" s="139"/>
      <c r="C71" s="112"/>
      <c r="D71" s="36" t="s">
        <v>23</v>
      </c>
      <c r="E71" s="21"/>
      <c r="F71" s="19" t="s">
        <v>65</v>
      </c>
      <c r="G71" s="13">
        <v>4</v>
      </c>
      <c r="H71" s="55" t="s">
        <v>38</v>
      </c>
      <c r="I71" s="14"/>
      <c r="J71" s="29">
        <v>500</v>
      </c>
      <c r="K71" s="15">
        <f t="shared" si="4"/>
        <v>2000</v>
      </c>
      <c r="L71" s="19"/>
    </row>
    <row r="72" spans="1:12" s="1" customFormat="1" x14ac:dyDescent="0.25">
      <c r="A72" s="64">
        <v>37</v>
      </c>
      <c r="B72" s="139"/>
      <c r="C72" s="112"/>
      <c r="D72" s="48" t="s">
        <v>59</v>
      </c>
      <c r="E72" s="43"/>
      <c r="F72" s="43"/>
      <c r="G72" s="44"/>
      <c r="H72" s="44"/>
      <c r="I72" s="45"/>
      <c r="J72" s="46"/>
      <c r="K72" s="47"/>
      <c r="L72" s="38">
        <f>SUM(K65:K71)</f>
        <v>10500</v>
      </c>
    </row>
    <row r="73" spans="1:12" s="1" customFormat="1" x14ac:dyDescent="0.25">
      <c r="A73" s="64">
        <v>38</v>
      </c>
      <c r="B73" s="139"/>
      <c r="C73" s="110" t="s">
        <v>130</v>
      </c>
      <c r="D73" s="53" t="s">
        <v>36</v>
      </c>
      <c r="E73" s="21"/>
      <c r="F73" s="21"/>
      <c r="G73" s="13">
        <v>1</v>
      </c>
      <c r="H73" s="22" t="s">
        <v>14</v>
      </c>
      <c r="I73" s="14"/>
      <c r="J73" s="29">
        <v>8000</v>
      </c>
      <c r="K73" s="15">
        <f t="shared" ref="K73:K79" si="5">G73*J73</f>
        <v>8000</v>
      </c>
      <c r="L73" s="19"/>
    </row>
    <row r="74" spans="1:12" s="1" customFormat="1" x14ac:dyDescent="0.25">
      <c r="A74" s="64">
        <v>39</v>
      </c>
      <c r="B74" s="139"/>
      <c r="C74" s="110"/>
      <c r="D74" s="65" t="s">
        <v>58</v>
      </c>
      <c r="E74" s="21"/>
      <c r="F74" s="21"/>
      <c r="G74" s="13">
        <v>3</v>
      </c>
      <c r="H74" s="22" t="s">
        <v>14</v>
      </c>
      <c r="I74" s="14"/>
      <c r="J74" s="29">
        <v>1000</v>
      </c>
      <c r="K74" s="15">
        <f t="shared" si="5"/>
        <v>3000</v>
      </c>
      <c r="L74" s="19"/>
    </row>
    <row r="75" spans="1:12" s="1" customFormat="1" x14ac:dyDescent="0.25">
      <c r="A75" s="64">
        <v>40</v>
      </c>
      <c r="B75" s="139"/>
      <c r="C75" s="112"/>
      <c r="D75" s="53" t="s">
        <v>37</v>
      </c>
      <c r="E75" s="21"/>
      <c r="F75" s="21"/>
      <c r="G75" s="13">
        <v>2</v>
      </c>
      <c r="H75" s="22" t="s">
        <v>14</v>
      </c>
      <c r="I75" s="14"/>
      <c r="J75" s="29">
        <v>100</v>
      </c>
      <c r="K75" s="15">
        <f t="shared" si="5"/>
        <v>200</v>
      </c>
      <c r="L75" s="19"/>
    </row>
    <row r="76" spans="1:12" s="1" customFormat="1" x14ac:dyDescent="0.25">
      <c r="A76" s="64">
        <v>41</v>
      </c>
      <c r="B76" s="139"/>
      <c r="C76" s="112"/>
      <c r="D76" s="65" t="s">
        <v>135</v>
      </c>
      <c r="E76" s="21"/>
      <c r="F76" s="21"/>
      <c r="G76" s="13">
        <v>2</v>
      </c>
      <c r="H76" s="22" t="s">
        <v>14</v>
      </c>
      <c r="I76" s="14"/>
      <c r="J76" s="29">
        <v>500</v>
      </c>
      <c r="K76" s="15">
        <f t="shared" si="5"/>
        <v>1000</v>
      </c>
      <c r="L76" s="19"/>
    </row>
    <row r="77" spans="1:12" s="1" customFormat="1" x14ac:dyDescent="0.25">
      <c r="A77" s="64">
        <v>42</v>
      </c>
      <c r="B77" s="139"/>
      <c r="C77" s="112"/>
      <c r="D77" s="53" t="s">
        <v>25</v>
      </c>
      <c r="E77" s="21"/>
      <c r="F77" s="21"/>
      <c r="G77" s="13">
        <v>4</v>
      </c>
      <c r="H77" s="55" t="s">
        <v>39</v>
      </c>
      <c r="I77" s="14"/>
      <c r="J77" s="29">
        <v>1000</v>
      </c>
      <c r="K77" s="15">
        <f t="shared" si="5"/>
        <v>4000</v>
      </c>
      <c r="L77" s="19"/>
    </row>
    <row r="78" spans="1:12" s="1" customFormat="1" x14ac:dyDescent="0.25">
      <c r="A78" s="64">
        <v>43</v>
      </c>
      <c r="B78" s="139"/>
      <c r="C78" s="112"/>
      <c r="D78" s="36" t="s">
        <v>23</v>
      </c>
      <c r="E78" s="21"/>
      <c r="F78" s="19" t="s">
        <v>65</v>
      </c>
      <c r="G78" s="13">
        <v>4</v>
      </c>
      <c r="H78" s="55" t="s">
        <v>38</v>
      </c>
      <c r="I78" s="14"/>
      <c r="J78" s="29">
        <v>500</v>
      </c>
      <c r="K78" s="15">
        <f t="shared" si="5"/>
        <v>2000</v>
      </c>
      <c r="L78" s="19"/>
    </row>
    <row r="79" spans="1:12" s="1" customFormat="1" x14ac:dyDescent="0.25">
      <c r="A79" s="64">
        <v>44</v>
      </c>
      <c r="B79" s="139"/>
      <c r="C79" s="112"/>
      <c r="D79" s="36" t="s">
        <v>26</v>
      </c>
      <c r="E79" s="21"/>
      <c r="F79" s="53"/>
      <c r="G79" s="13">
        <v>1</v>
      </c>
      <c r="H79" s="22" t="s">
        <v>15</v>
      </c>
      <c r="I79" s="14"/>
      <c r="J79" s="29">
        <v>1000</v>
      </c>
      <c r="K79" s="15">
        <f t="shared" si="5"/>
        <v>1000</v>
      </c>
      <c r="L79" s="19"/>
    </row>
    <row r="80" spans="1:12" s="1" customFormat="1" x14ac:dyDescent="0.25">
      <c r="A80" s="64">
        <v>45</v>
      </c>
      <c r="B80" s="139"/>
      <c r="C80" s="112"/>
      <c r="D80" s="48" t="s">
        <v>60</v>
      </c>
      <c r="E80" s="43"/>
      <c r="F80" s="43"/>
      <c r="G80" s="44"/>
      <c r="H80" s="44"/>
      <c r="I80" s="45"/>
      <c r="J80" s="46"/>
      <c r="K80" s="47"/>
      <c r="L80" s="38">
        <f>SUM(K73:K79)</f>
        <v>19200</v>
      </c>
    </row>
    <row r="81" spans="1:13" s="1" customFormat="1" ht="36" customHeight="1" x14ac:dyDescent="0.25">
      <c r="A81" s="64">
        <v>46</v>
      </c>
      <c r="B81" s="139"/>
      <c r="C81" s="116" t="s">
        <v>131</v>
      </c>
      <c r="D81" s="65" t="s">
        <v>134</v>
      </c>
      <c r="E81" s="21"/>
      <c r="F81" s="21"/>
      <c r="G81" s="13">
        <v>1</v>
      </c>
      <c r="H81" s="22" t="s">
        <v>14</v>
      </c>
      <c r="I81" s="14"/>
      <c r="J81" s="29">
        <v>15000</v>
      </c>
      <c r="K81" s="15">
        <f>G81*J81</f>
        <v>15000</v>
      </c>
      <c r="L81" s="103"/>
    </row>
    <row r="82" spans="1:13" s="1" customFormat="1" ht="46.5" customHeight="1" x14ac:dyDescent="0.25">
      <c r="A82" s="64">
        <v>47</v>
      </c>
      <c r="B82" s="139"/>
      <c r="C82" s="117"/>
      <c r="D82" s="48" t="s">
        <v>132</v>
      </c>
      <c r="E82" s="43"/>
      <c r="F82" s="43"/>
      <c r="G82" s="44"/>
      <c r="H82" s="44"/>
      <c r="I82" s="45"/>
      <c r="J82" s="46"/>
      <c r="K82" s="47"/>
      <c r="L82" s="38">
        <f>SUM(K81:K81)</f>
        <v>15000</v>
      </c>
    </row>
    <row r="83" spans="1:13" s="23" customFormat="1" ht="35.25" customHeight="1" x14ac:dyDescent="0.25">
      <c r="A83" s="64">
        <v>48</v>
      </c>
      <c r="B83" s="140"/>
      <c r="C83" s="107" t="s">
        <v>133</v>
      </c>
      <c r="D83" s="108"/>
      <c r="E83" s="40"/>
      <c r="F83" s="40"/>
      <c r="G83" s="41"/>
      <c r="H83" s="41"/>
      <c r="I83" s="42"/>
      <c r="J83" s="37"/>
      <c r="K83" s="37"/>
      <c r="L83" s="38">
        <f>L64+L72+L80+L82</f>
        <v>74700</v>
      </c>
    </row>
    <row r="84" spans="1:13" s="1" customFormat="1" x14ac:dyDescent="0.25">
      <c r="A84" s="64">
        <v>25</v>
      </c>
      <c r="B84" s="116" t="s">
        <v>137</v>
      </c>
      <c r="C84" s="110" t="s">
        <v>138</v>
      </c>
      <c r="D84" s="69" t="s">
        <v>47</v>
      </c>
      <c r="E84" s="66"/>
      <c r="F84" s="66"/>
      <c r="G84" s="12">
        <v>3</v>
      </c>
      <c r="H84" s="66" t="s">
        <v>48</v>
      </c>
      <c r="I84" s="67"/>
      <c r="J84" s="29">
        <v>5000</v>
      </c>
      <c r="K84" s="68">
        <f>G84*J84</f>
        <v>15000</v>
      </c>
      <c r="L84" s="73" t="s">
        <v>79</v>
      </c>
      <c r="M84"/>
    </row>
    <row r="85" spans="1:13" s="1" customFormat="1" ht="30" x14ac:dyDescent="0.25">
      <c r="A85" s="64">
        <v>26</v>
      </c>
      <c r="B85" s="138"/>
      <c r="C85" s="110"/>
      <c r="D85" s="65" t="s">
        <v>139</v>
      </c>
      <c r="E85" s="66"/>
      <c r="F85" s="70"/>
      <c r="G85" s="12">
        <v>1</v>
      </c>
      <c r="H85" s="66" t="s">
        <v>48</v>
      </c>
      <c r="I85" s="67"/>
      <c r="J85" s="29">
        <v>10000</v>
      </c>
      <c r="K85" s="68">
        <f>G85*J85</f>
        <v>10000</v>
      </c>
      <c r="L85" s="73" t="s">
        <v>79</v>
      </c>
      <c r="M85"/>
    </row>
    <row r="86" spans="1:13" s="1" customFormat="1" ht="30" x14ac:dyDescent="0.25">
      <c r="A86" s="64">
        <v>27</v>
      </c>
      <c r="B86" s="139"/>
      <c r="C86" s="111"/>
      <c r="D86" s="65" t="s">
        <v>140</v>
      </c>
      <c r="E86" s="66"/>
      <c r="F86" s="66"/>
      <c r="G86" s="67">
        <v>2</v>
      </c>
      <c r="H86" s="67" t="s">
        <v>48</v>
      </c>
      <c r="I86" s="14"/>
      <c r="J86" s="29">
        <v>1500</v>
      </c>
      <c r="K86" s="68">
        <f>G86*J86</f>
        <v>3000</v>
      </c>
      <c r="L86" s="73" t="s">
        <v>79</v>
      </c>
      <c r="M86"/>
    </row>
    <row r="87" spans="1:13" s="1" customFormat="1" x14ac:dyDescent="0.25">
      <c r="A87" s="64">
        <v>28</v>
      </c>
      <c r="B87" s="139"/>
      <c r="C87" s="111"/>
      <c r="D87" s="36" t="s">
        <v>23</v>
      </c>
      <c r="E87" s="21"/>
      <c r="F87" s="19" t="s">
        <v>65</v>
      </c>
      <c r="G87" s="13">
        <v>4</v>
      </c>
      <c r="H87" s="55" t="s">
        <v>38</v>
      </c>
      <c r="I87" s="14"/>
      <c r="J87" s="29">
        <v>500</v>
      </c>
      <c r="K87" s="68">
        <f>G87*J87</f>
        <v>2000</v>
      </c>
      <c r="L87" s="73" t="s">
        <v>79</v>
      </c>
      <c r="M87"/>
    </row>
    <row r="88" spans="1:13" s="1" customFormat="1" x14ac:dyDescent="0.25">
      <c r="A88" s="64">
        <v>29</v>
      </c>
      <c r="B88" s="139"/>
      <c r="C88" s="111"/>
      <c r="D88" s="58" t="s">
        <v>141</v>
      </c>
      <c r="E88" s="32"/>
      <c r="F88" s="32"/>
      <c r="G88" s="32"/>
      <c r="H88" s="32"/>
      <c r="I88" s="32"/>
      <c r="J88" s="32"/>
      <c r="K88" s="32"/>
      <c r="L88" s="24">
        <f>SUM(K84:K87)</f>
        <v>30000</v>
      </c>
      <c r="M88"/>
    </row>
    <row r="89" spans="1:13" s="1" customFormat="1" x14ac:dyDescent="0.25">
      <c r="A89" s="64">
        <v>38</v>
      </c>
      <c r="B89" s="139"/>
      <c r="C89" s="110" t="s">
        <v>142</v>
      </c>
      <c r="D89" s="53" t="s">
        <v>36</v>
      </c>
      <c r="E89" s="21"/>
      <c r="F89" s="21"/>
      <c r="G89" s="13">
        <v>1</v>
      </c>
      <c r="H89" s="22" t="s">
        <v>14</v>
      </c>
      <c r="I89" s="14"/>
      <c r="J89" s="29">
        <v>8000</v>
      </c>
      <c r="K89" s="15">
        <f t="shared" ref="K89:K95" si="6">G89*J89</f>
        <v>8000</v>
      </c>
      <c r="L89" s="73" t="s">
        <v>79</v>
      </c>
    </row>
    <row r="90" spans="1:13" s="1" customFormat="1" x14ac:dyDescent="0.25">
      <c r="A90" s="64">
        <v>39</v>
      </c>
      <c r="B90" s="139"/>
      <c r="C90" s="110"/>
      <c r="D90" s="65" t="s">
        <v>58</v>
      </c>
      <c r="E90" s="21"/>
      <c r="F90" s="21"/>
      <c r="G90" s="13">
        <v>3</v>
      </c>
      <c r="H90" s="22" t="s">
        <v>14</v>
      </c>
      <c r="I90" s="14"/>
      <c r="J90" s="29">
        <v>1200</v>
      </c>
      <c r="K90" s="15">
        <f t="shared" si="6"/>
        <v>3600</v>
      </c>
      <c r="L90" s="73" t="s">
        <v>79</v>
      </c>
    </row>
    <row r="91" spans="1:13" s="1" customFormat="1" x14ac:dyDescent="0.25">
      <c r="A91" s="64">
        <v>40</v>
      </c>
      <c r="B91" s="139"/>
      <c r="C91" s="112"/>
      <c r="D91" s="53" t="s">
        <v>37</v>
      </c>
      <c r="E91" s="21"/>
      <c r="F91" s="21"/>
      <c r="G91" s="13">
        <v>2</v>
      </c>
      <c r="H91" s="22" t="s">
        <v>14</v>
      </c>
      <c r="I91" s="14"/>
      <c r="J91" s="29">
        <v>100</v>
      </c>
      <c r="K91" s="15">
        <f t="shared" si="6"/>
        <v>200</v>
      </c>
      <c r="L91" s="73" t="s">
        <v>79</v>
      </c>
    </row>
    <row r="92" spans="1:13" s="1" customFormat="1" x14ac:dyDescent="0.25">
      <c r="A92" s="64">
        <v>41</v>
      </c>
      <c r="B92" s="139"/>
      <c r="C92" s="112"/>
      <c r="D92" s="65" t="s">
        <v>143</v>
      </c>
      <c r="E92" s="21"/>
      <c r="F92" s="21"/>
      <c r="G92" s="13">
        <v>2</v>
      </c>
      <c r="H92" s="22" t="s">
        <v>14</v>
      </c>
      <c r="I92" s="14"/>
      <c r="J92" s="29">
        <v>500</v>
      </c>
      <c r="K92" s="15">
        <f t="shared" si="6"/>
        <v>1000</v>
      </c>
      <c r="L92" s="73" t="s">
        <v>79</v>
      </c>
    </row>
    <row r="93" spans="1:13" s="1" customFormat="1" x14ac:dyDescent="0.25">
      <c r="A93" s="64">
        <v>42</v>
      </c>
      <c r="B93" s="139"/>
      <c r="C93" s="112"/>
      <c r="D93" s="53" t="s">
        <v>25</v>
      </c>
      <c r="E93" s="21"/>
      <c r="F93" s="21"/>
      <c r="G93" s="13">
        <v>4</v>
      </c>
      <c r="H93" s="55" t="s">
        <v>39</v>
      </c>
      <c r="I93" s="14"/>
      <c r="J93" s="29">
        <v>1000</v>
      </c>
      <c r="K93" s="15">
        <f t="shared" si="6"/>
        <v>4000</v>
      </c>
      <c r="L93" s="73" t="s">
        <v>79</v>
      </c>
    </row>
    <row r="94" spans="1:13" s="1" customFormat="1" x14ac:dyDescent="0.25">
      <c r="A94" s="64">
        <v>43</v>
      </c>
      <c r="B94" s="139"/>
      <c r="C94" s="112"/>
      <c r="D94" s="36" t="s">
        <v>23</v>
      </c>
      <c r="E94" s="21"/>
      <c r="F94" s="19" t="s">
        <v>65</v>
      </c>
      <c r="G94" s="13">
        <v>4</v>
      </c>
      <c r="H94" s="55" t="s">
        <v>38</v>
      </c>
      <c r="I94" s="14"/>
      <c r="J94" s="29">
        <v>500</v>
      </c>
      <c r="K94" s="15">
        <f t="shared" si="6"/>
        <v>2000</v>
      </c>
      <c r="L94" s="73" t="s">
        <v>79</v>
      </c>
    </row>
    <row r="95" spans="1:13" s="1" customFormat="1" x14ac:dyDescent="0.25">
      <c r="A95" s="64">
        <v>44</v>
      </c>
      <c r="B95" s="139"/>
      <c r="C95" s="112"/>
      <c r="D95" s="36" t="s">
        <v>26</v>
      </c>
      <c r="E95" s="21"/>
      <c r="F95" s="53"/>
      <c r="G95" s="13">
        <v>1</v>
      </c>
      <c r="H95" s="22" t="s">
        <v>15</v>
      </c>
      <c r="I95" s="14"/>
      <c r="J95" s="29">
        <v>1000</v>
      </c>
      <c r="K95" s="15">
        <f t="shared" si="6"/>
        <v>1000</v>
      </c>
      <c r="L95" s="73" t="s">
        <v>79</v>
      </c>
    </row>
    <row r="96" spans="1:13" s="1" customFormat="1" x14ac:dyDescent="0.25">
      <c r="A96" s="64">
        <v>45</v>
      </c>
      <c r="B96" s="139"/>
      <c r="C96" s="112"/>
      <c r="D96" s="48" t="s">
        <v>60</v>
      </c>
      <c r="E96" s="43"/>
      <c r="F96" s="43"/>
      <c r="G96" s="44"/>
      <c r="H96" s="44"/>
      <c r="I96" s="45"/>
      <c r="J96" s="46"/>
      <c r="K96" s="47"/>
      <c r="L96" s="38">
        <f>SUM(K89:K95)</f>
        <v>19800</v>
      </c>
    </row>
    <row r="97" spans="1:12" s="23" customFormat="1" ht="35.25" customHeight="1" x14ac:dyDescent="0.25">
      <c r="A97" s="64">
        <v>48</v>
      </c>
      <c r="B97" s="140"/>
      <c r="C97" s="107" t="s">
        <v>144</v>
      </c>
      <c r="D97" s="108"/>
      <c r="E97" s="40"/>
      <c r="F97" s="40"/>
      <c r="G97" s="105" t="s">
        <v>145</v>
      </c>
      <c r="H97" s="41"/>
      <c r="I97" s="42"/>
      <c r="J97" s="37"/>
      <c r="K97" s="37"/>
      <c r="L97" s="38">
        <f>L88+L96</f>
        <v>49800</v>
      </c>
    </row>
    <row r="98" spans="1:12" s="33" customFormat="1" x14ac:dyDescent="0.25">
      <c r="A98" s="64">
        <v>49</v>
      </c>
      <c r="B98" s="116" t="s">
        <v>80</v>
      </c>
      <c r="C98" s="51"/>
      <c r="D98" s="95" t="s">
        <v>119</v>
      </c>
      <c r="E98" s="52"/>
      <c r="F98" s="52"/>
      <c r="G98" s="57">
        <v>1</v>
      </c>
      <c r="H98" s="57" t="s">
        <v>14</v>
      </c>
      <c r="I98" s="57"/>
      <c r="J98" s="29">
        <v>50000</v>
      </c>
      <c r="K98" s="15">
        <f>G98*J98</f>
        <v>50000</v>
      </c>
      <c r="L98" s="74" t="s">
        <v>81</v>
      </c>
    </row>
    <row r="99" spans="1:12" s="33" customFormat="1" x14ac:dyDescent="0.25">
      <c r="A99" s="64">
        <v>50</v>
      </c>
      <c r="B99" s="139"/>
      <c r="C99" s="51"/>
      <c r="D99" s="56" t="s">
        <v>41</v>
      </c>
      <c r="E99" s="52"/>
      <c r="F99" s="52"/>
      <c r="G99" s="13">
        <v>4</v>
      </c>
      <c r="H99" s="55" t="s">
        <v>39</v>
      </c>
      <c r="I99" s="14"/>
      <c r="J99" s="29">
        <v>1000</v>
      </c>
      <c r="K99" s="15">
        <f>G99*J99</f>
        <v>4000</v>
      </c>
      <c r="L99" s="74" t="s">
        <v>81</v>
      </c>
    </row>
    <row r="100" spans="1:12" s="33" customFormat="1" ht="32.25" customHeight="1" x14ac:dyDescent="0.25">
      <c r="A100" s="64">
        <v>51</v>
      </c>
      <c r="B100" s="139"/>
      <c r="C100" s="51"/>
      <c r="D100" s="97" t="s">
        <v>84</v>
      </c>
      <c r="E100" s="98"/>
      <c r="F100" s="98"/>
      <c r="G100" s="99">
        <v>1</v>
      </c>
      <c r="H100" s="100" t="s">
        <v>14</v>
      </c>
      <c r="I100" s="101"/>
      <c r="J100" s="102">
        <v>15000</v>
      </c>
      <c r="K100" s="15">
        <f>G100*J100</f>
        <v>15000</v>
      </c>
      <c r="L100" s="74" t="s">
        <v>81</v>
      </c>
    </row>
    <row r="101" spans="1:12" s="33" customFormat="1" x14ac:dyDescent="0.25">
      <c r="A101" s="64">
        <v>52</v>
      </c>
      <c r="B101" s="139"/>
      <c r="C101" s="51"/>
      <c r="D101" s="36" t="s">
        <v>23</v>
      </c>
      <c r="E101" s="21"/>
      <c r="F101" s="19" t="s">
        <v>82</v>
      </c>
      <c r="G101" s="13">
        <v>4</v>
      </c>
      <c r="H101" s="55" t="s">
        <v>38</v>
      </c>
      <c r="I101" s="14"/>
      <c r="J101" s="29">
        <v>3000</v>
      </c>
      <c r="K101" s="15">
        <f>G101*J101</f>
        <v>12000</v>
      </c>
      <c r="L101" s="74" t="s">
        <v>81</v>
      </c>
    </row>
    <row r="102" spans="1:12" s="33" customFormat="1" ht="30" x14ac:dyDescent="0.25">
      <c r="A102" s="64">
        <v>53</v>
      </c>
      <c r="B102" s="139"/>
      <c r="C102" s="51"/>
      <c r="D102" s="36" t="s">
        <v>26</v>
      </c>
      <c r="E102" s="21"/>
      <c r="F102" s="53" t="s">
        <v>40</v>
      </c>
      <c r="G102" s="13">
        <v>1</v>
      </c>
      <c r="H102" s="22" t="s">
        <v>15</v>
      </c>
      <c r="I102" s="14"/>
      <c r="J102" s="29">
        <v>1000</v>
      </c>
      <c r="K102" s="15">
        <f>G102*J102</f>
        <v>1000</v>
      </c>
      <c r="L102" s="74" t="s">
        <v>81</v>
      </c>
    </row>
    <row r="103" spans="1:12" s="33" customFormat="1" ht="15" customHeight="1" x14ac:dyDescent="0.25">
      <c r="A103" s="64">
        <v>54</v>
      </c>
      <c r="B103" s="50"/>
      <c r="C103" s="107" t="s">
        <v>83</v>
      </c>
      <c r="D103" s="108"/>
      <c r="E103" s="39"/>
      <c r="F103" s="39"/>
      <c r="G103" s="39"/>
      <c r="H103" s="39"/>
      <c r="I103" s="39"/>
      <c r="J103" s="39"/>
      <c r="K103" s="39"/>
      <c r="L103" s="49">
        <f>SUM(K98:K102)</f>
        <v>82000</v>
      </c>
    </row>
    <row r="104" spans="1:12" s="1" customFormat="1" x14ac:dyDescent="0.25">
      <c r="A104" s="62">
        <v>55</v>
      </c>
      <c r="B104" s="31"/>
      <c r="C104" s="31"/>
      <c r="D104" s="119" t="s">
        <v>42</v>
      </c>
      <c r="E104" s="120"/>
      <c r="F104" s="120"/>
      <c r="G104" s="121"/>
      <c r="H104" s="121"/>
      <c r="I104" s="121"/>
      <c r="J104" s="122"/>
      <c r="K104" s="15">
        <f>L106*0.08</f>
        <v>39029.333333333336</v>
      </c>
      <c r="L104" s="16"/>
    </row>
    <row r="105" spans="1:12" s="1" customFormat="1" x14ac:dyDescent="0.25">
      <c r="A105" s="64">
        <v>56</v>
      </c>
      <c r="B105" s="31"/>
      <c r="C105" s="31"/>
      <c r="D105" s="123" t="s">
        <v>148</v>
      </c>
      <c r="E105" s="120"/>
      <c r="F105" s="120"/>
      <c r="G105" s="121"/>
      <c r="H105" s="121"/>
      <c r="I105" s="121"/>
      <c r="J105" s="122"/>
      <c r="K105" s="15">
        <f>L106*0.06</f>
        <v>29272</v>
      </c>
      <c r="L105" s="16"/>
    </row>
    <row r="106" spans="1:12" s="23" customFormat="1" ht="27" customHeight="1" x14ac:dyDescent="0.25">
      <c r="A106" s="62">
        <v>57</v>
      </c>
      <c r="B106" s="141" t="s">
        <v>43</v>
      </c>
      <c r="C106" s="142"/>
      <c r="D106" s="142"/>
      <c r="E106" s="142"/>
      <c r="F106" s="142"/>
      <c r="G106" s="142"/>
      <c r="H106" s="142"/>
      <c r="I106" s="142"/>
      <c r="J106" s="143"/>
      <c r="K106" s="24"/>
      <c r="L106" s="24">
        <f>(L35+L59+L83+L97+L103)/0.75</f>
        <v>487866.66666666669</v>
      </c>
    </row>
    <row r="107" spans="1:12" ht="16.5" customHeight="1" x14ac:dyDescent="0.25">
      <c r="A107" s="129" t="s">
        <v>8</v>
      </c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</row>
    <row r="108" spans="1:12" s="6" customFormat="1" ht="19.5" customHeight="1" x14ac:dyDescent="0.25">
      <c r="A108" s="60" t="s">
        <v>6</v>
      </c>
      <c r="B108" s="5"/>
      <c r="C108" s="5"/>
      <c r="D108" s="128" t="s">
        <v>147</v>
      </c>
      <c r="E108" s="127"/>
      <c r="F108" s="127"/>
      <c r="G108" s="127"/>
      <c r="H108" s="127"/>
      <c r="I108" s="127"/>
      <c r="J108" s="127"/>
      <c r="K108" s="127"/>
      <c r="L108" s="127"/>
    </row>
    <row r="109" spans="1:12" s="6" customFormat="1" ht="21" customHeight="1" x14ac:dyDescent="0.25">
      <c r="A109" s="60" t="s">
        <v>7</v>
      </c>
      <c r="B109" s="5"/>
      <c r="C109" s="5"/>
      <c r="D109" s="127" t="s">
        <v>27</v>
      </c>
      <c r="E109" s="127"/>
      <c r="F109" s="127"/>
      <c r="G109" s="127"/>
      <c r="H109" s="127"/>
      <c r="I109" s="127"/>
      <c r="J109" s="127"/>
      <c r="K109" s="127"/>
      <c r="L109" s="127"/>
    </row>
    <row r="110" spans="1:12" s="6" customFormat="1" ht="30.75" customHeight="1" x14ac:dyDescent="0.25">
      <c r="A110" s="60" t="s">
        <v>45</v>
      </c>
      <c r="B110" s="20"/>
      <c r="C110" s="20"/>
      <c r="D110" s="124" t="s">
        <v>146</v>
      </c>
      <c r="E110" s="125"/>
      <c r="F110" s="125"/>
      <c r="G110" s="126"/>
      <c r="H110" s="126"/>
      <c r="I110" s="126"/>
      <c r="J110" s="126"/>
      <c r="K110" s="126"/>
      <c r="L110" s="126"/>
    </row>
    <row r="111" spans="1:12" ht="18" customHeight="1" x14ac:dyDescent="0.25">
      <c r="A111" s="60" t="s">
        <v>46</v>
      </c>
      <c r="B111" s="20"/>
      <c r="C111" s="20"/>
      <c r="D111" t="s">
        <v>28</v>
      </c>
      <c r="G111" s="17"/>
      <c r="H111" s="17"/>
    </row>
    <row r="112" spans="1:12" ht="18" customHeight="1" x14ac:dyDescent="0.25">
      <c r="D112" s="18"/>
      <c r="E112" s="18"/>
      <c r="F112" s="18"/>
      <c r="G112" s="118"/>
      <c r="H112" s="118"/>
    </row>
    <row r="113" spans="4:8" ht="18" customHeight="1" x14ac:dyDescent="0.25">
      <c r="D113" s="18"/>
      <c r="E113" s="18"/>
      <c r="F113" s="18"/>
      <c r="G113" s="118"/>
      <c r="H113" s="118"/>
    </row>
    <row r="114" spans="4:8" ht="18" customHeight="1" x14ac:dyDescent="0.25">
      <c r="D114" s="18"/>
      <c r="E114" s="18"/>
      <c r="F114" s="18"/>
      <c r="G114" s="9"/>
      <c r="H114" s="9"/>
    </row>
    <row r="115" spans="4:8" ht="18" customHeight="1" x14ac:dyDescent="0.25">
      <c r="G115" s="118"/>
      <c r="H115" s="118"/>
    </row>
    <row r="116" spans="4:8" ht="18" customHeight="1" x14ac:dyDescent="0.25"/>
  </sheetData>
  <mergeCells count="58">
    <mergeCell ref="B84:B97"/>
    <mergeCell ref="C84:C88"/>
    <mergeCell ref="C89:C96"/>
    <mergeCell ref="C97:D97"/>
    <mergeCell ref="B60:B83"/>
    <mergeCell ref="C60:C64"/>
    <mergeCell ref="C65:C72"/>
    <mergeCell ref="C73:C80"/>
    <mergeCell ref="C81:C82"/>
    <mergeCell ref="C83:D83"/>
    <mergeCell ref="B36:B59"/>
    <mergeCell ref="B106:J106"/>
    <mergeCell ref="M8:N8"/>
    <mergeCell ref="M3:N3"/>
    <mergeCell ref="M4:N4"/>
    <mergeCell ref="M5:N5"/>
    <mergeCell ref="M6:N6"/>
    <mergeCell ref="A7:F7"/>
    <mergeCell ref="A8:F8"/>
    <mergeCell ref="A9:F9"/>
    <mergeCell ref="B12:B35"/>
    <mergeCell ref="M7:N7"/>
    <mergeCell ref="G5:L5"/>
    <mergeCell ref="G3:L3"/>
    <mergeCell ref="G4:L4"/>
    <mergeCell ref="B98:B102"/>
    <mergeCell ref="K1:L1"/>
    <mergeCell ref="A10:L10"/>
    <mergeCell ref="A1:J1"/>
    <mergeCell ref="K2:L2"/>
    <mergeCell ref="A3:F3"/>
    <mergeCell ref="A4:F4"/>
    <mergeCell ref="A5:F5"/>
    <mergeCell ref="A6:F6"/>
    <mergeCell ref="G6:L6"/>
    <mergeCell ref="G115:H115"/>
    <mergeCell ref="G112:H112"/>
    <mergeCell ref="D104:J104"/>
    <mergeCell ref="D105:J105"/>
    <mergeCell ref="G113:H113"/>
    <mergeCell ref="D110:L110"/>
    <mergeCell ref="D109:L109"/>
    <mergeCell ref="D108:L108"/>
    <mergeCell ref="A107:L107"/>
    <mergeCell ref="C103:D103"/>
    <mergeCell ref="C12:C16"/>
    <mergeCell ref="C25:C32"/>
    <mergeCell ref="G7:L7"/>
    <mergeCell ref="G8:L8"/>
    <mergeCell ref="G9:L9"/>
    <mergeCell ref="C17:C24"/>
    <mergeCell ref="C33:C34"/>
    <mergeCell ref="C36:C40"/>
    <mergeCell ref="C41:C48"/>
    <mergeCell ref="C49:C56"/>
    <mergeCell ref="C57:C58"/>
    <mergeCell ref="C59:D59"/>
    <mergeCell ref="C35:D35"/>
  </mergeCells>
  <phoneticPr fontId="2" type="noConversion"/>
  <pageMargins left="0.47" right="0.36" top="0.46" bottom="1.24" header="0.35" footer="0.64"/>
  <pageSetup paperSize="9" scale="90" orientation="portrait" horizontalDpi="1200" verticalDpi="1200" r:id="rId1"/>
  <headerFooter alignWithMargins="0">
    <oddFooter>&amp;L第&amp;P页&amp;C共&amp;N页&amp;R报价日期：&amp;D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"/>
  <sheetViews>
    <sheetView tabSelected="1" topLeftCell="A22" zoomScale="115" zoomScaleNormal="115" workbookViewId="0">
      <selection activeCell="H37" sqref="H37"/>
    </sheetView>
  </sheetViews>
  <sheetFormatPr defaultRowHeight="15" x14ac:dyDescent="0.25"/>
  <cols>
    <col min="1" max="1" width="28.83203125" style="89" customWidth="1"/>
    <col min="2" max="2" width="0.75" style="89" customWidth="1"/>
    <col min="3" max="3" width="13.75" customWidth="1"/>
    <col min="4" max="4" width="13.25" customWidth="1"/>
    <col min="5" max="5" width="8.83203125" customWidth="1"/>
    <col min="6" max="6" width="9" customWidth="1"/>
    <col min="7" max="7" width="15.25" customWidth="1"/>
    <col min="8" max="8" width="9.83203125" customWidth="1"/>
    <col min="9" max="9" width="8.33203125" customWidth="1"/>
  </cols>
  <sheetData>
    <row r="1" spans="1:12" ht="32.25" customHeight="1" x14ac:dyDescent="0.6">
      <c r="A1" s="133" t="s">
        <v>150</v>
      </c>
      <c r="B1" s="134"/>
      <c r="C1" s="134"/>
      <c r="D1" s="135"/>
      <c r="E1" s="135"/>
      <c r="F1" s="135"/>
      <c r="G1" s="135"/>
      <c r="H1" s="135"/>
      <c r="I1" s="135"/>
      <c r="J1" s="135"/>
      <c r="K1" s="130"/>
      <c r="L1" s="130"/>
    </row>
    <row r="2" spans="1:12" x14ac:dyDescent="0.25">
      <c r="B2" s="91"/>
    </row>
    <row r="3" spans="1:12" x14ac:dyDescent="0.25">
      <c r="A3" s="89" t="s">
        <v>93</v>
      </c>
      <c r="B3" s="91"/>
      <c r="C3" s="76"/>
    </row>
    <row r="4" spans="1:12" x14ac:dyDescent="0.25">
      <c r="A4" s="89" t="s">
        <v>95</v>
      </c>
      <c r="B4" s="91"/>
      <c r="C4" s="79"/>
    </row>
    <row r="5" spans="1:12" x14ac:dyDescent="0.25">
      <c r="A5" s="89" t="s">
        <v>96</v>
      </c>
      <c r="B5" s="91"/>
      <c r="C5" s="80"/>
    </row>
    <row r="6" spans="1:12" x14ac:dyDescent="0.25">
      <c r="A6" s="89" t="s">
        <v>94</v>
      </c>
      <c r="B6" s="91"/>
      <c r="D6" s="76"/>
    </row>
    <row r="7" spans="1:12" x14ac:dyDescent="0.25">
      <c r="A7" s="89" t="s">
        <v>97</v>
      </c>
      <c r="B7" s="91"/>
      <c r="D7" s="81"/>
    </row>
    <row r="8" spans="1:12" x14ac:dyDescent="0.25">
      <c r="A8" s="89" t="s">
        <v>98</v>
      </c>
      <c r="B8" s="91"/>
      <c r="D8" s="80"/>
    </row>
    <row r="9" spans="1:12" x14ac:dyDescent="0.25">
      <c r="A9" s="89" t="s">
        <v>99</v>
      </c>
      <c r="B9" s="91"/>
      <c r="D9" s="83"/>
    </row>
    <row r="10" spans="1:12" x14ac:dyDescent="0.25">
      <c r="A10" s="89" t="s">
        <v>108</v>
      </c>
      <c r="B10" s="91"/>
      <c r="E10" s="76"/>
    </row>
    <row r="11" spans="1:12" x14ac:dyDescent="0.25">
      <c r="A11" s="89" t="s">
        <v>109</v>
      </c>
      <c r="B11" s="91"/>
      <c r="E11" s="81"/>
    </row>
    <row r="12" spans="1:12" x14ac:dyDescent="0.25">
      <c r="A12" s="89" t="s">
        <v>110</v>
      </c>
      <c r="B12" s="91"/>
      <c r="E12" s="80"/>
    </row>
    <row r="13" spans="1:12" x14ac:dyDescent="0.25">
      <c r="A13" s="90" t="s">
        <v>92</v>
      </c>
      <c r="B13" s="92"/>
      <c r="F13" s="76"/>
    </row>
    <row r="14" spans="1:12" x14ac:dyDescent="0.25">
      <c r="A14" s="90" t="s">
        <v>114</v>
      </c>
      <c r="B14" s="92"/>
      <c r="F14" s="81"/>
    </row>
    <row r="15" spans="1:12" x14ac:dyDescent="0.25">
      <c r="A15" s="90" t="s">
        <v>115</v>
      </c>
      <c r="B15" s="92"/>
      <c r="F15" s="80"/>
    </row>
    <row r="16" spans="1:12" x14ac:dyDescent="0.25">
      <c r="A16" s="89" t="s">
        <v>103</v>
      </c>
      <c r="B16" s="91"/>
      <c r="F16" s="76"/>
    </row>
    <row r="17" spans="1:11" x14ac:dyDescent="0.25">
      <c r="A17" s="89" t="s">
        <v>101</v>
      </c>
      <c r="B17" s="91"/>
      <c r="F17" s="81"/>
    </row>
    <row r="18" spans="1:11" x14ac:dyDescent="0.25">
      <c r="A18" s="89" t="s">
        <v>102</v>
      </c>
      <c r="B18" s="91"/>
      <c r="F18" s="80"/>
    </row>
    <row r="19" spans="1:11" x14ac:dyDescent="0.25">
      <c r="A19" s="89" t="s">
        <v>100</v>
      </c>
      <c r="B19" s="91"/>
      <c r="F19" s="83"/>
    </row>
    <row r="20" spans="1:11" x14ac:dyDescent="0.25">
      <c r="A20" s="89" t="s">
        <v>91</v>
      </c>
      <c r="B20" s="91"/>
      <c r="G20" s="76"/>
    </row>
    <row r="21" spans="1:11" x14ac:dyDescent="0.25">
      <c r="A21" s="89" t="s">
        <v>104</v>
      </c>
      <c r="B21" s="91"/>
      <c r="G21" s="81"/>
    </row>
    <row r="22" spans="1:11" x14ac:dyDescent="0.25">
      <c r="A22" s="89" t="s">
        <v>111</v>
      </c>
      <c r="B22" s="91"/>
      <c r="G22" s="80"/>
    </row>
    <row r="23" spans="1:11" x14ac:dyDescent="0.25">
      <c r="A23" s="89" t="s">
        <v>90</v>
      </c>
      <c r="B23" s="91"/>
      <c r="G23" s="85"/>
    </row>
    <row r="24" spans="1:11" x14ac:dyDescent="0.25">
      <c r="A24" s="89" t="s">
        <v>105</v>
      </c>
      <c r="B24" s="91"/>
      <c r="H24" s="84"/>
    </row>
    <row r="25" spans="1:11" x14ac:dyDescent="0.25">
      <c r="A25" s="89" t="s">
        <v>106</v>
      </c>
      <c r="B25" s="91"/>
      <c r="I25" s="77"/>
    </row>
    <row r="26" spans="1:11" x14ac:dyDescent="0.25">
      <c r="A26" s="89" t="s">
        <v>107</v>
      </c>
      <c r="B26" s="91"/>
      <c r="I26" s="78"/>
    </row>
    <row r="27" spans="1:11" x14ac:dyDescent="0.25">
      <c r="A27" s="89" t="s">
        <v>112</v>
      </c>
      <c r="B27" s="91"/>
      <c r="J27" s="86"/>
    </row>
    <row r="28" spans="1:11" x14ac:dyDescent="0.25">
      <c r="A28" s="89" t="s">
        <v>113</v>
      </c>
      <c r="B28" s="91"/>
      <c r="K28" s="87"/>
    </row>
    <row r="29" spans="1:11" x14ac:dyDescent="0.25">
      <c r="B29" s="91"/>
    </row>
    <row r="30" spans="1:11" x14ac:dyDescent="0.25">
      <c r="A30" s="146" t="s">
        <v>160</v>
      </c>
      <c r="B30" s="91"/>
      <c r="C30" s="147"/>
      <c r="D30" s="147"/>
    </row>
    <row r="31" spans="1:11" x14ac:dyDescent="0.25">
      <c r="A31" s="146" t="s">
        <v>161</v>
      </c>
      <c r="B31" s="91"/>
      <c r="E31" s="147"/>
      <c r="F31" s="147"/>
      <c r="G31" s="147"/>
    </row>
    <row r="32" spans="1:11" x14ac:dyDescent="0.25">
      <c r="A32" s="146" t="s">
        <v>162</v>
      </c>
      <c r="B32" s="91"/>
      <c r="G32" s="147"/>
      <c r="H32" s="147"/>
    </row>
    <row r="33" spans="2:11" ht="6" customHeight="1" x14ac:dyDescent="0.25">
      <c r="B33" s="91"/>
      <c r="C33" s="82"/>
      <c r="D33" s="82"/>
      <c r="E33" s="82"/>
      <c r="F33" s="82"/>
      <c r="G33" s="82"/>
      <c r="H33" s="82"/>
      <c r="I33" s="82"/>
      <c r="J33" s="82"/>
      <c r="K33" s="82"/>
    </row>
    <row r="34" spans="2:11" x14ac:dyDescent="0.25">
      <c r="C34" s="88" t="s">
        <v>151</v>
      </c>
      <c r="D34" s="88" t="s">
        <v>152</v>
      </c>
      <c r="E34" s="88" t="s">
        <v>153</v>
      </c>
      <c r="F34" s="88" t="s">
        <v>154</v>
      </c>
      <c r="G34" s="88" t="s">
        <v>155</v>
      </c>
      <c r="H34" s="88" t="s">
        <v>156</v>
      </c>
      <c r="I34" s="93" t="s">
        <v>157</v>
      </c>
      <c r="J34" s="93" t="s">
        <v>158</v>
      </c>
      <c r="K34" s="93"/>
    </row>
    <row r="35" spans="2:11" x14ac:dyDescent="0.25">
      <c r="C35" s="94"/>
      <c r="D35" s="94"/>
      <c r="E35" s="94"/>
      <c r="F35" s="94"/>
      <c r="G35" s="94"/>
      <c r="H35" s="94"/>
      <c r="I35" s="94"/>
      <c r="J35" s="94"/>
      <c r="K35" s="94"/>
    </row>
  </sheetData>
  <mergeCells count="2">
    <mergeCell ref="A1:J1"/>
    <mergeCell ref="K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报价单</vt:lpstr>
      <vt:lpstr>计进度安排</vt:lpstr>
      <vt:lpstr>Sheet3</vt:lpstr>
      <vt:lpstr>报价单!Print_Area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2015-12-24T22:56:58Z</cp:lastPrinted>
  <dcterms:created xsi:type="dcterms:W3CDTF">1996-12-17T01:32:42Z</dcterms:created>
  <dcterms:modified xsi:type="dcterms:W3CDTF">2017-08-13T08:26:10Z</dcterms:modified>
</cp:coreProperties>
</file>