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mpkkenn_ljmu_ac_uk/Documents/Year 3/6100COMP - Project/"/>
    </mc:Choice>
  </mc:AlternateContent>
  <xr:revisionPtr revIDLastSave="7120" documentId="5_{13863D18-20B3-41FF-AF63-E077F6E7DE51}" xr6:coauthVersionLast="47" xr6:coauthVersionMax="47" xr10:uidLastSave="{3398AE20-3511-4F4C-ACA8-76215C4749E2}"/>
  <bookViews>
    <workbookView xWindow="-15600" yWindow="2745" windowWidth="21600" windowHeight="11385" xr2:uid="{04E26A98-B847-4E29-B1DD-13C26A096057}"/>
  </bookViews>
  <sheets>
    <sheet name="Player data" sheetId="1" r:id="rId1"/>
    <sheet name="FPL points system" sheetId="3" r:id="rId2"/>
    <sheet name="Team data" sheetId="2" r:id="rId3"/>
    <sheet name="Pivot tables" sheetId="5" r:id="rId4"/>
  </sheets>
  <definedNames>
    <definedName name="_xlnm._FilterDatabase" localSheetId="2" hidden="1">'Team data'!$A$1:$L$1</definedName>
    <definedName name="_xlnm._FilterDatabase" localSheetId="0" hidden="1">'Player data'!$A$1:$AV$1</definedName>
  </definedNames>
  <calcPr calcId="191028"/>
  <pivotCaches>
    <pivotCache cacheId="18405" r:id="rId5"/>
    <pivotCache cacheId="184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23" i="1" l="1"/>
  <c r="L423" i="1"/>
  <c r="N423" i="1" s="1"/>
  <c r="AG423" i="1"/>
  <c r="AF423" i="1"/>
  <c r="AE423" i="1"/>
  <c r="AE422" i="1"/>
  <c r="M422" i="1"/>
  <c r="AG422" i="1" s="1"/>
  <c r="L422" i="1"/>
  <c r="AH109" i="1"/>
  <c r="M421" i="1"/>
  <c r="L421" i="1"/>
  <c r="N421" i="1" s="1"/>
  <c r="AG421" i="1"/>
  <c r="AF421" i="1"/>
  <c r="AE421" i="1"/>
  <c r="L419" i="1"/>
  <c r="M419" i="1"/>
  <c r="N419" i="1"/>
  <c r="L420" i="1"/>
  <c r="M420" i="1"/>
  <c r="N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E418" i="1"/>
  <c r="M418" i="1"/>
  <c r="AG418" i="1" s="1"/>
  <c r="L418" i="1"/>
  <c r="AP3" i="1"/>
  <c r="AP4" i="1"/>
  <c r="AP8" i="1"/>
  <c r="AP10" i="1"/>
  <c r="AP12" i="1"/>
  <c r="AP14" i="1"/>
  <c r="AP15" i="1"/>
  <c r="AP18" i="1"/>
  <c r="AP21" i="1"/>
  <c r="AP22" i="1"/>
  <c r="AP26" i="1"/>
  <c r="AP28" i="1"/>
  <c r="AP30" i="1"/>
  <c r="AP37" i="1"/>
  <c r="AP41" i="1"/>
  <c r="AP42" i="1"/>
  <c r="AP45" i="1"/>
  <c r="AP46" i="1"/>
  <c r="AP52" i="1"/>
  <c r="AP53" i="1"/>
  <c r="AP54" i="1"/>
  <c r="AP55" i="1"/>
  <c r="AP60" i="1"/>
  <c r="AP63" i="1"/>
  <c r="AP66" i="1"/>
  <c r="AP67" i="1"/>
  <c r="AP68" i="1"/>
  <c r="AP69" i="1"/>
  <c r="AP71" i="1"/>
  <c r="AP73" i="1"/>
  <c r="AP74" i="1"/>
  <c r="AP76" i="1"/>
  <c r="AP77" i="1"/>
  <c r="AP79" i="1"/>
  <c r="AP81" i="1"/>
  <c r="AP85" i="1"/>
  <c r="AP87" i="1"/>
  <c r="AP88" i="1"/>
  <c r="AP92" i="1"/>
  <c r="AP97" i="1"/>
  <c r="AP99" i="1"/>
  <c r="AP105" i="1"/>
  <c r="AP108" i="1"/>
  <c r="AP112" i="1"/>
  <c r="AP113" i="1"/>
  <c r="AP114" i="1"/>
  <c r="AP116" i="1"/>
  <c r="AP120" i="1"/>
  <c r="AP123" i="1"/>
  <c r="AP126" i="1"/>
  <c r="AP127" i="1"/>
  <c r="AP131" i="1"/>
  <c r="AP134" i="1"/>
  <c r="AP138" i="1"/>
  <c r="AP141" i="1"/>
  <c r="AP142" i="1"/>
  <c r="AP144" i="1"/>
  <c r="AP146" i="1"/>
  <c r="AP154" i="1"/>
  <c r="AP156" i="1"/>
  <c r="AP157" i="1"/>
  <c r="AP158" i="1"/>
  <c r="AP163" i="1"/>
  <c r="AP164" i="1"/>
  <c r="AP165" i="1"/>
  <c r="AP166" i="1"/>
  <c r="AP167" i="1"/>
  <c r="AP173" i="1"/>
  <c r="AP178" i="1"/>
  <c r="AP179" i="1"/>
  <c r="AP180" i="1"/>
  <c r="AP182" i="1"/>
  <c r="AP188" i="1"/>
  <c r="AP190" i="1"/>
  <c r="AP192" i="1"/>
  <c r="AP195" i="1"/>
  <c r="AP196" i="1"/>
  <c r="AP199" i="1"/>
  <c r="AP201" i="1"/>
  <c r="AP202" i="1"/>
  <c r="AP203" i="1"/>
  <c r="AP205" i="1"/>
  <c r="AP208" i="1"/>
  <c r="AP209" i="1"/>
  <c r="AP213" i="1"/>
  <c r="AP214" i="1"/>
  <c r="AP216" i="1"/>
  <c r="AP218" i="1"/>
  <c r="AP219" i="1"/>
  <c r="AP222" i="1"/>
  <c r="AP224" i="1"/>
  <c r="AP225" i="1"/>
  <c r="AP231" i="1"/>
  <c r="AP232" i="1"/>
  <c r="AP234" i="1"/>
  <c r="AP238" i="1"/>
  <c r="AP240" i="1"/>
  <c r="AP241" i="1"/>
  <c r="AP243" i="1"/>
  <c r="AP246" i="1"/>
  <c r="AP249" i="1"/>
  <c r="AP250" i="1"/>
  <c r="AP253" i="1"/>
  <c r="AP254" i="1"/>
  <c r="AP257" i="1"/>
  <c r="AP261" i="1"/>
  <c r="AP262" i="1"/>
  <c r="AP263" i="1"/>
  <c r="AP266" i="1"/>
  <c r="AP267" i="1"/>
  <c r="AP268" i="1"/>
  <c r="AP269" i="1"/>
  <c r="AP272" i="1"/>
  <c r="AP276" i="1"/>
  <c r="AP277" i="1"/>
  <c r="AP278" i="1"/>
  <c r="AP279" i="1"/>
  <c r="AP280" i="1"/>
  <c r="AP281" i="1"/>
  <c r="AP285" i="1"/>
  <c r="AP291" i="1"/>
  <c r="AP295" i="1"/>
  <c r="AP297" i="1"/>
  <c r="AP302" i="1"/>
  <c r="AP303" i="1"/>
  <c r="AP304" i="1"/>
  <c r="AP307" i="1"/>
  <c r="AP308" i="1"/>
  <c r="AP311" i="1"/>
  <c r="AP312" i="1"/>
  <c r="AP314" i="1"/>
  <c r="AP316" i="1"/>
  <c r="AP317" i="1"/>
  <c r="AP318" i="1"/>
  <c r="AP324" i="1"/>
  <c r="AP325" i="1"/>
  <c r="AP326" i="1"/>
  <c r="AP327" i="1"/>
  <c r="AP332" i="1"/>
  <c r="AP336" i="1"/>
  <c r="AP337" i="1"/>
  <c r="AP339" i="1"/>
  <c r="AP340" i="1"/>
  <c r="AP342" i="1"/>
  <c r="AP344" i="1"/>
  <c r="AP347" i="1"/>
  <c r="AP348" i="1"/>
  <c r="AP349" i="1"/>
  <c r="AP350" i="1"/>
  <c r="AP351" i="1"/>
  <c r="AP352" i="1"/>
  <c r="AP353" i="1"/>
  <c r="AP354" i="1"/>
  <c r="AP357" i="1"/>
  <c r="AP358" i="1"/>
  <c r="AP359" i="1"/>
  <c r="AP364" i="1"/>
  <c r="AP367" i="1"/>
  <c r="AP368" i="1"/>
  <c r="AP372" i="1"/>
  <c r="AP374" i="1"/>
  <c r="AP375" i="1"/>
  <c r="AP376" i="1"/>
  <c r="AP378" i="1"/>
  <c r="AP381" i="1"/>
  <c r="AP382" i="1"/>
  <c r="AP383" i="1"/>
  <c r="AP386" i="1"/>
  <c r="AP387" i="1"/>
  <c r="AP388" i="1"/>
  <c r="AP390" i="1"/>
  <c r="AP395" i="1"/>
  <c r="AP396" i="1"/>
  <c r="AP397" i="1"/>
  <c r="AP398" i="1"/>
  <c r="AP401" i="1"/>
  <c r="AP403" i="1"/>
  <c r="AP404" i="1"/>
  <c r="AP406" i="1"/>
  <c r="AP408" i="1"/>
  <c r="AP409" i="1"/>
  <c r="AP414" i="1"/>
  <c r="AP416" i="1"/>
  <c r="AP417" i="1"/>
  <c r="AJ3" i="1"/>
  <c r="AK3" i="1"/>
  <c r="AL3" i="1"/>
  <c r="AM3" i="1"/>
  <c r="AN3" i="1"/>
  <c r="AO3" i="1"/>
  <c r="AJ4" i="1"/>
  <c r="AK4" i="1"/>
  <c r="AL4" i="1"/>
  <c r="AM4" i="1"/>
  <c r="AN4" i="1"/>
  <c r="AO4" i="1"/>
  <c r="AJ8" i="1"/>
  <c r="AK8" i="1"/>
  <c r="AL8" i="1"/>
  <c r="AM8" i="1"/>
  <c r="AN8" i="1"/>
  <c r="AO8" i="1"/>
  <c r="AJ10" i="1"/>
  <c r="AK10" i="1"/>
  <c r="AL10" i="1"/>
  <c r="AM10" i="1"/>
  <c r="AN10" i="1"/>
  <c r="AO10" i="1"/>
  <c r="AJ12" i="1"/>
  <c r="AK12" i="1"/>
  <c r="AL12" i="1"/>
  <c r="AM12" i="1"/>
  <c r="AN12" i="1"/>
  <c r="AO12" i="1"/>
  <c r="AJ14" i="1"/>
  <c r="AK14" i="1"/>
  <c r="AL14" i="1"/>
  <c r="AM14" i="1"/>
  <c r="AN14" i="1"/>
  <c r="AO14" i="1"/>
  <c r="AJ15" i="1"/>
  <c r="AK15" i="1"/>
  <c r="AL15" i="1"/>
  <c r="AM15" i="1"/>
  <c r="AN15" i="1"/>
  <c r="AO15" i="1"/>
  <c r="AJ18" i="1"/>
  <c r="AK18" i="1"/>
  <c r="AL18" i="1"/>
  <c r="AM18" i="1"/>
  <c r="AN18" i="1"/>
  <c r="AO18" i="1"/>
  <c r="AJ21" i="1"/>
  <c r="AK21" i="1"/>
  <c r="AL21" i="1"/>
  <c r="AM21" i="1"/>
  <c r="AN21" i="1"/>
  <c r="AO21" i="1"/>
  <c r="AJ22" i="1"/>
  <c r="AK22" i="1"/>
  <c r="AL22" i="1"/>
  <c r="AM22" i="1"/>
  <c r="AN22" i="1"/>
  <c r="AO22" i="1"/>
  <c r="AJ26" i="1"/>
  <c r="AK26" i="1"/>
  <c r="AL26" i="1"/>
  <c r="AM26" i="1"/>
  <c r="AN26" i="1"/>
  <c r="AO26" i="1"/>
  <c r="AJ28" i="1"/>
  <c r="AK28" i="1"/>
  <c r="AL28" i="1"/>
  <c r="AM28" i="1"/>
  <c r="AN28" i="1"/>
  <c r="AO28" i="1"/>
  <c r="AJ30" i="1"/>
  <c r="AK30" i="1"/>
  <c r="AL30" i="1"/>
  <c r="AM30" i="1"/>
  <c r="AN30" i="1"/>
  <c r="AO30" i="1"/>
  <c r="AJ37" i="1"/>
  <c r="AK37" i="1"/>
  <c r="AL37" i="1"/>
  <c r="AM37" i="1"/>
  <c r="AN37" i="1"/>
  <c r="AO37" i="1"/>
  <c r="AJ41" i="1"/>
  <c r="AK41" i="1"/>
  <c r="AL41" i="1"/>
  <c r="AM41" i="1"/>
  <c r="AN41" i="1"/>
  <c r="AO41" i="1"/>
  <c r="AJ42" i="1"/>
  <c r="AK42" i="1"/>
  <c r="AL42" i="1"/>
  <c r="AM42" i="1"/>
  <c r="AN42" i="1"/>
  <c r="AO42" i="1"/>
  <c r="AJ45" i="1"/>
  <c r="AK45" i="1"/>
  <c r="AL45" i="1"/>
  <c r="AM45" i="1"/>
  <c r="AN45" i="1"/>
  <c r="AO45" i="1"/>
  <c r="AJ46" i="1"/>
  <c r="AK46" i="1"/>
  <c r="AL46" i="1"/>
  <c r="AM46" i="1"/>
  <c r="AN46" i="1"/>
  <c r="AO46" i="1"/>
  <c r="AJ52" i="1"/>
  <c r="AK52" i="1"/>
  <c r="AL52" i="1"/>
  <c r="AM52" i="1"/>
  <c r="AN52" i="1"/>
  <c r="AO52" i="1"/>
  <c r="AJ53" i="1"/>
  <c r="AK53" i="1"/>
  <c r="AL53" i="1"/>
  <c r="AM53" i="1"/>
  <c r="AN53" i="1"/>
  <c r="AO53" i="1"/>
  <c r="AJ54" i="1"/>
  <c r="AK54" i="1"/>
  <c r="AL54" i="1"/>
  <c r="AM54" i="1"/>
  <c r="AN54" i="1"/>
  <c r="AO54" i="1"/>
  <c r="AJ55" i="1"/>
  <c r="AK55" i="1"/>
  <c r="AL55" i="1"/>
  <c r="AM55" i="1"/>
  <c r="AN55" i="1"/>
  <c r="AO55" i="1"/>
  <c r="AJ60" i="1"/>
  <c r="AK60" i="1"/>
  <c r="AL60" i="1"/>
  <c r="AM60" i="1"/>
  <c r="AN60" i="1"/>
  <c r="AO60" i="1"/>
  <c r="AJ63" i="1"/>
  <c r="AK63" i="1"/>
  <c r="AL63" i="1"/>
  <c r="AM63" i="1"/>
  <c r="AN63" i="1"/>
  <c r="AO63" i="1"/>
  <c r="AJ66" i="1"/>
  <c r="AK66" i="1"/>
  <c r="AL66" i="1"/>
  <c r="AM66" i="1"/>
  <c r="AN66" i="1"/>
  <c r="AO66" i="1"/>
  <c r="AJ67" i="1"/>
  <c r="AK67" i="1"/>
  <c r="AL67" i="1"/>
  <c r="AM67" i="1"/>
  <c r="AN67" i="1"/>
  <c r="AO67" i="1"/>
  <c r="AJ68" i="1"/>
  <c r="AK68" i="1"/>
  <c r="AL68" i="1"/>
  <c r="AM68" i="1"/>
  <c r="AN68" i="1"/>
  <c r="AO68" i="1"/>
  <c r="AJ69" i="1"/>
  <c r="AK69" i="1"/>
  <c r="AL69" i="1"/>
  <c r="AM69" i="1"/>
  <c r="AN69" i="1"/>
  <c r="AO69" i="1"/>
  <c r="AJ71" i="1"/>
  <c r="AK71" i="1"/>
  <c r="AL71" i="1"/>
  <c r="AM71" i="1"/>
  <c r="AN71" i="1"/>
  <c r="AO71" i="1"/>
  <c r="AJ73" i="1"/>
  <c r="AK73" i="1"/>
  <c r="AL73" i="1"/>
  <c r="AM73" i="1"/>
  <c r="AN73" i="1"/>
  <c r="AO73" i="1"/>
  <c r="AJ74" i="1"/>
  <c r="AK74" i="1"/>
  <c r="AL74" i="1"/>
  <c r="AM74" i="1"/>
  <c r="AN74" i="1"/>
  <c r="AO74" i="1"/>
  <c r="AJ76" i="1"/>
  <c r="AK76" i="1"/>
  <c r="AL76" i="1"/>
  <c r="AM76" i="1"/>
  <c r="AN76" i="1"/>
  <c r="AO76" i="1"/>
  <c r="AJ77" i="1"/>
  <c r="AK77" i="1"/>
  <c r="AL77" i="1"/>
  <c r="AM77" i="1"/>
  <c r="AN77" i="1"/>
  <c r="AO77" i="1"/>
  <c r="AJ79" i="1"/>
  <c r="AK79" i="1"/>
  <c r="AL79" i="1"/>
  <c r="AM79" i="1"/>
  <c r="AN79" i="1"/>
  <c r="AO79" i="1"/>
  <c r="AJ81" i="1"/>
  <c r="AK81" i="1"/>
  <c r="AL81" i="1"/>
  <c r="AM81" i="1"/>
  <c r="AN81" i="1"/>
  <c r="AO81" i="1"/>
  <c r="AJ85" i="1"/>
  <c r="AK85" i="1"/>
  <c r="AL85" i="1"/>
  <c r="AM85" i="1"/>
  <c r="AN85" i="1"/>
  <c r="AO85" i="1"/>
  <c r="AJ87" i="1"/>
  <c r="AK87" i="1"/>
  <c r="AL87" i="1"/>
  <c r="AM87" i="1"/>
  <c r="AN87" i="1"/>
  <c r="AO87" i="1"/>
  <c r="AJ88" i="1"/>
  <c r="AK88" i="1"/>
  <c r="AL88" i="1"/>
  <c r="AM88" i="1"/>
  <c r="AN88" i="1"/>
  <c r="AO88" i="1"/>
  <c r="AJ92" i="1"/>
  <c r="AK92" i="1"/>
  <c r="AL92" i="1"/>
  <c r="AM92" i="1"/>
  <c r="AN92" i="1"/>
  <c r="AO92" i="1"/>
  <c r="AJ97" i="1"/>
  <c r="AK97" i="1"/>
  <c r="AL97" i="1"/>
  <c r="AM97" i="1"/>
  <c r="AN97" i="1"/>
  <c r="AO97" i="1"/>
  <c r="AJ99" i="1"/>
  <c r="AK99" i="1"/>
  <c r="AL99" i="1"/>
  <c r="AM99" i="1"/>
  <c r="AN99" i="1"/>
  <c r="AO99" i="1"/>
  <c r="AJ105" i="1"/>
  <c r="AK105" i="1"/>
  <c r="AL105" i="1"/>
  <c r="AM105" i="1"/>
  <c r="AN105" i="1"/>
  <c r="AO105" i="1"/>
  <c r="AJ108" i="1"/>
  <c r="AK108" i="1"/>
  <c r="AL108" i="1"/>
  <c r="AM108" i="1"/>
  <c r="AN108" i="1"/>
  <c r="AO108" i="1"/>
  <c r="AJ112" i="1"/>
  <c r="AK112" i="1"/>
  <c r="AL112" i="1"/>
  <c r="AM112" i="1"/>
  <c r="AN112" i="1"/>
  <c r="AO112" i="1"/>
  <c r="AJ113" i="1"/>
  <c r="AK113" i="1"/>
  <c r="AL113" i="1"/>
  <c r="AM113" i="1"/>
  <c r="AN113" i="1"/>
  <c r="AO113" i="1"/>
  <c r="AJ114" i="1"/>
  <c r="AK114" i="1"/>
  <c r="AL114" i="1"/>
  <c r="AM114" i="1"/>
  <c r="AN114" i="1"/>
  <c r="AO114" i="1"/>
  <c r="AJ116" i="1"/>
  <c r="AK116" i="1"/>
  <c r="AL116" i="1"/>
  <c r="AM116" i="1"/>
  <c r="AN116" i="1"/>
  <c r="AO116" i="1"/>
  <c r="AJ120" i="1"/>
  <c r="AK120" i="1"/>
  <c r="AL120" i="1"/>
  <c r="AM120" i="1"/>
  <c r="AN120" i="1"/>
  <c r="AO120" i="1"/>
  <c r="AJ123" i="1"/>
  <c r="AK123" i="1"/>
  <c r="AL123" i="1"/>
  <c r="AM123" i="1"/>
  <c r="AN123" i="1"/>
  <c r="AO123" i="1"/>
  <c r="AJ126" i="1"/>
  <c r="AK126" i="1"/>
  <c r="AL126" i="1"/>
  <c r="AM126" i="1"/>
  <c r="AN126" i="1"/>
  <c r="AO126" i="1"/>
  <c r="AJ127" i="1"/>
  <c r="AK127" i="1"/>
  <c r="AL127" i="1"/>
  <c r="AM127" i="1"/>
  <c r="AN127" i="1"/>
  <c r="AO127" i="1"/>
  <c r="AJ131" i="1"/>
  <c r="AK131" i="1"/>
  <c r="AL131" i="1"/>
  <c r="AM131" i="1"/>
  <c r="AN131" i="1"/>
  <c r="AO131" i="1"/>
  <c r="AJ134" i="1"/>
  <c r="AK134" i="1"/>
  <c r="AL134" i="1"/>
  <c r="AM134" i="1"/>
  <c r="AN134" i="1"/>
  <c r="AO134" i="1"/>
  <c r="AJ138" i="1"/>
  <c r="AK138" i="1"/>
  <c r="AL138" i="1"/>
  <c r="AM138" i="1"/>
  <c r="AN138" i="1"/>
  <c r="AO138" i="1"/>
  <c r="AJ141" i="1"/>
  <c r="AK141" i="1"/>
  <c r="AL141" i="1"/>
  <c r="AM141" i="1"/>
  <c r="AN141" i="1"/>
  <c r="AO141" i="1"/>
  <c r="AJ142" i="1"/>
  <c r="AK142" i="1"/>
  <c r="AL142" i="1"/>
  <c r="AM142" i="1"/>
  <c r="AN142" i="1"/>
  <c r="AO142" i="1"/>
  <c r="AJ144" i="1"/>
  <c r="AK144" i="1"/>
  <c r="AL144" i="1"/>
  <c r="AM144" i="1"/>
  <c r="AN144" i="1"/>
  <c r="AO144" i="1"/>
  <c r="AJ146" i="1"/>
  <c r="AK146" i="1"/>
  <c r="AL146" i="1"/>
  <c r="AM146" i="1"/>
  <c r="AN146" i="1"/>
  <c r="AO146" i="1"/>
  <c r="AJ148" i="1"/>
  <c r="AK148" i="1"/>
  <c r="AL148" i="1"/>
  <c r="AM148" i="1"/>
  <c r="AP148" i="1" s="1"/>
  <c r="AN148" i="1"/>
  <c r="AO148" i="1"/>
  <c r="AJ154" i="1"/>
  <c r="AK154" i="1"/>
  <c r="AL154" i="1"/>
  <c r="AM154" i="1"/>
  <c r="AN154" i="1"/>
  <c r="AO154" i="1"/>
  <c r="AJ156" i="1"/>
  <c r="AK156" i="1"/>
  <c r="AL156" i="1"/>
  <c r="AM156" i="1"/>
  <c r="AN156" i="1"/>
  <c r="AO156" i="1"/>
  <c r="AJ157" i="1"/>
  <c r="AK157" i="1"/>
  <c r="AL157" i="1"/>
  <c r="AM157" i="1"/>
  <c r="AN157" i="1"/>
  <c r="AO157" i="1"/>
  <c r="AJ158" i="1"/>
  <c r="AK158" i="1"/>
  <c r="AL158" i="1"/>
  <c r="AM158" i="1"/>
  <c r="AN158" i="1"/>
  <c r="AO158" i="1"/>
  <c r="AJ163" i="1"/>
  <c r="AK163" i="1"/>
  <c r="AL163" i="1"/>
  <c r="AM163" i="1"/>
  <c r="AN163" i="1"/>
  <c r="AO163" i="1"/>
  <c r="AJ164" i="1"/>
  <c r="AK164" i="1"/>
  <c r="AL164" i="1"/>
  <c r="AM164" i="1"/>
  <c r="AN164" i="1"/>
  <c r="AO164" i="1"/>
  <c r="AJ165" i="1"/>
  <c r="AK165" i="1"/>
  <c r="AL165" i="1"/>
  <c r="AM165" i="1"/>
  <c r="AN165" i="1"/>
  <c r="AO165" i="1"/>
  <c r="AJ166" i="1"/>
  <c r="AK166" i="1"/>
  <c r="AL166" i="1"/>
  <c r="AM166" i="1"/>
  <c r="AN166" i="1"/>
  <c r="AO166" i="1"/>
  <c r="AJ167" i="1"/>
  <c r="AK167" i="1"/>
  <c r="AL167" i="1"/>
  <c r="AM167" i="1"/>
  <c r="AN167" i="1"/>
  <c r="AO167" i="1"/>
  <c r="AJ173" i="1"/>
  <c r="AK173" i="1"/>
  <c r="AL173" i="1"/>
  <c r="AM173" i="1"/>
  <c r="AN173" i="1"/>
  <c r="AO173" i="1"/>
  <c r="AJ178" i="1"/>
  <c r="AK178" i="1"/>
  <c r="AL178" i="1"/>
  <c r="AM178" i="1"/>
  <c r="AN178" i="1"/>
  <c r="AO178" i="1"/>
  <c r="AJ179" i="1"/>
  <c r="AK179" i="1"/>
  <c r="AL179" i="1"/>
  <c r="AM179" i="1"/>
  <c r="AN179" i="1"/>
  <c r="AO179" i="1"/>
  <c r="AJ180" i="1"/>
  <c r="AK180" i="1"/>
  <c r="AL180" i="1"/>
  <c r="AM180" i="1"/>
  <c r="AN180" i="1"/>
  <c r="AO180" i="1"/>
  <c r="AJ182" i="1"/>
  <c r="AK182" i="1"/>
  <c r="AL182" i="1"/>
  <c r="AM182" i="1"/>
  <c r="AN182" i="1"/>
  <c r="AO182" i="1"/>
  <c r="AJ188" i="1"/>
  <c r="AK188" i="1"/>
  <c r="AL188" i="1"/>
  <c r="AM188" i="1"/>
  <c r="AN188" i="1"/>
  <c r="AO188" i="1"/>
  <c r="AJ190" i="1"/>
  <c r="AK190" i="1"/>
  <c r="AL190" i="1"/>
  <c r="AM190" i="1"/>
  <c r="AN190" i="1"/>
  <c r="AO190" i="1"/>
  <c r="AJ192" i="1"/>
  <c r="AK192" i="1"/>
  <c r="AL192" i="1"/>
  <c r="AM192" i="1"/>
  <c r="AN192" i="1"/>
  <c r="AO192" i="1"/>
  <c r="AJ195" i="1"/>
  <c r="AK195" i="1"/>
  <c r="AL195" i="1"/>
  <c r="AM195" i="1"/>
  <c r="AN195" i="1"/>
  <c r="AO195" i="1"/>
  <c r="AJ196" i="1"/>
  <c r="AK196" i="1"/>
  <c r="AL196" i="1"/>
  <c r="AM196" i="1"/>
  <c r="AN196" i="1"/>
  <c r="AO196" i="1"/>
  <c r="AJ199" i="1"/>
  <c r="AK199" i="1"/>
  <c r="AL199" i="1"/>
  <c r="AM199" i="1"/>
  <c r="AN199" i="1"/>
  <c r="AO199" i="1"/>
  <c r="AJ201" i="1"/>
  <c r="AK201" i="1"/>
  <c r="AL201" i="1"/>
  <c r="AM201" i="1"/>
  <c r="AN201" i="1"/>
  <c r="AO201" i="1"/>
  <c r="AJ202" i="1"/>
  <c r="AK202" i="1"/>
  <c r="AL202" i="1"/>
  <c r="AM202" i="1"/>
  <c r="AN202" i="1"/>
  <c r="AO202" i="1"/>
  <c r="AJ203" i="1"/>
  <c r="AK203" i="1"/>
  <c r="AL203" i="1"/>
  <c r="AM203" i="1"/>
  <c r="AN203" i="1"/>
  <c r="AO203" i="1"/>
  <c r="AJ205" i="1"/>
  <c r="AK205" i="1"/>
  <c r="AL205" i="1"/>
  <c r="AM205" i="1"/>
  <c r="AN205" i="1"/>
  <c r="AO205" i="1"/>
  <c r="AJ208" i="1"/>
  <c r="AK208" i="1"/>
  <c r="AL208" i="1"/>
  <c r="AM208" i="1"/>
  <c r="AN208" i="1"/>
  <c r="AO208" i="1"/>
  <c r="AJ209" i="1"/>
  <c r="AK209" i="1"/>
  <c r="AL209" i="1"/>
  <c r="AM209" i="1"/>
  <c r="AN209" i="1"/>
  <c r="AO209" i="1"/>
  <c r="AJ213" i="1"/>
  <c r="AK213" i="1"/>
  <c r="AL213" i="1"/>
  <c r="AM213" i="1"/>
  <c r="AN213" i="1"/>
  <c r="AO213" i="1"/>
  <c r="AJ214" i="1"/>
  <c r="AK214" i="1"/>
  <c r="AL214" i="1"/>
  <c r="AM214" i="1"/>
  <c r="AN214" i="1"/>
  <c r="AO214" i="1"/>
  <c r="AJ216" i="1"/>
  <c r="AK216" i="1"/>
  <c r="AL216" i="1"/>
  <c r="AM216" i="1"/>
  <c r="AN216" i="1"/>
  <c r="AO216" i="1"/>
  <c r="AJ218" i="1"/>
  <c r="AK218" i="1"/>
  <c r="AL218" i="1"/>
  <c r="AM218" i="1"/>
  <c r="AN218" i="1"/>
  <c r="AO218" i="1"/>
  <c r="AJ219" i="1"/>
  <c r="AK219" i="1"/>
  <c r="AL219" i="1"/>
  <c r="AM219" i="1"/>
  <c r="AN219" i="1"/>
  <c r="AO219" i="1"/>
  <c r="AJ222" i="1"/>
  <c r="AK222" i="1"/>
  <c r="AL222" i="1"/>
  <c r="AM222" i="1"/>
  <c r="AN222" i="1"/>
  <c r="AO222" i="1"/>
  <c r="AJ224" i="1"/>
  <c r="AK224" i="1"/>
  <c r="AL224" i="1"/>
  <c r="AM224" i="1"/>
  <c r="AN224" i="1"/>
  <c r="AO224" i="1"/>
  <c r="AJ225" i="1"/>
  <c r="AK225" i="1"/>
  <c r="AL225" i="1"/>
  <c r="AM225" i="1"/>
  <c r="AN225" i="1"/>
  <c r="AO225" i="1"/>
  <c r="AJ231" i="1"/>
  <c r="AK231" i="1"/>
  <c r="AL231" i="1"/>
  <c r="AM231" i="1"/>
  <c r="AN231" i="1"/>
  <c r="AO231" i="1"/>
  <c r="AJ232" i="1"/>
  <c r="AK232" i="1"/>
  <c r="AL232" i="1"/>
  <c r="AM232" i="1"/>
  <c r="AN232" i="1"/>
  <c r="AO232" i="1"/>
  <c r="AJ234" i="1"/>
  <c r="AK234" i="1"/>
  <c r="AL234" i="1"/>
  <c r="AM234" i="1"/>
  <c r="AN234" i="1"/>
  <c r="AO234" i="1"/>
  <c r="AJ238" i="1"/>
  <c r="AK238" i="1"/>
  <c r="AL238" i="1"/>
  <c r="AM238" i="1"/>
  <c r="AN238" i="1"/>
  <c r="AO238" i="1"/>
  <c r="AJ240" i="1"/>
  <c r="AK240" i="1"/>
  <c r="AL240" i="1"/>
  <c r="AM240" i="1"/>
  <c r="AN240" i="1"/>
  <c r="AO240" i="1"/>
  <c r="AJ241" i="1"/>
  <c r="AK241" i="1"/>
  <c r="AL241" i="1"/>
  <c r="AM241" i="1"/>
  <c r="AN241" i="1"/>
  <c r="AO241" i="1"/>
  <c r="AJ243" i="1"/>
  <c r="AK243" i="1"/>
  <c r="AL243" i="1"/>
  <c r="AM243" i="1"/>
  <c r="AN243" i="1"/>
  <c r="AO243" i="1"/>
  <c r="AJ246" i="1"/>
  <c r="AK246" i="1"/>
  <c r="AL246" i="1"/>
  <c r="AM246" i="1"/>
  <c r="AN246" i="1"/>
  <c r="AO246" i="1"/>
  <c r="AJ249" i="1"/>
  <c r="AK249" i="1"/>
  <c r="AL249" i="1"/>
  <c r="AM249" i="1"/>
  <c r="AN249" i="1"/>
  <c r="AO249" i="1"/>
  <c r="AJ250" i="1"/>
  <c r="AK250" i="1"/>
  <c r="AL250" i="1"/>
  <c r="AM250" i="1"/>
  <c r="AN250" i="1"/>
  <c r="AO250" i="1"/>
  <c r="AJ253" i="1"/>
  <c r="AK253" i="1"/>
  <c r="AL253" i="1"/>
  <c r="AM253" i="1"/>
  <c r="AN253" i="1"/>
  <c r="AO253" i="1"/>
  <c r="AJ254" i="1"/>
  <c r="AK254" i="1"/>
  <c r="AL254" i="1"/>
  <c r="AM254" i="1"/>
  <c r="AN254" i="1"/>
  <c r="AO254" i="1"/>
  <c r="AJ257" i="1"/>
  <c r="AK257" i="1"/>
  <c r="AL257" i="1"/>
  <c r="AM257" i="1"/>
  <c r="AN257" i="1"/>
  <c r="AO257" i="1"/>
  <c r="AJ261" i="1"/>
  <c r="AK261" i="1"/>
  <c r="AL261" i="1"/>
  <c r="AM261" i="1"/>
  <c r="AN261" i="1"/>
  <c r="AO261" i="1"/>
  <c r="AJ262" i="1"/>
  <c r="AK262" i="1"/>
  <c r="AL262" i="1"/>
  <c r="AM262" i="1"/>
  <c r="AN262" i="1"/>
  <c r="AO262" i="1"/>
  <c r="AJ263" i="1"/>
  <c r="AK263" i="1"/>
  <c r="AL263" i="1"/>
  <c r="AM263" i="1"/>
  <c r="AN263" i="1"/>
  <c r="AO263" i="1"/>
  <c r="AJ266" i="1"/>
  <c r="AK266" i="1"/>
  <c r="AL266" i="1"/>
  <c r="AM266" i="1"/>
  <c r="AN266" i="1"/>
  <c r="AO266" i="1"/>
  <c r="AJ267" i="1"/>
  <c r="AK267" i="1"/>
  <c r="AL267" i="1"/>
  <c r="AM267" i="1"/>
  <c r="AN267" i="1"/>
  <c r="AO267" i="1"/>
  <c r="AJ268" i="1"/>
  <c r="AK268" i="1"/>
  <c r="AL268" i="1"/>
  <c r="AM268" i="1"/>
  <c r="AN268" i="1"/>
  <c r="AO268" i="1"/>
  <c r="AJ269" i="1"/>
  <c r="AK269" i="1"/>
  <c r="AL269" i="1"/>
  <c r="AM269" i="1"/>
  <c r="AN269" i="1"/>
  <c r="AO269" i="1"/>
  <c r="AJ272" i="1"/>
  <c r="AK272" i="1"/>
  <c r="AL272" i="1"/>
  <c r="AM272" i="1"/>
  <c r="AN272" i="1"/>
  <c r="AO272" i="1"/>
  <c r="AJ276" i="1"/>
  <c r="AK276" i="1"/>
  <c r="AL276" i="1"/>
  <c r="AM276" i="1"/>
  <c r="AN276" i="1"/>
  <c r="AO276" i="1"/>
  <c r="AJ277" i="1"/>
  <c r="AK277" i="1"/>
  <c r="AL277" i="1"/>
  <c r="AM277" i="1"/>
  <c r="AN277" i="1"/>
  <c r="AO277" i="1"/>
  <c r="AJ278" i="1"/>
  <c r="AK278" i="1"/>
  <c r="AL278" i="1"/>
  <c r="AM278" i="1"/>
  <c r="AN278" i="1"/>
  <c r="AO278" i="1"/>
  <c r="AJ279" i="1"/>
  <c r="AK279" i="1"/>
  <c r="AL279" i="1"/>
  <c r="AM279" i="1"/>
  <c r="AN279" i="1"/>
  <c r="AO279" i="1"/>
  <c r="AJ280" i="1"/>
  <c r="AK280" i="1"/>
  <c r="AL280" i="1"/>
  <c r="AM280" i="1"/>
  <c r="AN280" i="1"/>
  <c r="AO280" i="1"/>
  <c r="AJ281" i="1"/>
  <c r="AK281" i="1"/>
  <c r="AL281" i="1"/>
  <c r="AM281" i="1"/>
  <c r="AN281" i="1"/>
  <c r="AO281" i="1"/>
  <c r="AJ285" i="1"/>
  <c r="AK285" i="1"/>
  <c r="AL285" i="1"/>
  <c r="AM285" i="1"/>
  <c r="AN285" i="1"/>
  <c r="AO285" i="1"/>
  <c r="AJ291" i="1"/>
  <c r="AK291" i="1"/>
  <c r="AL291" i="1"/>
  <c r="AM291" i="1"/>
  <c r="AN291" i="1"/>
  <c r="AO291" i="1"/>
  <c r="AJ295" i="1"/>
  <c r="AK295" i="1"/>
  <c r="AL295" i="1"/>
  <c r="AM295" i="1"/>
  <c r="AN295" i="1"/>
  <c r="AO295" i="1"/>
  <c r="AJ297" i="1"/>
  <c r="AK297" i="1"/>
  <c r="AL297" i="1"/>
  <c r="AM297" i="1"/>
  <c r="AN297" i="1"/>
  <c r="AO297" i="1"/>
  <c r="AJ302" i="1"/>
  <c r="AK302" i="1"/>
  <c r="AL302" i="1"/>
  <c r="AM302" i="1"/>
  <c r="AN302" i="1"/>
  <c r="AO302" i="1"/>
  <c r="AJ303" i="1"/>
  <c r="AK303" i="1"/>
  <c r="AL303" i="1"/>
  <c r="AM303" i="1"/>
  <c r="AN303" i="1"/>
  <c r="AO303" i="1"/>
  <c r="AJ304" i="1"/>
  <c r="AK304" i="1"/>
  <c r="AL304" i="1"/>
  <c r="AM304" i="1"/>
  <c r="AN304" i="1"/>
  <c r="AO304" i="1"/>
  <c r="AJ307" i="1"/>
  <c r="AK307" i="1"/>
  <c r="AL307" i="1"/>
  <c r="AM307" i="1"/>
  <c r="AN307" i="1"/>
  <c r="AO307" i="1"/>
  <c r="AJ308" i="1"/>
  <c r="AK308" i="1"/>
  <c r="AL308" i="1"/>
  <c r="AM308" i="1"/>
  <c r="AN308" i="1"/>
  <c r="AO308" i="1"/>
  <c r="AJ311" i="1"/>
  <c r="AK311" i="1"/>
  <c r="AL311" i="1"/>
  <c r="AM311" i="1"/>
  <c r="AN311" i="1"/>
  <c r="AO311" i="1"/>
  <c r="AJ312" i="1"/>
  <c r="AK312" i="1"/>
  <c r="AL312" i="1"/>
  <c r="AM312" i="1"/>
  <c r="AN312" i="1"/>
  <c r="AO312" i="1"/>
  <c r="AJ314" i="1"/>
  <c r="AK314" i="1"/>
  <c r="AL314" i="1"/>
  <c r="AM314" i="1"/>
  <c r="AN314" i="1"/>
  <c r="AO314" i="1"/>
  <c r="AJ316" i="1"/>
  <c r="AK316" i="1"/>
  <c r="AL316" i="1"/>
  <c r="AM316" i="1"/>
  <c r="AN316" i="1"/>
  <c r="AO316" i="1"/>
  <c r="AJ317" i="1"/>
  <c r="AK317" i="1"/>
  <c r="AL317" i="1"/>
  <c r="AM317" i="1"/>
  <c r="AN317" i="1"/>
  <c r="AO317" i="1"/>
  <c r="AJ318" i="1"/>
  <c r="AK318" i="1"/>
  <c r="AL318" i="1"/>
  <c r="AM318" i="1"/>
  <c r="AN318" i="1"/>
  <c r="AO318" i="1"/>
  <c r="AJ324" i="1"/>
  <c r="AK324" i="1"/>
  <c r="AL324" i="1"/>
  <c r="AM324" i="1"/>
  <c r="AN324" i="1"/>
  <c r="AO324" i="1"/>
  <c r="AJ325" i="1"/>
  <c r="AK325" i="1"/>
  <c r="AL325" i="1"/>
  <c r="AM325" i="1"/>
  <c r="AN325" i="1"/>
  <c r="AO325" i="1"/>
  <c r="AJ326" i="1"/>
  <c r="AK326" i="1"/>
  <c r="AL326" i="1"/>
  <c r="AM326" i="1"/>
  <c r="AN326" i="1"/>
  <c r="AO326" i="1"/>
  <c r="AJ327" i="1"/>
  <c r="AK327" i="1"/>
  <c r="AL327" i="1"/>
  <c r="AM327" i="1"/>
  <c r="AN327" i="1"/>
  <c r="AO327" i="1"/>
  <c r="AJ332" i="1"/>
  <c r="AK332" i="1"/>
  <c r="AL332" i="1"/>
  <c r="AM332" i="1"/>
  <c r="AN332" i="1"/>
  <c r="AO332" i="1"/>
  <c r="AJ336" i="1"/>
  <c r="AK336" i="1"/>
  <c r="AL336" i="1"/>
  <c r="AM336" i="1"/>
  <c r="AN336" i="1"/>
  <c r="AO336" i="1"/>
  <c r="AJ337" i="1"/>
  <c r="AK337" i="1"/>
  <c r="AL337" i="1"/>
  <c r="AM337" i="1"/>
  <c r="AN337" i="1"/>
  <c r="AO337" i="1"/>
  <c r="AJ339" i="1"/>
  <c r="AK339" i="1"/>
  <c r="AL339" i="1"/>
  <c r="AM339" i="1"/>
  <c r="AN339" i="1"/>
  <c r="AO339" i="1"/>
  <c r="AJ340" i="1"/>
  <c r="AK340" i="1"/>
  <c r="AL340" i="1"/>
  <c r="AM340" i="1"/>
  <c r="AN340" i="1"/>
  <c r="AO340" i="1"/>
  <c r="AJ342" i="1"/>
  <c r="AK342" i="1"/>
  <c r="AL342" i="1"/>
  <c r="AM342" i="1"/>
  <c r="AN342" i="1"/>
  <c r="AO342" i="1"/>
  <c r="AJ344" i="1"/>
  <c r="AK344" i="1"/>
  <c r="AL344" i="1"/>
  <c r="AM344" i="1"/>
  <c r="AN344" i="1"/>
  <c r="AO344" i="1"/>
  <c r="AJ347" i="1"/>
  <c r="AK347" i="1"/>
  <c r="AL347" i="1"/>
  <c r="AM347" i="1"/>
  <c r="AN347" i="1"/>
  <c r="AO347" i="1"/>
  <c r="AJ348" i="1"/>
  <c r="AK348" i="1"/>
  <c r="AL348" i="1"/>
  <c r="AM348" i="1"/>
  <c r="AN348" i="1"/>
  <c r="AO348" i="1"/>
  <c r="AJ349" i="1"/>
  <c r="AK349" i="1"/>
  <c r="AL349" i="1"/>
  <c r="AM349" i="1"/>
  <c r="AN349" i="1"/>
  <c r="AO349" i="1"/>
  <c r="AJ350" i="1"/>
  <c r="AK350" i="1"/>
  <c r="AL350" i="1"/>
  <c r="AM350" i="1"/>
  <c r="AN350" i="1"/>
  <c r="AO350" i="1"/>
  <c r="AJ351" i="1"/>
  <c r="AK351" i="1"/>
  <c r="AL351" i="1"/>
  <c r="AM351" i="1"/>
  <c r="AN351" i="1"/>
  <c r="AO351" i="1"/>
  <c r="AJ352" i="1"/>
  <c r="AK352" i="1"/>
  <c r="AL352" i="1"/>
  <c r="AM352" i="1"/>
  <c r="AN352" i="1"/>
  <c r="AO352" i="1"/>
  <c r="AJ353" i="1"/>
  <c r="AK353" i="1"/>
  <c r="AL353" i="1"/>
  <c r="AM353" i="1"/>
  <c r="AN353" i="1"/>
  <c r="AO353" i="1"/>
  <c r="AJ354" i="1"/>
  <c r="AK354" i="1"/>
  <c r="AL354" i="1"/>
  <c r="AM354" i="1"/>
  <c r="AN354" i="1"/>
  <c r="AO354" i="1"/>
  <c r="AJ357" i="1"/>
  <c r="AK357" i="1"/>
  <c r="AL357" i="1"/>
  <c r="AM357" i="1"/>
  <c r="AN357" i="1"/>
  <c r="AO357" i="1"/>
  <c r="AJ358" i="1"/>
  <c r="AK358" i="1"/>
  <c r="AL358" i="1"/>
  <c r="AM358" i="1"/>
  <c r="AN358" i="1"/>
  <c r="AO358" i="1"/>
  <c r="AJ359" i="1"/>
  <c r="AK359" i="1"/>
  <c r="AL359" i="1"/>
  <c r="AM359" i="1"/>
  <c r="AN359" i="1"/>
  <c r="AO359" i="1"/>
  <c r="AJ364" i="1"/>
  <c r="AK364" i="1"/>
  <c r="AL364" i="1"/>
  <c r="AM364" i="1"/>
  <c r="AN364" i="1"/>
  <c r="AO364" i="1"/>
  <c r="AJ367" i="1"/>
  <c r="AK367" i="1"/>
  <c r="AL367" i="1"/>
  <c r="AM367" i="1"/>
  <c r="AN367" i="1"/>
  <c r="AO367" i="1"/>
  <c r="AJ368" i="1"/>
  <c r="AK368" i="1"/>
  <c r="AL368" i="1"/>
  <c r="AM368" i="1"/>
  <c r="AN368" i="1"/>
  <c r="AO368" i="1"/>
  <c r="AJ372" i="1"/>
  <c r="AK372" i="1"/>
  <c r="AL372" i="1"/>
  <c r="AM372" i="1"/>
  <c r="AN372" i="1"/>
  <c r="AO372" i="1"/>
  <c r="AJ374" i="1"/>
  <c r="AK374" i="1"/>
  <c r="AL374" i="1"/>
  <c r="AM374" i="1"/>
  <c r="AN374" i="1"/>
  <c r="AO374" i="1"/>
  <c r="AJ375" i="1"/>
  <c r="AK375" i="1"/>
  <c r="AL375" i="1"/>
  <c r="AM375" i="1"/>
  <c r="AN375" i="1"/>
  <c r="AO375" i="1"/>
  <c r="AJ376" i="1"/>
  <c r="AK376" i="1"/>
  <c r="AL376" i="1"/>
  <c r="AM376" i="1"/>
  <c r="AN376" i="1"/>
  <c r="AO376" i="1"/>
  <c r="AJ378" i="1"/>
  <c r="AK378" i="1"/>
  <c r="AL378" i="1"/>
  <c r="AM378" i="1"/>
  <c r="AN378" i="1"/>
  <c r="AO378" i="1"/>
  <c r="AJ381" i="1"/>
  <c r="AK381" i="1"/>
  <c r="AL381" i="1"/>
  <c r="AM381" i="1"/>
  <c r="AN381" i="1"/>
  <c r="AO381" i="1"/>
  <c r="AJ382" i="1"/>
  <c r="AK382" i="1"/>
  <c r="AL382" i="1"/>
  <c r="AM382" i="1"/>
  <c r="AN382" i="1"/>
  <c r="AO382" i="1"/>
  <c r="AJ383" i="1"/>
  <c r="AK383" i="1"/>
  <c r="AL383" i="1"/>
  <c r="AM383" i="1"/>
  <c r="AN383" i="1"/>
  <c r="AO383" i="1"/>
  <c r="AJ386" i="1"/>
  <c r="AK386" i="1"/>
  <c r="AL386" i="1"/>
  <c r="AM386" i="1"/>
  <c r="AN386" i="1"/>
  <c r="AO386" i="1"/>
  <c r="AJ387" i="1"/>
  <c r="AK387" i="1"/>
  <c r="AL387" i="1"/>
  <c r="AM387" i="1"/>
  <c r="AN387" i="1"/>
  <c r="AO387" i="1"/>
  <c r="AJ388" i="1"/>
  <c r="AK388" i="1"/>
  <c r="AL388" i="1"/>
  <c r="AM388" i="1"/>
  <c r="AN388" i="1"/>
  <c r="AO388" i="1"/>
  <c r="AJ390" i="1"/>
  <c r="AK390" i="1"/>
  <c r="AL390" i="1"/>
  <c r="AM390" i="1"/>
  <c r="AN390" i="1"/>
  <c r="AO390" i="1"/>
  <c r="AJ395" i="1"/>
  <c r="AK395" i="1"/>
  <c r="AL395" i="1"/>
  <c r="AM395" i="1"/>
  <c r="AN395" i="1"/>
  <c r="AO395" i="1"/>
  <c r="AJ396" i="1"/>
  <c r="AK396" i="1"/>
  <c r="AL396" i="1"/>
  <c r="AM396" i="1"/>
  <c r="AN396" i="1"/>
  <c r="AO396" i="1"/>
  <c r="AJ397" i="1"/>
  <c r="AK397" i="1"/>
  <c r="AL397" i="1"/>
  <c r="AM397" i="1"/>
  <c r="AN397" i="1"/>
  <c r="AO397" i="1"/>
  <c r="AJ398" i="1"/>
  <c r="AK398" i="1"/>
  <c r="AL398" i="1"/>
  <c r="AM398" i="1"/>
  <c r="AN398" i="1"/>
  <c r="AO398" i="1"/>
  <c r="AJ401" i="1"/>
  <c r="AK401" i="1"/>
  <c r="AL401" i="1"/>
  <c r="AM401" i="1"/>
  <c r="AN401" i="1"/>
  <c r="AO401" i="1"/>
  <c r="AJ403" i="1"/>
  <c r="AK403" i="1"/>
  <c r="AL403" i="1"/>
  <c r="AM403" i="1"/>
  <c r="AN403" i="1"/>
  <c r="AO403" i="1"/>
  <c r="AJ404" i="1"/>
  <c r="AK404" i="1"/>
  <c r="AL404" i="1"/>
  <c r="AM404" i="1"/>
  <c r="AN404" i="1"/>
  <c r="AO404" i="1"/>
  <c r="AJ406" i="1"/>
  <c r="AK406" i="1"/>
  <c r="AL406" i="1"/>
  <c r="AM406" i="1"/>
  <c r="AN406" i="1"/>
  <c r="AO406" i="1"/>
  <c r="AJ408" i="1"/>
  <c r="AK408" i="1"/>
  <c r="AL408" i="1"/>
  <c r="AM408" i="1"/>
  <c r="AN408" i="1"/>
  <c r="AO408" i="1"/>
  <c r="AJ409" i="1"/>
  <c r="AK409" i="1"/>
  <c r="AL409" i="1"/>
  <c r="AM409" i="1"/>
  <c r="AN409" i="1"/>
  <c r="AO409" i="1"/>
  <c r="AJ414" i="1"/>
  <c r="AK414" i="1"/>
  <c r="AL414" i="1"/>
  <c r="AM414" i="1"/>
  <c r="AN414" i="1"/>
  <c r="AO414" i="1"/>
  <c r="AJ416" i="1"/>
  <c r="AK416" i="1"/>
  <c r="AL416" i="1"/>
  <c r="AM416" i="1"/>
  <c r="AN416" i="1"/>
  <c r="AO416" i="1"/>
  <c r="AJ417" i="1"/>
  <c r="AK417" i="1"/>
  <c r="AL417" i="1"/>
  <c r="AM417" i="1"/>
  <c r="AN417" i="1"/>
  <c r="AO417" i="1"/>
  <c r="AH4" i="1"/>
  <c r="AH8" i="1"/>
  <c r="AH10" i="1"/>
  <c r="AH12" i="1"/>
  <c r="AH14" i="1"/>
  <c r="AH15" i="1"/>
  <c r="AH18" i="1"/>
  <c r="AH21" i="1"/>
  <c r="AH22" i="1"/>
  <c r="AH26" i="1"/>
  <c r="AH28" i="1"/>
  <c r="AH30" i="1"/>
  <c r="AH37" i="1"/>
  <c r="AH41" i="1"/>
  <c r="AH42" i="1"/>
  <c r="AH45" i="1"/>
  <c r="AH46" i="1"/>
  <c r="AH52" i="1"/>
  <c r="AH53" i="1"/>
  <c r="AH54" i="1"/>
  <c r="AH55" i="1"/>
  <c r="AH60" i="1"/>
  <c r="AH63" i="1"/>
  <c r="AH66" i="1"/>
  <c r="AH67" i="1"/>
  <c r="AH68" i="1"/>
  <c r="AH69" i="1"/>
  <c r="AH71" i="1"/>
  <c r="AH73" i="1"/>
  <c r="AH74" i="1"/>
  <c r="AH76" i="1"/>
  <c r="AH77" i="1"/>
  <c r="AH79" i="1"/>
  <c r="AH81" i="1"/>
  <c r="AH85" i="1"/>
  <c r="AH87" i="1"/>
  <c r="AH88" i="1"/>
  <c r="AH92" i="1"/>
  <c r="AH97" i="1"/>
  <c r="AH99" i="1"/>
  <c r="AH105" i="1"/>
  <c r="AH108" i="1"/>
  <c r="AH112" i="1"/>
  <c r="AH113" i="1"/>
  <c r="AH114" i="1"/>
  <c r="AH116" i="1"/>
  <c r="AH120" i="1"/>
  <c r="AH123" i="1"/>
  <c r="AH126" i="1"/>
  <c r="AH127" i="1"/>
  <c r="AH131" i="1"/>
  <c r="AH134" i="1"/>
  <c r="AH138" i="1"/>
  <c r="AH141" i="1"/>
  <c r="AH142" i="1"/>
  <c r="AH144" i="1"/>
  <c r="AH146" i="1"/>
  <c r="AH148" i="1"/>
  <c r="AH154" i="1"/>
  <c r="AH156" i="1"/>
  <c r="AH157" i="1"/>
  <c r="AH158" i="1"/>
  <c r="AH163" i="1"/>
  <c r="AH164" i="1"/>
  <c r="AH165" i="1"/>
  <c r="AH166" i="1"/>
  <c r="AH167" i="1"/>
  <c r="AH173" i="1"/>
  <c r="AH178" i="1"/>
  <c r="AH179" i="1"/>
  <c r="AH180" i="1"/>
  <c r="AH182" i="1"/>
  <c r="AH188" i="1"/>
  <c r="AH190" i="1"/>
  <c r="AH192" i="1"/>
  <c r="AH195" i="1"/>
  <c r="AH196" i="1"/>
  <c r="AH199" i="1"/>
  <c r="AH201" i="1"/>
  <c r="AH202" i="1"/>
  <c r="AH203" i="1"/>
  <c r="AH205" i="1"/>
  <c r="AH208" i="1"/>
  <c r="AH209" i="1"/>
  <c r="AH213" i="1"/>
  <c r="AH214" i="1"/>
  <c r="AH216" i="1"/>
  <c r="AH218" i="1"/>
  <c r="AH219" i="1"/>
  <c r="AH222" i="1"/>
  <c r="AH224" i="1"/>
  <c r="AH225" i="1"/>
  <c r="AH231" i="1"/>
  <c r="AH232" i="1"/>
  <c r="AH234" i="1"/>
  <c r="AH238" i="1"/>
  <c r="AH240" i="1"/>
  <c r="AH241" i="1"/>
  <c r="AH243" i="1"/>
  <c r="AH246" i="1"/>
  <c r="AH249" i="1"/>
  <c r="AH250" i="1"/>
  <c r="AH253" i="1"/>
  <c r="AH254" i="1"/>
  <c r="AH257" i="1"/>
  <c r="AH261" i="1"/>
  <c r="AH262" i="1"/>
  <c r="AH263" i="1"/>
  <c r="AH266" i="1"/>
  <c r="AH267" i="1"/>
  <c r="AH268" i="1"/>
  <c r="AH269" i="1"/>
  <c r="AH272" i="1"/>
  <c r="AH276" i="1"/>
  <c r="AH277" i="1"/>
  <c r="AH278" i="1"/>
  <c r="AH279" i="1"/>
  <c r="AH280" i="1"/>
  <c r="AH281" i="1"/>
  <c r="AH285" i="1"/>
  <c r="AH291" i="1"/>
  <c r="AH295" i="1"/>
  <c r="AH297" i="1"/>
  <c r="AH302" i="1"/>
  <c r="AH303" i="1"/>
  <c r="AH304" i="1"/>
  <c r="AH307" i="1"/>
  <c r="AH308" i="1"/>
  <c r="AH311" i="1"/>
  <c r="AH312" i="1"/>
  <c r="AH314" i="1"/>
  <c r="AH316" i="1"/>
  <c r="AH317" i="1"/>
  <c r="AH318" i="1"/>
  <c r="AH324" i="1"/>
  <c r="AH325" i="1"/>
  <c r="AH326" i="1"/>
  <c r="AH327" i="1"/>
  <c r="AH332" i="1"/>
  <c r="AH336" i="1"/>
  <c r="AH337" i="1"/>
  <c r="AH339" i="1"/>
  <c r="AH340" i="1"/>
  <c r="AH342" i="1"/>
  <c r="AH344" i="1"/>
  <c r="AH347" i="1"/>
  <c r="AH348" i="1"/>
  <c r="AH349" i="1"/>
  <c r="AH350" i="1"/>
  <c r="AH351" i="1"/>
  <c r="AH352" i="1"/>
  <c r="AH353" i="1"/>
  <c r="AH354" i="1"/>
  <c r="AH357" i="1"/>
  <c r="AH358" i="1"/>
  <c r="AH359" i="1"/>
  <c r="AH364" i="1"/>
  <c r="AH367" i="1"/>
  <c r="AH368" i="1"/>
  <c r="AH372" i="1"/>
  <c r="AH374" i="1"/>
  <c r="AH375" i="1"/>
  <c r="AH376" i="1"/>
  <c r="AH378" i="1"/>
  <c r="AH381" i="1"/>
  <c r="AH382" i="1"/>
  <c r="AH383" i="1"/>
  <c r="AH386" i="1"/>
  <c r="AH387" i="1"/>
  <c r="AH388" i="1"/>
  <c r="AH390" i="1"/>
  <c r="AH395" i="1"/>
  <c r="AH396" i="1"/>
  <c r="AH397" i="1"/>
  <c r="AH398" i="1"/>
  <c r="AH401" i="1"/>
  <c r="AH403" i="1"/>
  <c r="AH404" i="1"/>
  <c r="AH406" i="1"/>
  <c r="AH408" i="1"/>
  <c r="AH409" i="1"/>
  <c r="AH414" i="1"/>
  <c r="AH416" i="1"/>
  <c r="AH417" i="1"/>
  <c r="AH3" i="1"/>
  <c r="AI3" i="1"/>
  <c r="AI4" i="1"/>
  <c r="AI8" i="1"/>
  <c r="AI10" i="1"/>
  <c r="AI12" i="1"/>
  <c r="AI14" i="1"/>
  <c r="AI15" i="1"/>
  <c r="AI18" i="1"/>
  <c r="AI21" i="1"/>
  <c r="AI22" i="1"/>
  <c r="AI26" i="1"/>
  <c r="AI28" i="1"/>
  <c r="AI30" i="1"/>
  <c r="AI37" i="1"/>
  <c r="AI41" i="1"/>
  <c r="AI42" i="1"/>
  <c r="AI45" i="1"/>
  <c r="AI46" i="1"/>
  <c r="AI52" i="1"/>
  <c r="AI53" i="1"/>
  <c r="AI54" i="1"/>
  <c r="AI55" i="1"/>
  <c r="AI60" i="1"/>
  <c r="AI63" i="1"/>
  <c r="AI66" i="1"/>
  <c r="AI67" i="1"/>
  <c r="AI68" i="1"/>
  <c r="AI69" i="1"/>
  <c r="AI71" i="1"/>
  <c r="AI73" i="1"/>
  <c r="AI74" i="1"/>
  <c r="AI76" i="1"/>
  <c r="AI77" i="1"/>
  <c r="AI79" i="1"/>
  <c r="AI81" i="1"/>
  <c r="AI85" i="1"/>
  <c r="AI87" i="1"/>
  <c r="AI88" i="1"/>
  <c r="AI92" i="1"/>
  <c r="AI97" i="1"/>
  <c r="AI99" i="1"/>
  <c r="AI105" i="1"/>
  <c r="AI108" i="1"/>
  <c r="AI112" i="1"/>
  <c r="AI113" i="1"/>
  <c r="AI114" i="1"/>
  <c r="AI116" i="1"/>
  <c r="AI120" i="1"/>
  <c r="AI123" i="1"/>
  <c r="AI126" i="1"/>
  <c r="AI127" i="1"/>
  <c r="AI131" i="1"/>
  <c r="AI134" i="1"/>
  <c r="AI138" i="1"/>
  <c r="AI141" i="1"/>
  <c r="AI142" i="1"/>
  <c r="AI144" i="1"/>
  <c r="AI146" i="1"/>
  <c r="AI148" i="1"/>
  <c r="AI154" i="1"/>
  <c r="AI156" i="1"/>
  <c r="AI157" i="1"/>
  <c r="AI158" i="1"/>
  <c r="AI163" i="1"/>
  <c r="AI164" i="1"/>
  <c r="AI165" i="1"/>
  <c r="AI166" i="1"/>
  <c r="AI167" i="1"/>
  <c r="AI173" i="1"/>
  <c r="AI178" i="1"/>
  <c r="AI179" i="1"/>
  <c r="AI180" i="1"/>
  <c r="AI182" i="1"/>
  <c r="AI188" i="1"/>
  <c r="AI190" i="1"/>
  <c r="AI192" i="1"/>
  <c r="AI195" i="1"/>
  <c r="AI196" i="1"/>
  <c r="AI199" i="1"/>
  <c r="AI201" i="1"/>
  <c r="AI202" i="1"/>
  <c r="AI203" i="1"/>
  <c r="AI205" i="1"/>
  <c r="AI208" i="1"/>
  <c r="AI209" i="1"/>
  <c r="AI213" i="1"/>
  <c r="AI214" i="1"/>
  <c r="AI216" i="1"/>
  <c r="AI218" i="1"/>
  <c r="AI219" i="1"/>
  <c r="AI222" i="1"/>
  <c r="AI224" i="1"/>
  <c r="AI225" i="1"/>
  <c r="AI231" i="1"/>
  <c r="AI232" i="1"/>
  <c r="AI234" i="1"/>
  <c r="AI238" i="1"/>
  <c r="AI240" i="1"/>
  <c r="AI241" i="1"/>
  <c r="AI243" i="1"/>
  <c r="AI246" i="1"/>
  <c r="AI249" i="1"/>
  <c r="AI250" i="1"/>
  <c r="AI253" i="1"/>
  <c r="AI254" i="1"/>
  <c r="AI257" i="1"/>
  <c r="AI261" i="1"/>
  <c r="AI262" i="1"/>
  <c r="AI263" i="1"/>
  <c r="AI266" i="1"/>
  <c r="AI267" i="1"/>
  <c r="AI268" i="1"/>
  <c r="AI269" i="1"/>
  <c r="AI272" i="1"/>
  <c r="AI276" i="1"/>
  <c r="AI277" i="1"/>
  <c r="AI278" i="1"/>
  <c r="AI279" i="1"/>
  <c r="AI280" i="1"/>
  <c r="AI281" i="1"/>
  <c r="AI285" i="1"/>
  <c r="AI291" i="1"/>
  <c r="AI295" i="1"/>
  <c r="AI297" i="1"/>
  <c r="AI302" i="1"/>
  <c r="AI303" i="1"/>
  <c r="AI304" i="1"/>
  <c r="AI307" i="1"/>
  <c r="AI308" i="1"/>
  <c r="AI311" i="1"/>
  <c r="AI312" i="1"/>
  <c r="AI314" i="1"/>
  <c r="AI316" i="1"/>
  <c r="AI317" i="1"/>
  <c r="AI318" i="1"/>
  <c r="AI324" i="1"/>
  <c r="AI325" i="1"/>
  <c r="AI326" i="1"/>
  <c r="AI327" i="1"/>
  <c r="AI332" i="1"/>
  <c r="AI336" i="1"/>
  <c r="AI337" i="1"/>
  <c r="AI339" i="1"/>
  <c r="AI340" i="1"/>
  <c r="AI342" i="1"/>
  <c r="AI344" i="1"/>
  <c r="AI347" i="1"/>
  <c r="AI348" i="1"/>
  <c r="AI349" i="1"/>
  <c r="AI350" i="1"/>
  <c r="AI351" i="1"/>
  <c r="AI352" i="1"/>
  <c r="AI353" i="1"/>
  <c r="AI354" i="1"/>
  <c r="AI357" i="1"/>
  <c r="AI358" i="1"/>
  <c r="AI359" i="1"/>
  <c r="AI364" i="1"/>
  <c r="AI367" i="1"/>
  <c r="AI368" i="1"/>
  <c r="AI372" i="1"/>
  <c r="AI374" i="1"/>
  <c r="AI375" i="1"/>
  <c r="AI376" i="1"/>
  <c r="AI378" i="1"/>
  <c r="AI381" i="1"/>
  <c r="AI382" i="1"/>
  <c r="AI383" i="1"/>
  <c r="AI386" i="1"/>
  <c r="AI387" i="1"/>
  <c r="AI388" i="1"/>
  <c r="AI390" i="1"/>
  <c r="AI395" i="1"/>
  <c r="AI396" i="1"/>
  <c r="AI397" i="1"/>
  <c r="AI398" i="1"/>
  <c r="AI401" i="1"/>
  <c r="AI403" i="1"/>
  <c r="AI404" i="1"/>
  <c r="AI406" i="1"/>
  <c r="AI408" i="1"/>
  <c r="AI409" i="1"/>
  <c r="AI414" i="1"/>
  <c r="AI416" i="1"/>
  <c r="AI417" i="1"/>
  <c r="L5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6" i="2"/>
  <c r="L7" i="2"/>
  <c r="L2" i="2"/>
  <c r="L4" i="2"/>
  <c r="L3" i="2"/>
  <c r="AE134" i="1"/>
  <c r="L134" i="1"/>
  <c r="AF134" i="1" s="1"/>
  <c r="M134" i="1"/>
  <c r="AG134" i="1" s="1"/>
  <c r="N134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M14" i="1"/>
  <c r="AG14" i="1" s="1"/>
  <c r="L14" i="1"/>
  <c r="M199" i="1"/>
  <c r="AG199" i="1" s="1"/>
  <c r="L199" i="1"/>
  <c r="M208" i="1"/>
  <c r="AG208" i="1" s="1"/>
  <c r="L208" i="1"/>
  <c r="M318" i="1"/>
  <c r="AG318" i="1" s="1"/>
  <c r="L318" i="1"/>
  <c r="M303" i="1"/>
  <c r="AG303" i="1" s="1"/>
  <c r="L303" i="1"/>
  <c r="M417" i="1"/>
  <c r="AG417" i="1" s="1"/>
  <c r="L417" i="1"/>
  <c r="L302" i="1"/>
  <c r="AF302" i="1" s="1"/>
  <c r="M302" i="1"/>
  <c r="AG302" i="1" s="1"/>
  <c r="N302" i="1"/>
  <c r="L386" i="1"/>
  <c r="AF386" i="1" s="1"/>
  <c r="M386" i="1"/>
  <c r="AG386" i="1" s="1"/>
  <c r="N386" i="1"/>
  <c r="L87" i="1"/>
  <c r="AF87" i="1" s="1"/>
  <c r="M87" i="1"/>
  <c r="AG87" i="1" s="1"/>
  <c r="N87" i="1"/>
  <c r="L253" i="1"/>
  <c r="AF253" i="1" s="1"/>
  <c r="M253" i="1"/>
  <c r="AG253" i="1" s="1"/>
  <c r="N253" i="1"/>
  <c r="L351" i="1"/>
  <c r="AF351" i="1" s="1"/>
  <c r="M351" i="1"/>
  <c r="AG351" i="1" s="1"/>
  <c r="N351" i="1"/>
  <c r="M66" i="1"/>
  <c r="AG66" i="1" s="1"/>
  <c r="M156" i="1"/>
  <c r="AG156" i="1" s="1"/>
  <c r="M238" i="1"/>
  <c r="AG238" i="1" s="1"/>
  <c r="L66" i="1"/>
  <c r="L156" i="1"/>
  <c r="L238" i="1"/>
  <c r="L366" i="1"/>
  <c r="AF366" i="1" s="1"/>
  <c r="L122" i="1"/>
  <c r="AF122" i="1" s="1"/>
  <c r="L16" i="1"/>
  <c r="AF16" i="1" s="1"/>
  <c r="L104" i="1"/>
  <c r="AF104" i="1" s="1"/>
  <c r="M115" i="1"/>
  <c r="AG115" i="1" s="1"/>
  <c r="M136" i="1"/>
  <c r="AG136" i="1" s="1"/>
  <c r="M86" i="1"/>
  <c r="AG86" i="1" s="1"/>
  <c r="M75" i="1"/>
  <c r="AG75" i="1" s="1"/>
  <c r="M152" i="1"/>
  <c r="AG152" i="1" s="1"/>
  <c r="M313" i="1"/>
  <c r="AG313" i="1" s="1"/>
  <c r="M229" i="1"/>
  <c r="AG229" i="1" s="1"/>
  <c r="M198" i="1"/>
  <c r="AG198" i="1" s="1"/>
  <c r="M159" i="1"/>
  <c r="AG159" i="1" s="1"/>
  <c r="M330" i="1"/>
  <c r="AG330" i="1" s="1"/>
  <c r="M95" i="1"/>
  <c r="AG95" i="1" s="1"/>
  <c r="M193" i="1"/>
  <c r="AG193" i="1" s="1"/>
  <c r="L115" i="1"/>
  <c r="L136" i="1"/>
  <c r="L86" i="1"/>
  <c r="L75" i="1"/>
  <c r="L152" i="1"/>
  <c r="L313" i="1"/>
  <c r="L229" i="1"/>
  <c r="L198" i="1"/>
  <c r="L159" i="1"/>
  <c r="L330" i="1"/>
  <c r="L95" i="1"/>
  <c r="L193" i="1"/>
  <c r="M175" i="1"/>
  <c r="AG175" i="1" s="1"/>
  <c r="M235" i="1"/>
  <c r="AG235" i="1" s="1"/>
  <c r="M119" i="1"/>
  <c r="AG119" i="1" s="1"/>
  <c r="M133" i="1"/>
  <c r="AG133" i="1" s="1"/>
  <c r="L175" i="1"/>
  <c r="L235" i="1"/>
  <c r="L119" i="1"/>
  <c r="L133" i="1"/>
  <c r="M209" i="1"/>
  <c r="AG209" i="1" s="1"/>
  <c r="L209" i="1"/>
  <c r="M261" i="1"/>
  <c r="AG261" i="1" s="1"/>
  <c r="M281" i="1"/>
  <c r="AG281" i="1" s="1"/>
  <c r="M74" i="1"/>
  <c r="AG74" i="1" s="1"/>
  <c r="M367" i="1"/>
  <c r="AG367" i="1" s="1"/>
  <c r="M327" i="1"/>
  <c r="AG327" i="1" s="1"/>
  <c r="M414" i="1"/>
  <c r="AG414" i="1" s="1"/>
  <c r="M219" i="1"/>
  <c r="AG219" i="1" s="1"/>
  <c r="L261" i="1"/>
  <c r="L281" i="1"/>
  <c r="L74" i="1"/>
  <c r="L367" i="1"/>
  <c r="L327" i="1"/>
  <c r="L414" i="1"/>
  <c r="L219" i="1"/>
  <c r="M106" i="1"/>
  <c r="AG106" i="1" s="1"/>
  <c r="M9" i="1"/>
  <c r="AG9" i="1" s="1"/>
  <c r="M29" i="1"/>
  <c r="AG29" i="1" s="1"/>
  <c r="L106" i="1"/>
  <c r="L9" i="1"/>
  <c r="L29" i="1"/>
  <c r="M171" i="1"/>
  <c r="AG171" i="1" s="1"/>
  <c r="M34" i="1"/>
  <c r="AG34" i="1" s="1"/>
  <c r="L171" i="1"/>
  <c r="L34" i="1"/>
  <c r="M338" i="1"/>
  <c r="AG338" i="1" s="1"/>
  <c r="L338" i="1"/>
  <c r="M233" i="1"/>
  <c r="AG233" i="1" s="1"/>
  <c r="L233" i="1"/>
  <c r="M255" i="1"/>
  <c r="AG255" i="1" s="1"/>
  <c r="L255" i="1"/>
  <c r="M297" i="1"/>
  <c r="AG297" i="1" s="1"/>
  <c r="M108" i="1"/>
  <c r="AG108" i="1" s="1"/>
  <c r="M85" i="1"/>
  <c r="AG85" i="1" s="1"/>
  <c r="M339" i="1"/>
  <c r="AG339" i="1" s="1"/>
  <c r="M336" i="1"/>
  <c r="AG336" i="1" s="1"/>
  <c r="M348" i="1"/>
  <c r="AG348" i="1" s="1"/>
  <c r="M364" i="1"/>
  <c r="AG364" i="1" s="1"/>
  <c r="M157" i="1"/>
  <c r="AG157" i="1" s="1"/>
  <c r="M317" i="1"/>
  <c r="AG317" i="1" s="1"/>
  <c r="M143" i="1"/>
  <c r="AG143" i="1" s="1"/>
  <c r="M292" i="1"/>
  <c r="AG292" i="1" s="1"/>
  <c r="M20" i="1"/>
  <c r="AG20" i="1" s="1"/>
  <c r="M187" i="1"/>
  <c r="AG187" i="1" s="1"/>
  <c r="M221" i="1"/>
  <c r="AG221" i="1" s="1"/>
  <c r="M377" i="1"/>
  <c r="AG377" i="1" s="1"/>
  <c r="M357" i="1"/>
  <c r="AG357" i="1" s="1"/>
  <c r="M183" i="1"/>
  <c r="AG183" i="1" s="1"/>
  <c r="M73" i="1"/>
  <c r="AG73" i="1" s="1"/>
  <c r="M77" i="1"/>
  <c r="AG77" i="1" s="1"/>
  <c r="M332" i="1"/>
  <c r="AG332" i="1" s="1"/>
  <c r="M320" i="1"/>
  <c r="AG320" i="1" s="1"/>
  <c r="M64" i="1"/>
  <c r="AG64" i="1" s="1"/>
  <c r="M308" i="1"/>
  <c r="AG308" i="1" s="1"/>
  <c r="M224" i="1"/>
  <c r="AG224" i="1" s="1"/>
  <c r="M142" i="1"/>
  <c r="AG142" i="1" s="1"/>
  <c r="M81" i="1"/>
  <c r="AG81" i="1" s="1"/>
  <c r="M39" i="1"/>
  <c r="AG39" i="1" s="1"/>
  <c r="M166" i="1"/>
  <c r="AG166" i="1" s="1"/>
  <c r="M276" i="1"/>
  <c r="AG276" i="1" s="1"/>
  <c r="M21" i="1"/>
  <c r="AG21" i="1" s="1"/>
  <c r="M296" i="1"/>
  <c r="AG296" i="1" s="1"/>
  <c r="M7" i="1"/>
  <c r="AG7" i="1" s="1"/>
  <c r="M274" i="1"/>
  <c r="AG274" i="1" s="1"/>
  <c r="M60" i="1"/>
  <c r="AG60" i="1" s="1"/>
  <c r="M72" i="1"/>
  <c r="AG72" i="1" s="1"/>
  <c r="M216" i="1"/>
  <c r="AG216" i="1" s="1"/>
  <c r="M92" i="1"/>
  <c r="AG92" i="1" s="1"/>
  <c r="M340" i="1"/>
  <c r="AG340" i="1" s="1"/>
  <c r="M161" i="1"/>
  <c r="AG161" i="1" s="1"/>
  <c r="M61" i="1"/>
  <c r="AG61" i="1" s="1"/>
  <c r="M137" i="1"/>
  <c r="AG137" i="1" s="1"/>
  <c r="M148" i="1"/>
  <c r="AG148" i="1" s="1"/>
  <c r="M146" i="1"/>
  <c r="AG146" i="1" s="1"/>
  <c r="M13" i="1"/>
  <c r="AG13" i="1" s="1"/>
  <c r="M120" i="1"/>
  <c r="AG120" i="1" s="1"/>
  <c r="M63" i="1"/>
  <c r="AG63" i="1" s="1"/>
  <c r="M397" i="1"/>
  <c r="AG397" i="1" s="1"/>
  <c r="M177" i="1"/>
  <c r="AG177" i="1" s="1"/>
  <c r="M342" i="1"/>
  <c r="AG342" i="1" s="1"/>
  <c r="M366" i="1"/>
  <c r="AG366" i="1" s="1"/>
  <c r="M54" i="1"/>
  <c r="AG54" i="1" s="1"/>
  <c r="M163" i="1"/>
  <c r="AG163" i="1" s="1"/>
  <c r="M384" i="1"/>
  <c r="AG384" i="1" s="1"/>
  <c r="M354" i="1"/>
  <c r="AG354" i="1" s="1"/>
  <c r="M408" i="1"/>
  <c r="AG408" i="1" s="1"/>
  <c r="M151" i="1"/>
  <c r="AG151" i="1" s="1"/>
  <c r="M246" i="1"/>
  <c r="AG246" i="1" s="1"/>
  <c r="M94" i="1"/>
  <c r="AG94" i="1" s="1"/>
  <c r="M232" i="1"/>
  <c r="AG232" i="1" s="1"/>
  <c r="M346" i="1"/>
  <c r="AG346" i="1" s="1"/>
  <c r="M122" i="1"/>
  <c r="AG122" i="1" s="1"/>
  <c r="M70" i="1"/>
  <c r="AG70" i="1" s="1"/>
  <c r="M154" i="1"/>
  <c r="AG154" i="1" s="1"/>
  <c r="M365" i="1"/>
  <c r="AG365" i="1" s="1"/>
  <c r="M59" i="1"/>
  <c r="AG59" i="1" s="1"/>
  <c r="M264" i="1"/>
  <c r="AG264" i="1" s="1"/>
  <c r="M167" i="1"/>
  <c r="AG167" i="1" s="1"/>
  <c r="M252" i="1"/>
  <c r="AG252" i="1" s="1"/>
  <c r="M24" i="1"/>
  <c r="AG24" i="1" s="1"/>
  <c r="M16" i="1"/>
  <c r="AG16" i="1" s="1"/>
  <c r="M104" i="1"/>
  <c r="AG104" i="1" s="1"/>
  <c r="M415" i="1"/>
  <c r="AG415" i="1" s="1"/>
  <c r="M192" i="1"/>
  <c r="AG192" i="1" s="1"/>
  <c r="M323" i="1"/>
  <c r="AG323" i="1" s="1"/>
  <c r="M76" i="1"/>
  <c r="AG76" i="1" s="1"/>
  <c r="M213" i="1"/>
  <c r="AG213" i="1" s="1"/>
  <c r="M173" i="1"/>
  <c r="AG173" i="1" s="1"/>
  <c r="M181" i="1"/>
  <c r="AG181" i="1" s="1"/>
  <c r="M100" i="1"/>
  <c r="AG100" i="1" s="1"/>
  <c r="M220" i="1"/>
  <c r="AG220" i="1" s="1"/>
  <c r="M394" i="1"/>
  <c r="AG394" i="1" s="1"/>
  <c r="M45" i="1"/>
  <c r="AG45" i="1" s="1"/>
  <c r="M52" i="1"/>
  <c r="AG52" i="1" s="1"/>
  <c r="M344" i="1"/>
  <c r="AG344" i="1" s="1"/>
  <c r="M212" i="1"/>
  <c r="AG212" i="1" s="1"/>
  <c r="M47" i="1"/>
  <c r="AG47" i="1" s="1"/>
  <c r="M131" i="1"/>
  <c r="AG131" i="1" s="1"/>
  <c r="M372" i="1"/>
  <c r="AG372" i="1" s="1"/>
  <c r="M205" i="1"/>
  <c r="AG205" i="1" s="1"/>
  <c r="M32" i="1"/>
  <c r="AG32" i="1" s="1"/>
  <c r="M36" i="1"/>
  <c r="AG36" i="1" s="1"/>
  <c r="M279" i="1"/>
  <c r="AG279" i="1" s="1"/>
  <c r="M356" i="1"/>
  <c r="AG356" i="1" s="1"/>
  <c r="M18" i="1"/>
  <c r="AG18" i="1" s="1"/>
  <c r="M170" i="1"/>
  <c r="AG170" i="1" s="1"/>
  <c r="M280" i="1"/>
  <c r="AG280" i="1" s="1"/>
  <c r="M324" i="1"/>
  <c r="AG324" i="1" s="1"/>
  <c r="M179" i="1"/>
  <c r="AG179" i="1" s="1"/>
  <c r="M200" i="1"/>
  <c r="AG200" i="1" s="1"/>
  <c r="M204" i="1"/>
  <c r="AG204" i="1" s="1"/>
  <c r="M184" i="1"/>
  <c r="AG184" i="1" s="1"/>
  <c r="M388" i="1"/>
  <c r="AG388" i="1" s="1"/>
  <c r="M118" i="1"/>
  <c r="AG118" i="1" s="1"/>
  <c r="M172" i="1"/>
  <c r="AG172" i="1" s="1"/>
  <c r="M334" i="1"/>
  <c r="AG334" i="1" s="1"/>
  <c r="M196" i="1"/>
  <c r="AG196" i="1" s="1"/>
  <c r="M404" i="1"/>
  <c r="AG404" i="1" s="1"/>
  <c r="M278" i="1"/>
  <c r="AG278" i="1" s="1"/>
  <c r="M6" i="1"/>
  <c r="AG6" i="1" s="1"/>
  <c r="M169" i="1"/>
  <c r="AG169" i="1" s="1"/>
  <c r="M294" i="1"/>
  <c r="AG294" i="1" s="1"/>
  <c r="M373" i="1"/>
  <c r="AG373" i="1" s="1"/>
  <c r="M272" i="1"/>
  <c r="AG272" i="1" s="1"/>
  <c r="M376" i="1"/>
  <c r="AG376" i="1" s="1"/>
  <c r="M268" i="1"/>
  <c r="AG268" i="1" s="1"/>
  <c r="M305" i="1"/>
  <c r="AG305" i="1" s="1"/>
  <c r="M301" i="1"/>
  <c r="AG301" i="1" s="1"/>
  <c r="M337" i="1"/>
  <c r="AG337" i="1" s="1"/>
  <c r="M267" i="1"/>
  <c r="AG267" i="1" s="1"/>
  <c r="M78" i="1"/>
  <c r="AG78" i="1" s="1"/>
  <c r="M83" i="1"/>
  <c r="AG83" i="1" s="1"/>
  <c r="M395" i="1"/>
  <c r="AG395" i="1" s="1"/>
  <c r="M358" i="1"/>
  <c r="AG358" i="1" s="1"/>
  <c r="M127" i="1"/>
  <c r="AG127" i="1" s="1"/>
  <c r="M89" i="1"/>
  <c r="AG89" i="1" s="1"/>
  <c r="M383" i="1"/>
  <c r="AG383" i="1" s="1"/>
  <c r="M311" i="1"/>
  <c r="AG311" i="1" s="1"/>
  <c r="M293" i="1"/>
  <c r="AG293" i="1" s="1"/>
  <c r="M282" i="1"/>
  <c r="AG282" i="1" s="1"/>
  <c r="M223" i="1"/>
  <c r="AG223" i="1" s="1"/>
  <c r="M80" i="1"/>
  <c r="AG80" i="1" s="1"/>
  <c r="M30" i="1"/>
  <c r="AG30" i="1" s="1"/>
  <c r="M141" i="1"/>
  <c r="AG141" i="1" s="1"/>
  <c r="M347" i="1"/>
  <c r="AG347" i="1" s="1"/>
  <c r="M37" i="1"/>
  <c r="AG37" i="1" s="1"/>
  <c r="M50" i="1"/>
  <c r="AG50" i="1" s="1"/>
  <c r="M222" i="1"/>
  <c r="AG222" i="1" s="1"/>
  <c r="M362" i="1"/>
  <c r="AG362" i="1" s="1"/>
  <c r="M49" i="1"/>
  <c r="AG49" i="1" s="1"/>
  <c r="M322" i="1"/>
  <c r="AG322" i="1" s="1"/>
  <c r="M335" i="1"/>
  <c r="AG335" i="1" s="1"/>
  <c r="M309" i="1"/>
  <c r="AG309" i="1" s="1"/>
  <c r="M214" i="1"/>
  <c r="AG214" i="1" s="1"/>
  <c r="M403" i="1"/>
  <c r="AG403" i="1" s="1"/>
  <c r="M353" i="1"/>
  <c r="AG353" i="1" s="1"/>
  <c r="M201" i="1"/>
  <c r="AG201" i="1" s="1"/>
  <c r="M128" i="1"/>
  <c r="AG128" i="1" s="1"/>
  <c r="M138" i="1"/>
  <c r="AG138" i="1" s="1"/>
  <c r="M396" i="1"/>
  <c r="AG396" i="1" s="1"/>
  <c r="M225" i="1"/>
  <c r="AG225" i="1" s="1"/>
  <c r="M149" i="1"/>
  <c r="AG149" i="1" s="1"/>
  <c r="M174" i="1"/>
  <c r="AG174" i="1" s="1"/>
  <c r="M371" i="1"/>
  <c r="AG371" i="1" s="1"/>
  <c r="M33" i="1"/>
  <c r="AG33" i="1" s="1"/>
  <c r="M245" i="1"/>
  <c r="AG245" i="1" s="1"/>
  <c r="M288" i="1"/>
  <c r="AG288" i="1" s="1"/>
  <c r="M144" i="1"/>
  <c r="AG144" i="1" s="1"/>
  <c r="M43" i="1"/>
  <c r="AG43" i="1" s="1"/>
  <c r="M284" i="1"/>
  <c r="AG284" i="1" s="1"/>
  <c r="M286" i="1"/>
  <c r="AG286" i="1" s="1"/>
  <c r="M374" i="1"/>
  <c r="AG374" i="1" s="1"/>
  <c r="M10" i="1"/>
  <c r="AG10" i="1" s="1"/>
  <c r="M375" i="1"/>
  <c r="AG375" i="1" s="1"/>
  <c r="M28" i="1"/>
  <c r="AG28" i="1" s="1"/>
  <c r="M68" i="1"/>
  <c r="AG68" i="1" s="1"/>
  <c r="M387" i="1"/>
  <c r="AG387" i="1" s="1"/>
  <c r="M290" i="1"/>
  <c r="AG290" i="1" s="1"/>
  <c r="M105" i="1"/>
  <c r="AG105" i="1" s="1"/>
  <c r="M381" i="1"/>
  <c r="AG381" i="1" s="1"/>
  <c r="M62" i="1"/>
  <c r="AG62" i="1" s="1"/>
  <c r="M230" i="1"/>
  <c r="AG230" i="1" s="1"/>
  <c r="M186" i="1"/>
  <c r="AG186" i="1" s="1"/>
  <c r="M15" i="1"/>
  <c r="AG15" i="1" s="1"/>
  <c r="M234" i="1"/>
  <c r="AG234" i="1" s="1"/>
  <c r="M206" i="1"/>
  <c r="AG206" i="1" s="1"/>
  <c r="M399" i="1"/>
  <c r="AG399" i="1" s="1"/>
  <c r="M249" i="1"/>
  <c r="AG249" i="1" s="1"/>
  <c r="M416" i="1"/>
  <c r="AG416" i="1" s="1"/>
  <c r="M112" i="1"/>
  <c r="AG112" i="1" s="1"/>
  <c r="M285" i="1"/>
  <c r="AG285" i="1" s="1"/>
  <c r="M341" i="1"/>
  <c r="AG341" i="1" s="1"/>
  <c r="M369" i="1"/>
  <c r="AG369" i="1" s="1"/>
  <c r="M210" i="1"/>
  <c r="AG210" i="1" s="1"/>
  <c r="M155" i="1"/>
  <c r="AG155" i="1" s="1"/>
  <c r="M298" i="1"/>
  <c r="AG298" i="1" s="1"/>
  <c r="M392" i="1"/>
  <c r="AG392" i="1" s="1"/>
  <c r="M242" i="1"/>
  <c r="AG242" i="1" s="1"/>
  <c r="M135" i="1"/>
  <c r="AG135" i="1" s="1"/>
  <c r="M197" i="1"/>
  <c r="AG197" i="1" s="1"/>
  <c r="M360" i="1"/>
  <c r="AG360" i="1" s="1"/>
  <c r="M251" i="1"/>
  <c r="AG251" i="1" s="1"/>
  <c r="M262" i="1"/>
  <c r="AG262" i="1" s="1"/>
  <c r="M218" i="1"/>
  <c r="AG218" i="1" s="1"/>
  <c r="M257" i="1"/>
  <c r="AG257" i="1" s="1"/>
  <c r="M407" i="1"/>
  <c r="AG407" i="1" s="1"/>
  <c r="M19" i="1"/>
  <c r="AG19" i="1" s="1"/>
  <c r="M107" i="1"/>
  <c r="AG107" i="1" s="1"/>
  <c r="M160" i="1"/>
  <c r="AG160" i="1" s="1"/>
  <c r="M189" i="1"/>
  <c r="AG189" i="1" s="1"/>
  <c r="M145" i="1"/>
  <c r="AG145" i="1" s="1"/>
  <c r="M287" i="1"/>
  <c r="AG287" i="1" s="1"/>
  <c r="M244" i="1"/>
  <c r="AG244" i="1" s="1"/>
  <c r="M321" i="1"/>
  <c r="AG321" i="1" s="1"/>
  <c r="M355" i="1"/>
  <c r="AG355" i="1" s="1"/>
  <c r="M117" i="1"/>
  <c r="AG117" i="1" s="1"/>
  <c r="M2" i="1"/>
  <c r="AG2" i="1" s="1"/>
  <c r="M102" i="1"/>
  <c r="AG102" i="1" s="1"/>
  <c r="M405" i="1"/>
  <c r="AG405" i="1" s="1"/>
  <c r="M382" i="1"/>
  <c r="AG382" i="1" s="1"/>
  <c r="M111" i="1"/>
  <c r="AG111" i="1" s="1"/>
  <c r="M240" i="1"/>
  <c r="AG240" i="1" s="1"/>
  <c r="M12" i="1"/>
  <c r="AG12" i="1" s="1"/>
  <c r="M178" i="1"/>
  <c r="AG178" i="1" s="1"/>
  <c r="M8" i="1"/>
  <c r="AG8" i="1" s="1"/>
  <c r="M57" i="1"/>
  <c r="AG57" i="1" s="1"/>
  <c r="M140" i="1"/>
  <c r="AG140" i="1" s="1"/>
  <c r="M310" i="1"/>
  <c r="AG310" i="1" s="1"/>
  <c r="M130" i="1"/>
  <c r="AG130" i="1" s="1"/>
  <c r="M283" i="1"/>
  <c r="AG283" i="1" s="1"/>
  <c r="M56" i="1"/>
  <c r="AG56" i="1" s="1"/>
  <c r="M400" i="1"/>
  <c r="AG400" i="1" s="1"/>
  <c r="M125" i="1"/>
  <c r="AG125" i="1" s="1"/>
  <c r="M343" i="1"/>
  <c r="AG343" i="1" s="1"/>
  <c r="M243" i="1"/>
  <c r="AG243" i="1" s="1"/>
  <c r="M53" i="1"/>
  <c r="AG53" i="1" s="1"/>
  <c r="M202" i="1"/>
  <c r="AG202" i="1" s="1"/>
  <c r="M266" i="1"/>
  <c r="AG266" i="1" s="1"/>
  <c r="M42" i="1"/>
  <c r="AG42" i="1" s="1"/>
  <c r="M69" i="1"/>
  <c r="AG69" i="1" s="1"/>
  <c r="M71" i="1"/>
  <c r="AG71" i="1" s="1"/>
  <c r="M195" i="1"/>
  <c r="AG195" i="1" s="1"/>
  <c r="M203" i="1"/>
  <c r="AG203" i="1" s="1"/>
  <c r="M23" i="1"/>
  <c r="AG23" i="1" s="1"/>
  <c r="M370" i="1"/>
  <c r="AG370" i="1" s="1"/>
  <c r="M250" i="1"/>
  <c r="AG250" i="1" s="1"/>
  <c r="M325" i="1"/>
  <c r="AG325" i="1" s="1"/>
  <c r="M259" i="1"/>
  <c r="AG259" i="1" s="1"/>
  <c r="M258" i="1"/>
  <c r="AG258" i="1" s="1"/>
  <c r="M319" i="1"/>
  <c r="AG319" i="1" s="1"/>
  <c r="M11" i="1"/>
  <c r="AG11" i="1" s="1"/>
  <c r="M410" i="1"/>
  <c r="AG410" i="1" s="1"/>
  <c r="M51" i="1"/>
  <c r="AG51" i="1" s="1"/>
  <c r="M22" i="1"/>
  <c r="AG22" i="1" s="1"/>
  <c r="M113" i="1"/>
  <c r="AG113" i="1" s="1"/>
  <c r="M4" i="1"/>
  <c r="AG4" i="1" s="1"/>
  <c r="M121" i="1"/>
  <c r="AG121" i="1" s="1"/>
  <c r="M273" i="1"/>
  <c r="AG273" i="1" s="1"/>
  <c r="M26" i="1"/>
  <c r="AG26" i="1" s="1"/>
  <c r="M99" i="1"/>
  <c r="AG99" i="1" s="1"/>
  <c r="M350" i="1"/>
  <c r="AG350" i="1" s="1"/>
  <c r="M312" i="1"/>
  <c r="AG312" i="1" s="1"/>
  <c r="M116" i="1"/>
  <c r="AG116" i="1" s="1"/>
  <c r="M398" i="1"/>
  <c r="AG398" i="1" s="1"/>
  <c r="M401" i="1"/>
  <c r="AG401" i="1" s="1"/>
  <c r="M215" i="1"/>
  <c r="AG215" i="1" s="1"/>
  <c r="M158" i="1"/>
  <c r="AG158" i="1" s="1"/>
  <c r="M90" i="1"/>
  <c r="AG90" i="1" s="1"/>
  <c r="M227" i="1"/>
  <c r="AG227" i="1" s="1"/>
  <c r="M391" i="1"/>
  <c r="AG391" i="1" s="1"/>
  <c r="M5" i="1"/>
  <c r="AG5" i="1" s="1"/>
  <c r="M98" i="1"/>
  <c r="AG98" i="1" s="1"/>
  <c r="M402" i="1"/>
  <c r="AG402" i="1" s="1"/>
  <c r="M226" i="1"/>
  <c r="AG226" i="1" s="1"/>
  <c r="M271" i="1"/>
  <c r="AG271" i="1" s="1"/>
  <c r="M58" i="1"/>
  <c r="AG58" i="1" s="1"/>
  <c r="M389" i="1"/>
  <c r="AG389" i="1" s="1"/>
  <c r="M17" i="1"/>
  <c r="AG17" i="1" s="1"/>
  <c r="M153" i="1"/>
  <c r="AG153" i="1" s="1"/>
  <c r="M48" i="1"/>
  <c r="AG48" i="1" s="1"/>
  <c r="M82" i="1"/>
  <c r="AG82" i="1" s="1"/>
  <c r="M91" i="1"/>
  <c r="AG91" i="1" s="1"/>
  <c r="M237" i="1"/>
  <c r="AG237" i="1" s="1"/>
  <c r="M162" i="1"/>
  <c r="AG162" i="1" s="1"/>
  <c r="M256" i="1"/>
  <c r="AG256" i="1" s="1"/>
  <c r="M217" i="1"/>
  <c r="AG217" i="1" s="1"/>
  <c r="M231" i="1"/>
  <c r="AG231" i="1" s="1"/>
  <c r="M390" i="1"/>
  <c r="AG390" i="1" s="1"/>
  <c r="M359" i="1"/>
  <c r="AG359" i="1" s="1"/>
  <c r="M269" i="1"/>
  <c r="AG269" i="1" s="1"/>
  <c r="M368" i="1"/>
  <c r="AG368" i="1" s="1"/>
  <c r="M46" i="1"/>
  <c r="AG46" i="1" s="1"/>
  <c r="M263" i="1"/>
  <c r="AG263" i="1" s="1"/>
  <c r="M31" i="1"/>
  <c r="AG31" i="1" s="1"/>
  <c r="M315" i="1"/>
  <c r="AG315" i="1" s="1"/>
  <c r="M25" i="1"/>
  <c r="AG25" i="1" s="1"/>
  <c r="M40" i="1"/>
  <c r="AG40" i="1" s="1"/>
  <c r="M124" i="1"/>
  <c r="AG124" i="1" s="1"/>
  <c r="M329" i="1"/>
  <c r="AG329" i="1" s="1"/>
  <c r="M270" i="1"/>
  <c r="AG270" i="1" s="1"/>
  <c r="M247" i="1"/>
  <c r="AG247" i="1" s="1"/>
  <c r="M194" i="1"/>
  <c r="AG194" i="1" s="1"/>
  <c r="M114" i="1"/>
  <c r="AG114" i="1" s="1"/>
  <c r="M393" i="1"/>
  <c r="AG393" i="1" s="1"/>
  <c r="M101" i="1"/>
  <c r="AG101" i="1" s="1"/>
  <c r="M35" i="1"/>
  <c r="AG35" i="1" s="1"/>
  <c r="M55" i="1"/>
  <c r="AG55" i="1" s="1"/>
  <c r="M349" i="1"/>
  <c r="AG349" i="1" s="1"/>
  <c r="M67" i="1"/>
  <c r="AG67" i="1" s="1"/>
  <c r="M314" i="1"/>
  <c r="AG314" i="1" s="1"/>
  <c r="M316" i="1"/>
  <c r="AG316" i="1" s="1"/>
  <c r="M295" i="1"/>
  <c r="AG295" i="1" s="1"/>
  <c r="M84" i="1"/>
  <c r="AG84" i="1" s="1"/>
  <c r="M150" i="1"/>
  <c r="AG150" i="1" s="1"/>
  <c r="M363" i="1"/>
  <c r="AG363" i="1" s="1"/>
  <c r="M333" i="1"/>
  <c r="AG333" i="1" s="1"/>
  <c r="M379" i="1"/>
  <c r="AG379" i="1" s="1"/>
  <c r="M93" i="1"/>
  <c r="AG93" i="1" s="1"/>
  <c r="M132" i="1"/>
  <c r="AG132" i="1" s="1"/>
  <c r="M207" i="1"/>
  <c r="AG207" i="1" s="1"/>
  <c r="M123" i="1"/>
  <c r="AG123" i="1" s="1"/>
  <c r="M378" i="1"/>
  <c r="AG378" i="1" s="1"/>
  <c r="M97" i="1"/>
  <c r="AG97" i="1" s="1"/>
  <c r="M188" i="1"/>
  <c r="AG188" i="1" s="1"/>
  <c r="M260" i="1"/>
  <c r="AG260" i="1" s="1"/>
  <c r="M168" i="1"/>
  <c r="AG168" i="1" s="1"/>
  <c r="M411" i="1"/>
  <c r="AG411" i="1" s="1"/>
  <c r="M380" i="1"/>
  <c r="AG380" i="1" s="1"/>
  <c r="M300" i="1"/>
  <c r="AG300" i="1" s="1"/>
  <c r="M306" i="1"/>
  <c r="AG306" i="1" s="1"/>
  <c r="M385" i="1"/>
  <c r="AG385" i="1" s="1"/>
  <c r="M139" i="1"/>
  <c r="AG139" i="1" s="1"/>
  <c r="M176" i="1"/>
  <c r="AG176" i="1" s="1"/>
  <c r="M361" i="1"/>
  <c r="AG361" i="1" s="1"/>
  <c r="M265" i="1"/>
  <c r="AG265" i="1" s="1"/>
  <c r="M96" i="1"/>
  <c r="AG96" i="1" s="1"/>
  <c r="M228" i="1"/>
  <c r="AG228" i="1" s="1"/>
  <c r="M147" i="1"/>
  <c r="AG147" i="1" s="1"/>
  <c r="M345" i="1"/>
  <c r="AG345" i="1" s="1"/>
  <c r="M236" i="1"/>
  <c r="AG236" i="1" s="1"/>
  <c r="M185" i="1"/>
  <c r="AG185" i="1" s="1"/>
  <c r="M328" i="1"/>
  <c r="AG328" i="1" s="1"/>
  <c r="M299" i="1"/>
  <c r="AG299" i="1" s="1"/>
  <c r="M65" i="1"/>
  <c r="AG65" i="1" s="1"/>
  <c r="M239" i="1"/>
  <c r="AG239" i="1" s="1"/>
  <c r="M248" i="1"/>
  <c r="AG248" i="1" s="1"/>
  <c r="M331" i="1"/>
  <c r="AG331" i="1" s="1"/>
  <c r="M352" i="1"/>
  <c r="AG352" i="1" s="1"/>
  <c r="M326" i="1"/>
  <c r="AG326" i="1" s="1"/>
  <c r="M241" i="1"/>
  <c r="AG241" i="1" s="1"/>
  <c r="M182" i="1"/>
  <c r="AG182" i="1" s="1"/>
  <c r="M165" i="1"/>
  <c r="AG165" i="1" s="1"/>
  <c r="M41" i="1"/>
  <c r="AG41" i="1" s="1"/>
  <c r="M406" i="1"/>
  <c r="AG406" i="1" s="1"/>
  <c r="M79" i="1"/>
  <c r="AG79" i="1" s="1"/>
  <c r="M88" i="1"/>
  <c r="AG88" i="1" s="1"/>
  <c r="M3" i="1"/>
  <c r="AG3" i="1" s="1"/>
  <c r="M190" i="1"/>
  <c r="AG190" i="1" s="1"/>
  <c r="M289" i="1"/>
  <c r="AG289" i="1" s="1"/>
  <c r="M304" i="1"/>
  <c r="AG304" i="1" s="1"/>
  <c r="M126" i="1"/>
  <c r="AG126" i="1" s="1"/>
  <c r="M277" i="1"/>
  <c r="AG277" i="1" s="1"/>
  <c r="M412" i="1"/>
  <c r="AG412" i="1" s="1"/>
  <c r="M211" i="1"/>
  <c r="AG211" i="1" s="1"/>
  <c r="M275" i="1"/>
  <c r="AG275" i="1" s="1"/>
  <c r="M129" i="1"/>
  <c r="AG129" i="1" s="1"/>
  <c r="M413" i="1"/>
  <c r="AG413" i="1" s="1"/>
  <c r="M44" i="1"/>
  <c r="AG44" i="1" s="1"/>
  <c r="M27" i="1"/>
  <c r="AG27" i="1" s="1"/>
  <c r="M110" i="1"/>
  <c r="AG110" i="1" s="1"/>
  <c r="M38" i="1"/>
  <c r="AG38" i="1" s="1"/>
  <c r="M103" i="1"/>
  <c r="AG103" i="1" s="1"/>
  <c r="M164" i="1"/>
  <c r="AG164" i="1" s="1"/>
  <c r="M254" i="1"/>
  <c r="AG254" i="1" s="1"/>
  <c r="M180" i="1"/>
  <c r="AG180" i="1" s="1"/>
  <c r="M291" i="1"/>
  <c r="AG291" i="1" s="1"/>
  <c r="M409" i="1"/>
  <c r="AG409" i="1" s="1"/>
  <c r="M191" i="1"/>
  <c r="AG191" i="1" s="1"/>
  <c r="M307" i="1"/>
  <c r="AG307" i="1" s="1"/>
  <c r="M109" i="1"/>
  <c r="AG109" i="1" s="1"/>
  <c r="L297" i="1"/>
  <c r="L108" i="1"/>
  <c r="L85" i="1"/>
  <c r="L339" i="1"/>
  <c r="L336" i="1"/>
  <c r="L348" i="1"/>
  <c r="L364" i="1"/>
  <c r="L157" i="1"/>
  <c r="L317" i="1"/>
  <c r="L143" i="1"/>
  <c r="L292" i="1"/>
  <c r="L20" i="1"/>
  <c r="L187" i="1"/>
  <c r="L221" i="1"/>
  <c r="L377" i="1"/>
  <c r="L357" i="1"/>
  <c r="L183" i="1"/>
  <c r="L73" i="1"/>
  <c r="L77" i="1"/>
  <c r="L332" i="1"/>
  <c r="L320" i="1"/>
  <c r="L64" i="1"/>
  <c r="L308" i="1"/>
  <c r="L224" i="1"/>
  <c r="L142" i="1"/>
  <c r="L81" i="1"/>
  <c r="L39" i="1"/>
  <c r="L166" i="1"/>
  <c r="L276" i="1"/>
  <c r="L21" i="1"/>
  <c r="L296" i="1"/>
  <c r="L7" i="1"/>
  <c r="L274" i="1"/>
  <c r="L60" i="1"/>
  <c r="L72" i="1"/>
  <c r="L216" i="1"/>
  <c r="L92" i="1"/>
  <c r="L340" i="1"/>
  <c r="L161" i="1"/>
  <c r="L61" i="1"/>
  <c r="L137" i="1"/>
  <c r="L148" i="1"/>
  <c r="L146" i="1"/>
  <c r="L13" i="1"/>
  <c r="L120" i="1"/>
  <c r="L63" i="1"/>
  <c r="L397" i="1"/>
  <c r="L177" i="1"/>
  <c r="L342" i="1"/>
  <c r="N366" i="1"/>
  <c r="L54" i="1"/>
  <c r="L163" i="1"/>
  <c r="L384" i="1"/>
  <c r="L354" i="1"/>
  <c r="L408" i="1"/>
  <c r="L151" i="1"/>
  <c r="L246" i="1"/>
  <c r="L94" i="1"/>
  <c r="L232" i="1"/>
  <c r="L346" i="1"/>
  <c r="L70" i="1"/>
  <c r="L154" i="1"/>
  <c r="L365" i="1"/>
  <c r="L59" i="1"/>
  <c r="L264" i="1"/>
  <c r="L167" i="1"/>
  <c r="L252" i="1"/>
  <c r="L24" i="1"/>
  <c r="N16" i="1"/>
  <c r="N104" i="1"/>
  <c r="L415" i="1"/>
  <c r="L192" i="1"/>
  <c r="L323" i="1"/>
  <c r="L76" i="1"/>
  <c r="L213" i="1"/>
  <c r="L173" i="1"/>
  <c r="L181" i="1"/>
  <c r="L100" i="1"/>
  <c r="L220" i="1"/>
  <c r="L394" i="1"/>
  <c r="L45" i="1"/>
  <c r="L52" i="1"/>
  <c r="L344" i="1"/>
  <c r="L212" i="1"/>
  <c r="L47" i="1"/>
  <c r="L131" i="1"/>
  <c r="L372" i="1"/>
  <c r="L205" i="1"/>
  <c r="L32" i="1"/>
  <c r="L36" i="1"/>
  <c r="L279" i="1"/>
  <c r="L356" i="1"/>
  <c r="L18" i="1"/>
  <c r="L170" i="1"/>
  <c r="L280" i="1"/>
  <c r="L324" i="1"/>
  <c r="L179" i="1"/>
  <c r="L200" i="1"/>
  <c r="L204" i="1"/>
  <c r="L184" i="1"/>
  <c r="L388" i="1"/>
  <c r="L118" i="1"/>
  <c r="L172" i="1"/>
  <c r="L334" i="1"/>
  <c r="L196" i="1"/>
  <c r="L404" i="1"/>
  <c r="L278" i="1"/>
  <c r="L6" i="1"/>
  <c r="L169" i="1"/>
  <c r="L294" i="1"/>
  <c r="L373" i="1"/>
  <c r="L272" i="1"/>
  <c r="L376" i="1"/>
  <c r="L268" i="1"/>
  <c r="L305" i="1"/>
  <c r="L301" i="1"/>
  <c r="L337" i="1"/>
  <c r="L267" i="1"/>
  <c r="L78" i="1"/>
  <c r="L83" i="1"/>
  <c r="L395" i="1"/>
  <c r="L358" i="1"/>
  <c r="L127" i="1"/>
  <c r="L89" i="1"/>
  <c r="L383" i="1"/>
  <c r="L311" i="1"/>
  <c r="L293" i="1"/>
  <c r="L282" i="1"/>
  <c r="L223" i="1"/>
  <c r="L80" i="1"/>
  <c r="L30" i="1"/>
  <c r="L141" i="1"/>
  <c r="L347" i="1"/>
  <c r="L37" i="1"/>
  <c r="L50" i="1"/>
  <c r="L222" i="1"/>
  <c r="L362" i="1"/>
  <c r="L49" i="1"/>
  <c r="L322" i="1"/>
  <c r="L335" i="1"/>
  <c r="L309" i="1"/>
  <c r="L214" i="1"/>
  <c r="L403" i="1"/>
  <c r="L353" i="1"/>
  <c r="L201" i="1"/>
  <c r="L128" i="1"/>
  <c r="L138" i="1"/>
  <c r="L396" i="1"/>
  <c r="L225" i="1"/>
  <c r="L149" i="1"/>
  <c r="L174" i="1"/>
  <c r="L371" i="1"/>
  <c r="L33" i="1"/>
  <c r="L245" i="1"/>
  <c r="L288" i="1"/>
  <c r="L144" i="1"/>
  <c r="L43" i="1"/>
  <c r="L284" i="1"/>
  <c r="L286" i="1"/>
  <c r="L374" i="1"/>
  <c r="L10" i="1"/>
  <c r="L375" i="1"/>
  <c r="L28" i="1"/>
  <c r="L68" i="1"/>
  <c r="L387" i="1"/>
  <c r="L290" i="1"/>
  <c r="L105" i="1"/>
  <c r="L381" i="1"/>
  <c r="L62" i="1"/>
  <c r="L230" i="1"/>
  <c r="L186" i="1"/>
  <c r="L15" i="1"/>
  <c r="L234" i="1"/>
  <c r="L206" i="1"/>
  <c r="L399" i="1"/>
  <c r="L249" i="1"/>
  <c r="L416" i="1"/>
  <c r="L112" i="1"/>
  <c r="L285" i="1"/>
  <c r="L341" i="1"/>
  <c r="L369" i="1"/>
  <c r="L210" i="1"/>
  <c r="L155" i="1"/>
  <c r="L298" i="1"/>
  <c r="L392" i="1"/>
  <c r="L242" i="1"/>
  <c r="L135" i="1"/>
  <c r="L197" i="1"/>
  <c r="L360" i="1"/>
  <c r="L251" i="1"/>
  <c r="L262" i="1"/>
  <c r="L218" i="1"/>
  <c r="L257" i="1"/>
  <c r="L407" i="1"/>
  <c r="L19" i="1"/>
  <c r="L107" i="1"/>
  <c r="L160" i="1"/>
  <c r="L189" i="1"/>
  <c r="L145" i="1"/>
  <c r="L287" i="1"/>
  <c r="L244" i="1"/>
  <c r="L321" i="1"/>
  <c r="L355" i="1"/>
  <c r="L117" i="1"/>
  <c r="L2" i="1"/>
  <c r="L102" i="1"/>
  <c r="L405" i="1"/>
  <c r="L382" i="1"/>
  <c r="L111" i="1"/>
  <c r="L240" i="1"/>
  <c r="L12" i="1"/>
  <c r="L178" i="1"/>
  <c r="L8" i="1"/>
  <c r="L57" i="1"/>
  <c r="L140" i="1"/>
  <c r="L310" i="1"/>
  <c r="L130" i="1"/>
  <c r="L283" i="1"/>
  <c r="L56" i="1"/>
  <c r="L400" i="1"/>
  <c r="L125" i="1"/>
  <c r="L343" i="1"/>
  <c r="L243" i="1"/>
  <c r="L53" i="1"/>
  <c r="L202" i="1"/>
  <c r="L266" i="1"/>
  <c r="L42" i="1"/>
  <c r="L69" i="1"/>
  <c r="L71" i="1"/>
  <c r="L195" i="1"/>
  <c r="L203" i="1"/>
  <c r="L23" i="1"/>
  <c r="L370" i="1"/>
  <c r="L250" i="1"/>
  <c r="L325" i="1"/>
  <c r="L259" i="1"/>
  <c r="L258" i="1"/>
  <c r="L319" i="1"/>
  <c r="L11" i="1"/>
  <c r="L410" i="1"/>
  <c r="L51" i="1"/>
  <c r="L22" i="1"/>
  <c r="L113" i="1"/>
  <c r="L4" i="1"/>
  <c r="L121" i="1"/>
  <c r="L273" i="1"/>
  <c r="L26" i="1"/>
  <c r="L99" i="1"/>
  <c r="L350" i="1"/>
  <c r="L312" i="1"/>
  <c r="L116" i="1"/>
  <c r="L398" i="1"/>
  <c r="L401" i="1"/>
  <c r="L215" i="1"/>
  <c r="L158" i="1"/>
  <c r="L90" i="1"/>
  <c r="L227" i="1"/>
  <c r="L391" i="1"/>
  <c r="L5" i="1"/>
  <c r="L98" i="1"/>
  <c r="L402" i="1"/>
  <c r="L226" i="1"/>
  <c r="L271" i="1"/>
  <c r="L58" i="1"/>
  <c r="L389" i="1"/>
  <c r="L17" i="1"/>
  <c r="L153" i="1"/>
  <c r="L48" i="1"/>
  <c r="L82" i="1"/>
  <c r="L91" i="1"/>
  <c r="L237" i="1"/>
  <c r="L162" i="1"/>
  <c r="L256" i="1"/>
  <c r="L217" i="1"/>
  <c r="L231" i="1"/>
  <c r="L390" i="1"/>
  <c r="L359" i="1"/>
  <c r="L269" i="1"/>
  <c r="L368" i="1"/>
  <c r="L46" i="1"/>
  <c r="L263" i="1"/>
  <c r="L31" i="1"/>
  <c r="L315" i="1"/>
  <c r="L25" i="1"/>
  <c r="L40" i="1"/>
  <c r="L124" i="1"/>
  <c r="L329" i="1"/>
  <c r="L270" i="1"/>
  <c r="L247" i="1"/>
  <c r="L194" i="1"/>
  <c r="L114" i="1"/>
  <c r="L393" i="1"/>
  <c r="L101" i="1"/>
  <c r="L35" i="1"/>
  <c r="L55" i="1"/>
  <c r="L349" i="1"/>
  <c r="L67" i="1"/>
  <c r="L314" i="1"/>
  <c r="L316" i="1"/>
  <c r="L295" i="1"/>
  <c r="L84" i="1"/>
  <c r="L150" i="1"/>
  <c r="L363" i="1"/>
  <c r="L333" i="1"/>
  <c r="L379" i="1"/>
  <c r="L93" i="1"/>
  <c r="L132" i="1"/>
  <c r="L207" i="1"/>
  <c r="L123" i="1"/>
  <c r="L378" i="1"/>
  <c r="L97" i="1"/>
  <c r="L188" i="1"/>
  <c r="L260" i="1"/>
  <c r="L168" i="1"/>
  <c r="L411" i="1"/>
  <c r="L380" i="1"/>
  <c r="L300" i="1"/>
  <c r="L306" i="1"/>
  <c r="L385" i="1"/>
  <c r="L139" i="1"/>
  <c r="L176" i="1"/>
  <c r="L361" i="1"/>
  <c r="L265" i="1"/>
  <c r="L96" i="1"/>
  <c r="L228" i="1"/>
  <c r="L147" i="1"/>
  <c r="L345" i="1"/>
  <c r="L236" i="1"/>
  <c r="L185" i="1"/>
  <c r="L328" i="1"/>
  <c r="L299" i="1"/>
  <c r="L65" i="1"/>
  <c r="L239" i="1"/>
  <c r="L248" i="1"/>
  <c r="L331" i="1"/>
  <c r="L352" i="1"/>
  <c r="L326" i="1"/>
  <c r="L241" i="1"/>
  <c r="L182" i="1"/>
  <c r="L165" i="1"/>
  <c r="L41" i="1"/>
  <c r="L406" i="1"/>
  <c r="L79" i="1"/>
  <c r="L88" i="1"/>
  <c r="L3" i="1"/>
  <c r="L190" i="1"/>
  <c r="L289" i="1"/>
  <c r="L304" i="1"/>
  <c r="L126" i="1"/>
  <c r="L277" i="1"/>
  <c r="L412" i="1"/>
  <c r="L211" i="1"/>
  <c r="L275" i="1"/>
  <c r="L129" i="1"/>
  <c r="L413" i="1"/>
  <c r="L44" i="1"/>
  <c r="L27" i="1"/>
  <c r="L110" i="1"/>
  <c r="L38" i="1"/>
  <c r="L103" i="1"/>
  <c r="L164" i="1"/>
  <c r="L254" i="1"/>
  <c r="L180" i="1"/>
  <c r="L291" i="1"/>
  <c r="L409" i="1"/>
  <c r="L191" i="1"/>
  <c r="L307" i="1"/>
  <c r="L109" i="1"/>
  <c r="J11" i="2"/>
  <c r="J10" i="2"/>
  <c r="J15" i="2"/>
  <c r="J16" i="2"/>
  <c r="J6" i="2"/>
  <c r="J14" i="2"/>
  <c r="J17" i="2"/>
  <c r="J9" i="2"/>
  <c r="J3" i="2"/>
  <c r="J2" i="2"/>
  <c r="J21" i="2"/>
  <c r="J20" i="2"/>
  <c r="J4" i="2"/>
  <c r="J8" i="2"/>
  <c r="J5" i="2"/>
  <c r="J18" i="2"/>
  <c r="J12" i="2"/>
  <c r="J7" i="2"/>
  <c r="J13" i="2"/>
  <c r="J19" i="2"/>
  <c r="I11" i="2"/>
  <c r="K11" i="2" s="1"/>
  <c r="I10" i="2"/>
  <c r="K10" i="2" s="1"/>
  <c r="I15" i="2"/>
  <c r="K15" i="2" s="1"/>
  <c r="I16" i="2"/>
  <c r="K16" i="2" s="1"/>
  <c r="I6" i="2"/>
  <c r="K6" i="2" s="1"/>
  <c r="I14" i="2"/>
  <c r="K14" i="2" s="1"/>
  <c r="I17" i="2"/>
  <c r="K17" i="2" s="1"/>
  <c r="I9" i="2"/>
  <c r="K9" i="2" s="1"/>
  <c r="I3" i="2"/>
  <c r="K3" i="2" s="1"/>
  <c r="I2" i="2"/>
  <c r="K2" i="2" s="1"/>
  <c r="I21" i="2"/>
  <c r="K21" i="2" s="1"/>
  <c r="I20" i="2"/>
  <c r="K20" i="2" s="1"/>
  <c r="I4" i="2"/>
  <c r="K4" i="2" s="1"/>
  <c r="I8" i="2"/>
  <c r="K8" i="2" s="1"/>
  <c r="I5" i="2"/>
  <c r="K5" i="2" s="1"/>
  <c r="I18" i="2"/>
  <c r="K18" i="2" s="1"/>
  <c r="I12" i="2"/>
  <c r="K12" i="2" s="1"/>
  <c r="I7" i="2"/>
  <c r="K7" i="2" s="1"/>
  <c r="I13" i="2"/>
  <c r="K13" i="2" s="1"/>
  <c r="I19" i="2"/>
  <c r="K19" i="2" s="1"/>
  <c r="AJ331" i="1" l="1"/>
  <c r="AK331" i="1"/>
  <c r="AL331" i="1"/>
  <c r="AM331" i="1"/>
  <c r="AN331" i="1"/>
  <c r="AO331" i="1"/>
  <c r="AH331" i="1"/>
  <c r="AI331" i="1"/>
  <c r="AJ245" i="1"/>
  <c r="AK245" i="1"/>
  <c r="AL245" i="1"/>
  <c r="AM245" i="1"/>
  <c r="AN245" i="1"/>
  <c r="AO245" i="1"/>
  <c r="AH245" i="1"/>
  <c r="AI245" i="1"/>
  <c r="AJ197" i="1"/>
  <c r="AK197" i="1"/>
  <c r="AL197" i="1"/>
  <c r="AM197" i="1"/>
  <c r="AN197" i="1"/>
  <c r="AO197" i="1"/>
  <c r="AH197" i="1"/>
  <c r="AI197" i="1"/>
  <c r="AJ356" i="1"/>
  <c r="AK356" i="1"/>
  <c r="AL356" i="1"/>
  <c r="AM356" i="1"/>
  <c r="AN356" i="1"/>
  <c r="AO356" i="1"/>
  <c r="AH356" i="1"/>
  <c r="AI356" i="1"/>
  <c r="AJ288" i="1"/>
  <c r="AK288" i="1"/>
  <c r="AL288" i="1"/>
  <c r="AM288" i="1"/>
  <c r="AN288" i="1"/>
  <c r="AO288" i="1"/>
  <c r="AH288" i="1"/>
  <c r="AI288" i="1"/>
  <c r="AJ309" i="1"/>
  <c r="AK309" i="1"/>
  <c r="AL309" i="1"/>
  <c r="AM309" i="1"/>
  <c r="AN309" i="1"/>
  <c r="AO309" i="1"/>
  <c r="AH309" i="1"/>
  <c r="AI309" i="1"/>
  <c r="AJ207" i="1"/>
  <c r="AK207" i="1"/>
  <c r="AL207" i="1"/>
  <c r="AM207" i="1"/>
  <c r="AN207" i="1"/>
  <c r="AO207" i="1"/>
  <c r="AH207" i="1"/>
  <c r="AI207" i="1"/>
  <c r="AO423" i="1"/>
  <c r="AN423" i="1"/>
  <c r="AM423" i="1"/>
  <c r="AL423" i="1"/>
  <c r="AK423" i="1"/>
  <c r="AJ423" i="1"/>
  <c r="AI423" i="1"/>
  <c r="AH423" i="1"/>
  <c r="AP423" i="1" s="1"/>
  <c r="AJ132" i="1"/>
  <c r="AK132" i="1"/>
  <c r="AL132" i="1"/>
  <c r="AM132" i="1"/>
  <c r="AN132" i="1"/>
  <c r="AO132" i="1"/>
  <c r="AH132" i="1"/>
  <c r="AI132" i="1"/>
  <c r="AJ80" i="1"/>
  <c r="AK80" i="1"/>
  <c r="AL80" i="1"/>
  <c r="AM80" i="1"/>
  <c r="AN80" i="1"/>
  <c r="AO80" i="1"/>
  <c r="AH80" i="1"/>
  <c r="AI80" i="1"/>
  <c r="AJ137" i="1"/>
  <c r="AK137" i="1"/>
  <c r="AL137" i="1"/>
  <c r="AM137" i="1"/>
  <c r="AN137" i="1"/>
  <c r="AO137" i="1"/>
  <c r="AH137" i="1"/>
  <c r="AI137" i="1"/>
  <c r="AJ93" i="1"/>
  <c r="AK93" i="1"/>
  <c r="AL93" i="1"/>
  <c r="AM93" i="1"/>
  <c r="AN93" i="1"/>
  <c r="AO93" i="1"/>
  <c r="AH93" i="1"/>
  <c r="AI93" i="1"/>
  <c r="AJ360" i="1"/>
  <c r="AK360" i="1"/>
  <c r="AL360" i="1"/>
  <c r="AM360" i="1"/>
  <c r="AN360" i="1"/>
  <c r="AO360" i="1"/>
  <c r="AH360" i="1"/>
  <c r="AI360" i="1"/>
  <c r="AJ135" i="1"/>
  <c r="AK135" i="1"/>
  <c r="AL135" i="1"/>
  <c r="AM135" i="1"/>
  <c r="AN135" i="1"/>
  <c r="AO135" i="1"/>
  <c r="AH135" i="1"/>
  <c r="AI135" i="1"/>
  <c r="AJ343" i="1"/>
  <c r="AK343" i="1"/>
  <c r="AL343" i="1"/>
  <c r="AM343" i="1"/>
  <c r="AN343" i="1"/>
  <c r="AO343" i="1"/>
  <c r="AH343" i="1"/>
  <c r="AI343" i="1"/>
  <c r="AJ217" i="1"/>
  <c r="AK217" i="1"/>
  <c r="AL217" i="1"/>
  <c r="AM217" i="1"/>
  <c r="AN217" i="1"/>
  <c r="AO217" i="1"/>
  <c r="AH217" i="1"/>
  <c r="AI217" i="1"/>
  <c r="AJ115" i="1"/>
  <c r="AK115" i="1"/>
  <c r="AL115" i="1"/>
  <c r="AM115" i="1"/>
  <c r="AN115" i="1"/>
  <c r="AO115" i="1"/>
  <c r="AH115" i="1"/>
  <c r="AI115" i="1"/>
  <c r="AJ223" i="1"/>
  <c r="AK223" i="1"/>
  <c r="AL223" i="1"/>
  <c r="AM223" i="1"/>
  <c r="AN223" i="1"/>
  <c r="AO223" i="1"/>
  <c r="AH223" i="1"/>
  <c r="AI223" i="1"/>
  <c r="AJ136" i="1"/>
  <c r="AK136" i="1"/>
  <c r="AL136" i="1"/>
  <c r="AM136" i="1"/>
  <c r="AN136" i="1"/>
  <c r="AO136" i="1"/>
  <c r="AH136" i="1"/>
  <c r="AI136" i="1"/>
  <c r="AJ86" i="1"/>
  <c r="AK86" i="1"/>
  <c r="AL86" i="1"/>
  <c r="AM86" i="1"/>
  <c r="AN86" i="1"/>
  <c r="AO86" i="1"/>
  <c r="AH86" i="1"/>
  <c r="AI86" i="1"/>
  <c r="AJ75" i="1"/>
  <c r="AK75" i="1"/>
  <c r="AL75" i="1"/>
  <c r="AM75" i="1"/>
  <c r="AN75" i="1"/>
  <c r="AO75" i="1"/>
  <c r="AH75" i="1"/>
  <c r="AI75" i="1"/>
  <c r="AJ91" i="1"/>
  <c r="AK91" i="1"/>
  <c r="AL91" i="1"/>
  <c r="AM91" i="1"/>
  <c r="AN91" i="1"/>
  <c r="AO91" i="1"/>
  <c r="AH91" i="1"/>
  <c r="AI91" i="1"/>
  <c r="AJ122" i="1"/>
  <c r="AK122" i="1"/>
  <c r="AL122" i="1"/>
  <c r="AM122" i="1"/>
  <c r="AN122" i="1"/>
  <c r="AO122" i="1"/>
  <c r="AH122" i="1"/>
  <c r="AI122" i="1"/>
  <c r="AJ161" i="1"/>
  <c r="AK161" i="1"/>
  <c r="AL161" i="1"/>
  <c r="AM161" i="1"/>
  <c r="AN161" i="1"/>
  <c r="AO161" i="1"/>
  <c r="AH161" i="1"/>
  <c r="AI161" i="1"/>
  <c r="AF422" i="1"/>
  <c r="N422" i="1"/>
  <c r="AJ237" i="1"/>
  <c r="AK237" i="1"/>
  <c r="AL237" i="1"/>
  <c r="AM237" i="1"/>
  <c r="AN237" i="1"/>
  <c r="AO237" i="1"/>
  <c r="AH237" i="1"/>
  <c r="AI237" i="1"/>
  <c r="AJ301" i="1"/>
  <c r="AK301" i="1"/>
  <c r="AL301" i="1"/>
  <c r="AM301" i="1"/>
  <c r="AN301" i="1"/>
  <c r="AO301" i="1"/>
  <c r="AH301" i="1"/>
  <c r="AI301" i="1"/>
  <c r="AJ82" i="1"/>
  <c r="AK82" i="1"/>
  <c r="AL82" i="1"/>
  <c r="AM82" i="1"/>
  <c r="AN82" i="1"/>
  <c r="AO82" i="1"/>
  <c r="AH82" i="1"/>
  <c r="AI82" i="1"/>
  <c r="AJ152" i="1"/>
  <c r="AK152" i="1"/>
  <c r="AL152" i="1"/>
  <c r="AM152" i="1"/>
  <c r="AN152" i="1"/>
  <c r="AO152" i="1"/>
  <c r="AH152" i="1"/>
  <c r="AI152" i="1"/>
  <c r="AJ313" i="1"/>
  <c r="AK313" i="1"/>
  <c r="AL313" i="1"/>
  <c r="AM313" i="1"/>
  <c r="AN313" i="1"/>
  <c r="AO313" i="1"/>
  <c r="AH313" i="1"/>
  <c r="AI313" i="1"/>
  <c r="AJ229" i="1"/>
  <c r="AK229" i="1"/>
  <c r="AL229" i="1"/>
  <c r="AM229" i="1"/>
  <c r="AN229" i="1"/>
  <c r="AO229" i="1"/>
  <c r="AH229" i="1"/>
  <c r="AI229" i="1"/>
  <c r="AJ11" i="1"/>
  <c r="AK11" i="1"/>
  <c r="AL11" i="1"/>
  <c r="AM11" i="1"/>
  <c r="AN11" i="1"/>
  <c r="AO11" i="1"/>
  <c r="AH11" i="1"/>
  <c r="AI11" i="1"/>
  <c r="AJ198" i="1"/>
  <c r="AK198" i="1"/>
  <c r="AL198" i="1"/>
  <c r="AM198" i="1"/>
  <c r="AN198" i="1"/>
  <c r="AO198" i="1"/>
  <c r="AH198" i="1"/>
  <c r="AI198" i="1"/>
  <c r="AJ392" i="1"/>
  <c r="AK392" i="1"/>
  <c r="AL392" i="1"/>
  <c r="AM392" i="1"/>
  <c r="AN392" i="1"/>
  <c r="AO392" i="1"/>
  <c r="AH392" i="1"/>
  <c r="AI392" i="1"/>
  <c r="AJ221" i="1"/>
  <c r="AK221" i="1"/>
  <c r="AL221" i="1"/>
  <c r="AM221" i="1"/>
  <c r="AN221" i="1"/>
  <c r="AO221" i="1"/>
  <c r="AH221" i="1"/>
  <c r="AI221" i="1"/>
  <c r="AJ159" i="1"/>
  <c r="AK159" i="1"/>
  <c r="AL159" i="1"/>
  <c r="AM159" i="1"/>
  <c r="AN159" i="1"/>
  <c r="AO159" i="1"/>
  <c r="AH159" i="1"/>
  <c r="AI159" i="1"/>
  <c r="AJ410" i="1"/>
  <c r="AK410" i="1"/>
  <c r="AL410" i="1"/>
  <c r="AM410" i="1"/>
  <c r="AN410" i="1"/>
  <c r="AO410" i="1"/>
  <c r="AH410" i="1"/>
  <c r="AI410" i="1"/>
  <c r="AJ330" i="1"/>
  <c r="AK330" i="1"/>
  <c r="AL330" i="1"/>
  <c r="AM330" i="1"/>
  <c r="AN330" i="1"/>
  <c r="AO330" i="1"/>
  <c r="AH330" i="1"/>
  <c r="AI330" i="1"/>
  <c r="AJ95" i="1"/>
  <c r="AK95" i="1"/>
  <c r="AL95" i="1"/>
  <c r="AM95" i="1"/>
  <c r="AN95" i="1"/>
  <c r="AO95" i="1"/>
  <c r="AH95" i="1"/>
  <c r="AI95" i="1"/>
  <c r="AJ193" i="1"/>
  <c r="AK193" i="1"/>
  <c r="AL193" i="1"/>
  <c r="AM193" i="1"/>
  <c r="AN193" i="1"/>
  <c r="AO193" i="1"/>
  <c r="AH193" i="1"/>
  <c r="AI193" i="1"/>
  <c r="AJ48" i="1"/>
  <c r="AK48" i="1"/>
  <c r="AL48" i="1"/>
  <c r="AM48" i="1"/>
  <c r="AN48" i="1"/>
  <c r="AO48" i="1"/>
  <c r="AH48" i="1"/>
  <c r="AI48" i="1"/>
  <c r="AJ170" i="1"/>
  <c r="AK170" i="1"/>
  <c r="AL170" i="1"/>
  <c r="AM170" i="1"/>
  <c r="AN170" i="1"/>
  <c r="AO170" i="1"/>
  <c r="AH170" i="1"/>
  <c r="AI170" i="1"/>
  <c r="AJ248" i="1"/>
  <c r="AK248" i="1"/>
  <c r="AL248" i="1"/>
  <c r="AM248" i="1"/>
  <c r="AN248" i="1"/>
  <c r="AO248" i="1"/>
  <c r="AH248" i="1"/>
  <c r="AI248" i="1"/>
  <c r="AJ239" i="1"/>
  <c r="AK239" i="1"/>
  <c r="AL239" i="1"/>
  <c r="AM239" i="1"/>
  <c r="AN239" i="1"/>
  <c r="AO239" i="1"/>
  <c r="AH239" i="1"/>
  <c r="AI239" i="1"/>
  <c r="AJ251" i="1"/>
  <c r="AK251" i="1"/>
  <c r="AL251" i="1"/>
  <c r="AM251" i="1"/>
  <c r="AN251" i="1"/>
  <c r="AO251" i="1"/>
  <c r="AH251" i="1"/>
  <c r="AI251" i="1"/>
  <c r="AJ94" i="1"/>
  <c r="AK94" i="1"/>
  <c r="AL94" i="1"/>
  <c r="AM94" i="1"/>
  <c r="AN94" i="1"/>
  <c r="AO94" i="1"/>
  <c r="AH94" i="1"/>
  <c r="AI94" i="1"/>
  <c r="AJ273" i="1"/>
  <c r="AK273" i="1"/>
  <c r="AL273" i="1"/>
  <c r="AM273" i="1"/>
  <c r="AN273" i="1"/>
  <c r="AO273" i="1"/>
  <c r="AH273" i="1"/>
  <c r="AI273" i="1"/>
  <c r="AJ43" i="1"/>
  <c r="AK43" i="1"/>
  <c r="AL43" i="1"/>
  <c r="AM43" i="1"/>
  <c r="AN43" i="1"/>
  <c r="AO43" i="1"/>
  <c r="AH43" i="1"/>
  <c r="AI43" i="1"/>
  <c r="AJ65" i="1"/>
  <c r="AK65" i="1"/>
  <c r="AL65" i="1"/>
  <c r="AM65" i="1"/>
  <c r="AN65" i="1"/>
  <c r="AO65" i="1"/>
  <c r="AH65" i="1"/>
  <c r="AI65" i="1"/>
  <c r="AJ320" i="1"/>
  <c r="AK320" i="1"/>
  <c r="AL320" i="1"/>
  <c r="AM320" i="1"/>
  <c r="AN320" i="1"/>
  <c r="AO320" i="1"/>
  <c r="AH320" i="1"/>
  <c r="AI320" i="1"/>
  <c r="AJ118" i="1"/>
  <c r="AK118" i="1"/>
  <c r="AL118" i="1"/>
  <c r="AM118" i="1"/>
  <c r="AN118" i="1"/>
  <c r="AO118" i="1"/>
  <c r="AH118" i="1"/>
  <c r="AI118" i="1"/>
  <c r="AJ299" i="1"/>
  <c r="AK299" i="1"/>
  <c r="AL299" i="1"/>
  <c r="AM299" i="1"/>
  <c r="AN299" i="1"/>
  <c r="AO299" i="1"/>
  <c r="AH299" i="1"/>
  <c r="AI299" i="1"/>
  <c r="AJ206" i="1"/>
  <c r="AK206" i="1"/>
  <c r="AL206" i="1"/>
  <c r="AM206" i="1"/>
  <c r="AN206" i="1"/>
  <c r="AO206" i="1"/>
  <c r="AH206" i="1"/>
  <c r="AI206" i="1"/>
  <c r="AJ111" i="1"/>
  <c r="AK111" i="1"/>
  <c r="AL111" i="1"/>
  <c r="AM111" i="1"/>
  <c r="AN111" i="1"/>
  <c r="AO111" i="1"/>
  <c r="AH111" i="1"/>
  <c r="AI111" i="1"/>
  <c r="AJ399" i="1"/>
  <c r="AK399" i="1"/>
  <c r="AL399" i="1"/>
  <c r="AM399" i="1"/>
  <c r="AN399" i="1"/>
  <c r="AO399" i="1"/>
  <c r="AH399" i="1"/>
  <c r="AI399" i="1"/>
  <c r="AJ128" i="1"/>
  <c r="AK128" i="1"/>
  <c r="AL128" i="1"/>
  <c r="AM128" i="1"/>
  <c r="AN128" i="1"/>
  <c r="AO128" i="1"/>
  <c r="AH128" i="1"/>
  <c r="AI128" i="1"/>
  <c r="AJ286" i="1"/>
  <c r="AK286" i="1"/>
  <c r="AL286" i="1"/>
  <c r="AM286" i="1"/>
  <c r="AN286" i="1"/>
  <c r="AO286" i="1"/>
  <c r="AH286" i="1"/>
  <c r="AI286" i="1"/>
  <c r="AJ121" i="1"/>
  <c r="AK121" i="1"/>
  <c r="AL121" i="1"/>
  <c r="AM121" i="1"/>
  <c r="AN121" i="1"/>
  <c r="AO121" i="1"/>
  <c r="AH121" i="1"/>
  <c r="AI121" i="1"/>
  <c r="AJ102" i="1"/>
  <c r="AK102" i="1"/>
  <c r="AL102" i="1"/>
  <c r="AM102" i="1"/>
  <c r="AN102" i="1"/>
  <c r="AO102" i="1"/>
  <c r="AH102" i="1"/>
  <c r="AI102" i="1"/>
  <c r="AJ51" i="1"/>
  <c r="AK51" i="1"/>
  <c r="AL51" i="1"/>
  <c r="AM51" i="1"/>
  <c r="AN51" i="1"/>
  <c r="AO51" i="1"/>
  <c r="AH51" i="1"/>
  <c r="AI51" i="1"/>
  <c r="AJ394" i="1"/>
  <c r="AK394" i="1"/>
  <c r="AL394" i="1"/>
  <c r="AM394" i="1"/>
  <c r="AN394" i="1"/>
  <c r="AO394" i="1"/>
  <c r="AH394" i="1"/>
  <c r="AI394" i="1"/>
  <c r="AJ40" i="1"/>
  <c r="AK40" i="1"/>
  <c r="AL40" i="1"/>
  <c r="AM40" i="1"/>
  <c r="AN40" i="1"/>
  <c r="AO40" i="1"/>
  <c r="AH40" i="1"/>
  <c r="AI40" i="1"/>
  <c r="AJ162" i="1"/>
  <c r="AK162" i="1"/>
  <c r="AL162" i="1"/>
  <c r="AM162" i="1"/>
  <c r="AN162" i="1"/>
  <c r="AO162" i="1"/>
  <c r="AH162" i="1"/>
  <c r="AI162" i="1"/>
  <c r="AJ365" i="1"/>
  <c r="AK365" i="1"/>
  <c r="AL365" i="1"/>
  <c r="AM365" i="1"/>
  <c r="AN365" i="1"/>
  <c r="AO365" i="1"/>
  <c r="AH365" i="1"/>
  <c r="AI365" i="1"/>
  <c r="AJ33" i="1"/>
  <c r="AK33" i="1"/>
  <c r="AL33" i="1"/>
  <c r="AM33" i="1"/>
  <c r="AN33" i="1"/>
  <c r="AO33" i="1"/>
  <c r="AH33" i="1"/>
  <c r="AI33" i="1"/>
  <c r="AJ187" i="1"/>
  <c r="AK187" i="1"/>
  <c r="AL187" i="1"/>
  <c r="AM187" i="1"/>
  <c r="AN187" i="1"/>
  <c r="AO187" i="1"/>
  <c r="AH187" i="1"/>
  <c r="AI187" i="1"/>
  <c r="AJ83" i="1"/>
  <c r="AK83" i="1"/>
  <c r="AL83" i="1"/>
  <c r="AM83" i="1"/>
  <c r="AN83" i="1"/>
  <c r="AO83" i="1"/>
  <c r="AH83" i="1"/>
  <c r="AI83" i="1"/>
  <c r="AJ25" i="1"/>
  <c r="AK25" i="1"/>
  <c r="AL25" i="1"/>
  <c r="AM25" i="1"/>
  <c r="AN25" i="1"/>
  <c r="AO25" i="1"/>
  <c r="AH25" i="1"/>
  <c r="AI25" i="1"/>
  <c r="AJ315" i="1"/>
  <c r="AK315" i="1"/>
  <c r="AL315" i="1"/>
  <c r="AM315" i="1"/>
  <c r="AN315" i="1"/>
  <c r="AO315" i="1"/>
  <c r="AH315" i="1"/>
  <c r="AI315" i="1"/>
  <c r="AJ264" i="1"/>
  <c r="AK264" i="1"/>
  <c r="AL264" i="1"/>
  <c r="AM264" i="1"/>
  <c r="AN264" i="1"/>
  <c r="AO264" i="1"/>
  <c r="AH264" i="1"/>
  <c r="AI264" i="1"/>
  <c r="AJ292" i="1"/>
  <c r="AK292" i="1"/>
  <c r="AL292" i="1"/>
  <c r="AM292" i="1"/>
  <c r="AN292" i="1"/>
  <c r="AO292" i="1"/>
  <c r="AH292" i="1"/>
  <c r="AI292" i="1"/>
  <c r="AJ323" i="1"/>
  <c r="AK323" i="1"/>
  <c r="AL323" i="1"/>
  <c r="AM323" i="1"/>
  <c r="AN323" i="1"/>
  <c r="AO323" i="1"/>
  <c r="AH323" i="1"/>
  <c r="AI323" i="1"/>
  <c r="AJ31" i="1"/>
  <c r="AK31" i="1"/>
  <c r="AL31" i="1"/>
  <c r="AM31" i="1"/>
  <c r="AN31" i="1"/>
  <c r="AO31" i="1"/>
  <c r="AH31" i="1"/>
  <c r="AI31" i="1"/>
  <c r="AJ405" i="1"/>
  <c r="AK405" i="1"/>
  <c r="AL405" i="1"/>
  <c r="AM405" i="1"/>
  <c r="AN405" i="1"/>
  <c r="AO405" i="1"/>
  <c r="AH405" i="1"/>
  <c r="AI405" i="1"/>
  <c r="AJ242" i="1"/>
  <c r="AK242" i="1"/>
  <c r="AL242" i="1"/>
  <c r="AM242" i="1"/>
  <c r="AN242" i="1"/>
  <c r="AO242" i="1"/>
  <c r="AH242" i="1"/>
  <c r="AI242" i="1"/>
  <c r="AO2" i="1"/>
  <c r="AI2" i="1"/>
  <c r="AN2" i="1"/>
  <c r="AM2" i="1"/>
  <c r="AL2" i="1"/>
  <c r="AK2" i="1"/>
  <c r="AJ2" i="1"/>
  <c r="AH2" i="1"/>
  <c r="AP2" i="1" s="1"/>
  <c r="AJ256" i="1"/>
  <c r="AK256" i="1"/>
  <c r="AL256" i="1"/>
  <c r="AM256" i="1"/>
  <c r="AN256" i="1"/>
  <c r="AO256" i="1"/>
  <c r="AH256" i="1"/>
  <c r="AI256" i="1"/>
  <c r="AJ29" i="1"/>
  <c r="AK29" i="1"/>
  <c r="AL29" i="1"/>
  <c r="AM29" i="1"/>
  <c r="AN29" i="1"/>
  <c r="AO29" i="1"/>
  <c r="AH29" i="1"/>
  <c r="AI29" i="1"/>
  <c r="AJ9" i="1"/>
  <c r="AK9" i="1"/>
  <c r="AL9" i="1"/>
  <c r="AM9" i="1"/>
  <c r="AN9" i="1"/>
  <c r="AO9" i="1"/>
  <c r="AH9" i="1"/>
  <c r="AI9" i="1"/>
  <c r="AJ139" i="1"/>
  <c r="AK139" i="1"/>
  <c r="AL139" i="1"/>
  <c r="AM139" i="1"/>
  <c r="AN139" i="1"/>
  <c r="AO139" i="1"/>
  <c r="AH139" i="1"/>
  <c r="AI139" i="1"/>
  <c r="AJ34" i="1"/>
  <c r="AK34" i="1"/>
  <c r="AL34" i="1"/>
  <c r="AM34" i="1"/>
  <c r="AN34" i="1"/>
  <c r="AO34" i="1"/>
  <c r="AH34" i="1"/>
  <c r="AI34" i="1"/>
  <c r="AJ220" i="1"/>
  <c r="AK220" i="1"/>
  <c r="AL220" i="1"/>
  <c r="AM220" i="1"/>
  <c r="AN220" i="1"/>
  <c r="AO220" i="1"/>
  <c r="AH220" i="1"/>
  <c r="AI220" i="1"/>
  <c r="AJ230" i="1"/>
  <c r="AK230" i="1"/>
  <c r="AL230" i="1"/>
  <c r="AM230" i="1"/>
  <c r="AN230" i="1"/>
  <c r="AO230" i="1"/>
  <c r="AH230" i="1"/>
  <c r="AI230" i="1"/>
  <c r="AJ384" i="1"/>
  <c r="AK384" i="1"/>
  <c r="AL384" i="1"/>
  <c r="AM384" i="1"/>
  <c r="AN384" i="1"/>
  <c r="AO384" i="1"/>
  <c r="AH384" i="1"/>
  <c r="AI384" i="1"/>
  <c r="AJ335" i="1"/>
  <c r="AK335" i="1"/>
  <c r="AL335" i="1"/>
  <c r="AM335" i="1"/>
  <c r="AN335" i="1"/>
  <c r="AO335" i="1"/>
  <c r="AH335" i="1"/>
  <c r="AI335" i="1"/>
  <c r="AJ58" i="1"/>
  <c r="AK58" i="1"/>
  <c r="AL58" i="1"/>
  <c r="AM58" i="1"/>
  <c r="AN58" i="1"/>
  <c r="AO58" i="1"/>
  <c r="AH58" i="1"/>
  <c r="AI58" i="1"/>
  <c r="AJ171" i="1"/>
  <c r="AK171" i="1"/>
  <c r="AL171" i="1"/>
  <c r="AM171" i="1"/>
  <c r="AN171" i="1"/>
  <c r="AO171" i="1"/>
  <c r="AH171" i="1"/>
  <c r="AI171" i="1"/>
  <c r="AJ294" i="1"/>
  <c r="AK294" i="1"/>
  <c r="AL294" i="1"/>
  <c r="AM294" i="1"/>
  <c r="AN294" i="1"/>
  <c r="AO294" i="1"/>
  <c r="AH294" i="1"/>
  <c r="AI294" i="1"/>
  <c r="AJ282" i="1"/>
  <c r="AK282" i="1"/>
  <c r="AL282" i="1"/>
  <c r="AM282" i="1"/>
  <c r="AN282" i="1"/>
  <c r="AO282" i="1"/>
  <c r="AH282" i="1"/>
  <c r="AI282" i="1"/>
  <c r="AJ322" i="1"/>
  <c r="AK322" i="1"/>
  <c r="AL322" i="1"/>
  <c r="AM322" i="1"/>
  <c r="AN322" i="1"/>
  <c r="AO322" i="1"/>
  <c r="AH322" i="1"/>
  <c r="AI322" i="1"/>
  <c r="AJ338" i="1"/>
  <c r="AK338" i="1"/>
  <c r="AL338" i="1"/>
  <c r="AM338" i="1"/>
  <c r="AN338" i="1"/>
  <c r="AO338" i="1"/>
  <c r="AH338" i="1"/>
  <c r="AI338" i="1"/>
  <c r="AJ233" i="1"/>
  <c r="AK233" i="1"/>
  <c r="AL233" i="1"/>
  <c r="AM233" i="1"/>
  <c r="AN233" i="1"/>
  <c r="AO233" i="1"/>
  <c r="AH233" i="1"/>
  <c r="AI233" i="1"/>
  <c r="AJ56" i="1"/>
  <c r="AK56" i="1"/>
  <c r="AL56" i="1"/>
  <c r="AM56" i="1"/>
  <c r="AN56" i="1"/>
  <c r="AO56" i="1"/>
  <c r="AH56" i="1"/>
  <c r="AI56" i="1"/>
  <c r="AJ255" i="1"/>
  <c r="AK255" i="1"/>
  <c r="AL255" i="1"/>
  <c r="AM255" i="1"/>
  <c r="AN255" i="1"/>
  <c r="AO255" i="1"/>
  <c r="AH255" i="1"/>
  <c r="AI255" i="1"/>
  <c r="AJ145" i="1"/>
  <c r="AK145" i="1"/>
  <c r="AL145" i="1"/>
  <c r="AM145" i="1"/>
  <c r="AN145" i="1"/>
  <c r="AO145" i="1"/>
  <c r="AH145" i="1"/>
  <c r="AI145" i="1"/>
  <c r="AJ49" i="1"/>
  <c r="AK49" i="1"/>
  <c r="AL49" i="1"/>
  <c r="AM49" i="1"/>
  <c r="AN49" i="1"/>
  <c r="AO49" i="1"/>
  <c r="AH49" i="1"/>
  <c r="AI49" i="1"/>
  <c r="AJ287" i="1"/>
  <c r="AK287" i="1"/>
  <c r="AL287" i="1"/>
  <c r="AM287" i="1"/>
  <c r="AN287" i="1"/>
  <c r="AO287" i="1"/>
  <c r="AH287" i="1"/>
  <c r="AI287" i="1"/>
  <c r="AJ389" i="1"/>
  <c r="AK389" i="1"/>
  <c r="AL389" i="1"/>
  <c r="AM389" i="1"/>
  <c r="AN389" i="1"/>
  <c r="AO389" i="1"/>
  <c r="AH389" i="1"/>
  <c r="AI389" i="1"/>
  <c r="AJ106" i="1"/>
  <c r="AK106" i="1"/>
  <c r="AL106" i="1"/>
  <c r="AM106" i="1"/>
  <c r="AN106" i="1"/>
  <c r="AO106" i="1"/>
  <c r="AH106" i="1"/>
  <c r="AI106" i="1"/>
  <c r="AJ184" i="1"/>
  <c r="AK184" i="1"/>
  <c r="AL184" i="1"/>
  <c r="AM184" i="1"/>
  <c r="AN184" i="1"/>
  <c r="AO184" i="1"/>
  <c r="AH184" i="1"/>
  <c r="AI184" i="1"/>
  <c r="AJ385" i="1"/>
  <c r="AK385" i="1"/>
  <c r="AL385" i="1"/>
  <c r="AM385" i="1"/>
  <c r="AN385" i="1"/>
  <c r="AO385" i="1"/>
  <c r="AH385" i="1"/>
  <c r="AI385" i="1"/>
  <c r="AJ155" i="1"/>
  <c r="AK155" i="1"/>
  <c r="AL155" i="1"/>
  <c r="AM155" i="1"/>
  <c r="AN155" i="1"/>
  <c r="AO155" i="1"/>
  <c r="AH155" i="1"/>
  <c r="AI155" i="1"/>
  <c r="AJ296" i="1"/>
  <c r="AK296" i="1"/>
  <c r="AL296" i="1"/>
  <c r="AM296" i="1"/>
  <c r="AN296" i="1"/>
  <c r="AO296" i="1"/>
  <c r="AH296" i="1"/>
  <c r="AI296" i="1"/>
  <c r="AJ306" i="1"/>
  <c r="AK306" i="1"/>
  <c r="AL306" i="1"/>
  <c r="AM306" i="1"/>
  <c r="AN306" i="1"/>
  <c r="AO306" i="1"/>
  <c r="AH306" i="1"/>
  <c r="AI306" i="1"/>
  <c r="AJ298" i="1"/>
  <c r="AK298" i="1"/>
  <c r="AL298" i="1"/>
  <c r="AM298" i="1"/>
  <c r="AN298" i="1"/>
  <c r="AO298" i="1"/>
  <c r="AH298" i="1"/>
  <c r="AI298" i="1"/>
  <c r="AJ400" i="1"/>
  <c r="AK400" i="1"/>
  <c r="AL400" i="1"/>
  <c r="AM400" i="1"/>
  <c r="AN400" i="1"/>
  <c r="AO400" i="1"/>
  <c r="AH400" i="1"/>
  <c r="AI400" i="1"/>
  <c r="AJ300" i="1"/>
  <c r="AK300" i="1"/>
  <c r="AL300" i="1"/>
  <c r="AM300" i="1"/>
  <c r="AN300" i="1"/>
  <c r="AO300" i="1"/>
  <c r="AH300" i="1"/>
  <c r="AI300" i="1"/>
  <c r="AJ39" i="1"/>
  <c r="AK39" i="1"/>
  <c r="AL39" i="1"/>
  <c r="AM39" i="1"/>
  <c r="AN39" i="1"/>
  <c r="AO39" i="1"/>
  <c r="AH39" i="1"/>
  <c r="AI39" i="1"/>
  <c r="AJ380" i="1"/>
  <c r="AK380" i="1"/>
  <c r="AL380" i="1"/>
  <c r="AM380" i="1"/>
  <c r="AN380" i="1"/>
  <c r="AO380" i="1"/>
  <c r="AH380" i="1"/>
  <c r="AI380" i="1"/>
  <c r="AJ355" i="1"/>
  <c r="AK355" i="1"/>
  <c r="AL355" i="1"/>
  <c r="AM355" i="1"/>
  <c r="AN355" i="1"/>
  <c r="AO355" i="1"/>
  <c r="AH355" i="1"/>
  <c r="AI355" i="1"/>
  <c r="AJ411" i="1"/>
  <c r="AK411" i="1"/>
  <c r="AL411" i="1"/>
  <c r="AM411" i="1"/>
  <c r="AN411" i="1"/>
  <c r="AO411" i="1"/>
  <c r="AH411" i="1"/>
  <c r="AI411" i="1"/>
  <c r="AJ305" i="1"/>
  <c r="AK305" i="1"/>
  <c r="AL305" i="1"/>
  <c r="AM305" i="1"/>
  <c r="AN305" i="1"/>
  <c r="AO305" i="1"/>
  <c r="AH305" i="1"/>
  <c r="AI305" i="1"/>
  <c r="AJ70" i="1"/>
  <c r="AK70" i="1"/>
  <c r="AL70" i="1"/>
  <c r="AM70" i="1"/>
  <c r="AN70" i="1"/>
  <c r="AO70" i="1"/>
  <c r="AH70" i="1"/>
  <c r="AI70" i="1"/>
  <c r="AJ7" i="1"/>
  <c r="AK7" i="1"/>
  <c r="AL7" i="1"/>
  <c r="AM7" i="1"/>
  <c r="AN7" i="1"/>
  <c r="AO7" i="1"/>
  <c r="AH7" i="1"/>
  <c r="AI7" i="1"/>
  <c r="AJ181" i="1"/>
  <c r="AK181" i="1"/>
  <c r="AL181" i="1"/>
  <c r="AM181" i="1"/>
  <c r="AN181" i="1"/>
  <c r="AO181" i="1"/>
  <c r="AH181" i="1"/>
  <c r="AI181" i="1"/>
  <c r="AJ321" i="1"/>
  <c r="AK321" i="1"/>
  <c r="AL321" i="1"/>
  <c r="AM321" i="1"/>
  <c r="AN321" i="1"/>
  <c r="AO321" i="1"/>
  <c r="AH321" i="1"/>
  <c r="AI321" i="1"/>
  <c r="AJ168" i="1"/>
  <c r="AK168" i="1"/>
  <c r="AL168" i="1"/>
  <c r="AM168" i="1"/>
  <c r="AN168" i="1"/>
  <c r="AO168" i="1"/>
  <c r="AH168" i="1"/>
  <c r="AI168" i="1"/>
  <c r="AJ260" i="1"/>
  <c r="AK260" i="1"/>
  <c r="AL260" i="1"/>
  <c r="AM260" i="1"/>
  <c r="AN260" i="1"/>
  <c r="AO260" i="1"/>
  <c r="AH260" i="1"/>
  <c r="AI260" i="1"/>
  <c r="AJ244" i="1"/>
  <c r="AK244" i="1"/>
  <c r="AL244" i="1"/>
  <c r="AM244" i="1"/>
  <c r="AN244" i="1"/>
  <c r="AO244" i="1"/>
  <c r="AH244" i="1"/>
  <c r="AI244" i="1"/>
  <c r="AJ17" i="1"/>
  <c r="AK17" i="1"/>
  <c r="AL17" i="1"/>
  <c r="AM17" i="1"/>
  <c r="AN17" i="1"/>
  <c r="AO17" i="1"/>
  <c r="AH17" i="1"/>
  <c r="AI17" i="1"/>
  <c r="AJ235" i="1"/>
  <c r="AK235" i="1"/>
  <c r="AL235" i="1"/>
  <c r="AM235" i="1"/>
  <c r="AN235" i="1"/>
  <c r="AO235" i="1"/>
  <c r="AH235" i="1"/>
  <c r="AI235" i="1"/>
  <c r="AJ371" i="1"/>
  <c r="AK371" i="1"/>
  <c r="AL371" i="1"/>
  <c r="AM371" i="1"/>
  <c r="AN371" i="1"/>
  <c r="AO371" i="1"/>
  <c r="AH371" i="1"/>
  <c r="AI371" i="1"/>
  <c r="AJ89" i="1"/>
  <c r="AK89" i="1"/>
  <c r="AL89" i="1"/>
  <c r="AM89" i="1"/>
  <c r="AN89" i="1"/>
  <c r="AO89" i="1"/>
  <c r="AH89" i="1"/>
  <c r="AI89" i="1"/>
  <c r="AJ200" i="1"/>
  <c r="AK200" i="1"/>
  <c r="AL200" i="1"/>
  <c r="AM200" i="1"/>
  <c r="AN200" i="1"/>
  <c r="AO200" i="1"/>
  <c r="AH200" i="1"/>
  <c r="AI200" i="1"/>
  <c r="AJ226" i="1"/>
  <c r="AK226" i="1"/>
  <c r="AL226" i="1"/>
  <c r="AM226" i="1"/>
  <c r="AN226" i="1"/>
  <c r="AO226" i="1"/>
  <c r="AH226" i="1"/>
  <c r="AI226" i="1"/>
  <c r="AJ293" i="1"/>
  <c r="AK293" i="1"/>
  <c r="AL293" i="1"/>
  <c r="AM293" i="1"/>
  <c r="AN293" i="1"/>
  <c r="AO293" i="1"/>
  <c r="AH293" i="1"/>
  <c r="AI293" i="1"/>
  <c r="AJ169" i="1"/>
  <c r="AK169" i="1"/>
  <c r="AL169" i="1"/>
  <c r="AM169" i="1"/>
  <c r="AN169" i="1"/>
  <c r="AO169" i="1"/>
  <c r="AH169" i="1"/>
  <c r="AI169" i="1"/>
  <c r="AJ362" i="1"/>
  <c r="AK362" i="1"/>
  <c r="AL362" i="1"/>
  <c r="AM362" i="1"/>
  <c r="AN362" i="1"/>
  <c r="AO362" i="1"/>
  <c r="AH362" i="1"/>
  <c r="AI362" i="1"/>
  <c r="AJ189" i="1"/>
  <c r="AK189" i="1"/>
  <c r="AL189" i="1"/>
  <c r="AM189" i="1"/>
  <c r="AN189" i="1"/>
  <c r="AO189" i="1"/>
  <c r="AH189" i="1"/>
  <c r="AI189" i="1"/>
  <c r="AJ133" i="1"/>
  <c r="AK133" i="1"/>
  <c r="AL133" i="1"/>
  <c r="AM133" i="1"/>
  <c r="AN133" i="1"/>
  <c r="AO133" i="1"/>
  <c r="AH133" i="1"/>
  <c r="AI133" i="1"/>
  <c r="AJ119" i="1"/>
  <c r="AK119" i="1"/>
  <c r="AL119" i="1"/>
  <c r="AM119" i="1"/>
  <c r="AN119" i="1"/>
  <c r="AO119" i="1"/>
  <c r="AH119" i="1"/>
  <c r="AI119" i="1"/>
  <c r="AJ160" i="1"/>
  <c r="AK160" i="1"/>
  <c r="AL160" i="1"/>
  <c r="AM160" i="1"/>
  <c r="AN160" i="1"/>
  <c r="AO160" i="1"/>
  <c r="AH160" i="1"/>
  <c r="AI160" i="1"/>
  <c r="AJ284" i="1"/>
  <c r="AK284" i="1"/>
  <c r="AL284" i="1"/>
  <c r="AM284" i="1"/>
  <c r="AN284" i="1"/>
  <c r="AO284" i="1"/>
  <c r="AH284" i="1"/>
  <c r="AI284" i="1"/>
  <c r="AJ175" i="1"/>
  <c r="AK175" i="1"/>
  <c r="AL175" i="1"/>
  <c r="AM175" i="1"/>
  <c r="AN175" i="1"/>
  <c r="AO175" i="1"/>
  <c r="AH175" i="1"/>
  <c r="AI175" i="1"/>
  <c r="AJ283" i="1"/>
  <c r="AK283" i="1"/>
  <c r="AL283" i="1"/>
  <c r="AM283" i="1"/>
  <c r="AN283" i="1"/>
  <c r="AO283" i="1"/>
  <c r="AH283" i="1"/>
  <c r="AI283" i="1"/>
  <c r="AJ24" i="1"/>
  <c r="AK24" i="1"/>
  <c r="AL24" i="1"/>
  <c r="AM24" i="1"/>
  <c r="AN24" i="1"/>
  <c r="AO24" i="1"/>
  <c r="AH24" i="1"/>
  <c r="AI24" i="1"/>
  <c r="AJ64" i="1"/>
  <c r="AK64" i="1"/>
  <c r="AL64" i="1"/>
  <c r="AM64" i="1"/>
  <c r="AN64" i="1"/>
  <c r="AO64" i="1"/>
  <c r="AH64" i="1"/>
  <c r="AI64" i="1"/>
  <c r="AJ210" i="1"/>
  <c r="AK210" i="1"/>
  <c r="AL210" i="1"/>
  <c r="AM210" i="1"/>
  <c r="AN210" i="1"/>
  <c r="AO210" i="1"/>
  <c r="AH210" i="1"/>
  <c r="AI210" i="1"/>
  <c r="AJ174" i="1"/>
  <c r="AK174" i="1"/>
  <c r="AL174" i="1"/>
  <c r="AM174" i="1"/>
  <c r="AN174" i="1"/>
  <c r="AO174" i="1"/>
  <c r="AH174" i="1"/>
  <c r="AI174" i="1"/>
  <c r="AJ130" i="1"/>
  <c r="AK130" i="1"/>
  <c r="AL130" i="1"/>
  <c r="AM130" i="1"/>
  <c r="AN130" i="1"/>
  <c r="AO130" i="1"/>
  <c r="AH130" i="1"/>
  <c r="AI130" i="1"/>
  <c r="AJ78" i="1"/>
  <c r="AK78" i="1"/>
  <c r="AL78" i="1"/>
  <c r="AM78" i="1"/>
  <c r="AN78" i="1"/>
  <c r="AO78" i="1"/>
  <c r="AH78" i="1"/>
  <c r="AI78" i="1"/>
  <c r="AJ271" i="1"/>
  <c r="AK271" i="1"/>
  <c r="AL271" i="1"/>
  <c r="AM271" i="1"/>
  <c r="AN271" i="1"/>
  <c r="AO271" i="1"/>
  <c r="AH271" i="1"/>
  <c r="AI271" i="1"/>
  <c r="AO421" i="1"/>
  <c r="AN421" i="1"/>
  <c r="AM421" i="1"/>
  <c r="AL421" i="1"/>
  <c r="AK421" i="1"/>
  <c r="AJ421" i="1"/>
  <c r="AI421" i="1"/>
  <c r="AH421" i="1"/>
  <c r="AP421" i="1" s="1"/>
  <c r="AJ103" i="1"/>
  <c r="AK103" i="1"/>
  <c r="AL103" i="1"/>
  <c r="AM103" i="1"/>
  <c r="AN103" i="1"/>
  <c r="AO103" i="1"/>
  <c r="AH103" i="1"/>
  <c r="AI103" i="1"/>
  <c r="AJ38" i="1"/>
  <c r="AK38" i="1"/>
  <c r="AL38" i="1"/>
  <c r="AM38" i="1"/>
  <c r="AN38" i="1"/>
  <c r="AO38" i="1"/>
  <c r="AH38" i="1"/>
  <c r="AI38" i="1"/>
  <c r="AJ366" i="1"/>
  <c r="AK366" i="1"/>
  <c r="AL366" i="1"/>
  <c r="AM366" i="1"/>
  <c r="AN366" i="1"/>
  <c r="AO366" i="1"/>
  <c r="AH366" i="1"/>
  <c r="AI366" i="1"/>
  <c r="AJ110" i="1"/>
  <c r="AK110" i="1"/>
  <c r="AL110" i="1"/>
  <c r="AM110" i="1"/>
  <c r="AN110" i="1"/>
  <c r="AO110" i="1"/>
  <c r="AH110" i="1"/>
  <c r="AI110" i="1"/>
  <c r="AJ36" i="1"/>
  <c r="AK36" i="1"/>
  <c r="AL36" i="1"/>
  <c r="AM36" i="1"/>
  <c r="AN36" i="1"/>
  <c r="AO36" i="1"/>
  <c r="AH36" i="1"/>
  <c r="AI36" i="1"/>
  <c r="AJ370" i="1"/>
  <c r="AK370" i="1"/>
  <c r="AL370" i="1"/>
  <c r="AM370" i="1"/>
  <c r="AN370" i="1"/>
  <c r="AO370" i="1"/>
  <c r="AH370" i="1"/>
  <c r="AI370" i="1"/>
  <c r="AJ50" i="1"/>
  <c r="AK50" i="1"/>
  <c r="AL50" i="1"/>
  <c r="AM50" i="1"/>
  <c r="AN50" i="1"/>
  <c r="AO50" i="1"/>
  <c r="AH50" i="1"/>
  <c r="AI50" i="1"/>
  <c r="AJ27" i="1"/>
  <c r="AK27" i="1"/>
  <c r="AL27" i="1"/>
  <c r="AM27" i="1"/>
  <c r="AN27" i="1"/>
  <c r="AO27" i="1"/>
  <c r="AH27" i="1"/>
  <c r="AI27" i="1"/>
  <c r="AJ16" i="1"/>
  <c r="AK16" i="1"/>
  <c r="AL16" i="1"/>
  <c r="AM16" i="1"/>
  <c r="AN16" i="1"/>
  <c r="AO16" i="1"/>
  <c r="AH16" i="1"/>
  <c r="AI16" i="1"/>
  <c r="AJ6" i="1"/>
  <c r="AK6" i="1"/>
  <c r="AL6" i="1"/>
  <c r="AM6" i="1"/>
  <c r="AN6" i="1"/>
  <c r="AO6" i="1"/>
  <c r="AH6" i="1"/>
  <c r="AI6" i="1"/>
  <c r="AJ44" i="1"/>
  <c r="AK44" i="1"/>
  <c r="AL44" i="1"/>
  <c r="AM44" i="1"/>
  <c r="AN44" i="1"/>
  <c r="AO44" i="1"/>
  <c r="AH44" i="1"/>
  <c r="AI44" i="1"/>
  <c r="AJ32" i="1"/>
  <c r="AK32" i="1"/>
  <c r="AL32" i="1"/>
  <c r="AM32" i="1"/>
  <c r="AN32" i="1"/>
  <c r="AO32" i="1"/>
  <c r="AH32" i="1"/>
  <c r="AI32" i="1"/>
  <c r="AJ413" i="1"/>
  <c r="AK413" i="1"/>
  <c r="AL413" i="1"/>
  <c r="AM413" i="1"/>
  <c r="AN413" i="1"/>
  <c r="AO413" i="1"/>
  <c r="AH413" i="1"/>
  <c r="AI413" i="1"/>
  <c r="AJ104" i="1"/>
  <c r="AK104" i="1"/>
  <c r="AL104" i="1"/>
  <c r="AM104" i="1"/>
  <c r="AN104" i="1"/>
  <c r="AO104" i="1"/>
  <c r="AH104" i="1"/>
  <c r="AI104" i="1"/>
  <c r="AJ129" i="1"/>
  <c r="AK129" i="1"/>
  <c r="AL129" i="1"/>
  <c r="AM129" i="1"/>
  <c r="AN129" i="1"/>
  <c r="AO129" i="1"/>
  <c r="AH129" i="1"/>
  <c r="AI129" i="1"/>
  <c r="AJ346" i="1"/>
  <c r="AK346" i="1"/>
  <c r="AL346" i="1"/>
  <c r="AM346" i="1"/>
  <c r="AN346" i="1"/>
  <c r="AO346" i="1"/>
  <c r="AH346" i="1"/>
  <c r="AI346" i="1"/>
  <c r="AJ23" i="1"/>
  <c r="AK23" i="1"/>
  <c r="AL23" i="1"/>
  <c r="AM23" i="1"/>
  <c r="AN23" i="1"/>
  <c r="AO23" i="1"/>
  <c r="AH23" i="1"/>
  <c r="AI23" i="1"/>
  <c r="AJ290" i="1"/>
  <c r="AK290" i="1"/>
  <c r="AL290" i="1"/>
  <c r="AM290" i="1"/>
  <c r="AN290" i="1"/>
  <c r="AO290" i="1"/>
  <c r="AH290" i="1"/>
  <c r="AI290" i="1"/>
  <c r="AJ275" i="1"/>
  <c r="AK275" i="1"/>
  <c r="AL275" i="1"/>
  <c r="AM275" i="1"/>
  <c r="AN275" i="1"/>
  <c r="AO275" i="1"/>
  <c r="AH275" i="1"/>
  <c r="AI275" i="1"/>
  <c r="AJ211" i="1"/>
  <c r="AK211" i="1"/>
  <c r="AL211" i="1"/>
  <c r="AM211" i="1"/>
  <c r="AN211" i="1"/>
  <c r="AO211" i="1"/>
  <c r="AH211" i="1"/>
  <c r="AI211" i="1"/>
  <c r="AJ215" i="1"/>
  <c r="AK215" i="1"/>
  <c r="AL215" i="1"/>
  <c r="AM215" i="1"/>
  <c r="AN215" i="1"/>
  <c r="AO215" i="1"/>
  <c r="AH215" i="1"/>
  <c r="AI215" i="1"/>
  <c r="AJ96" i="1"/>
  <c r="AK96" i="1"/>
  <c r="AL96" i="1"/>
  <c r="AM96" i="1"/>
  <c r="AN96" i="1"/>
  <c r="AO96" i="1"/>
  <c r="AH96" i="1"/>
  <c r="AI96" i="1"/>
  <c r="AJ57" i="1"/>
  <c r="AK57" i="1"/>
  <c r="AL57" i="1"/>
  <c r="AM57" i="1"/>
  <c r="AN57" i="1"/>
  <c r="AO57" i="1"/>
  <c r="AH57" i="1"/>
  <c r="AI57" i="1"/>
  <c r="AJ13" i="1"/>
  <c r="AK13" i="1"/>
  <c r="AL13" i="1"/>
  <c r="AM13" i="1"/>
  <c r="AN13" i="1"/>
  <c r="AO13" i="1"/>
  <c r="AH13" i="1"/>
  <c r="AI13" i="1"/>
  <c r="AJ259" i="1"/>
  <c r="AK259" i="1"/>
  <c r="AL259" i="1"/>
  <c r="AM259" i="1"/>
  <c r="AN259" i="1"/>
  <c r="AO259" i="1"/>
  <c r="AH259" i="1"/>
  <c r="AI259" i="1"/>
  <c r="AJ391" i="1"/>
  <c r="AK391" i="1"/>
  <c r="AL391" i="1"/>
  <c r="AM391" i="1"/>
  <c r="AN391" i="1"/>
  <c r="AO391" i="1"/>
  <c r="AH391" i="1"/>
  <c r="AI391" i="1"/>
  <c r="AJ407" i="1"/>
  <c r="AK407" i="1"/>
  <c r="AL407" i="1"/>
  <c r="AM407" i="1"/>
  <c r="AN407" i="1"/>
  <c r="AO407" i="1"/>
  <c r="AH407" i="1"/>
  <c r="AI407" i="1"/>
  <c r="AJ185" i="1"/>
  <c r="AK185" i="1"/>
  <c r="AL185" i="1"/>
  <c r="AM185" i="1"/>
  <c r="AN185" i="1"/>
  <c r="AO185" i="1"/>
  <c r="AH185" i="1"/>
  <c r="AI185" i="1"/>
  <c r="AJ236" i="1"/>
  <c r="AK236" i="1"/>
  <c r="AL236" i="1"/>
  <c r="AM236" i="1"/>
  <c r="AN236" i="1"/>
  <c r="AO236" i="1"/>
  <c r="AH236" i="1"/>
  <c r="AI236" i="1"/>
  <c r="AJ345" i="1"/>
  <c r="AK345" i="1"/>
  <c r="AL345" i="1"/>
  <c r="AM345" i="1"/>
  <c r="AN345" i="1"/>
  <c r="AO345" i="1"/>
  <c r="AH345" i="1"/>
  <c r="AI345" i="1"/>
  <c r="AJ147" i="1"/>
  <c r="AK147" i="1"/>
  <c r="AL147" i="1"/>
  <c r="AM147" i="1"/>
  <c r="AN147" i="1"/>
  <c r="AO147" i="1"/>
  <c r="AH147" i="1"/>
  <c r="AI147" i="1"/>
  <c r="AJ90" i="1"/>
  <c r="AK90" i="1"/>
  <c r="AL90" i="1"/>
  <c r="AM90" i="1"/>
  <c r="AN90" i="1"/>
  <c r="AO90" i="1"/>
  <c r="AH90" i="1"/>
  <c r="AI90" i="1"/>
  <c r="AJ228" i="1"/>
  <c r="AK228" i="1"/>
  <c r="AL228" i="1"/>
  <c r="AM228" i="1"/>
  <c r="AN228" i="1"/>
  <c r="AO228" i="1"/>
  <c r="AH228" i="1"/>
  <c r="AI228" i="1"/>
  <c r="AJ177" i="1"/>
  <c r="AK177" i="1"/>
  <c r="AL177" i="1"/>
  <c r="AM177" i="1"/>
  <c r="AN177" i="1"/>
  <c r="AO177" i="1"/>
  <c r="AH177" i="1"/>
  <c r="AI177" i="1"/>
  <c r="AJ265" i="1"/>
  <c r="AK265" i="1"/>
  <c r="AL265" i="1"/>
  <c r="AM265" i="1"/>
  <c r="AN265" i="1"/>
  <c r="AO265" i="1"/>
  <c r="AH265" i="1"/>
  <c r="AI265" i="1"/>
  <c r="AJ415" i="1"/>
  <c r="AK415" i="1"/>
  <c r="AL415" i="1"/>
  <c r="AM415" i="1"/>
  <c r="AN415" i="1"/>
  <c r="AO415" i="1"/>
  <c r="AH415" i="1"/>
  <c r="AI415" i="1"/>
  <c r="AJ183" i="1"/>
  <c r="AK183" i="1"/>
  <c r="AL183" i="1"/>
  <c r="AM183" i="1"/>
  <c r="AN183" i="1"/>
  <c r="AO183" i="1"/>
  <c r="AH183" i="1"/>
  <c r="AI183" i="1"/>
  <c r="AJ151" i="1"/>
  <c r="AK151" i="1"/>
  <c r="AL151" i="1"/>
  <c r="AM151" i="1"/>
  <c r="AN151" i="1"/>
  <c r="AO151" i="1"/>
  <c r="AH151" i="1"/>
  <c r="AI151" i="1"/>
  <c r="AJ212" i="1"/>
  <c r="AK212" i="1"/>
  <c r="AL212" i="1"/>
  <c r="AM212" i="1"/>
  <c r="AN212" i="1"/>
  <c r="AO212" i="1"/>
  <c r="AH212" i="1"/>
  <c r="AI212" i="1"/>
  <c r="AJ361" i="1"/>
  <c r="AK361" i="1"/>
  <c r="AL361" i="1"/>
  <c r="AM361" i="1"/>
  <c r="AN361" i="1"/>
  <c r="AO361" i="1"/>
  <c r="AH361" i="1"/>
  <c r="AI361" i="1"/>
  <c r="AJ62" i="1"/>
  <c r="AK62" i="1"/>
  <c r="AL62" i="1"/>
  <c r="AM62" i="1"/>
  <c r="AN62" i="1"/>
  <c r="AO62" i="1"/>
  <c r="AH62" i="1"/>
  <c r="AI62" i="1"/>
  <c r="AJ176" i="1"/>
  <c r="AK176" i="1"/>
  <c r="AL176" i="1"/>
  <c r="AM176" i="1"/>
  <c r="AN176" i="1"/>
  <c r="AO176" i="1"/>
  <c r="AH176" i="1"/>
  <c r="AI176" i="1"/>
  <c r="AJ227" i="1"/>
  <c r="AK227" i="1"/>
  <c r="AL227" i="1"/>
  <c r="AM227" i="1"/>
  <c r="AN227" i="1"/>
  <c r="AO227" i="1"/>
  <c r="AH227" i="1"/>
  <c r="AI227" i="1"/>
  <c r="AJ393" i="1"/>
  <c r="AK393" i="1"/>
  <c r="AL393" i="1"/>
  <c r="AM393" i="1"/>
  <c r="AN393" i="1"/>
  <c r="AO393" i="1"/>
  <c r="AH393" i="1"/>
  <c r="AI393" i="1"/>
  <c r="AJ369" i="1"/>
  <c r="AK369" i="1"/>
  <c r="AL369" i="1"/>
  <c r="AM369" i="1"/>
  <c r="AN369" i="1"/>
  <c r="AO369" i="1"/>
  <c r="AH369" i="1"/>
  <c r="AI369" i="1"/>
  <c r="AJ310" i="1"/>
  <c r="AK310" i="1"/>
  <c r="AL310" i="1"/>
  <c r="AM310" i="1"/>
  <c r="AN310" i="1"/>
  <c r="AO310" i="1"/>
  <c r="AH310" i="1"/>
  <c r="AI310" i="1"/>
  <c r="AJ35" i="1"/>
  <c r="AK35" i="1"/>
  <c r="AL35" i="1"/>
  <c r="AM35" i="1"/>
  <c r="AN35" i="1"/>
  <c r="AO35" i="1"/>
  <c r="AH35" i="1"/>
  <c r="AI35" i="1"/>
  <c r="AJ19" i="1"/>
  <c r="AK19" i="1"/>
  <c r="AL19" i="1"/>
  <c r="AM19" i="1"/>
  <c r="AN19" i="1"/>
  <c r="AO19" i="1"/>
  <c r="AH19" i="1"/>
  <c r="AI19" i="1"/>
  <c r="AJ5" i="1"/>
  <c r="AK5" i="1"/>
  <c r="AL5" i="1"/>
  <c r="AM5" i="1"/>
  <c r="AN5" i="1"/>
  <c r="AO5" i="1"/>
  <c r="AH5" i="1"/>
  <c r="AI5" i="1"/>
  <c r="AJ101" i="1"/>
  <c r="AK101" i="1"/>
  <c r="AL101" i="1"/>
  <c r="AM101" i="1"/>
  <c r="AN101" i="1"/>
  <c r="AO101" i="1"/>
  <c r="AH101" i="1"/>
  <c r="AI101" i="1"/>
  <c r="AJ172" i="1"/>
  <c r="AK172" i="1"/>
  <c r="AL172" i="1"/>
  <c r="AM172" i="1"/>
  <c r="AN172" i="1"/>
  <c r="AO172" i="1"/>
  <c r="AH172" i="1"/>
  <c r="AI172" i="1"/>
  <c r="AJ258" i="1"/>
  <c r="AK258" i="1"/>
  <c r="AL258" i="1"/>
  <c r="AM258" i="1"/>
  <c r="AN258" i="1"/>
  <c r="AO258" i="1"/>
  <c r="AH258" i="1"/>
  <c r="AI258" i="1"/>
  <c r="AJ107" i="1"/>
  <c r="AK107" i="1"/>
  <c r="AL107" i="1"/>
  <c r="AM107" i="1"/>
  <c r="AN107" i="1"/>
  <c r="AO107" i="1"/>
  <c r="AH107" i="1"/>
  <c r="AI107" i="1"/>
  <c r="AJ341" i="1"/>
  <c r="AK341" i="1"/>
  <c r="AL341" i="1"/>
  <c r="AM341" i="1"/>
  <c r="AN341" i="1"/>
  <c r="AO341" i="1"/>
  <c r="AH341" i="1"/>
  <c r="AI341" i="1"/>
  <c r="AJ59" i="1"/>
  <c r="AK59" i="1"/>
  <c r="AL59" i="1"/>
  <c r="AM59" i="1"/>
  <c r="AN59" i="1"/>
  <c r="AO59" i="1"/>
  <c r="AH59" i="1"/>
  <c r="AI59" i="1"/>
  <c r="AJ140" i="1"/>
  <c r="AK140" i="1"/>
  <c r="AL140" i="1"/>
  <c r="AM140" i="1"/>
  <c r="AN140" i="1"/>
  <c r="AO140" i="1"/>
  <c r="AH140" i="1"/>
  <c r="AI140" i="1"/>
  <c r="AJ194" i="1"/>
  <c r="AK194" i="1"/>
  <c r="AL194" i="1"/>
  <c r="AM194" i="1"/>
  <c r="AN194" i="1"/>
  <c r="AO194" i="1"/>
  <c r="AH194" i="1"/>
  <c r="AI194" i="1"/>
  <c r="AJ247" i="1"/>
  <c r="AK247" i="1"/>
  <c r="AL247" i="1"/>
  <c r="AM247" i="1"/>
  <c r="AN247" i="1"/>
  <c r="AO247" i="1"/>
  <c r="AH247" i="1"/>
  <c r="AI247" i="1"/>
  <c r="AJ270" i="1"/>
  <c r="AK270" i="1"/>
  <c r="AL270" i="1"/>
  <c r="AM270" i="1"/>
  <c r="AN270" i="1"/>
  <c r="AO270" i="1"/>
  <c r="AH270" i="1"/>
  <c r="AI270" i="1"/>
  <c r="AJ274" i="1"/>
  <c r="AK274" i="1"/>
  <c r="AL274" i="1"/>
  <c r="AM274" i="1"/>
  <c r="AN274" i="1"/>
  <c r="AO274" i="1"/>
  <c r="AH274" i="1"/>
  <c r="AI274" i="1"/>
  <c r="AJ329" i="1"/>
  <c r="AK329" i="1"/>
  <c r="AL329" i="1"/>
  <c r="AM329" i="1"/>
  <c r="AN329" i="1"/>
  <c r="AO329" i="1"/>
  <c r="AH329" i="1"/>
  <c r="AI329" i="1"/>
  <c r="AJ149" i="1"/>
  <c r="AK149" i="1"/>
  <c r="AL149" i="1"/>
  <c r="AM149" i="1"/>
  <c r="AN149" i="1"/>
  <c r="AO149" i="1"/>
  <c r="AH149" i="1"/>
  <c r="AI149" i="1"/>
  <c r="AJ124" i="1"/>
  <c r="AK124" i="1"/>
  <c r="AL124" i="1"/>
  <c r="AM124" i="1"/>
  <c r="AN124" i="1"/>
  <c r="AO124" i="1"/>
  <c r="AH124" i="1"/>
  <c r="AI124" i="1"/>
  <c r="AJ402" i="1"/>
  <c r="AK402" i="1"/>
  <c r="AL402" i="1"/>
  <c r="AM402" i="1"/>
  <c r="AN402" i="1"/>
  <c r="AO402" i="1"/>
  <c r="AH402" i="1"/>
  <c r="AI402" i="1"/>
  <c r="AJ98" i="1"/>
  <c r="AK98" i="1"/>
  <c r="AL98" i="1"/>
  <c r="AM98" i="1"/>
  <c r="AN98" i="1"/>
  <c r="AO98" i="1"/>
  <c r="AH98" i="1"/>
  <c r="AI98" i="1"/>
  <c r="AJ47" i="1"/>
  <c r="AK47" i="1"/>
  <c r="AL47" i="1"/>
  <c r="AM47" i="1"/>
  <c r="AN47" i="1"/>
  <c r="AO47" i="1"/>
  <c r="AH47" i="1"/>
  <c r="AI47" i="1"/>
  <c r="AJ319" i="1"/>
  <c r="AK319" i="1"/>
  <c r="AL319" i="1"/>
  <c r="AM319" i="1"/>
  <c r="AN319" i="1"/>
  <c r="AO319" i="1"/>
  <c r="AH319" i="1"/>
  <c r="AI319" i="1"/>
  <c r="AJ252" i="1"/>
  <c r="AK252" i="1"/>
  <c r="AL252" i="1"/>
  <c r="AM252" i="1"/>
  <c r="AN252" i="1"/>
  <c r="AO252" i="1"/>
  <c r="AH252" i="1"/>
  <c r="AI252" i="1"/>
  <c r="AJ186" i="1"/>
  <c r="AK186" i="1"/>
  <c r="AL186" i="1"/>
  <c r="AM186" i="1"/>
  <c r="AN186" i="1"/>
  <c r="AO186" i="1"/>
  <c r="AH186" i="1"/>
  <c r="AI186" i="1"/>
  <c r="AJ379" i="1"/>
  <c r="AK379" i="1"/>
  <c r="AL379" i="1"/>
  <c r="AM379" i="1"/>
  <c r="AN379" i="1"/>
  <c r="AO379" i="1"/>
  <c r="AH379" i="1"/>
  <c r="AI379" i="1"/>
  <c r="AJ333" i="1"/>
  <c r="AK333" i="1"/>
  <c r="AL333" i="1"/>
  <c r="AM333" i="1"/>
  <c r="AN333" i="1"/>
  <c r="AO333" i="1"/>
  <c r="AH333" i="1"/>
  <c r="AI333" i="1"/>
  <c r="AJ363" i="1"/>
  <c r="AK363" i="1"/>
  <c r="AL363" i="1"/>
  <c r="AM363" i="1"/>
  <c r="AN363" i="1"/>
  <c r="AO363" i="1"/>
  <c r="AH363" i="1"/>
  <c r="AI363" i="1"/>
  <c r="AJ125" i="1"/>
  <c r="AK125" i="1"/>
  <c r="AL125" i="1"/>
  <c r="AM125" i="1"/>
  <c r="AN125" i="1"/>
  <c r="AO125" i="1"/>
  <c r="AH125" i="1"/>
  <c r="AI125" i="1"/>
  <c r="AJ117" i="1"/>
  <c r="AK117" i="1"/>
  <c r="AL117" i="1"/>
  <c r="AM117" i="1"/>
  <c r="AN117" i="1"/>
  <c r="AO117" i="1"/>
  <c r="AH117" i="1"/>
  <c r="AI117" i="1"/>
  <c r="AJ150" i="1"/>
  <c r="AK150" i="1"/>
  <c r="AL150" i="1"/>
  <c r="AM150" i="1"/>
  <c r="AN150" i="1"/>
  <c r="AO150" i="1"/>
  <c r="AH150" i="1"/>
  <c r="AI150" i="1"/>
  <c r="AJ153" i="1"/>
  <c r="AK153" i="1"/>
  <c r="AL153" i="1"/>
  <c r="AM153" i="1"/>
  <c r="AN153" i="1"/>
  <c r="AO153" i="1"/>
  <c r="AH153" i="1"/>
  <c r="AI153" i="1"/>
  <c r="N418" i="1"/>
  <c r="AF418" i="1"/>
  <c r="AJ334" i="1"/>
  <c r="AK334" i="1"/>
  <c r="AL334" i="1"/>
  <c r="AM334" i="1"/>
  <c r="AN334" i="1"/>
  <c r="AO334" i="1"/>
  <c r="AH334" i="1"/>
  <c r="AI334" i="1"/>
  <c r="AJ84" i="1"/>
  <c r="AK84" i="1"/>
  <c r="AL84" i="1"/>
  <c r="AM84" i="1"/>
  <c r="AN84" i="1"/>
  <c r="AO84" i="1"/>
  <c r="AH84" i="1"/>
  <c r="AI84" i="1"/>
  <c r="AJ100" i="1"/>
  <c r="AK100" i="1"/>
  <c r="AL100" i="1"/>
  <c r="AM100" i="1"/>
  <c r="AN100" i="1"/>
  <c r="AO100" i="1"/>
  <c r="AH100" i="1"/>
  <c r="AI100" i="1"/>
  <c r="AJ377" i="1"/>
  <c r="AK377" i="1"/>
  <c r="AL377" i="1"/>
  <c r="AM377" i="1"/>
  <c r="AN377" i="1"/>
  <c r="AO377" i="1"/>
  <c r="AH377" i="1"/>
  <c r="AI377" i="1"/>
  <c r="N109" i="1"/>
  <c r="AF109" i="1"/>
  <c r="N307" i="1"/>
  <c r="AF307" i="1"/>
  <c r="N191" i="1"/>
  <c r="AF191" i="1"/>
  <c r="N409" i="1"/>
  <c r="AF409" i="1"/>
  <c r="N291" i="1"/>
  <c r="AF291" i="1"/>
  <c r="N180" i="1"/>
  <c r="AF180" i="1"/>
  <c r="N254" i="1"/>
  <c r="AF254" i="1"/>
  <c r="N164" i="1"/>
  <c r="AF164" i="1"/>
  <c r="N103" i="1"/>
  <c r="AF103" i="1"/>
  <c r="N38" i="1"/>
  <c r="AF38" i="1"/>
  <c r="N110" i="1"/>
  <c r="AF110" i="1"/>
  <c r="N27" i="1"/>
  <c r="AF27" i="1"/>
  <c r="N44" i="1"/>
  <c r="AF44" i="1"/>
  <c r="N413" i="1"/>
  <c r="AF413" i="1"/>
  <c r="N129" i="1"/>
  <c r="AF129" i="1"/>
  <c r="N275" i="1"/>
  <c r="AF275" i="1"/>
  <c r="N211" i="1"/>
  <c r="AF211" i="1"/>
  <c r="N412" i="1"/>
  <c r="AF412" i="1"/>
  <c r="N277" i="1"/>
  <c r="AF277" i="1"/>
  <c r="N126" i="1"/>
  <c r="AF126" i="1"/>
  <c r="N304" i="1"/>
  <c r="AF304" i="1"/>
  <c r="N289" i="1"/>
  <c r="AF289" i="1"/>
  <c r="N190" i="1"/>
  <c r="AF190" i="1"/>
  <c r="N3" i="1"/>
  <c r="AF3" i="1"/>
  <c r="N88" i="1"/>
  <c r="AF88" i="1"/>
  <c r="N79" i="1"/>
  <c r="AF79" i="1"/>
  <c r="N406" i="1"/>
  <c r="AF406" i="1"/>
  <c r="N41" i="1"/>
  <c r="AF41" i="1"/>
  <c r="N165" i="1"/>
  <c r="AF165" i="1"/>
  <c r="N182" i="1"/>
  <c r="AF182" i="1"/>
  <c r="N241" i="1"/>
  <c r="AF241" i="1"/>
  <c r="N326" i="1"/>
  <c r="AF326" i="1"/>
  <c r="N352" i="1"/>
  <c r="AF352" i="1"/>
  <c r="N331" i="1"/>
  <c r="AF331" i="1"/>
  <c r="N248" i="1"/>
  <c r="AF248" i="1"/>
  <c r="N239" i="1"/>
  <c r="AF239" i="1"/>
  <c r="N65" i="1"/>
  <c r="AF65" i="1"/>
  <c r="N299" i="1"/>
  <c r="AF299" i="1"/>
  <c r="N328" i="1"/>
  <c r="AF328" i="1"/>
  <c r="N185" i="1"/>
  <c r="AF185" i="1"/>
  <c r="N236" i="1"/>
  <c r="AF236" i="1"/>
  <c r="N345" i="1"/>
  <c r="AF345" i="1"/>
  <c r="N147" i="1"/>
  <c r="AF147" i="1"/>
  <c r="N228" i="1"/>
  <c r="AF228" i="1"/>
  <c r="N96" i="1"/>
  <c r="AF96" i="1"/>
  <c r="N265" i="1"/>
  <c r="AF265" i="1"/>
  <c r="N361" i="1"/>
  <c r="AF361" i="1"/>
  <c r="N176" i="1"/>
  <c r="AF176" i="1"/>
  <c r="N139" i="1"/>
  <c r="AF139" i="1"/>
  <c r="N385" i="1"/>
  <c r="AF385" i="1"/>
  <c r="N306" i="1"/>
  <c r="AF306" i="1"/>
  <c r="N300" i="1"/>
  <c r="AF300" i="1"/>
  <c r="N380" i="1"/>
  <c r="AF380" i="1"/>
  <c r="N411" i="1"/>
  <c r="AF411" i="1"/>
  <c r="N168" i="1"/>
  <c r="AF168" i="1"/>
  <c r="N260" i="1"/>
  <c r="AF260" i="1"/>
  <c r="N188" i="1"/>
  <c r="AF188" i="1"/>
  <c r="N97" i="1"/>
  <c r="AF97" i="1"/>
  <c r="N378" i="1"/>
  <c r="AF378" i="1"/>
  <c r="N123" i="1"/>
  <c r="AF123" i="1"/>
  <c r="N207" i="1"/>
  <c r="AF207" i="1"/>
  <c r="N132" i="1"/>
  <c r="AF132" i="1"/>
  <c r="N93" i="1"/>
  <c r="AF93" i="1"/>
  <c r="N379" i="1"/>
  <c r="AF379" i="1"/>
  <c r="N333" i="1"/>
  <c r="AF333" i="1"/>
  <c r="N363" i="1"/>
  <c r="AF363" i="1"/>
  <c r="N150" i="1"/>
  <c r="AF150" i="1"/>
  <c r="N84" i="1"/>
  <c r="AF84" i="1"/>
  <c r="N295" i="1"/>
  <c r="AF295" i="1"/>
  <c r="N316" i="1"/>
  <c r="AF316" i="1"/>
  <c r="N314" i="1"/>
  <c r="AF314" i="1"/>
  <c r="N67" i="1"/>
  <c r="AF67" i="1"/>
  <c r="N349" i="1"/>
  <c r="AF349" i="1"/>
  <c r="N55" i="1"/>
  <c r="AF55" i="1"/>
  <c r="N35" i="1"/>
  <c r="AF35" i="1"/>
  <c r="N101" i="1"/>
  <c r="AF101" i="1"/>
  <c r="N393" i="1"/>
  <c r="AF393" i="1"/>
  <c r="N114" i="1"/>
  <c r="AF114" i="1"/>
  <c r="N194" i="1"/>
  <c r="AF194" i="1"/>
  <c r="N247" i="1"/>
  <c r="AF247" i="1"/>
  <c r="N270" i="1"/>
  <c r="AF270" i="1"/>
  <c r="N329" i="1"/>
  <c r="AF329" i="1"/>
  <c r="N124" i="1"/>
  <c r="AF124" i="1"/>
  <c r="N40" i="1"/>
  <c r="AF40" i="1"/>
  <c r="N25" i="1"/>
  <c r="AF25" i="1"/>
  <c r="N315" i="1"/>
  <c r="AF315" i="1"/>
  <c r="N31" i="1"/>
  <c r="AF31" i="1"/>
  <c r="N263" i="1"/>
  <c r="AF263" i="1"/>
  <c r="N46" i="1"/>
  <c r="AF46" i="1"/>
  <c r="N368" i="1"/>
  <c r="AF368" i="1"/>
  <c r="N269" i="1"/>
  <c r="AF269" i="1"/>
  <c r="N359" i="1"/>
  <c r="AF359" i="1"/>
  <c r="N390" i="1"/>
  <c r="AF390" i="1"/>
  <c r="N231" i="1"/>
  <c r="AF231" i="1"/>
  <c r="N217" i="1"/>
  <c r="AF217" i="1"/>
  <c r="N256" i="1"/>
  <c r="AF256" i="1"/>
  <c r="N162" i="1"/>
  <c r="AF162" i="1"/>
  <c r="N237" i="1"/>
  <c r="AF237" i="1"/>
  <c r="N91" i="1"/>
  <c r="AF91" i="1"/>
  <c r="N82" i="1"/>
  <c r="AF82" i="1"/>
  <c r="N48" i="1"/>
  <c r="AF48" i="1"/>
  <c r="N153" i="1"/>
  <c r="AF153" i="1"/>
  <c r="N17" i="1"/>
  <c r="AF17" i="1"/>
  <c r="N389" i="1"/>
  <c r="AF389" i="1"/>
  <c r="N58" i="1"/>
  <c r="AF58" i="1"/>
  <c r="N271" i="1"/>
  <c r="AF271" i="1"/>
  <c r="N226" i="1"/>
  <c r="AF226" i="1"/>
  <c r="N402" i="1"/>
  <c r="AF402" i="1"/>
  <c r="N98" i="1"/>
  <c r="AF98" i="1"/>
  <c r="N5" i="1"/>
  <c r="AF5" i="1"/>
  <c r="N391" i="1"/>
  <c r="AF391" i="1"/>
  <c r="N227" i="1"/>
  <c r="AF227" i="1"/>
  <c r="N90" i="1"/>
  <c r="AF90" i="1"/>
  <c r="N158" i="1"/>
  <c r="AF158" i="1"/>
  <c r="N215" i="1"/>
  <c r="AF215" i="1"/>
  <c r="N401" i="1"/>
  <c r="AF401" i="1"/>
  <c r="N398" i="1"/>
  <c r="AF398" i="1"/>
  <c r="N116" i="1"/>
  <c r="AF116" i="1"/>
  <c r="N312" i="1"/>
  <c r="AF312" i="1"/>
  <c r="N350" i="1"/>
  <c r="AF350" i="1"/>
  <c r="N99" i="1"/>
  <c r="AF99" i="1"/>
  <c r="N26" i="1"/>
  <c r="AF26" i="1"/>
  <c r="N273" i="1"/>
  <c r="AF273" i="1"/>
  <c r="N121" i="1"/>
  <c r="AF121" i="1"/>
  <c r="N4" i="1"/>
  <c r="AF4" i="1"/>
  <c r="N113" i="1"/>
  <c r="AF113" i="1"/>
  <c r="N22" i="1"/>
  <c r="AF22" i="1"/>
  <c r="N51" i="1"/>
  <c r="AF51" i="1"/>
  <c r="N410" i="1"/>
  <c r="AF410" i="1"/>
  <c r="N11" i="1"/>
  <c r="AF11" i="1"/>
  <c r="N319" i="1"/>
  <c r="AF319" i="1"/>
  <c r="N258" i="1"/>
  <c r="AF258" i="1"/>
  <c r="N259" i="1"/>
  <c r="AF259" i="1"/>
  <c r="N325" i="1"/>
  <c r="AF325" i="1"/>
  <c r="N250" i="1"/>
  <c r="AF250" i="1"/>
  <c r="N370" i="1"/>
  <c r="AF370" i="1"/>
  <c r="N23" i="1"/>
  <c r="AF23" i="1"/>
  <c r="N203" i="1"/>
  <c r="AF203" i="1"/>
  <c r="N195" i="1"/>
  <c r="AF195" i="1"/>
  <c r="N71" i="1"/>
  <c r="AF71" i="1"/>
  <c r="N69" i="1"/>
  <c r="AF69" i="1"/>
  <c r="N42" i="1"/>
  <c r="AF42" i="1"/>
  <c r="N266" i="1"/>
  <c r="AF266" i="1"/>
  <c r="N202" i="1"/>
  <c r="AF202" i="1"/>
  <c r="N53" i="1"/>
  <c r="AF53" i="1"/>
  <c r="N243" i="1"/>
  <c r="AF243" i="1"/>
  <c r="N343" i="1"/>
  <c r="AF343" i="1"/>
  <c r="N125" i="1"/>
  <c r="AF125" i="1"/>
  <c r="N400" i="1"/>
  <c r="AF400" i="1"/>
  <c r="N56" i="1"/>
  <c r="AF56" i="1"/>
  <c r="N283" i="1"/>
  <c r="AF283" i="1"/>
  <c r="N130" i="1"/>
  <c r="AF130" i="1"/>
  <c r="N310" i="1"/>
  <c r="AF310" i="1"/>
  <c r="N140" i="1"/>
  <c r="AF140" i="1"/>
  <c r="N57" i="1"/>
  <c r="AF57" i="1"/>
  <c r="N8" i="1"/>
  <c r="AF8" i="1"/>
  <c r="N178" i="1"/>
  <c r="AF178" i="1"/>
  <c r="N12" i="1"/>
  <c r="AF12" i="1"/>
  <c r="N240" i="1"/>
  <c r="AF240" i="1"/>
  <c r="N111" i="1"/>
  <c r="AF111" i="1"/>
  <c r="N382" i="1"/>
  <c r="AF382" i="1"/>
  <c r="N405" i="1"/>
  <c r="AF405" i="1"/>
  <c r="N102" i="1"/>
  <c r="AF102" i="1"/>
  <c r="N2" i="1"/>
  <c r="AF2" i="1"/>
  <c r="N117" i="1"/>
  <c r="AF117" i="1"/>
  <c r="N355" i="1"/>
  <c r="AF355" i="1"/>
  <c r="N321" i="1"/>
  <c r="AF321" i="1"/>
  <c r="N244" i="1"/>
  <c r="AF244" i="1"/>
  <c r="N287" i="1"/>
  <c r="AF287" i="1"/>
  <c r="N145" i="1"/>
  <c r="AF145" i="1"/>
  <c r="N189" i="1"/>
  <c r="AF189" i="1"/>
  <c r="N160" i="1"/>
  <c r="AF160" i="1"/>
  <c r="N107" i="1"/>
  <c r="AF107" i="1"/>
  <c r="N19" i="1"/>
  <c r="AF19" i="1"/>
  <c r="N407" i="1"/>
  <c r="AF407" i="1"/>
  <c r="N257" i="1"/>
  <c r="AF257" i="1"/>
  <c r="N218" i="1"/>
  <c r="AF218" i="1"/>
  <c r="N262" i="1"/>
  <c r="AF262" i="1"/>
  <c r="N251" i="1"/>
  <c r="AF251" i="1"/>
  <c r="N360" i="1"/>
  <c r="AF360" i="1"/>
  <c r="N197" i="1"/>
  <c r="AF197" i="1"/>
  <c r="N135" i="1"/>
  <c r="AF135" i="1"/>
  <c r="N242" i="1"/>
  <c r="AF242" i="1"/>
  <c r="N392" i="1"/>
  <c r="AF392" i="1"/>
  <c r="N298" i="1"/>
  <c r="AF298" i="1"/>
  <c r="N155" i="1"/>
  <c r="AF155" i="1"/>
  <c r="N210" i="1"/>
  <c r="AF210" i="1"/>
  <c r="N369" i="1"/>
  <c r="AF369" i="1"/>
  <c r="N341" i="1"/>
  <c r="AF341" i="1"/>
  <c r="N285" i="1"/>
  <c r="AF285" i="1"/>
  <c r="N112" i="1"/>
  <c r="AF112" i="1"/>
  <c r="N416" i="1"/>
  <c r="AF416" i="1"/>
  <c r="N249" i="1"/>
  <c r="AF249" i="1"/>
  <c r="N399" i="1"/>
  <c r="AF399" i="1"/>
  <c r="N206" i="1"/>
  <c r="AF206" i="1"/>
  <c r="N234" i="1"/>
  <c r="AF234" i="1"/>
  <c r="N15" i="1"/>
  <c r="AF15" i="1"/>
  <c r="N186" i="1"/>
  <c r="AF186" i="1"/>
  <c r="N230" i="1"/>
  <c r="AF230" i="1"/>
  <c r="N62" i="1"/>
  <c r="AF62" i="1"/>
  <c r="N381" i="1"/>
  <c r="AF381" i="1"/>
  <c r="N105" i="1"/>
  <c r="AF105" i="1"/>
  <c r="N290" i="1"/>
  <c r="AF290" i="1"/>
  <c r="N387" i="1"/>
  <c r="AF387" i="1"/>
  <c r="N68" i="1"/>
  <c r="AF68" i="1"/>
  <c r="N28" i="1"/>
  <c r="AF28" i="1"/>
  <c r="N375" i="1"/>
  <c r="AF375" i="1"/>
  <c r="N10" i="1"/>
  <c r="AF10" i="1"/>
  <c r="N374" i="1"/>
  <c r="AF374" i="1"/>
  <c r="N286" i="1"/>
  <c r="AF286" i="1"/>
  <c r="N284" i="1"/>
  <c r="AF284" i="1"/>
  <c r="N43" i="1"/>
  <c r="AF43" i="1"/>
  <c r="N144" i="1"/>
  <c r="AF144" i="1"/>
  <c r="N288" i="1"/>
  <c r="AF288" i="1"/>
  <c r="N245" i="1"/>
  <c r="AF245" i="1"/>
  <c r="N33" i="1"/>
  <c r="AF33" i="1"/>
  <c r="N371" i="1"/>
  <c r="AF371" i="1"/>
  <c r="N174" i="1"/>
  <c r="AF174" i="1"/>
  <c r="N149" i="1"/>
  <c r="AF149" i="1"/>
  <c r="N225" i="1"/>
  <c r="AF225" i="1"/>
  <c r="N396" i="1"/>
  <c r="AF396" i="1"/>
  <c r="N138" i="1"/>
  <c r="AF138" i="1"/>
  <c r="N128" i="1"/>
  <c r="AF128" i="1"/>
  <c r="N201" i="1"/>
  <c r="AF201" i="1"/>
  <c r="N353" i="1"/>
  <c r="AF353" i="1"/>
  <c r="N403" i="1"/>
  <c r="AF403" i="1"/>
  <c r="N214" i="1"/>
  <c r="AF214" i="1"/>
  <c r="N309" i="1"/>
  <c r="AF309" i="1"/>
  <c r="N335" i="1"/>
  <c r="AF335" i="1"/>
  <c r="N322" i="1"/>
  <c r="AF322" i="1"/>
  <c r="N49" i="1"/>
  <c r="AF49" i="1"/>
  <c r="N362" i="1"/>
  <c r="AF362" i="1"/>
  <c r="N222" i="1"/>
  <c r="AF222" i="1"/>
  <c r="N50" i="1"/>
  <c r="AF50" i="1"/>
  <c r="N37" i="1"/>
  <c r="AF37" i="1"/>
  <c r="N347" i="1"/>
  <c r="AF347" i="1"/>
  <c r="N141" i="1"/>
  <c r="AF141" i="1"/>
  <c r="N30" i="1"/>
  <c r="AF30" i="1"/>
  <c r="N80" i="1"/>
  <c r="AF80" i="1"/>
  <c r="N223" i="1"/>
  <c r="AF223" i="1"/>
  <c r="N282" i="1"/>
  <c r="AF282" i="1"/>
  <c r="N293" i="1"/>
  <c r="AF293" i="1"/>
  <c r="N311" i="1"/>
  <c r="AF311" i="1"/>
  <c r="N383" i="1"/>
  <c r="AF383" i="1"/>
  <c r="N89" i="1"/>
  <c r="AF89" i="1"/>
  <c r="N127" i="1"/>
  <c r="AF127" i="1"/>
  <c r="N358" i="1"/>
  <c r="AF358" i="1"/>
  <c r="N395" i="1"/>
  <c r="AF395" i="1"/>
  <c r="N83" i="1"/>
  <c r="AF83" i="1"/>
  <c r="N78" i="1"/>
  <c r="AF78" i="1"/>
  <c r="N267" i="1"/>
  <c r="AF267" i="1"/>
  <c r="N337" i="1"/>
  <c r="AF337" i="1"/>
  <c r="N301" i="1"/>
  <c r="AF301" i="1"/>
  <c r="N305" i="1"/>
  <c r="AF305" i="1"/>
  <c r="N268" i="1"/>
  <c r="AF268" i="1"/>
  <c r="N376" i="1"/>
  <c r="AF376" i="1"/>
  <c r="N272" i="1"/>
  <c r="AF272" i="1"/>
  <c r="N373" i="1"/>
  <c r="AF373" i="1"/>
  <c r="N294" i="1"/>
  <c r="AF294" i="1"/>
  <c r="N169" i="1"/>
  <c r="AF169" i="1"/>
  <c r="N6" i="1"/>
  <c r="AF6" i="1"/>
  <c r="N278" i="1"/>
  <c r="AF278" i="1"/>
  <c r="N404" i="1"/>
  <c r="AF404" i="1"/>
  <c r="N196" i="1"/>
  <c r="AF196" i="1"/>
  <c r="N334" i="1"/>
  <c r="AF334" i="1"/>
  <c r="N172" i="1"/>
  <c r="AF172" i="1"/>
  <c r="N118" i="1"/>
  <c r="AF118" i="1"/>
  <c r="N388" i="1"/>
  <c r="AF388" i="1"/>
  <c r="N184" i="1"/>
  <c r="AF184" i="1"/>
  <c r="N204" i="1"/>
  <c r="AF204" i="1"/>
  <c r="N200" i="1"/>
  <c r="AF200" i="1"/>
  <c r="N179" i="1"/>
  <c r="AF179" i="1"/>
  <c r="N324" i="1"/>
  <c r="AF324" i="1"/>
  <c r="N280" i="1"/>
  <c r="AF280" i="1"/>
  <c r="N170" i="1"/>
  <c r="AF170" i="1"/>
  <c r="N18" i="1"/>
  <c r="AF18" i="1"/>
  <c r="N356" i="1"/>
  <c r="AF356" i="1"/>
  <c r="N279" i="1"/>
  <c r="AF279" i="1"/>
  <c r="N36" i="1"/>
  <c r="AF36" i="1"/>
  <c r="N32" i="1"/>
  <c r="AF32" i="1"/>
  <c r="N205" i="1"/>
  <c r="AF205" i="1"/>
  <c r="N372" i="1"/>
  <c r="AF372" i="1"/>
  <c r="N131" i="1"/>
  <c r="AF131" i="1"/>
  <c r="N47" i="1"/>
  <c r="AF47" i="1"/>
  <c r="N212" i="1"/>
  <c r="AF212" i="1"/>
  <c r="N344" i="1"/>
  <c r="AF344" i="1"/>
  <c r="N52" i="1"/>
  <c r="AF52" i="1"/>
  <c r="N45" i="1"/>
  <c r="AF45" i="1"/>
  <c r="N394" i="1"/>
  <c r="AF394" i="1"/>
  <c r="N220" i="1"/>
  <c r="AF220" i="1"/>
  <c r="N100" i="1"/>
  <c r="AF100" i="1"/>
  <c r="N181" i="1"/>
  <c r="AF181" i="1"/>
  <c r="N173" i="1"/>
  <c r="AF173" i="1"/>
  <c r="N213" i="1"/>
  <c r="AF213" i="1"/>
  <c r="N76" i="1"/>
  <c r="AF76" i="1"/>
  <c r="N323" i="1"/>
  <c r="AF323" i="1"/>
  <c r="N192" i="1"/>
  <c r="AF192" i="1"/>
  <c r="N415" i="1"/>
  <c r="AF415" i="1"/>
  <c r="N24" i="1"/>
  <c r="AF24" i="1"/>
  <c r="N252" i="1"/>
  <c r="AF252" i="1"/>
  <c r="N167" i="1"/>
  <c r="AF167" i="1"/>
  <c r="N264" i="1"/>
  <c r="AF264" i="1"/>
  <c r="N59" i="1"/>
  <c r="AF59" i="1"/>
  <c r="N365" i="1"/>
  <c r="AF365" i="1"/>
  <c r="N154" i="1"/>
  <c r="AF154" i="1"/>
  <c r="N70" i="1"/>
  <c r="AF70" i="1"/>
  <c r="N346" i="1"/>
  <c r="AF346" i="1"/>
  <c r="N232" i="1"/>
  <c r="AF232" i="1"/>
  <c r="N94" i="1"/>
  <c r="AF94" i="1"/>
  <c r="N246" i="1"/>
  <c r="AF246" i="1"/>
  <c r="N151" i="1"/>
  <c r="AF151" i="1"/>
  <c r="N408" i="1"/>
  <c r="AF408" i="1"/>
  <c r="N354" i="1"/>
  <c r="AF354" i="1"/>
  <c r="N384" i="1"/>
  <c r="AF384" i="1"/>
  <c r="N163" i="1"/>
  <c r="AF163" i="1"/>
  <c r="N54" i="1"/>
  <c r="AF54" i="1"/>
  <c r="N342" i="1"/>
  <c r="AF342" i="1"/>
  <c r="N177" i="1"/>
  <c r="AF177" i="1"/>
  <c r="N397" i="1"/>
  <c r="AF397" i="1"/>
  <c r="N63" i="1"/>
  <c r="AF63" i="1"/>
  <c r="N120" i="1"/>
  <c r="AF120" i="1"/>
  <c r="N13" i="1"/>
  <c r="AF13" i="1"/>
  <c r="N146" i="1"/>
  <c r="AF146" i="1"/>
  <c r="N148" i="1"/>
  <c r="AF148" i="1"/>
  <c r="N137" i="1"/>
  <c r="AF137" i="1"/>
  <c r="N61" i="1"/>
  <c r="AF61" i="1"/>
  <c r="N161" i="1"/>
  <c r="AF161" i="1"/>
  <c r="N340" i="1"/>
  <c r="AF340" i="1"/>
  <c r="N92" i="1"/>
  <c r="AF92" i="1"/>
  <c r="N216" i="1"/>
  <c r="AF216" i="1"/>
  <c r="N72" i="1"/>
  <c r="AF72" i="1"/>
  <c r="N60" i="1"/>
  <c r="AF60" i="1"/>
  <c r="N274" i="1"/>
  <c r="AF274" i="1"/>
  <c r="N7" i="1"/>
  <c r="AF7" i="1"/>
  <c r="N296" i="1"/>
  <c r="AF296" i="1"/>
  <c r="N21" i="1"/>
  <c r="AF21" i="1"/>
  <c r="N276" i="1"/>
  <c r="AF276" i="1"/>
  <c r="N166" i="1"/>
  <c r="AF166" i="1"/>
  <c r="N39" i="1"/>
  <c r="AF39" i="1"/>
  <c r="N81" i="1"/>
  <c r="AF81" i="1"/>
  <c r="N142" i="1"/>
  <c r="AF142" i="1"/>
  <c r="N224" i="1"/>
  <c r="AF224" i="1"/>
  <c r="N308" i="1"/>
  <c r="AF308" i="1"/>
  <c r="N64" i="1"/>
  <c r="AF64" i="1"/>
  <c r="N320" i="1"/>
  <c r="AF320" i="1"/>
  <c r="N332" i="1"/>
  <c r="AF332" i="1"/>
  <c r="N77" i="1"/>
  <c r="AF77" i="1"/>
  <c r="N73" i="1"/>
  <c r="AF73" i="1"/>
  <c r="N183" i="1"/>
  <c r="AF183" i="1"/>
  <c r="N357" i="1"/>
  <c r="AF357" i="1"/>
  <c r="N377" i="1"/>
  <c r="AF377" i="1"/>
  <c r="N221" i="1"/>
  <c r="AF221" i="1"/>
  <c r="N187" i="1"/>
  <c r="AF187" i="1"/>
  <c r="N20" i="1"/>
  <c r="AF20" i="1"/>
  <c r="N292" i="1"/>
  <c r="AF292" i="1"/>
  <c r="N143" i="1"/>
  <c r="AF143" i="1"/>
  <c r="N317" i="1"/>
  <c r="AF317" i="1"/>
  <c r="N157" i="1"/>
  <c r="AF157" i="1"/>
  <c r="N364" i="1"/>
  <c r="AF364" i="1"/>
  <c r="N348" i="1"/>
  <c r="AF348" i="1"/>
  <c r="N336" i="1"/>
  <c r="AF336" i="1"/>
  <c r="N339" i="1"/>
  <c r="AF339" i="1"/>
  <c r="N85" i="1"/>
  <c r="AF85" i="1"/>
  <c r="N108" i="1"/>
  <c r="AF108" i="1"/>
  <c r="N297" i="1"/>
  <c r="AF297" i="1"/>
  <c r="N122" i="1"/>
  <c r="N255" i="1"/>
  <c r="AF255" i="1"/>
  <c r="N233" i="1"/>
  <c r="AF233" i="1"/>
  <c r="N338" i="1"/>
  <c r="AF338" i="1"/>
  <c r="N34" i="1"/>
  <c r="AF34" i="1"/>
  <c r="N171" i="1"/>
  <c r="AF171" i="1"/>
  <c r="N29" i="1"/>
  <c r="AF29" i="1"/>
  <c r="N9" i="1"/>
  <c r="AF9" i="1"/>
  <c r="N106" i="1"/>
  <c r="AF106" i="1"/>
  <c r="N219" i="1"/>
  <c r="AF219" i="1"/>
  <c r="N414" i="1"/>
  <c r="AF414" i="1"/>
  <c r="N327" i="1"/>
  <c r="AF327" i="1"/>
  <c r="N367" i="1"/>
  <c r="AF367" i="1"/>
  <c r="N74" i="1"/>
  <c r="AF74" i="1"/>
  <c r="N281" i="1"/>
  <c r="AF281" i="1"/>
  <c r="N261" i="1"/>
  <c r="AF261" i="1"/>
  <c r="N209" i="1"/>
  <c r="AF209" i="1"/>
  <c r="N133" i="1"/>
  <c r="AF133" i="1"/>
  <c r="N119" i="1"/>
  <c r="AF119" i="1"/>
  <c r="N235" i="1"/>
  <c r="AF235" i="1"/>
  <c r="N175" i="1"/>
  <c r="AF175" i="1"/>
  <c r="N193" i="1"/>
  <c r="AF193" i="1"/>
  <c r="N95" i="1"/>
  <c r="AF95" i="1"/>
  <c r="N330" i="1"/>
  <c r="AF330" i="1"/>
  <c r="N159" i="1"/>
  <c r="AF159" i="1"/>
  <c r="N198" i="1"/>
  <c r="AF198" i="1"/>
  <c r="N229" i="1"/>
  <c r="AF229" i="1"/>
  <c r="N313" i="1"/>
  <c r="AF313" i="1"/>
  <c r="N152" i="1"/>
  <c r="AF152" i="1"/>
  <c r="N75" i="1"/>
  <c r="AF75" i="1"/>
  <c r="N86" i="1"/>
  <c r="AF86" i="1"/>
  <c r="N136" i="1"/>
  <c r="AF136" i="1"/>
  <c r="N115" i="1"/>
  <c r="AF115" i="1"/>
  <c r="N238" i="1"/>
  <c r="AF238" i="1"/>
  <c r="N156" i="1"/>
  <c r="AF156" i="1"/>
  <c r="N66" i="1"/>
  <c r="AF66" i="1"/>
  <c r="N417" i="1"/>
  <c r="AF417" i="1"/>
  <c r="N303" i="1"/>
  <c r="AF303" i="1"/>
  <c r="N318" i="1"/>
  <c r="AF318" i="1"/>
  <c r="N208" i="1"/>
  <c r="AF208" i="1"/>
  <c r="N199" i="1"/>
  <c r="AF199" i="1"/>
  <c r="N14" i="1"/>
  <c r="AF14" i="1"/>
  <c r="AP331" i="1" l="1"/>
  <c r="AP245" i="1"/>
  <c r="AP197" i="1"/>
  <c r="AP356" i="1"/>
  <c r="AP288" i="1"/>
  <c r="AP309" i="1"/>
  <c r="AP207" i="1"/>
  <c r="AP132" i="1"/>
  <c r="AP80" i="1"/>
  <c r="AP137" i="1"/>
  <c r="AP93" i="1"/>
  <c r="AP360" i="1"/>
  <c r="AP135" i="1"/>
  <c r="AP343" i="1"/>
  <c r="AP217" i="1"/>
  <c r="AP115" i="1"/>
  <c r="AP223" i="1"/>
  <c r="AP136" i="1"/>
  <c r="AP86" i="1"/>
  <c r="AP75" i="1"/>
  <c r="AP91" i="1"/>
  <c r="AP122" i="1"/>
  <c r="AP161" i="1"/>
  <c r="AO422" i="1"/>
  <c r="AN422" i="1"/>
  <c r="AM422" i="1"/>
  <c r="AL422" i="1"/>
  <c r="AK422" i="1"/>
  <c r="AJ422" i="1"/>
  <c r="AI422" i="1"/>
  <c r="AH422" i="1"/>
  <c r="AP422" i="1" s="1"/>
  <c r="AP237" i="1"/>
  <c r="AP301" i="1"/>
  <c r="AP82" i="1"/>
  <c r="AP152" i="1"/>
  <c r="AP313" i="1"/>
  <c r="AP229" i="1"/>
  <c r="AP11" i="1"/>
  <c r="AP198" i="1"/>
  <c r="AP392" i="1"/>
  <c r="AP221" i="1"/>
  <c r="AP159" i="1"/>
  <c r="AP410" i="1"/>
  <c r="AP330" i="1"/>
  <c r="AP95" i="1"/>
  <c r="AP193" i="1"/>
  <c r="AP48" i="1"/>
  <c r="AP170" i="1"/>
  <c r="AP248" i="1"/>
  <c r="AP239" i="1"/>
  <c r="AP251" i="1"/>
  <c r="AP94" i="1"/>
  <c r="AP273" i="1"/>
  <c r="AP43" i="1"/>
  <c r="AP65" i="1"/>
  <c r="AP320" i="1"/>
  <c r="AP118" i="1"/>
  <c r="AP299" i="1"/>
  <c r="AP206" i="1"/>
  <c r="AP111" i="1"/>
  <c r="AP399" i="1"/>
  <c r="AP128" i="1"/>
  <c r="AP286" i="1"/>
  <c r="AP121" i="1"/>
  <c r="AP102" i="1"/>
  <c r="AP51" i="1"/>
  <c r="AP394" i="1"/>
  <c r="AP40" i="1"/>
  <c r="AP162" i="1"/>
  <c r="AP365" i="1"/>
  <c r="AP33" i="1"/>
  <c r="AP187" i="1"/>
  <c r="AP83" i="1"/>
  <c r="AP25" i="1"/>
  <c r="AP315" i="1"/>
  <c r="AP264" i="1"/>
  <c r="AP292" i="1"/>
  <c r="AP323" i="1"/>
  <c r="AP31" i="1"/>
  <c r="AP405" i="1"/>
  <c r="AP242" i="1"/>
  <c r="AP256" i="1"/>
  <c r="AP29" i="1"/>
  <c r="AP9" i="1"/>
  <c r="AP139" i="1"/>
  <c r="AP34" i="1"/>
  <c r="AP220" i="1"/>
  <c r="AP230" i="1"/>
  <c r="AP384" i="1"/>
  <c r="AP335" i="1"/>
  <c r="AP58" i="1"/>
  <c r="AP171" i="1"/>
  <c r="AP294" i="1"/>
  <c r="AP282" i="1"/>
  <c r="AP322" i="1"/>
  <c r="AP338" i="1"/>
  <c r="AP233" i="1"/>
  <c r="AP56" i="1"/>
  <c r="AP255" i="1"/>
  <c r="AP145" i="1"/>
  <c r="AP49" i="1"/>
  <c r="AP287" i="1"/>
  <c r="AP389" i="1"/>
  <c r="AP106" i="1"/>
  <c r="AP184" i="1"/>
  <c r="AP385" i="1"/>
  <c r="AP155" i="1"/>
  <c r="AP296" i="1"/>
  <c r="AP306" i="1"/>
  <c r="AP298" i="1"/>
  <c r="AP400" i="1"/>
  <c r="AP300" i="1"/>
  <c r="AP39" i="1"/>
  <c r="AP380" i="1"/>
  <c r="AP355" i="1"/>
  <c r="AP411" i="1"/>
  <c r="AP305" i="1"/>
  <c r="AP70" i="1"/>
  <c r="AP7" i="1"/>
  <c r="AP181" i="1"/>
  <c r="AP321" i="1"/>
  <c r="AP168" i="1"/>
  <c r="AP260" i="1"/>
  <c r="AP244" i="1"/>
  <c r="AP17" i="1"/>
  <c r="AJ191" i="1"/>
  <c r="AK191" i="1"/>
  <c r="AL191" i="1"/>
  <c r="AM191" i="1"/>
  <c r="AN191" i="1"/>
  <c r="AO191" i="1"/>
  <c r="AH191" i="1"/>
  <c r="AI191" i="1"/>
  <c r="AP235" i="1"/>
  <c r="AP371" i="1"/>
  <c r="AP89" i="1"/>
  <c r="AP200" i="1"/>
  <c r="AP226" i="1"/>
  <c r="AP293" i="1"/>
  <c r="AP169" i="1"/>
  <c r="AP362" i="1"/>
  <c r="AP189" i="1"/>
  <c r="AP133" i="1"/>
  <c r="AP119" i="1"/>
  <c r="AP160" i="1"/>
  <c r="AP284" i="1"/>
  <c r="AP175" i="1"/>
  <c r="AP283" i="1"/>
  <c r="AP24" i="1"/>
  <c r="AP64" i="1"/>
  <c r="AP210" i="1"/>
  <c r="AP174" i="1"/>
  <c r="AP130" i="1"/>
  <c r="AP78" i="1"/>
  <c r="AP271" i="1"/>
  <c r="AJ373" i="1"/>
  <c r="AK373" i="1"/>
  <c r="AL373" i="1"/>
  <c r="AM373" i="1"/>
  <c r="AN373" i="1"/>
  <c r="AO373" i="1"/>
  <c r="AH373" i="1"/>
  <c r="AI373" i="1"/>
  <c r="AP103" i="1"/>
  <c r="AP38" i="1"/>
  <c r="AP366" i="1"/>
  <c r="AP110" i="1"/>
  <c r="AP36" i="1"/>
  <c r="AP370" i="1"/>
  <c r="AP50" i="1"/>
  <c r="AP27" i="1"/>
  <c r="AP16" i="1"/>
  <c r="AP6" i="1"/>
  <c r="AP44" i="1"/>
  <c r="AP32" i="1"/>
  <c r="AP413" i="1"/>
  <c r="AP104" i="1"/>
  <c r="AP129" i="1"/>
  <c r="AP346" i="1"/>
  <c r="AP23" i="1"/>
  <c r="AP290" i="1"/>
  <c r="AP275" i="1"/>
  <c r="AP211" i="1"/>
  <c r="AP215" i="1"/>
  <c r="AP96" i="1"/>
  <c r="AP57" i="1"/>
  <c r="AP13" i="1"/>
  <c r="AP259" i="1"/>
  <c r="AP391" i="1"/>
  <c r="AP407" i="1"/>
  <c r="AP185" i="1"/>
  <c r="AP236" i="1"/>
  <c r="AP345" i="1"/>
  <c r="AP147" i="1"/>
  <c r="AP90" i="1"/>
  <c r="AP228" i="1"/>
  <c r="AP177" i="1"/>
  <c r="AP265" i="1"/>
  <c r="AP415" i="1"/>
  <c r="AP183" i="1"/>
  <c r="AP151" i="1"/>
  <c r="AP212" i="1"/>
  <c r="AP361" i="1"/>
  <c r="AP62" i="1"/>
  <c r="AP176" i="1"/>
  <c r="AP227" i="1"/>
  <c r="AP393" i="1"/>
  <c r="AP369" i="1"/>
  <c r="AP310" i="1"/>
  <c r="AP35" i="1"/>
  <c r="AP19" i="1"/>
  <c r="AP5" i="1"/>
  <c r="AP101" i="1"/>
  <c r="AP172" i="1"/>
  <c r="AP258" i="1"/>
  <c r="AP107" i="1"/>
  <c r="AP341" i="1"/>
  <c r="AP59" i="1"/>
  <c r="AP140" i="1"/>
  <c r="AP194" i="1"/>
  <c r="AP247" i="1"/>
  <c r="AP270" i="1"/>
  <c r="AP274" i="1"/>
  <c r="AP329" i="1"/>
  <c r="AP149" i="1"/>
  <c r="AP124" i="1"/>
  <c r="AP402" i="1"/>
  <c r="AP98" i="1"/>
  <c r="AP47" i="1"/>
  <c r="AP319" i="1"/>
  <c r="AP252" i="1"/>
  <c r="AP186" i="1"/>
  <c r="AP379" i="1"/>
  <c r="AP333" i="1"/>
  <c r="AP363" i="1"/>
  <c r="AP125" i="1"/>
  <c r="AP117" i="1"/>
  <c r="AP150" i="1"/>
  <c r="AP153" i="1"/>
  <c r="AM418" i="1"/>
  <c r="AN418" i="1"/>
  <c r="AO418" i="1"/>
  <c r="AL418" i="1"/>
  <c r="AK418" i="1"/>
  <c r="AJ418" i="1"/>
  <c r="AI418" i="1"/>
  <c r="AH418" i="1"/>
  <c r="AP418" i="1" s="1"/>
  <c r="AP373" i="1"/>
  <c r="AP334" i="1"/>
  <c r="AP84" i="1"/>
  <c r="AP100" i="1"/>
  <c r="AP377" i="1"/>
  <c r="AJ204" i="1"/>
  <c r="AK204" i="1"/>
  <c r="AL204" i="1"/>
  <c r="AM204" i="1"/>
  <c r="AN204" i="1"/>
  <c r="AO204" i="1"/>
  <c r="AH204" i="1"/>
  <c r="AI204" i="1"/>
  <c r="AJ72" i="1"/>
  <c r="AK72" i="1"/>
  <c r="AL72" i="1"/>
  <c r="AM72" i="1"/>
  <c r="AN72" i="1"/>
  <c r="AO72" i="1"/>
  <c r="AH72" i="1"/>
  <c r="AI72" i="1"/>
  <c r="AJ328" i="1"/>
  <c r="AK328" i="1"/>
  <c r="AL328" i="1"/>
  <c r="AM328" i="1"/>
  <c r="AN328" i="1"/>
  <c r="AO328" i="1"/>
  <c r="AH328" i="1"/>
  <c r="AI328" i="1"/>
  <c r="AJ20" i="1"/>
  <c r="AK20" i="1"/>
  <c r="AL20" i="1"/>
  <c r="AM20" i="1"/>
  <c r="AN20" i="1"/>
  <c r="AO20" i="1"/>
  <c r="AH20" i="1"/>
  <c r="AI20" i="1"/>
  <c r="AJ412" i="1"/>
  <c r="AK412" i="1"/>
  <c r="AL412" i="1"/>
  <c r="AM412" i="1"/>
  <c r="AN412" i="1"/>
  <c r="AO412" i="1"/>
  <c r="AH412" i="1"/>
  <c r="AI412" i="1"/>
  <c r="AJ289" i="1"/>
  <c r="AK289" i="1"/>
  <c r="AL289" i="1"/>
  <c r="AM289" i="1"/>
  <c r="AN289" i="1"/>
  <c r="AO289" i="1"/>
  <c r="AH289" i="1"/>
  <c r="AI289" i="1"/>
  <c r="AJ109" i="1"/>
  <c r="AK109" i="1"/>
  <c r="AL109" i="1"/>
  <c r="AM109" i="1"/>
  <c r="AN109" i="1"/>
  <c r="AO109" i="1"/>
  <c r="AI109" i="1"/>
  <c r="AJ143" i="1"/>
  <c r="AK143" i="1"/>
  <c r="AL143" i="1"/>
  <c r="AM143" i="1"/>
  <c r="AN143" i="1"/>
  <c r="AO143" i="1"/>
  <c r="AH143" i="1"/>
  <c r="AI143" i="1"/>
  <c r="AJ61" i="1"/>
  <c r="AK61" i="1"/>
  <c r="AL61" i="1"/>
  <c r="AM61" i="1"/>
  <c r="AN61" i="1"/>
  <c r="AO61" i="1"/>
  <c r="AH61" i="1"/>
  <c r="AI61" i="1"/>
  <c r="AP191" i="1" l="1"/>
  <c r="AP204" i="1"/>
  <c r="AP72" i="1"/>
  <c r="AP328" i="1"/>
  <c r="AP20" i="1"/>
  <c r="AP412" i="1"/>
  <c r="AP289" i="1"/>
  <c r="AP109" i="1"/>
  <c r="AP143" i="1"/>
  <c r="AP61" i="1"/>
</calcChain>
</file>

<file path=xl/sharedStrings.xml><?xml version="1.0" encoding="utf-8"?>
<sst xmlns="http://schemas.openxmlformats.org/spreadsheetml/2006/main" count="9789" uniqueCount="557">
  <si>
    <t>Player</t>
  </si>
  <si>
    <t>Position</t>
  </si>
  <si>
    <t>FPL Position</t>
  </si>
  <si>
    <t>Team</t>
  </si>
  <si>
    <t>Abbrievation</t>
  </si>
  <si>
    <t>FBREF xG per 90</t>
  </si>
  <si>
    <t>FBREF xA per 90</t>
  </si>
  <si>
    <t>UNDERSTAT xG per 90</t>
  </si>
  <si>
    <t>UNDERSTAT xA per 90</t>
  </si>
  <si>
    <t>INFOGOL xG per 90</t>
  </si>
  <si>
    <t>INFOGOL xA per 90</t>
  </si>
  <si>
    <t>avg xG per 90</t>
  </si>
  <si>
    <t>avg xA per 90</t>
  </si>
  <si>
    <t>avg xG + xA per 90</t>
  </si>
  <si>
    <t>avg minutes played</t>
  </si>
  <si>
    <t>Available</t>
  </si>
  <si>
    <t>GW31</t>
  </si>
  <si>
    <t>GW32</t>
  </si>
  <si>
    <t>GW33</t>
  </si>
  <si>
    <t>GW34</t>
  </si>
  <si>
    <t>GW35</t>
  </si>
  <si>
    <t>GW36</t>
  </si>
  <si>
    <t>GW37</t>
  </si>
  <si>
    <t>GW38</t>
  </si>
  <si>
    <t>mins value</t>
  </si>
  <si>
    <t>baseline goal value</t>
  </si>
  <si>
    <t>baseline assist value</t>
  </si>
  <si>
    <t>GW31 xPoints</t>
  </si>
  <si>
    <t>GW32 xPoints</t>
  </si>
  <si>
    <t>GW33 xPoints</t>
  </si>
  <si>
    <t>GW34 xPoints</t>
  </si>
  <si>
    <t>GW35 xPoints</t>
  </si>
  <si>
    <t>GW36 xPoints</t>
  </si>
  <si>
    <t>GW37 xPoints</t>
  </si>
  <si>
    <t>GW38 xPoints</t>
  </si>
  <si>
    <t>Total xPoints</t>
  </si>
  <si>
    <t>Aaron Cresswell</t>
  </si>
  <si>
    <t>Defender</t>
  </si>
  <si>
    <t>D</t>
  </si>
  <si>
    <t>West Ham</t>
  </si>
  <si>
    <t>WHU</t>
  </si>
  <si>
    <t>Y</t>
  </si>
  <si>
    <t>EVE</t>
  </si>
  <si>
    <t>bre</t>
  </si>
  <si>
    <t>BUR</t>
  </si>
  <si>
    <t>che</t>
  </si>
  <si>
    <t>ARS</t>
  </si>
  <si>
    <t>nor</t>
  </si>
  <si>
    <t>MCI</t>
  </si>
  <si>
    <t>bha</t>
  </si>
  <si>
    <t>Aaron Lennon</t>
  </si>
  <si>
    <t>Midfielder</t>
  </si>
  <si>
    <t>M</t>
  </si>
  <si>
    <t>Burnley</t>
  </si>
  <si>
    <t>whu</t>
  </si>
  <si>
    <t>SOU</t>
  </si>
  <si>
    <t>WOL</t>
  </si>
  <si>
    <t>wat</t>
  </si>
  <si>
    <t>AVL</t>
  </si>
  <si>
    <t>tot</t>
  </si>
  <si>
    <t>avl</t>
  </si>
  <si>
    <t>NEW</t>
  </si>
  <si>
    <t>Aaron Ramsdale</t>
  </si>
  <si>
    <t>Goalkeeper</t>
  </si>
  <si>
    <t>G</t>
  </si>
  <si>
    <t>Arsenal</t>
  </si>
  <si>
    <t>CRY</t>
  </si>
  <si>
    <t>BHA</t>
  </si>
  <si>
    <t>sou</t>
  </si>
  <si>
    <t>MUN</t>
  </si>
  <si>
    <t>LEE</t>
  </si>
  <si>
    <t>new</t>
  </si>
  <si>
    <t>Aaron Wan-Bissaka</t>
  </si>
  <si>
    <t>Manchester Utd</t>
  </si>
  <si>
    <t>LEI</t>
  </si>
  <si>
    <t>eve</t>
  </si>
  <si>
    <t>NOR</t>
  </si>
  <si>
    <t>liv</t>
  </si>
  <si>
    <t>ars</t>
  </si>
  <si>
    <t>BRE</t>
  </si>
  <si>
    <t>CHE</t>
  </si>
  <si>
    <t>cry</t>
  </si>
  <si>
    <t>Abdoulaye Doucoure</t>
  </si>
  <si>
    <t>Everton</t>
  </si>
  <si>
    <t>bur</t>
  </si>
  <si>
    <t>lei</t>
  </si>
  <si>
    <t>Adam Armstrong</t>
  </si>
  <si>
    <t>Forward</t>
  </si>
  <si>
    <t>F</t>
  </si>
  <si>
    <t>Southampton</t>
  </si>
  <si>
    <t>lee</t>
  </si>
  <si>
    <t>LIV</t>
  </si>
  <si>
    <t>Adam Forshaw</t>
  </si>
  <si>
    <t>Leeds United</t>
  </si>
  <si>
    <t>Adam Idah</t>
  </si>
  <si>
    <t>Norwich City</t>
  </si>
  <si>
    <t>N</t>
  </si>
  <si>
    <t>mun</t>
  </si>
  <si>
    <t>wol</t>
  </si>
  <si>
    <t>TOT</t>
  </si>
  <si>
    <t>Adam Lallana</t>
  </si>
  <si>
    <t>Brighton</t>
  </si>
  <si>
    <t>Adam Masina</t>
  </si>
  <si>
    <t>Watford</t>
  </si>
  <si>
    <t>WAT</t>
  </si>
  <si>
    <t>mci</t>
  </si>
  <si>
    <t>Adam Webster</t>
  </si>
  <si>
    <t>Ademola Lookman</t>
  </si>
  <si>
    <t>Leicester City</t>
  </si>
  <si>
    <t>Adrian</t>
  </si>
  <si>
    <t>Liverpool</t>
  </si>
  <si>
    <t>avl?</t>
  </si>
  <si>
    <t>Albert Sambi Lokonga</t>
  </si>
  <si>
    <t>Alex Iwobi</t>
  </si>
  <si>
    <t>Alex McCarthy</t>
  </si>
  <si>
    <t>Alex Oxlade-Chamberlain</t>
  </si>
  <si>
    <t>Alex Telles</t>
  </si>
  <si>
    <t>Alexandre Lacazette</t>
  </si>
  <si>
    <t>Alexis Mac Allister</t>
  </si>
  <si>
    <t>Alisson</t>
  </si>
  <si>
    <t>Allan</t>
  </si>
  <si>
    <t>Allan Saint-Maximin</t>
  </si>
  <si>
    <t>Newcastle Utd</t>
  </si>
  <si>
    <t>Alphonse Areola</t>
  </si>
  <si>
    <t>Alvaro Fernandez</t>
  </si>
  <si>
    <t>Brentford</t>
  </si>
  <si>
    <t>André Gomes</t>
  </si>
  <si>
    <t>Andreas Christensen</t>
  </si>
  <si>
    <t>Chelsea</t>
  </si>
  <si>
    <t>Andrew Omobamidele</t>
  </si>
  <si>
    <t>Andrew Robertson</t>
  </si>
  <si>
    <t>Andriy Yarmolenko</t>
  </si>
  <si>
    <t>Andros Townsend</t>
  </si>
  <si>
    <t>Angelo Ogbonna</t>
  </si>
  <si>
    <t>Angus Gunn</t>
  </si>
  <si>
    <t>Anthony Elanga</t>
  </si>
  <si>
    <t>Anthony Gordon</t>
  </si>
  <si>
    <t>Antonio Rudiger</t>
  </si>
  <si>
    <t>Anwar El Ghazi</t>
  </si>
  <si>
    <t>Armando Broja</t>
  </si>
  <si>
    <t>Arthur Masuaku</t>
  </si>
  <si>
    <t>Ashley Barnes</t>
  </si>
  <si>
    <t>Ashley Westwood</t>
  </si>
  <si>
    <t>Ashley Young</t>
  </si>
  <si>
    <t>Aston Villa</t>
  </si>
  <si>
    <t>Asmir Begovic</t>
  </si>
  <si>
    <t>Aymeric Laporte</t>
  </si>
  <si>
    <t>Manchester City</t>
  </si>
  <si>
    <t>Ben Chilwell</t>
  </si>
  <si>
    <t>Ben Davies</t>
  </si>
  <si>
    <t>Tottenham</t>
  </si>
  <si>
    <t>Ben Foster</t>
  </si>
  <si>
    <t>Ben Gibson</t>
  </si>
  <si>
    <t>Ben Godfrey</t>
  </si>
  <si>
    <t>Ben Johnson</t>
  </si>
  <si>
    <t>Ben Mee</t>
  </si>
  <si>
    <t>Ben White</t>
  </si>
  <si>
    <t>Bernardo Silva</t>
  </si>
  <si>
    <t>Bernd Leno</t>
  </si>
  <si>
    <t>Billy Gilmour</t>
  </si>
  <si>
    <t>Boubakary Soumare</t>
  </si>
  <si>
    <t>Brandon Williams</t>
  </si>
  <si>
    <t>Bruno Fernandes</t>
  </si>
  <si>
    <t>Bryan Mbeumo</t>
  </si>
  <si>
    <t>Bukayo Saka</t>
  </si>
  <si>
    <t>Caglar Soyuncu</t>
  </si>
  <si>
    <t>Callum Hudson-Odoi</t>
  </si>
  <si>
    <t>Callum Wilson</t>
  </si>
  <si>
    <t>Calum Chambers</t>
  </si>
  <si>
    <t>Caoimhin Kelleher</t>
  </si>
  <si>
    <t>Cedric Soares</t>
  </si>
  <si>
    <t>Cesar Azpilicueta</t>
  </si>
  <si>
    <t>Charlie Taylor</t>
  </si>
  <si>
    <t>Che Adams</t>
  </si>
  <si>
    <t>Cheikhou Kouyate</t>
  </si>
  <si>
    <t>Crystal Palace</t>
  </si>
  <si>
    <t>eve??</t>
  </si>
  <si>
    <t>Chris Wood</t>
  </si>
  <si>
    <t>Christian Benteke</t>
  </si>
  <si>
    <t>Christian Eriksen</t>
  </si>
  <si>
    <t>Christian Kabasele</t>
  </si>
  <si>
    <t>Christian Norgaard</t>
  </si>
  <si>
    <t>Christian Pulisic</t>
  </si>
  <si>
    <t>Ciaran Clark</t>
  </si>
  <si>
    <t>Connor Roberts</t>
  </si>
  <si>
    <t>Conor Coady</t>
  </si>
  <si>
    <t>Wolves</t>
  </si>
  <si>
    <t>Conor Gallagher</t>
  </si>
  <si>
    <t>Craig Cathcart</t>
  </si>
  <si>
    <t>Craig Dawson</t>
  </si>
  <si>
    <t>Cristian Romero</t>
  </si>
  <si>
    <t>Cristiano Ronaldo</t>
  </si>
  <si>
    <t>Cucho Hernández</t>
  </si>
  <si>
    <t>Curtis Jones</t>
  </si>
  <si>
    <t>Dale Stephens</t>
  </si>
  <si>
    <t>Dan Burn</t>
  </si>
  <si>
    <t>Daniel Amartey</t>
  </si>
  <si>
    <t>Daniel Bachmann</t>
  </si>
  <si>
    <t>Daniel James</t>
  </si>
  <si>
    <t>Daniel Podence</t>
  </si>
  <si>
    <t>Danny Ings</t>
  </si>
  <si>
    <t>Danny Rose</t>
  </si>
  <si>
    <t>Danny Ward</t>
  </si>
  <si>
    <t>Danny Welbeck</t>
  </si>
  <si>
    <t>David de Gea</t>
  </si>
  <si>
    <t>David Raya</t>
  </si>
  <si>
    <t>Davinson Sanchez</t>
  </si>
  <si>
    <t>Dean Henderson</t>
  </si>
  <si>
    <t>Declan Rice</t>
  </si>
  <si>
    <t>Dele Alli</t>
  </si>
  <si>
    <t>Demarai Gray</t>
  </si>
  <si>
    <t>Diego Llorente</t>
  </si>
  <si>
    <t>Dimitrios Giannoulis</t>
  </si>
  <si>
    <t>Diogo Dalot</t>
  </si>
  <si>
    <t>Diogo Jota</t>
  </si>
  <si>
    <t>Dominic Calvert-Lewin</t>
  </si>
  <si>
    <t>Donny van de Beek</t>
  </si>
  <si>
    <t>Douglas Luiz</t>
  </si>
  <si>
    <t>Dwight McNeil</t>
  </si>
  <si>
    <t>Ederson</t>
  </si>
  <si>
    <t>Edinson Cavani</t>
  </si>
  <si>
    <t>Edo Kayembe</t>
  </si>
  <si>
    <t>Edouard Mendy</t>
  </si>
  <si>
    <t>Emerson Royal</t>
  </si>
  <si>
    <t>Emi Buendia</t>
  </si>
  <si>
    <t>Emil Krafth</t>
  </si>
  <si>
    <t>Emile Smith Rowe</t>
  </si>
  <si>
    <t>Emiliano Martinez</t>
  </si>
  <si>
    <t>Emmanuel Dennis</t>
  </si>
  <si>
    <t>Enock Mwepu</t>
  </si>
  <si>
    <t>Eric Bailly</t>
  </si>
  <si>
    <t>Eric Dier</t>
  </si>
  <si>
    <t>Erik Pieters</t>
  </si>
  <si>
    <t>Ethan Pinnock</t>
  </si>
  <si>
    <t>Ezri Konsa</t>
  </si>
  <si>
    <t>Fabian Delph</t>
  </si>
  <si>
    <t>Fabian Schar</t>
  </si>
  <si>
    <t>Fabinho</t>
  </si>
  <si>
    <t>Fabio Silva</t>
  </si>
  <si>
    <t>Federico Fernández</t>
  </si>
  <si>
    <t>Fernandinho</t>
  </si>
  <si>
    <t>Fernando Marcal</t>
  </si>
  <si>
    <t>Francisco Sierralta</t>
  </si>
  <si>
    <t>Francisco Trincao</t>
  </si>
  <si>
    <t>Frank Onyeka</t>
  </si>
  <si>
    <t>Fraser Forster</t>
  </si>
  <si>
    <t>Fred</t>
  </si>
  <si>
    <t>Gabriel Dos Santos</t>
  </si>
  <si>
    <t>Gabriel Jesus</t>
  </si>
  <si>
    <t>Gabriel Martinelli</t>
  </si>
  <si>
    <t>Granit Xhaka</t>
  </si>
  <si>
    <t>Grant Hanley</t>
  </si>
  <si>
    <t>Hakim Ziyech</t>
  </si>
  <si>
    <t>Hamza Choudhury</t>
  </si>
  <si>
    <t>Harry Kane</t>
  </si>
  <si>
    <t>Harry Maguire</t>
  </si>
  <si>
    <t>Harry Winks</t>
  </si>
  <si>
    <t>Harvey Barnes</t>
  </si>
  <si>
    <t>Hassane Kamara</t>
  </si>
  <si>
    <t>Hugo Lloris</t>
  </si>
  <si>
    <t>Hwang Hee-chan</t>
  </si>
  <si>
    <t>Ibrahima Diallo</t>
  </si>
  <si>
    <t>Ibrahima Konaté</t>
  </si>
  <si>
    <t>Ilkay Gundogan</t>
  </si>
  <si>
    <t>Illan Meslier</t>
  </si>
  <si>
    <t>Imran Louza</t>
  </si>
  <si>
    <t>Isaac Hayden</t>
  </si>
  <si>
    <t>Ismaila Sarr</t>
  </si>
  <si>
    <t>Issa Diop</t>
  </si>
  <si>
    <t>Ivan Toney</t>
  </si>
  <si>
    <t>Jack Butland</t>
  </si>
  <si>
    <t>Jack Cork</t>
  </si>
  <si>
    <t>Jack Grealish</t>
  </si>
  <si>
    <t>Jack Harrison</t>
  </si>
  <si>
    <t>Jack Stephens</t>
  </si>
  <si>
    <t>Jacob Murphy</t>
  </si>
  <si>
    <t>Jacob Ramsey</t>
  </si>
  <si>
    <t>Jacob Sørensen</t>
  </si>
  <si>
    <t>Jadon Sancho</t>
  </si>
  <si>
    <t>Jakub Moder</t>
  </si>
  <si>
    <t>Jamaal Lascelles</t>
  </si>
  <si>
    <t>Jamal Lewis</t>
  </si>
  <si>
    <t>James Justin</t>
  </si>
  <si>
    <t>James Maddison</t>
  </si>
  <si>
    <t>James McArthur</t>
  </si>
  <si>
    <t>James Tarkowski</t>
  </si>
  <si>
    <t>James Tomkins</t>
  </si>
  <si>
    <t>James Ward-Prowse</t>
  </si>
  <si>
    <t>Jamie Shackleton</t>
  </si>
  <si>
    <t>Jamie Vardy</t>
  </si>
  <si>
    <t>Jan Bednarek</t>
  </si>
  <si>
    <t>Jannik Vestergaard</t>
  </si>
  <si>
    <t>Japhet Tanganga</t>
  </si>
  <si>
    <t>Jarrod Bowen</t>
  </si>
  <si>
    <t>Jason Steele</t>
  </si>
  <si>
    <t>Javier Manquillo</t>
  </si>
  <si>
    <t>Jay Rodriguez</t>
  </si>
  <si>
    <t>Jean-Philippe Mateta</t>
  </si>
  <si>
    <t>Jeffrey Schlupp</t>
  </si>
  <si>
    <t>Jeremy Ngakia</t>
  </si>
  <si>
    <t>Jesse Lingard</t>
  </si>
  <si>
    <t>Joachim Andersen</t>
  </si>
  <si>
    <t>Joao Cancelo</t>
  </si>
  <si>
    <t>Joao Moutinho</t>
  </si>
  <si>
    <t>João Pedro</t>
  </si>
  <si>
    <t>Joe Gomez</t>
  </si>
  <si>
    <t>Joe Willock</t>
  </si>
  <si>
    <t>Joel Matip</t>
  </si>
  <si>
    <t>Joel Veltman</t>
  </si>
  <si>
    <t>Joel Ward</t>
  </si>
  <si>
    <t>Joelinton</t>
  </si>
  <si>
    <t>Johann Berg Gudmundsson</t>
  </si>
  <si>
    <t>John McGinn</t>
  </si>
  <si>
    <t>John Ruddy</t>
  </si>
  <si>
    <t>John Stones</t>
  </si>
  <si>
    <t>Jonas Lössl</t>
  </si>
  <si>
    <t>Jonjo Shelvey</t>
  </si>
  <si>
    <t>Jonjoe Kenny</t>
  </si>
  <si>
    <t>Jonny Evans</t>
  </si>
  <si>
    <t>Jordan Ayew</t>
  </si>
  <si>
    <t>Jordan Henderson</t>
  </si>
  <si>
    <t>Jordan Pickford</t>
  </si>
  <si>
    <t>Jorginho</t>
  </si>
  <si>
    <t>Jose Sa</t>
  </si>
  <si>
    <t>Josh Brownhill</t>
  </si>
  <si>
    <t>Josh Dasilva</t>
  </si>
  <si>
    <t>Josh Sargent</t>
  </si>
  <si>
    <t>Joshua King</t>
  </si>
  <si>
    <t>Junior Firpo</t>
  </si>
  <si>
    <t>Juraj Kucka</t>
  </si>
  <si>
    <t>Kai Havertz</t>
  </si>
  <si>
    <t>Kalvin Phillips</t>
  </si>
  <si>
    <t>Karl Darlow</t>
  </si>
  <si>
    <t>Kasper Schmeichel</t>
  </si>
  <si>
    <t>Kelechi Iheanacho</t>
  </si>
  <si>
    <t>Ken Sema</t>
  </si>
  <si>
    <t>Kenny McLean</t>
  </si>
  <si>
    <t>Kepa Arrizabalaga</t>
  </si>
  <si>
    <t>Kevin De Bruyne</t>
  </si>
  <si>
    <t>Kieran Dowell</t>
  </si>
  <si>
    <t>Kieran Tierney</t>
  </si>
  <si>
    <t>Kieran Trippier</t>
  </si>
  <si>
    <t>Kiernan Dewsbury-Hall</t>
  </si>
  <si>
    <t>Kiko Femenia</t>
  </si>
  <si>
    <t>Konstantinos Tsimikas</t>
  </si>
  <si>
    <t>Kortney Hause</t>
  </si>
  <si>
    <t>Kristoffer Ajer</t>
  </si>
  <si>
    <t>Kristoffer Klaesson</t>
  </si>
  <si>
    <t>Kurt Zouma</t>
  </si>
  <si>
    <t>Kyle Walker</t>
  </si>
  <si>
    <t>Kyle Walker-Peters</t>
  </si>
  <si>
    <t>Leander Dendoncker</t>
  </si>
  <si>
    <t>Leandro Trossard</t>
  </si>
  <si>
    <t>Lee Grant</t>
  </si>
  <si>
    <t>Leon Bailey</t>
  </si>
  <si>
    <t>Lewis Dunk</t>
  </si>
  <si>
    <t>Liam Cooper</t>
  </si>
  <si>
    <t>Lucas Digne</t>
  </si>
  <si>
    <t>Lucas Moura</t>
  </si>
  <si>
    <t>Luis Díaz</t>
  </si>
  <si>
    <t>Luka Milivojevic</t>
  </si>
  <si>
    <t>Lukas Rupp</t>
  </si>
  <si>
    <t>Lukasz Fabianski</t>
  </si>
  <si>
    <t>Luke Ayling</t>
  </si>
  <si>
    <t>Luke Shaw</t>
  </si>
  <si>
    <t>Luke Thomas</t>
  </si>
  <si>
    <t>Lycano</t>
  </si>
  <si>
    <t>Mads Bech Sörensen</t>
  </si>
  <si>
    <t>Mads Roerslev</t>
  </si>
  <si>
    <t>Malang Sarr</t>
  </si>
  <si>
    <t>Manuel Lanzini</t>
  </si>
  <si>
    <t>Marc Albrighton</t>
  </si>
  <si>
    <t>Marc Cucurella</t>
  </si>
  <si>
    <t>Marc Guehi</t>
  </si>
  <si>
    <t>Marcos Alonso</t>
  </si>
  <si>
    <t>Marcus Bettinelli</t>
  </si>
  <si>
    <t>Marcus Rashford</t>
  </si>
  <si>
    <t>Martin Dubravka</t>
  </si>
  <si>
    <t>Martin Odegaard</t>
  </si>
  <si>
    <t>Marvelous Nakamba</t>
  </si>
  <si>
    <t>Mason Greenwood</t>
  </si>
  <si>
    <t>Mason Holgate</t>
  </si>
  <si>
    <t>Mason Mount</t>
  </si>
  <si>
    <t>Matej Vydra</t>
  </si>
  <si>
    <t>Mateo Kovacic</t>
  </si>
  <si>
    <t>Mateusz Klich</t>
  </si>
  <si>
    <t>Mathias Jensen</t>
  </si>
  <si>
    <t>Mathias Jørgensen</t>
  </si>
  <si>
    <t>Mathias Normann</t>
  </si>
  <si>
    <t>Matt Ritchie</t>
  </si>
  <si>
    <t>Matt Targett</t>
  </si>
  <si>
    <t>Matthew Lowton</t>
  </si>
  <si>
    <t>Matty Cash</t>
  </si>
  <si>
    <t>Max Aarons</t>
  </si>
  <si>
    <t>Max Kilman</t>
  </si>
  <si>
    <t>Maxwel Cornet</t>
  </si>
  <si>
    <t>Michael Keane</t>
  </si>
  <si>
    <t>Michael Olise</t>
  </si>
  <si>
    <t>Michail Antonio</t>
  </si>
  <si>
    <t>Miguel Almiron</t>
  </si>
  <si>
    <t>Milot Rashica</t>
  </si>
  <si>
    <t>Mohamed Elneny</t>
  </si>
  <si>
    <t>Mohamed Elyounoussi</t>
  </si>
  <si>
    <t>Mohamed Salah</t>
  </si>
  <si>
    <t>Mohammed Salisu</t>
  </si>
  <si>
    <t>Morgan Sanson</t>
  </si>
  <si>
    <t>Moussa Djenepo</t>
  </si>
  <si>
    <t>Moussa Sissoko</t>
  </si>
  <si>
    <t>Naby Keita</t>
  </si>
  <si>
    <t>Nathan Aké</t>
  </si>
  <si>
    <t>Nathan Collins</t>
  </si>
  <si>
    <t>Nathan Redmond</t>
  </si>
  <si>
    <t>Nathan Tella</t>
  </si>
  <si>
    <t>Nathaniel Clyne</t>
  </si>
  <si>
    <t>Neal Maupay</t>
  </si>
  <si>
    <t>Nelson Semedo</t>
  </si>
  <si>
    <t>Nemanja Matic</t>
  </si>
  <si>
    <t>NGolo Kante</t>
  </si>
  <si>
    <t>Nick Pope</t>
  </si>
  <si>
    <t>Nicolas N'Koulou</t>
  </si>
  <si>
    <t>Nicolas Pepe</t>
  </si>
  <si>
    <t>Nikloa Vlasic</t>
  </si>
  <si>
    <t>Nuno Tavares</t>
  </si>
  <si>
    <t>Odsonne Edouard</t>
  </si>
  <si>
    <t>Oleksandr Zinchenko</t>
  </si>
  <si>
    <t>Oliver Skipp</t>
  </si>
  <si>
    <t>Ollie Watkins</t>
  </si>
  <si>
    <t>Oriol Romeu</t>
  </si>
  <si>
    <t>Ozan Kabak</t>
  </si>
  <si>
    <t>Pablo Fornals</t>
  </si>
  <si>
    <t>Pascal Gross</t>
  </si>
  <si>
    <t>Pascal Struijk</t>
  </si>
  <si>
    <t>Patrick Bamford</t>
  </si>
  <si>
    <t>Patrik Gunnarsson</t>
  </si>
  <si>
    <t>Patson Daka</t>
  </si>
  <si>
    <t>Paul Pogba</t>
  </si>
  <si>
    <t>Peter Etebo</t>
  </si>
  <si>
    <t>Phil Coutinho</t>
  </si>
  <si>
    <t>Phil Foden</t>
  </si>
  <si>
    <t>Pierluigi Gollini</t>
  </si>
  <si>
    <t>Pierre Hojbjerg</t>
  </si>
  <si>
    <t>Pierre Lees-Melou</t>
  </si>
  <si>
    <t>Pierre-Emerick Aubameyang</t>
  </si>
  <si>
    <t>Pontus Jansson</t>
  </si>
  <si>
    <t>Przemyslaw Placheta</t>
  </si>
  <si>
    <t>Raheem Sterling</t>
  </si>
  <si>
    <t>Raphael Dias Belloli</t>
  </si>
  <si>
    <t>Raphael Varane</t>
  </si>
  <si>
    <t>Raul Jimenez</t>
  </si>
  <si>
    <t>Rayan Ait Nouri</t>
  </si>
  <si>
    <t>Reece James</t>
  </si>
  <si>
    <t>Ricardo Pereira</t>
  </si>
  <si>
    <t>Richarlison</t>
  </si>
  <si>
    <t>Rico Henry</t>
  </si>
  <si>
    <t>Riyad Mahrez</t>
  </si>
  <si>
    <t>Rob Holding</t>
  </si>
  <si>
    <t>Robert Sanchez</t>
  </si>
  <si>
    <t>Roberto Firmino</t>
  </si>
  <si>
    <t>Robin Koch</t>
  </si>
  <si>
    <t>Rodri</t>
  </si>
  <si>
    <t>Rodrigo</t>
  </si>
  <si>
    <t>Romain Perraud</t>
  </si>
  <si>
    <t>Romain Saiss</t>
  </si>
  <si>
    <t>Romelu Lukaku</t>
  </si>
  <si>
    <t>Ruben Dias</t>
  </si>
  <si>
    <t>Ruben Loftus-Cheek</t>
  </si>
  <si>
    <t>Ruben Neves</t>
  </si>
  <si>
    <t>Ryan Bertrand</t>
  </si>
  <si>
    <t>Ryan Fraser</t>
  </si>
  <si>
    <t>Ryan Sessegnon</t>
  </si>
  <si>
    <t>Sadio Mane</t>
  </si>
  <si>
    <t>Said Benrahma</t>
  </si>
  <si>
    <t>Salomon Rondon</t>
  </si>
  <si>
    <t>Saman Ghoddos</t>
  </si>
  <si>
    <t>Saul Niquez</t>
  </si>
  <si>
    <t>Scott McTominay</t>
  </si>
  <si>
    <t>Seamus Coleman</t>
  </si>
  <si>
    <t>Sean Longstaff</t>
  </si>
  <si>
    <t>Sergi Canos</t>
  </si>
  <si>
    <t>Sergio Reguilon</t>
  </si>
  <si>
    <t>Shandon Baptiste</t>
  </si>
  <si>
    <t>Shane Duffy</t>
  </si>
  <si>
    <t>Solly March</t>
  </si>
  <si>
    <t>Son Heung-min</t>
  </si>
  <si>
    <t>Steven Alzate</t>
  </si>
  <si>
    <t>Steven Bergwjin</t>
  </si>
  <si>
    <t>Stuart Armstrong</t>
  </si>
  <si>
    <t>Stuart Dallas</t>
  </si>
  <si>
    <t>Takehiro Tomiyasu</t>
  </si>
  <si>
    <t>Tariq Lamptey</t>
  </si>
  <si>
    <t>Teemu Pukki</t>
  </si>
  <si>
    <t>Theo Walcott</t>
  </si>
  <si>
    <t>Thiago Alcántara do Nascimento</t>
  </si>
  <si>
    <t>Thiago Silva</t>
  </si>
  <si>
    <t>Thomas Partey</t>
  </si>
  <si>
    <t>Tim Krul</t>
  </si>
  <si>
    <t>Timo Werner</t>
  </si>
  <si>
    <t>Timothy Castagne</t>
  </si>
  <si>
    <t>Tom Cleverley</t>
  </si>
  <si>
    <t>Tom Heaton</t>
  </si>
  <si>
    <t>Tomas Soucek</t>
  </si>
  <si>
    <t>Trent Alexander-Arnold</t>
  </si>
  <si>
    <t>Trevoh Chalobah</t>
  </si>
  <si>
    <t>Tyler Roberts</t>
  </si>
  <si>
    <t>Tyrick Mitchell</t>
  </si>
  <si>
    <t>Tyrone Mings</t>
  </si>
  <si>
    <t>Valentino Livramento</t>
  </si>
  <si>
    <t>Vicente Guaita</t>
  </si>
  <si>
    <t>Victor Lindelof</t>
  </si>
  <si>
    <t>Virgil van Dijk</t>
  </si>
  <si>
    <t>Vitaly Janelt</t>
  </si>
  <si>
    <t>Vladimir Coufal</t>
  </si>
  <si>
    <t>Wayne Hennessey</t>
  </si>
  <si>
    <t>Wilfred Ndidi</t>
  </si>
  <si>
    <t>Wilfried Zaha</t>
  </si>
  <si>
    <t>Will Hughes</t>
  </si>
  <si>
    <t>William Troost-Ekong</t>
  </si>
  <si>
    <t>Willy Caballero</t>
  </si>
  <si>
    <t>Wout Weghorst</t>
  </si>
  <si>
    <t>Yerry Mina</t>
  </si>
  <si>
    <t>Yoane Wissa</t>
  </si>
  <si>
    <t>Youri Tielemans</t>
  </si>
  <si>
    <t>Yves Bissouma</t>
  </si>
  <si>
    <t>Zack Steffen</t>
  </si>
  <si>
    <t>Matt Doherty</t>
  </si>
  <si>
    <t>Dejan Kulusevski</t>
  </si>
  <si>
    <t>Rodrigo Bentancur</t>
  </si>
  <si>
    <t>Vitaliy Mykolenko</t>
  </si>
  <si>
    <t>Samir</t>
  </si>
  <si>
    <t>Jonny</t>
  </si>
  <si>
    <t>Action</t>
  </si>
  <si>
    <t>Points</t>
  </si>
  <si>
    <t>For playing up to 60 minutes</t>
  </si>
  <si>
    <t>For playing 60 minutes or more (excluding stoppage time)</t>
  </si>
  <si>
    <t>For each goal scored by a goalkeeper or defender</t>
  </si>
  <si>
    <t>For each goal scored by a midfielder</t>
  </si>
  <si>
    <t>For each goal scored by a forward</t>
  </si>
  <si>
    <t>For each goal assist</t>
  </si>
  <si>
    <t>For a clean sheet by a goalkeeper or defender</t>
  </si>
  <si>
    <t>For a clean sheet by a midfielder</t>
  </si>
  <si>
    <t>For every 3 shot saves by a goalkeeper</t>
  </si>
  <si>
    <t>For every 2 goals conceded by a goalkeeper or defender</t>
  </si>
  <si>
    <t>FBREF xGF per 90</t>
  </si>
  <si>
    <t>FBREF xGA per 90</t>
  </si>
  <si>
    <t>UNDERSTAT xGF per 90</t>
  </si>
  <si>
    <t>UNDERSTAT xGA per 90</t>
  </si>
  <si>
    <t>INFOGOL xGF per 90</t>
  </si>
  <si>
    <t>INFOGOL xGA per 90</t>
  </si>
  <si>
    <t>avg xGF</t>
  </si>
  <si>
    <t>avg xGA</t>
  </si>
  <si>
    <t>xG difference</t>
  </si>
  <si>
    <t>difficulty multiplier</t>
  </si>
  <si>
    <t>BRI</t>
  </si>
  <si>
    <t>CPL</t>
  </si>
  <si>
    <t>(All)</t>
  </si>
  <si>
    <t>xPoints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</si>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</sst>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1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0" fontId="3" fillId="0" borderId="0" xfId="0" quotePrefix="1" applyFont="1"/>
    <xf numFmtId="0" fontId="0" fillId="0" borderId="0" xfId="0" pivotButton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/>
  </cellXfs>
  <cellStyles count="1">
    <cellStyle name="Normal" xfId="0" builtinId="0"/>
  </cellStyles>
  <dxfs count="34"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992E527-F11B-4851-8477-59EB33F9F902}">
      <tableStyleElement type="wholeTable" dxfId="33"/>
      <tableStyleElement type="header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52.948312384258" createdVersion="7" refreshedVersion="7" minRefreshableVersion="3" recordCount="416" xr:uid="{2B47C2D4-EB4A-46A3-9FB2-C4850E75F511}">
  <cacheSource type="worksheet">
    <worksheetSource ref="A1:AO417" sheet="Player data"/>
  </cacheSource>
  <cacheFields count="41">
    <cacheField name="Player" numFmtId="0">
      <sharedItems count="416">
        <s v="Aaron Cresswell"/>
        <s v="Aaron Lennon"/>
        <s v="Aaron Ramsdale"/>
        <s v="Aaron Wan-Bissaka"/>
        <s v="Abdoulaye Doucoure"/>
        <s v="Adam Armstrong"/>
        <s v="Adam Forshaw"/>
        <s v="Adam Idah"/>
        <s v="Adam Lallana"/>
        <s v="Adam Masina"/>
        <s v="Adam Webster"/>
        <s v="Ademola Lookman"/>
        <s v="Adrian"/>
        <s v="Albert Sambi Lokonga"/>
        <s v="Alex Iwobi"/>
        <s v="Alex McCarthy"/>
        <s v="Alex Oxlade-Chamberlain"/>
        <s v="Alex Telles"/>
        <s v="Alexandre Lacazette"/>
        <s v="Alexis Mac Allister"/>
        <s v="Alisson"/>
        <s v="Allan"/>
        <s v="Allan Saint-Maximin"/>
        <s v="Alphonse Areola"/>
        <s v="Alvaro Fernandez"/>
        <s v="André Gomes"/>
        <s v="Andreas Christensen"/>
        <s v="Andrew Omobamidele"/>
        <s v="Andrew Robertson"/>
        <s v="Andriy Yarmolenko"/>
        <s v="Andros Townsend"/>
        <s v="Angelo Ogbonna"/>
        <s v="Angus Gunn"/>
        <s v="Anthony Elanga"/>
        <s v="Anthony Gordon"/>
        <s v="Antonio Rudiger"/>
        <s v="Anwar El Ghazi"/>
        <s v="Armando Broja"/>
        <s v="Arthur Masuaku"/>
        <s v="Ashley Barnes"/>
        <s v="Ashley Westwood"/>
        <s v="Ashley Young"/>
        <s v="Asmir Begovic"/>
        <s v="Aymeric Laporte"/>
        <s v="Ben Chilwell"/>
        <s v="Ben Davies"/>
        <s v="Ben Foster"/>
        <s v="Ben Gibson"/>
        <s v="Ben Godfrey"/>
        <s v="Ben Johnson"/>
        <s v="Ben Mee"/>
        <s v="Ben White"/>
        <s v="Bernardo Silva"/>
        <s v="Bernd Leno"/>
        <s v="Billy Gilmour"/>
        <s v="Boubakary Soumare"/>
        <s v="Brandon Williams"/>
        <s v="Bruno Fernandes"/>
        <s v="Bryan Mbeumo"/>
        <s v="Bukayo Saka"/>
        <s v="Caglar Soyuncu"/>
        <s v="Callum Hudson-Odoi"/>
        <s v="Callum Wilson"/>
        <s v="Calum Chambers"/>
        <s v="Caoimhin Kelleher"/>
        <s v="Cedric Soares"/>
        <s v="Cesar Azpilicueta"/>
        <s v="Charlie Taylor"/>
        <s v="Che Adams"/>
        <s v="Cheikhou Kouyate"/>
        <s v="Chris Wood"/>
        <s v="Christian Benteke"/>
        <s v="Christian Eriksen"/>
        <s v="Christian Kabasele"/>
        <s v="Christian Norgaard"/>
        <s v="Christian Pulisic"/>
        <s v="Ciaran Clark"/>
        <s v="Connor Roberts"/>
        <s v="Conor Coady"/>
        <s v="Conor Gallagher"/>
        <s v="Craig Cathcart"/>
        <s v="Craig Dawson"/>
        <s v="Cristian Romero"/>
        <s v="Cristiano Ronaldo"/>
        <s v="Cucho Hernández"/>
        <s v="Curtis Jones"/>
        <s v="Dale Stephens"/>
        <s v="Dan Burn"/>
        <s v="Daniel Amartey"/>
        <s v="Daniel Bachmann"/>
        <s v="Daniel James"/>
        <s v="Daniel Podence"/>
        <s v="Danny Ings"/>
        <s v="Danny Rose"/>
        <s v="Danny Ward"/>
        <s v="Danny Welbeck"/>
        <s v="David de Gea"/>
        <s v="David Raya"/>
        <s v="Davinson Sanchez"/>
        <s v="Dean Henderson"/>
        <s v="Declan Rice"/>
        <s v="Dele Alli"/>
        <s v="Demarai Gray"/>
        <s v="Diego Llorente"/>
        <s v="Dimitrios Giannoulis"/>
        <s v="Diogo Dalot"/>
        <s v="Diogo Jota"/>
        <s v="Dominic Calvert-Lewin"/>
        <s v="Donny van de Beek"/>
        <s v="Douglas Luiz"/>
        <s v="Dwight McNeil"/>
        <s v="Ederson"/>
        <s v="Edinson Cavani"/>
        <s v="Edo Kayembe"/>
        <s v="Edouard Mendy"/>
        <s v="Emerson Royal"/>
        <s v="Emi Buendia"/>
        <s v="Emil Krafth"/>
        <s v="Emile Smith Rowe"/>
        <s v="Emiliano Martinez"/>
        <s v="Emmanuel Dennis"/>
        <s v="Enock Mwepu"/>
        <s v="Eric Bailly"/>
        <s v="Eric Dier"/>
        <s v="Erik Pieters"/>
        <s v="Ethan Pinnock"/>
        <s v="Ezri Konsa"/>
        <s v="Fabian Delph"/>
        <s v="Fabian Schar"/>
        <s v="Fabinho"/>
        <s v="Fabio Silva"/>
        <s v="Federico Fernández"/>
        <s v="Fernandinho"/>
        <s v="Fernando Marcal"/>
        <s v="Francisco Sierralta"/>
        <s v="Francisco Trincao"/>
        <s v="Frank Onyeka"/>
        <s v="Fraser Forster"/>
        <s v="Fred"/>
        <s v="Gabriel Dos Santos"/>
        <s v="Gabriel Jesus"/>
        <s v="Gabriel Martinelli"/>
        <s v="Granit Xhaka"/>
        <s v="Grant Hanley"/>
        <s v="Hakim Ziyech"/>
        <s v="Hamza Choudhury"/>
        <s v="Harry Kane"/>
        <s v="Harry Maguire"/>
        <s v="Harry Winks"/>
        <s v="Harvey Barnes"/>
        <s v="Hassane Kamara"/>
        <s v="Hugo Lloris"/>
        <s v="Hwang Hee-chan"/>
        <s v="Ibrahima Diallo"/>
        <s v="Ibrahima Konaté"/>
        <s v="Ilkay Gundogan"/>
        <s v="Illan Meslier"/>
        <s v="Imran Louza"/>
        <s v="Isaac Hayden"/>
        <s v="Ismaila Sarr"/>
        <s v="Issa Diop"/>
        <s v="Ivan Toney"/>
        <s v="Jack Butland"/>
        <s v="Jack Cork"/>
        <s v="Jack Grealish"/>
        <s v="Jack Harrison"/>
        <s v="Jack Stephens"/>
        <s v="Jacob Murphy"/>
        <s v="Jacob Ramsey"/>
        <s v="Jacob Sørensen"/>
        <s v="Jadon Sancho"/>
        <s v="Jakub Moder"/>
        <s v="Jamaal Lascelles"/>
        <s v="Jamal Lewis"/>
        <s v="James Justin"/>
        <s v="James Maddison"/>
        <s v="James McArthur"/>
        <s v="James Tarkowski"/>
        <s v="James Tomkins"/>
        <s v="James Ward-Prowse"/>
        <s v="Jamie Shackleton"/>
        <s v="Jamie Vardy"/>
        <s v="Jan Bednarek"/>
        <s v="Jannik Vestergaard"/>
        <s v="Japhet Tanganga"/>
        <s v="Jarrod Bowen"/>
        <s v="Jason Steele"/>
        <s v="Javier Manquillo"/>
        <s v="Jay Rodriguez"/>
        <s v="Jean-Philippe Mateta"/>
        <s v="Jeffrey Schlupp"/>
        <s v="Jeremy Ngakia"/>
        <s v="Jesse Lingard"/>
        <s v="Joachim Andersen"/>
        <s v="Joao Cancelo"/>
        <s v="Joao Moutinho"/>
        <s v="João Pedro"/>
        <s v="Joe Gomez"/>
        <s v="Joe Willock"/>
        <s v="Joel Matip"/>
        <s v="Joel Veltman"/>
        <s v="Joel Ward"/>
        <s v="Joelinton"/>
        <s v="Johann Berg Gudmundsson"/>
        <s v="John McGinn"/>
        <s v="John Ruddy"/>
        <s v="John Stones"/>
        <s v="Jonas Lössl"/>
        <s v="Jonjo Shelvey"/>
        <s v="Jonjoe Kenny"/>
        <s v="Jonny Evans"/>
        <s v="Jordan Ayew"/>
        <s v="Jordan Henderson"/>
        <s v="Jordan Pickford"/>
        <s v="Jorginho"/>
        <s v="Jose Sa"/>
        <s v="Josh Brownhill"/>
        <s v="Josh Dasilva"/>
        <s v="Josh Sargent"/>
        <s v="Joshua King"/>
        <s v="Junior Firpo"/>
        <s v="Juraj Kucka"/>
        <s v="Kai Havertz"/>
        <s v="Kalvin Phillips"/>
        <s v="Karl Darlow"/>
        <s v="Kasper Schmeichel"/>
        <s v="Kelechi Iheanacho"/>
        <s v="Ken Sema"/>
        <s v="Kenny McLean"/>
        <s v="Kepa Arrizabalaga"/>
        <s v="Kevin De Bruyne"/>
        <s v="Kieran Dowell"/>
        <s v="Kieran Tierney"/>
        <s v="Kieran Trippier"/>
        <s v="Kiernan Dewsbury-Hall"/>
        <s v="Kiko Femenia"/>
        <s v="Konstantinos Tsimikas"/>
        <s v="Kortney Hause"/>
        <s v="Kristoffer Ajer"/>
        <s v="Kristoffer Klaesson"/>
        <s v="Kurt Zouma"/>
        <s v="Kyle Walker"/>
        <s v="Kyle Walker-Peters"/>
        <s v="Leander Dendoncker"/>
        <s v="Leandro Trossard"/>
        <s v="Lee Grant"/>
        <s v="Leon Bailey"/>
        <s v="Lewis Dunk"/>
        <s v="Liam Cooper"/>
        <s v="Lucas Digne"/>
        <s v="Lucas Moura"/>
        <s v="Luis Díaz"/>
        <s v="Luka Milivojevic"/>
        <s v="Lukas Rupp"/>
        <s v="Lukasz Fabianski"/>
        <s v="Luke Ayling"/>
        <s v="Luke Shaw"/>
        <s v="Luke Thomas"/>
        <s v="Lycano"/>
        <s v="Mads Bech Sörensen"/>
        <s v="Mads Roerslev"/>
        <s v="Malang Sarr"/>
        <s v="Manuel Lanzini"/>
        <s v="Marc Albrighton"/>
        <s v="Marc Cucurella"/>
        <s v="Marc Guehi"/>
        <s v="Marcos Alonso"/>
        <s v="Marcus Bettinelli"/>
        <s v="Marcus Rashford"/>
        <s v="Martin Dubravka"/>
        <s v="Martin Odegaard"/>
        <s v="Marvelous Nakamba"/>
        <s v="Mason Greenwood"/>
        <s v="Mason Holgate"/>
        <s v="Mason Mount"/>
        <s v="Matej Vydra"/>
        <s v="Mateo Kovacic"/>
        <s v="Mateusz Klich"/>
        <s v="Mathias Jensen"/>
        <s v="Mathias Jørgensen"/>
        <s v="Mathias Normann"/>
        <s v="Matt Ritchie"/>
        <s v="Matt Targett"/>
        <s v="Matthew Lowton"/>
        <s v="Matty Cash"/>
        <s v="Max Aarons"/>
        <s v="Max Kilman"/>
        <s v="Maxwel Cornet"/>
        <s v="Michael Keane"/>
        <s v="Michael Olise"/>
        <s v="Michail Antonio"/>
        <s v="Miguel Almiron"/>
        <s v="Milot Rashica"/>
        <s v="Mohamed Elneny"/>
        <s v="Mohamed Elyounoussi"/>
        <s v="Mohamed Salah"/>
        <s v="Mohammed Salisu"/>
        <s v="Morgan Sanson"/>
        <s v="Moussa Djenepo"/>
        <s v="Moussa Sissoko"/>
        <s v="Naby Keita"/>
        <s v="Nathan Aké"/>
        <s v="Nathan Collins"/>
        <s v="Nathan Redmond"/>
        <s v="Nathan Tella"/>
        <s v="Nathaniel Clyne"/>
        <s v="Neal Maupay"/>
        <s v="Nelson Semedo"/>
        <s v="Nemanja Matic"/>
        <s v="NGolo Kante"/>
        <s v="Nick Pope"/>
        <s v="Nicolas N'Koulou"/>
        <s v="Nicolas Pepe"/>
        <s v="Nikloa Vlasic"/>
        <s v="Nuno Tavares"/>
        <s v="Odsonne Edouard"/>
        <s v="Oleksandr Zinchenko"/>
        <s v="Oliver Skipp"/>
        <s v="Ollie Watkins"/>
        <s v="Oriol Romeu"/>
        <s v="Ozan Kabak"/>
        <s v="Pablo Fornals"/>
        <s v="Pascal Gross"/>
        <s v="Pascal Struijk"/>
        <s v="Patrick Bamford"/>
        <s v="Patrik Gunnarsson"/>
        <s v="Patson Daka"/>
        <s v="Paul Pogba"/>
        <s v="Peter Etebo"/>
        <s v="Phil Coutinho"/>
        <s v="Phil Foden"/>
        <s v="Pierluigi Gollini"/>
        <s v="Pierre Hojbjerg"/>
        <s v="Pierre Lees-Melou"/>
        <s v="Pierre-Emerick Aubameyang"/>
        <s v="Pontus Jansson"/>
        <s v="Przemyslaw Placheta"/>
        <s v="Raheem Sterling"/>
        <s v="Raphael Dias Belloli"/>
        <s v="Raphael Varane"/>
        <s v="Raul Jimenez"/>
        <s v="Rayan Ait Nouri"/>
        <s v="Reece James"/>
        <s v="Ricardo Pereira"/>
        <s v="Richarlison"/>
        <s v="Rico Henry"/>
        <s v="Riyad Mahrez"/>
        <s v="Rob Holding"/>
        <s v="Robert Sanchez"/>
        <s v="Roberto Firmino"/>
        <s v="Robin Koch"/>
        <s v="Rodri"/>
        <s v="Rodrigo"/>
        <s v="Romain Perraud"/>
        <s v="Romain Saiss"/>
        <s v="Romelu Lukaku"/>
        <s v="Ruben Dias"/>
        <s v="Ruben Loftus-Cheek"/>
        <s v="Ruben Neves"/>
        <s v="Ryan Bertrand"/>
        <s v="Ryan Fraser"/>
        <s v="Ryan Sessegnon"/>
        <s v="Sadio Mane"/>
        <s v="Said Benrahma"/>
        <s v="Salomon Rondon"/>
        <s v="Saman Ghoddos"/>
        <s v="Saul Niquez"/>
        <s v="Scott McTominay"/>
        <s v="Seamus Coleman"/>
        <s v="Sean Longstaff"/>
        <s v="Sergi Canos"/>
        <s v="Sergio Reguilon"/>
        <s v="Shandon Baptiste"/>
        <s v="Shane Duffy"/>
        <s v="Solly March"/>
        <s v="Son Heung-min"/>
        <s v="Steven Alzate"/>
        <s v="Steven Bergwjin"/>
        <s v="Stuart Armstrong"/>
        <s v="Stuart Dallas"/>
        <s v="Takehiro Tomiyasu"/>
        <s v="Tariq Lamptey"/>
        <s v="Teemu Pukki"/>
        <s v="Theo Walcott"/>
        <s v="Thiago Alcántara do Nascimento"/>
        <s v="Thiago Silva"/>
        <s v="Thomas Partey"/>
        <s v="Tim Krul"/>
        <s v="Timo Werner"/>
        <s v="Timothy Castagne"/>
        <s v="Tom Cleverley"/>
        <s v="Tom Heaton"/>
        <s v="Tomas Soucek"/>
        <s v="Trent Alexander-Arnold"/>
        <s v="Trevoh Chalobah"/>
        <s v="Tyler Roberts"/>
        <s v="Tyrick Mitchell"/>
        <s v="Tyrone Mings"/>
        <s v="Valentino Livramento"/>
        <s v="Vicente Guaita"/>
        <s v="Victor Lindelof"/>
        <s v="Virgil van Dijk"/>
        <s v="Vitaly Janelt"/>
        <s v="Vladimir Coufal"/>
        <s v="Wayne Hennessey"/>
        <s v="Wilfred Ndidi"/>
        <s v="Wilfried Zaha"/>
        <s v="Will Hughes"/>
        <s v="William Troost-Ekong"/>
        <s v="Willy Caballero"/>
        <s v="Wout Weghorst"/>
        <s v="Yerry Mina"/>
        <s v="Yoane Wissa"/>
        <s v="Youri Tielemans"/>
        <s v="Yves Bissouma"/>
        <s v="Zack Steffen"/>
      </sharedItems>
    </cacheField>
    <cacheField name="Position" numFmtId="0">
      <sharedItems/>
    </cacheField>
    <cacheField name="FPL Position" numFmtId="0">
      <sharedItems count="4">
        <s v="D"/>
        <s v="M"/>
        <s v="G"/>
        <s v="F"/>
      </sharedItems>
    </cacheField>
    <cacheField name="Team" numFmtId="0">
      <sharedItems/>
    </cacheField>
    <cacheField name="Abbrievation" numFmtId="0">
      <sharedItems/>
    </cacheField>
    <cacheField name="FBREF xG per 90" numFmtId="0">
      <sharedItems containsSemiMixedTypes="0" containsString="0" containsNumber="1" minValue="0" maxValue="0.75"/>
    </cacheField>
    <cacheField name="FBREF xA per 90" numFmtId="0">
      <sharedItems containsSemiMixedTypes="0" containsString="0" containsNumber="1" minValue="0" maxValue="0.37"/>
    </cacheField>
    <cacheField name="UNDERSTAT xG per 90" numFmtId="0">
      <sharedItems containsSemiMixedTypes="0" containsString="0" containsNumber="1" minValue="0" maxValue="0.79"/>
    </cacheField>
    <cacheField name="UNDERSTAT xA per 90" numFmtId="0">
      <sharedItems containsSemiMixedTypes="0" containsString="0" containsNumber="1" minValue="0" maxValue="0.46"/>
    </cacheField>
    <cacheField name="INFOGOL xG per 90" numFmtId="0">
      <sharedItems containsSemiMixedTypes="0" containsString="0" containsNumber="1" minValue="0" maxValue="0.81"/>
    </cacheField>
    <cacheField name="INFOGOL xA per 90" numFmtId="0">
      <sharedItems containsSemiMixedTypes="0" containsString="0" containsNumber="1" minValue="0" maxValue="0.43"/>
    </cacheField>
    <cacheField name="avg xG per 90" numFmtId="2">
      <sharedItems containsSemiMixedTypes="0" containsString="0" containsNumber="1" minValue="0" maxValue="0.78333333333333333"/>
    </cacheField>
    <cacheField name="avg xA per 90" numFmtId="2">
      <sharedItems containsSemiMixedTypes="0" containsString="0" containsNumber="1" minValue="0" maxValue="0.41333333333333333"/>
    </cacheField>
    <cacheField name="avg xG + xA per 90" numFmtId="2">
      <sharedItems containsSemiMixedTypes="0" containsString="0" containsNumber="1" minValue="0" maxValue="1.0933333333333333"/>
    </cacheField>
    <cacheField name="avg minutes played" numFmtId="0">
      <sharedItems containsString="0" containsBlank="1" containsNumber="1" containsInteger="1" minValue="0" maxValue="111"/>
    </cacheField>
    <cacheField name="Available" numFmtId="0">
      <sharedItems count="2">
        <s v="Y"/>
        <s v="N"/>
      </sharedItems>
    </cacheField>
    <cacheField name="GW31" numFmtId="0">
      <sharedItems/>
    </cacheField>
    <cacheField name="GW312" numFmtId="0">
      <sharedItems containsBlank="1"/>
    </cacheField>
    <cacheField name="GW32" numFmtId="0">
      <sharedItems/>
    </cacheField>
    <cacheField name="GW33" numFmtId="0">
      <sharedItems containsBlank="1"/>
    </cacheField>
    <cacheField name="GW332" numFmtId="0">
      <sharedItems containsBlank="1"/>
    </cacheField>
    <cacheField name="GW34" numFmtId="0">
      <sharedItems containsBlank="1"/>
    </cacheField>
    <cacheField name="GW342" numFmtId="0">
      <sharedItems containsNonDate="0" containsString="0" containsBlank="1"/>
    </cacheField>
    <cacheField name="GW35" numFmtId="0">
      <sharedItems/>
    </cacheField>
    <cacheField name="GW352" numFmtId="0">
      <sharedItems containsNonDate="0" containsString="0" containsBlank="1"/>
    </cacheField>
    <cacheField name="GW36" numFmtId="0">
      <sharedItems/>
    </cacheField>
    <cacheField name="GW362" numFmtId="0">
      <sharedItems containsBlank="1"/>
    </cacheField>
    <cacheField name="GW37" numFmtId="0">
      <sharedItems/>
    </cacheField>
    <cacheField name="GW372" numFmtId="0">
      <sharedItems containsBlank="1"/>
    </cacheField>
    <cacheField name="GW38" numFmtId="0">
      <sharedItems/>
    </cacheField>
    <cacheField name="mins value" numFmtId="0">
      <sharedItems/>
    </cacheField>
    <cacheField name="baseline goal value" numFmtId="0">
      <sharedItems containsSemiMixedTypes="0" containsString="0" containsNumber="1" minValue="0" maxValue="3.9166666666666665"/>
    </cacheField>
    <cacheField name="baseline assist value" numFmtId="0">
      <sharedItems containsSemiMixedTypes="0" containsString="0" containsNumber="1" minValue="0" maxValue="1.24"/>
    </cacheField>
    <cacheField name="GW31 xPoints" numFmtId="0">
      <sharedItems containsSemiMixedTypes="0" containsString="0" containsNumber="1" minValue="1" maxValue="9.2152866250788499"/>
    </cacheField>
    <cacheField name="GW32 xPoints" numFmtId="0">
      <sharedItems containsSemiMixedTypes="0" containsString="0" containsNumber="1" minValue="1" maxValue="4.9898113159205124"/>
    </cacheField>
    <cacheField name="GW33 xPoints" numFmtId="0">
      <sharedItems containsSemiMixedTypes="0" containsString="0" containsNumber="1" minValue="0" maxValue="9.640270586245963"/>
    </cacheField>
    <cacheField name="GW34 xPoints" numFmtId="0">
      <sharedItems containsSemiMixedTypes="0" containsString="0" containsNumber="1" minValue="0" maxValue="7.0784879127902167"/>
    </cacheField>
    <cacheField name="GW35 xPoints" numFmtId="0">
      <sharedItems containsSemiMixedTypes="0" containsString="0" containsNumber="1" minValue="1" maxValue="7.2558645380754516"/>
    </cacheField>
    <cacheField name="GW36 xPoints" numFmtId="0">
      <sharedItems containsSemiMixedTypes="0" containsString="0" containsNumber="1" minValue="1" maxValue="12.440028624225498"/>
    </cacheField>
    <cacheField name="GW37 xPoints" numFmtId="0">
      <sharedItems containsSemiMixedTypes="0" containsString="0" containsNumber="1" minValue="1" maxValue="9.5858466371789923"/>
    </cacheField>
    <cacheField name="GW38 xPoints" numFmtId="0">
      <sharedItems containsSemiMixedTypes="0" containsString="0" containsNumber="1" minValue="1" maxValue="6.547439719406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52.948312384258" createdVersion="7" refreshedVersion="7" minRefreshableVersion="3" recordCount="420" xr:uid="{686D7EDF-D971-45C6-83F6-9481A28B62F3}">
  <cacheSource type="worksheet">
    <worksheetSource ref="A1:AO421" sheet="Player data"/>
  </cacheSource>
  <cacheFields count="41">
    <cacheField name="Player" numFmtId="0">
      <sharedItems count="420">
        <s v="Aaron Cresswell"/>
        <s v="Aaron Lennon"/>
        <s v="Aaron Ramsdale"/>
        <s v="Aaron Wan-Bissaka"/>
        <s v="Abdoulaye Doucoure"/>
        <s v="Adam Armstrong"/>
        <s v="Adam Forshaw"/>
        <s v="Adam Idah"/>
        <s v="Adam Lallana"/>
        <s v="Adam Masina"/>
        <s v="Adam Webster"/>
        <s v="Ademola Lookman"/>
        <s v="Adrian"/>
        <s v="Albert Sambi Lokonga"/>
        <s v="Alex Iwobi"/>
        <s v="Alex McCarthy"/>
        <s v="Alex Oxlade-Chamberlain"/>
        <s v="Alex Telles"/>
        <s v="Alexandre Lacazette"/>
        <s v="Alexis Mac Allister"/>
        <s v="Alisson"/>
        <s v="Allan"/>
        <s v="Allan Saint-Maximin"/>
        <s v="Alphonse Areola"/>
        <s v="Alvaro Fernandez"/>
        <s v="André Gomes"/>
        <s v="Andreas Christensen"/>
        <s v="Andrew Omobamidele"/>
        <s v="Andrew Robertson"/>
        <s v="Andriy Yarmolenko"/>
        <s v="Andros Townsend"/>
        <s v="Angelo Ogbonna"/>
        <s v="Angus Gunn"/>
        <s v="Anthony Elanga"/>
        <s v="Anthony Gordon"/>
        <s v="Antonio Rudiger"/>
        <s v="Anwar El Ghazi"/>
        <s v="Armando Broja"/>
        <s v="Arthur Masuaku"/>
        <s v="Ashley Barnes"/>
        <s v="Ashley Westwood"/>
        <s v="Ashley Young"/>
        <s v="Asmir Begovic"/>
        <s v="Aymeric Laporte"/>
        <s v="Ben Chilwell"/>
        <s v="Ben Davies"/>
        <s v="Ben Foster"/>
        <s v="Ben Gibson"/>
        <s v="Ben Godfrey"/>
        <s v="Ben Johnson"/>
        <s v="Ben Mee"/>
        <s v="Ben White"/>
        <s v="Bernardo Silva"/>
        <s v="Bernd Leno"/>
        <s v="Billy Gilmour"/>
        <s v="Boubakary Soumare"/>
        <s v="Brandon Williams"/>
        <s v="Bruno Fernandes"/>
        <s v="Bryan Mbeumo"/>
        <s v="Bukayo Saka"/>
        <s v="Caglar Soyuncu"/>
        <s v="Callum Hudson-Odoi"/>
        <s v="Callum Wilson"/>
        <s v="Calum Chambers"/>
        <s v="Caoimhin Kelleher"/>
        <s v="Cedric Soares"/>
        <s v="Cesar Azpilicueta"/>
        <s v="Charlie Taylor"/>
        <s v="Che Adams"/>
        <s v="Cheikhou Kouyate"/>
        <s v="Chris Wood"/>
        <s v="Christian Benteke"/>
        <s v="Christian Eriksen"/>
        <s v="Christian Kabasele"/>
        <s v="Christian Norgaard"/>
        <s v="Christian Pulisic"/>
        <s v="Ciaran Clark"/>
        <s v="Connor Roberts"/>
        <s v="Conor Coady"/>
        <s v="Conor Gallagher"/>
        <s v="Craig Cathcart"/>
        <s v="Craig Dawson"/>
        <s v="Cristian Romero"/>
        <s v="Cristiano Ronaldo"/>
        <s v="Cucho Hernández"/>
        <s v="Curtis Jones"/>
        <s v="Dale Stephens"/>
        <s v="Dan Burn"/>
        <s v="Daniel Amartey"/>
        <s v="Daniel Bachmann"/>
        <s v="Daniel James"/>
        <s v="Daniel Podence"/>
        <s v="Danny Ings"/>
        <s v="Danny Rose"/>
        <s v="Danny Ward"/>
        <s v="Danny Welbeck"/>
        <s v="David de Gea"/>
        <s v="David Raya"/>
        <s v="Davinson Sanchez"/>
        <s v="Dean Henderson"/>
        <s v="Declan Rice"/>
        <s v="Dele Alli"/>
        <s v="Demarai Gray"/>
        <s v="Diego Llorente"/>
        <s v="Dimitrios Giannoulis"/>
        <s v="Diogo Dalot"/>
        <s v="Diogo Jota"/>
        <s v="Dominic Calvert-Lewin"/>
        <s v="Donny van de Beek"/>
        <s v="Douglas Luiz"/>
        <s v="Dwight McNeil"/>
        <s v="Ederson"/>
        <s v="Edinson Cavani"/>
        <s v="Edo Kayembe"/>
        <s v="Edouard Mendy"/>
        <s v="Emerson Royal"/>
        <s v="Emi Buendia"/>
        <s v="Emil Krafth"/>
        <s v="Emile Smith Rowe"/>
        <s v="Emiliano Martinez"/>
        <s v="Emmanuel Dennis"/>
        <s v="Enock Mwepu"/>
        <s v="Eric Bailly"/>
        <s v="Eric Dier"/>
        <s v="Erik Pieters"/>
        <s v="Ethan Pinnock"/>
        <s v="Ezri Konsa"/>
        <s v="Fabian Delph"/>
        <s v="Fabian Schar"/>
        <s v="Fabinho"/>
        <s v="Fabio Silva"/>
        <s v="Federico Fernández"/>
        <s v="Fernandinho"/>
        <s v="Fernando Marcal"/>
        <s v="Francisco Sierralta"/>
        <s v="Francisco Trincao"/>
        <s v="Frank Onyeka"/>
        <s v="Fraser Forster"/>
        <s v="Fred"/>
        <s v="Gabriel Dos Santos"/>
        <s v="Gabriel Jesus"/>
        <s v="Gabriel Martinelli"/>
        <s v="Granit Xhaka"/>
        <s v="Grant Hanley"/>
        <s v="Hakim Ziyech"/>
        <s v="Hamza Choudhury"/>
        <s v="Harry Kane"/>
        <s v="Harry Maguire"/>
        <s v="Harry Winks"/>
        <s v="Harvey Barnes"/>
        <s v="Hassane Kamara"/>
        <s v="Hugo Lloris"/>
        <s v="Hwang Hee-chan"/>
        <s v="Ibrahima Diallo"/>
        <s v="Ibrahima Konaté"/>
        <s v="Ilkay Gundogan"/>
        <s v="Illan Meslier"/>
        <s v="Imran Louza"/>
        <s v="Isaac Hayden"/>
        <s v="Ismaila Sarr"/>
        <s v="Issa Diop"/>
        <s v="Ivan Toney"/>
        <s v="Jack Butland"/>
        <s v="Jack Cork"/>
        <s v="Jack Grealish"/>
        <s v="Jack Harrison"/>
        <s v="Jack Stephens"/>
        <s v="Jacob Murphy"/>
        <s v="Jacob Ramsey"/>
        <s v="Jacob Sørensen"/>
        <s v="Jadon Sancho"/>
        <s v="Jakub Moder"/>
        <s v="Jamaal Lascelles"/>
        <s v="Jamal Lewis"/>
        <s v="James Justin"/>
        <s v="James Maddison"/>
        <s v="James McArthur"/>
        <s v="James Tarkowski"/>
        <s v="James Tomkins"/>
        <s v="James Ward-Prowse"/>
        <s v="Jamie Shackleton"/>
        <s v="Jamie Vardy"/>
        <s v="Jan Bednarek"/>
        <s v="Jannik Vestergaard"/>
        <s v="Japhet Tanganga"/>
        <s v="Jarrod Bowen"/>
        <s v="Jason Steele"/>
        <s v="Javier Manquillo"/>
        <s v="Jay Rodriguez"/>
        <s v="Jean-Philippe Mateta"/>
        <s v="Jeffrey Schlupp"/>
        <s v="Jeremy Ngakia"/>
        <s v="Jesse Lingard"/>
        <s v="Joachim Andersen"/>
        <s v="Joao Cancelo"/>
        <s v="Joao Moutinho"/>
        <s v="João Pedro"/>
        <s v="Joe Gomez"/>
        <s v="Joe Willock"/>
        <s v="Joel Matip"/>
        <s v="Joel Veltman"/>
        <s v="Joel Ward"/>
        <s v="Joelinton"/>
        <s v="Johann Berg Gudmundsson"/>
        <s v="John McGinn"/>
        <s v="John Ruddy"/>
        <s v="John Stones"/>
        <s v="Jonas Lössl"/>
        <s v="Jonjo Shelvey"/>
        <s v="Jonjoe Kenny"/>
        <s v="Jonny Evans"/>
        <s v="Jordan Ayew"/>
        <s v="Jordan Henderson"/>
        <s v="Jordan Pickford"/>
        <s v="Jorginho"/>
        <s v="Jose Sa"/>
        <s v="Josh Brownhill"/>
        <s v="Josh Dasilva"/>
        <s v="Josh Sargent"/>
        <s v="Joshua King"/>
        <s v="Junior Firpo"/>
        <s v="Juraj Kucka"/>
        <s v="Kai Havertz"/>
        <s v="Kalvin Phillips"/>
        <s v="Karl Darlow"/>
        <s v="Kasper Schmeichel"/>
        <s v="Kelechi Iheanacho"/>
        <s v="Ken Sema"/>
        <s v="Kenny McLean"/>
        <s v="Kepa Arrizabalaga"/>
        <s v="Kevin De Bruyne"/>
        <s v="Kieran Dowell"/>
        <s v="Kieran Tierney"/>
        <s v="Kieran Trippier"/>
        <s v="Kiernan Dewsbury-Hall"/>
        <s v="Kiko Femenia"/>
        <s v="Konstantinos Tsimikas"/>
        <s v="Kortney Hause"/>
        <s v="Kristoffer Ajer"/>
        <s v="Kristoffer Klaesson"/>
        <s v="Kurt Zouma"/>
        <s v="Kyle Walker"/>
        <s v="Kyle Walker-Peters"/>
        <s v="Leander Dendoncker"/>
        <s v="Leandro Trossard"/>
        <s v="Lee Grant"/>
        <s v="Leon Bailey"/>
        <s v="Lewis Dunk"/>
        <s v="Liam Cooper"/>
        <s v="Lucas Digne"/>
        <s v="Lucas Moura"/>
        <s v="Luis Díaz"/>
        <s v="Luka Milivojevic"/>
        <s v="Lukas Rupp"/>
        <s v="Lukasz Fabianski"/>
        <s v="Luke Ayling"/>
        <s v="Luke Shaw"/>
        <s v="Luke Thomas"/>
        <s v="Lycano"/>
        <s v="Mads Bech Sörensen"/>
        <s v="Mads Roerslev"/>
        <s v="Malang Sarr"/>
        <s v="Manuel Lanzini"/>
        <s v="Marc Albrighton"/>
        <s v="Marc Cucurella"/>
        <s v="Marc Guehi"/>
        <s v="Marcos Alonso"/>
        <s v="Marcus Bettinelli"/>
        <s v="Marcus Rashford"/>
        <s v="Martin Dubravka"/>
        <s v="Martin Odegaard"/>
        <s v="Marvelous Nakamba"/>
        <s v="Mason Greenwood"/>
        <s v="Mason Holgate"/>
        <s v="Mason Mount"/>
        <s v="Matej Vydra"/>
        <s v="Mateo Kovacic"/>
        <s v="Mateusz Klich"/>
        <s v="Mathias Jensen"/>
        <s v="Mathias Jørgensen"/>
        <s v="Mathias Normann"/>
        <s v="Matt Ritchie"/>
        <s v="Matt Targett"/>
        <s v="Matthew Lowton"/>
        <s v="Matty Cash"/>
        <s v="Max Aarons"/>
        <s v="Max Kilman"/>
        <s v="Maxwel Cornet"/>
        <s v="Michael Keane"/>
        <s v="Michael Olise"/>
        <s v="Michail Antonio"/>
        <s v="Miguel Almiron"/>
        <s v="Milot Rashica"/>
        <s v="Mohamed Elneny"/>
        <s v="Mohamed Elyounoussi"/>
        <s v="Mohamed Salah"/>
        <s v="Mohammed Salisu"/>
        <s v="Morgan Sanson"/>
        <s v="Moussa Djenepo"/>
        <s v="Moussa Sissoko"/>
        <s v="Naby Keita"/>
        <s v="Nathan Aké"/>
        <s v="Nathan Collins"/>
        <s v="Nathan Redmond"/>
        <s v="Nathan Tella"/>
        <s v="Nathaniel Clyne"/>
        <s v="Neal Maupay"/>
        <s v="Nelson Semedo"/>
        <s v="Nemanja Matic"/>
        <s v="NGolo Kante"/>
        <s v="Nick Pope"/>
        <s v="Nicolas N'Koulou"/>
        <s v="Nicolas Pepe"/>
        <s v="Nikloa Vlasic"/>
        <s v="Nuno Tavares"/>
        <s v="Odsonne Edouard"/>
        <s v="Oleksandr Zinchenko"/>
        <s v="Oliver Skipp"/>
        <s v="Ollie Watkins"/>
        <s v="Oriol Romeu"/>
        <s v="Ozan Kabak"/>
        <s v="Pablo Fornals"/>
        <s v="Pascal Gross"/>
        <s v="Pascal Struijk"/>
        <s v="Patrick Bamford"/>
        <s v="Patrik Gunnarsson"/>
        <s v="Patson Daka"/>
        <s v="Paul Pogba"/>
        <s v="Peter Etebo"/>
        <s v="Phil Coutinho"/>
        <s v="Phil Foden"/>
        <s v="Pierluigi Gollini"/>
        <s v="Pierre Hojbjerg"/>
        <s v="Pierre Lees-Melou"/>
        <s v="Pierre-Emerick Aubameyang"/>
        <s v="Pontus Jansson"/>
        <s v="Przemyslaw Placheta"/>
        <s v="Raheem Sterling"/>
        <s v="Raphael Dias Belloli"/>
        <s v="Raphael Varane"/>
        <s v="Raul Jimenez"/>
        <s v="Rayan Ait Nouri"/>
        <s v="Reece James"/>
        <s v="Ricardo Pereira"/>
        <s v="Richarlison"/>
        <s v="Rico Henry"/>
        <s v="Riyad Mahrez"/>
        <s v="Rob Holding"/>
        <s v="Robert Sanchez"/>
        <s v="Roberto Firmino"/>
        <s v="Robin Koch"/>
        <s v="Rodri"/>
        <s v="Rodrigo"/>
        <s v="Romain Perraud"/>
        <s v="Romain Saiss"/>
        <s v="Romelu Lukaku"/>
        <s v="Ruben Dias"/>
        <s v="Ruben Loftus-Cheek"/>
        <s v="Ruben Neves"/>
        <s v="Ryan Bertrand"/>
        <s v="Ryan Fraser"/>
        <s v="Ryan Sessegnon"/>
        <s v="Sadio Mane"/>
        <s v="Said Benrahma"/>
        <s v="Salomon Rondon"/>
        <s v="Saman Ghoddos"/>
        <s v="Saul Niquez"/>
        <s v="Scott McTominay"/>
        <s v="Seamus Coleman"/>
        <s v="Sean Longstaff"/>
        <s v="Sergi Canos"/>
        <s v="Sergio Reguilon"/>
        <s v="Shandon Baptiste"/>
        <s v="Shane Duffy"/>
        <s v="Solly March"/>
        <s v="Son Heung-min"/>
        <s v="Steven Alzate"/>
        <s v="Steven Bergwjin"/>
        <s v="Stuart Armstrong"/>
        <s v="Stuart Dallas"/>
        <s v="Takehiro Tomiyasu"/>
        <s v="Tariq Lamptey"/>
        <s v="Teemu Pukki"/>
        <s v="Theo Walcott"/>
        <s v="Thiago Alcántara do Nascimento"/>
        <s v="Thiago Silva"/>
        <s v="Thomas Partey"/>
        <s v="Tim Krul"/>
        <s v="Timo Werner"/>
        <s v="Timothy Castagne"/>
        <s v="Tom Cleverley"/>
        <s v="Tom Heaton"/>
        <s v="Tomas Soucek"/>
        <s v="Trent Alexander-Arnold"/>
        <s v="Trevoh Chalobah"/>
        <s v="Tyler Roberts"/>
        <s v="Tyrick Mitchell"/>
        <s v="Tyrone Mings"/>
        <s v="Valentino Livramento"/>
        <s v="Vicente Guaita"/>
        <s v="Victor Lindelof"/>
        <s v="Virgil van Dijk"/>
        <s v="Vitaly Janelt"/>
        <s v="Vladimir Coufal"/>
        <s v="Wayne Hennessey"/>
        <s v="Wilfred Ndidi"/>
        <s v="Wilfried Zaha"/>
        <s v="Will Hughes"/>
        <s v="William Troost-Ekong"/>
        <s v="Willy Caballero"/>
        <s v="Wout Weghorst"/>
        <s v="Yerry Mina"/>
        <s v="Yoane Wissa"/>
        <s v="Youri Tielemans"/>
        <s v="Yves Bissouma"/>
        <s v="Zack Steffen"/>
        <s v="Matt Doherty"/>
        <s v="Dejan Kulusevski"/>
        <s v="Rodrigo Bentancur"/>
        <s v="Vitaliy Mykolenko"/>
      </sharedItems>
    </cacheField>
    <cacheField name="Position" numFmtId="0">
      <sharedItems/>
    </cacheField>
    <cacheField name="FPL Position" numFmtId="0">
      <sharedItems count="4">
        <s v="D"/>
        <s v="M"/>
        <s v="G"/>
        <s v="F"/>
      </sharedItems>
    </cacheField>
    <cacheField name="Team" numFmtId="0">
      <sharedItems/>
    </cacheField>
    <cacheField name="Abbrievation" numFmtId="0">
      <sharedItems/>
    </cacheField>
    <cacheField name="FBREF xG per 90" numFmtId="0">
      <sharedItems containsSemiMixedTypes="0" containsString="0" containsNumber="1" minValue="0" maxValue="0.75"/>
    </cacheField>
    <cacheField name="FBREF xA per 90" numFmtId="0">
      <sharedItems containsSemiMixedTypes="0" containsString="0" containsNumber="1" minValue="0" maxValue="0.37"/>
    </cacheField>
    <cacheField name="UNDERSTAT xG per 90" numFmtId="0">
      <sharedItems containsSemiMixedTypes="0" containsString="0" containsNumber="1" minValue="0" maxValue="0.79"/>
    </cacheField>
    <cacheField name="UNDERSTAT xA per 90" numFmtId="0">
      <sharedItems containsSemiMixedTypes="0" containsString="0" containsNumber="1" minValue="0" maxValue="0.46"/>
    </cacheField>
    <cacheField name="INFOGOL xG per 90" numFmtId="0">
      <sharedItems containsSemiMixedTypes="0" containsString="0" containsNumber="1" minValue="0" maxValue="0.81"/>
    </cacheField>
    <cacheField name="INFOGOL xA per 90" numFmtId="0">
      <sharedItems containsSemiMixedTypes="0" containsString="0" containsNumber="1" minValue="0" maxValue="0.43"/>
    </cacheField>
    <cacheField name="avg xG per 90" numFmtId="2">
      <sharedItems containsSemiMixedTypes="0" containsString="0" containsNumber="1" minValue="0" maxValue="0.78333333333333333"/>
    </cacheField>
    <cacheField name="avg xA per 90" numFmtId="2">
      <sharedItems containsSemiMixedTypes="0" containsString="0" containsNumber="1" minValue="0" maxValue="0.41333333333333333"/>
    </cacheField>
    <cacheField name="avg xG + xA per 90" numFmtId="2">
      <sharedItems containsSemiMixedTypes="0" containsString="0" containsNumber="1" minValue="0" maxValue="1.0933333333333333"/>
    </cacheField>
    <cacheField name="avg minutes played" numFmtId="0">
      <sharedItems containsString="0" containsBlank="1" containsNumber="1" containsInteger="1" minValue="0" maxValue="111"/>
    </cacheField>
    <cacheField name="Available" numFmtId="0">
      <sharedItems count="2">
        <s v="Y"/>
        <s v="N"/>
      </sharedItems>
    </cacheField>
    <cacheField name="GW31" numFmtId="0">
      <sharedItems/>
    </cacheField>
    <cacheField name="GW312" numFmtId="0">
      <sharedItems containsBlank="1"/>
    </cacheField>
    <cacheField name="GW32" numFmtId="0">
      <sharedItems/>
    </cacheField>
    <cacheField name="GW33" numFmtId="0">
      <sharedItems containsBlank="1"/>
    </cacheField>
    <cacheField name="GW332" numFmtId="0">
      <sharedItems containsBlank="1"/>
    </cacheField>
    <cacheField name="GW34" numFmtId="0">
      <sharedItems containsBlank="1"/>
    </cacheField>
    <cacheField name="GW342" numFmtId="0">
      <sharedItems containsNonDate="0" containsString="0" containsBlank="1"/>
    </cacheField>
    <cacheField name="GW35" numFmtId="0">
      <sharedItems/>
    </cacheField>
    <cacheField name="GW352" numFmtId="0">
      <sharedItems containsNonDate="0" containsString="0" containsBlank="1"/>
    </cacheField>
    <cacheField name="GW36" numFmtId="0">
      <sharedItems/>
    </cacheField>
    <cacheField name="GW362" numFmtId="0">
      <sharedItems containsBlank="1"/>
    </cacheField>
    <cacheField name="GW37" numFmtId="0">
      <sharedItems/>
    </cacheField>
    <cacheField name="GW372" numFmtId="0">
      <sharedItems containsBlank="1"/>
    </cacheField>
    <cacheField name="GW38" numFmtId="0">
      <sharedItems/>
    </cacheField>
    <cacheField name="mins value" numFmtId="0">
      <sharedItems/>
    </cacheField>
    <cacheField name="baseline goal value" numFmtId="0">
      <sharedItems containsSemiMixedTypes="0" containsString="0" containsNumber="1" minValue="0" maxValue="3.9166666666666665"/>
    </cacheField>
    <cacheField name="baseline assist value" numFmtId="0">
      <sharedItems containsSemiMixedTypes="0" containsString="0" containsNumber="1" minValue="0" maxValue="1.24"/>
    </cacheField>
    <cacheField name="GW31 xPoints" numFmtId="0">
      <sharedItems containsSemiMixedTypes="0" containsString="0" containsNumber="1" minValue="1" maxValue="9.2152866250788499"/>
    </cacheField>
    <cacheField name="GW32 xPoints" numFmtId="0">
      <sharedItems containsSemiMixedTypes="0" containsString="0" containsNumber="1" minValue="1" maxValue="4.9898113159205124"/>
    </cacheField>
    <cacheField name="GW33 xPoints" numFmtId="0">
      <sharedItems containsSemiMixedTypes="0" containsString="0" containsNumber="1" minValue="0" maxValue="9.640270586245963"/>
    </cacheField>
    <cacheField name="GW34 xPoints" numFmtId="0">
      <sharedItems containsSemiMixedTypes="0" containsString="0" containsNumber="1" minValue="0" maxValue="7.0784879127902167"/>
    </cacheField>
    <cacheField name="GW35 xPoints" numFmtId="0">
      <sharedItems containsSemiMixedTypes="0" containsString="0" containsNumber="1" minValue="1" maxValue="7.2558645380754516"/>
    </cacheField>
    <cacheField name="GW36 xPoints" numFmtId="0">
      <sharedItems containsSemiMixedTypes="0" containsString="0" containsNumber="1" minValue="1" maxValue="12.440028624225498"/>
    </cacheField>
    <cacheField name="GW37 xPoints" numFmtId="0">
      <sharedItems containsSemiMixedTypes="0" containsString="0" containsNumber="1" minValue="1" maxValue="9.5858466371789923"/>
    </cacheField>
    <cacheField name="GW38 xPoints" numFmtId="0">
      <sharedItems containsSemiMixedTypes="0" containsString="0" containsNumber="1" minValue="1" maxValue="6.547439719406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6">
  <r>
    <x v="0"/>
    <s v="Defender"/>
    <x v="0"/>
    <s v="West Ham"/>
    <s v="WHU"/>
    <n v="0.03"/>
    <n v="0.12"/>
    <n v="0.03"/>
    <n v="0.15"/>
    <n v="0.03"/>
    <n v="0.17"/>
    <n v="0.03"/>
    <n v="0.1466666666666667"/>
    <n v="0.17666666666666669"/>
    <m/>
    <x v="0"/>
    <s v="EVE"/>
    <m/>
    <s v="bre"/>
    <s v="BUR"/>
    <m/>
    <s v="che"/>
    <m/>
    <s v="ARS"/>
    <m/>
    <s v="nor"/>
    <m/>
    <s v="MCI"/>
    <m/>
    <s v="bha"/>
    <s v="1"/>
    <n v="0.18"/>
    <n v="0.44000000000000006"/>
    <n v="1.6496552625715133"/>
    <n v="1.5558342066090471"/>
    <n v="1.6344868318388783"/>
    <n v="1.3749213193128462"/>
    <n v="1.5196147770953585"/>
    <n v="1.8342094592032763"/>
    <n v="1.2953409437848573"/>
    <n v="1.5611147307398876"/>
  </r>
  <r>
    <x v="1"/>
    <s v="Midfielder"/>
    <x v="1"/>
    <s v="Burnley"/>
    <s v="BUR"/>
    <n v="0.06"/>
    <n v="0.02"/>
    <n v="7.0000000000000007E-2"/>
    <n v="0.01"/>
    <n v="0.06"/>
    <n v="0.01"/>
    <n v="6.3333333333333339E-2"/>
    <n v="1.3333333333333334E-2"/>
    <n v="7.6666666666666675E-2"/>
    <n v="64"/>
    <x v="0"/>
    <s v="MCI"/>
    <s v="EVE"/>
    <s v="nor"/>
    <s v="whu"/>
    <s v="SOU"/>
    <s v="WOL"/>
    <m/>
    <s v="wat"/>
    <m/>
    <s v="AVL"/>
    <m/>
    <s v="tot"/>
    <s v="avl"/>
    <s v="NEW"/>
    <s v="2"/>
    <n v="0.31666666666666671"/>
    <n v="0.04"/>
    <n v="4.5436268498931813"/>
    <n v="2.4798946888965085"/>
    <n v="4.6847769165115469"/>
    <n v="2.3346465268063916"/>
    <n v="2.4027833126381202"/>
    <n v="2.3227918074686453"/>
    <n v="4.6211025191142561"/>
    <n v="2.3867795774237095"/>
  </r>
  <r>
    <x v="2"/>
    <s v="Goalkeeper"/>
    <x v="2"/>
    <s v="Arsenal"/>
    <s v="ARS"/>
    <n v="0"/>
    <n v="0"/>
    <n v="0"/>
    <n v="0"/>
    <n v="0"/>
    <n v="0"/>
    <n v="0"/>
    <n v="0"/>
    <n v="0"/>
    <n v="97"/>
    <x v="0"/>
    <s v="CRY"/>
    <m/>
    <s v="BHA"/>
    <s v="sou"/>
    <s v="che"/>
    <s v="MUN"/>
    <m/>
    <s v="whu"/>
    <m/>
    <s v="LEE"/>
    <s v="tot"/>
    <s v="new"/>
    <m/>
    <s v="EVE"/>
    <s v="2"/>
    <n v="0"/>
    <n v="0"/>
    <n v="2"/>
    <n v="2"/>
    <n v="4"/>
    <n v="2"/>
    <n v="2"/>
    <n v="4"/>
    <n v="2"/>
    <n v="2"/>
  </r>
  <r>
    <x v="3"/>
    <s v="Defender"/>
    <x v="0"/>
    <s v="Manchester Utd"/>
    <s v="MUN"/>
    <n v="0.01"/>
    <n v="0.05"/>
    <n v="0"/>
    <n v="0.05"/>
    <n v="0.01"/>
    <n v="0.05"/>
    <n v="6.6666666666666671E-3"/>
    <n v="5.000000000000001E-2"/>
    <n v="5.6666666666666678E-2"/>
    <n v="96"/>
    <x v="0"/>
    <s v="LEI"/>
    <m/>
    <s v="eve"/>
    <s v="NOR"/>
    <s v="liv"/>
    <s v="ars"/>
    <m/>
    <s v="BRE"/>
    <m/>
    <s v="bha"/>
    <m/>
    <s v="CHE"/>
    <m/>
    <s v="cry"/>
    <s v="2"/>
    <n v="0.04"/>
    <n v="0.15000000000000002"/>
    <n v="2.2321552128926823"/>
    <n v="2.199087903046109"/>
    <n v="4.3755787656729206"/>
    <n v="2.1592367865292226"/>
    <n v="2.1703362891221274"/>
    <n v="2.171954514258998"/>
    <n v="2.1148952430152272"/>
    <n v="2.1555406742508634"/>
  </r>
  <r>
    <x v="4"/>
    <s v="Midfielder"/>
    <x v="1"/>
    <s v="Everton"/>
    <s v="EVE"/>
    <n v="0.1"/>
    <n v="7.0000000000000007E-2"/>
    <n v="0.11"/>
    <n v="0.1"/>
    <n v="0.1"/>
    <n v="0.08"/>
    <n v="0.10333333333333335"/>
    <n v="8.3333333333333329E-2"/>
    <n v="0.18666666666666668"/>
    <n v="96"/>
    <x v="0"/>
    <s v="whu"/>
    <s v="bur"/>
    <s v="MUN"/>
    <s v="LEI"/>
    <m/>
    <s v="liv"/>
    <m/>
    <s v="CHE"/>
    <m/>
    <s v="lei"/>
    <s v="CRY"/>
    <s v="BRE"/>
    <s v="wat"/>
    <s v="ars"/>
    <s v="2"/>
    <n v="0.51666666666666672"/>
    <n v="0.25"/>
    <n v="5.4900818928796715"/>
    <n v="2.754592761847972"/>
    <n v="2.9367666485143324"/>
    <n v="2.4839439337231264"/>
    <n v="2.4636123840965301"/>
    <n v="5.56438691303536"/>
    <n v="5.5531177740582569"/>
    <n v="2.6425344017845829"/>
  </r>
  <r>
    <x v="5"/>
    <s v="Forward"/>
    <x v="3"/>
    <s v="Southampton"/>
    <s v="SOU"/>
    <n v="0.31"/>
    <n v="0.13"/>
    <n v="0.31"/>
    <n v="0.12"/>
    <n v="0.3"/>
    <n v="0.1"/>
    <n v="0.30666666666666664"/>
    <n v="0.11666666666666665"/>
    <n v="0.42333333333333328"/>
    <m/>
    <x v="0"/>
    <s v="lee"/>
    <m/>
    <s v="CHE"/>
    <s v="ARS"/>
    <s v="bur"/>
    <s v="bha"/>
    <m/>
    <s v="CRY"/>
    <m/>
    <s v="bre"/>
    <m/>
    <s v="LIV"/>
    <m/>
    <s v="lei"/>
    <s v="1"/>
    <n v="1.2266666666666666"/>
    <n v="0.35"/>
    <n v="2.9662800383070715"/>
    <n v="1.9534289464246033"/>
    <n v="4.9348928012144837"/>
    <n v="2.4269207937632626"/>
    <n v="2.2907147179062877"/>
    <n v="2.4134923641187056"/>
    <n v="1.9952412202219076"/>
    <n v="2.9264809771620834"/>
  </r>
  <r>
    <x v="6"/>
    <s v="Midfielder"/>
    <x v="1"/>
    <s v="Leeds United"/>
    <s v="LEE"/>
    <n v="0.02"/>
    <n v="7.0000000000000007E-2"/>
    <n v="0.02"/>
    <n v="0.1"/>
    <n v="0.03"/>
    <n v="0.05"/>
    <n v="2.3333333333333334E-2"/>
    <n v="7.3333333333333348E-2"/>
    <n v="9.6666666666666679E-2"/>
    <n v="75"/>
    <x v="0"/>
    <s v="SOU"/>
    <m/>
    <s v="wat"/>
    <m/>
    <m/>
    <s v="cry"/>
    <m/>
    <s v="MCI"/>
    <m/>
    <s v="ars"/>
    <m/>
    <s v="BHA"/>
    <s v="CHE"/>
    <s v="bre"/>
    <s v="2"/>
    <n v="0.11666666666666667"/>
    <n v="0.22000000000000003"/>
    <n v="2.336571073558388"/>
    <n v="2.3801973324901882"/>
    <n v="0"/>
    <n v="2.2756071596374947"/>
    <n v="2.1603733081842504"/>
    <n v="2.2821564112184474"/>
    <n v="4.5082776400823992"/>
    <n v="2.3018239509006118"/>
  </r>
  <r>
    <x v="7"/>
    <s v="Forward"/>
    <x v="3"/>
    <s v="Norwich City"/>
    <s v="NOR"/>
    <n v="0.28000000000000003"/>
    <n v="0.09"/>
    <n v="0.28000000000000003"/>
    <n v="7.0000000000000007E-2"/>
    <n v="0.3"/>
    <n v="0.13"/>
    <n v="0.28666666666666668"/>
    <n v="9.6666666666666679E-2"/>
    <n v="0.38333333333333336"/>
    <m/>
    <x v="0"/>
    <s v="bha"/>
    <m/>
    <s v="BUR"/>
    <s v="mun"/>
    <m/>
    <s v="NEW"/>
    <m/>
    <s v="avl"/>
    <m/>
    <s v="WHU"/>
    <m/>
    <s v="wol"/>
    <s v="lei"/>
    <s v="TOT"/>
    <s v="1"/>
    <n v="1.1466666666666667"/>
    <n v="0.29000000000000004"/>
    <n v="2.3002174674671592"/>
    <n v="2.4702356157126695"/>
    <n v="2.4140412189411991"/>
    <n v="2.5579625969123247"/>
    <n v="2.3002174674671592"/>
    <n v="2.3220482792053239"/>
    <n v="5.1033879614731035"/>
    <n v="2.2016066983108256"/>
  </r>
  <r>
    <x v="8"/>
    <s v="Midfielder"/>
    <x v="1"/>
    <s v="Brighton"/>
    <s v="BHA"/>
    <n v="7.0000000000000007E-2"/>
    <n v="0.04"/>
    <n v="0.05"/>
    <n v="0.06"/>
    <n v="7.0000000000000007E-2"/>
    <n v="0.05"/>
    <n v="6.3333333333333339E-2"/>
    <n v="5.000000000000001E-2"/>
    <n v="0.11333333333333334"/>
    <n v="78"/>
    <x v="0"/>
    <s v="NOR"/>
    <m/>
    <s v="ars"/>
    <s v="tot"/>
    <s v="MCI"/>
    <s v="SOU"/>
    <m/>
    <s v="wol"/>
    <m/>
    <s v="MUN"/>
    <m/>
    <s v="lee"/>
    <m/>
    <s v="WHU"/>
    <s v="2"/>
    <n v="0.31666666666666671"/>
    <n v="0.15000000000000002"/>
    <n v="2.6278995929487023"/>
    <n v="2.391107896738442"/>
    <n v="4.6126127157646906"/>
    <n v="2.4665341613680627"/>
    <n v="2.4378552687186432"/>
    <n v="2.4593173332987655"/>
    <n v="2.5819856350168924"/>
    <n v="2.4294356359367644"/>
  </r>
  <r>
    <x v="9"/>
    <s v="Defender"/>
    <x v="0"/>
    <s v="Watford"/>
    <s v="WAT"/>
    <n v="0.02"/>
    <n v="0.05"/>
    <n v="0.01"/>
    <n v="7.0000000000000007E-2"/>
    <n v="0.03"/>
    <n v="7.0000000000000007E-2"/>
    <n v="0.02"/>
    <n v="6.3333333333333339E-2"/>
    <n v="8.3333333333333343E-2"/>
    <m/>
    <x v="0"/>
    <s v="liv"/>
    <m/>
    <s v="LEE"/>
    <s v="BRE"/>
    <m/>
    <s v="mci"/>
    <m/>
    <s v="BUR"/>
    <m/>
    <s v="cry"/>
    <m/>
    <s v="LEI"/>
    <s v="EVE"/>
    <s v="che"/>
    <s v="1"/>
    <n v="0.12"/>
    <n v="0.19"/>
    <n v="1.1956816775489163"/>
    <n v="1.3866047432612212"/>
    <n v="1.2779171033045236"/>
    <n v="1.1476704718924287"/>
    <n v="1.3172434159194391"/>
    <n v="1.2537768895671981"/>
    <n v="2.7036071891632911"/>
    <n v="1.187460659656423"/>
  </r>
  <r>
    <x v="10"/>
    <s v="Defender"/>
    <x v="0"/>
    <s v="Brighton"/>
    <s v="BHA"/>
    <n v="0.03"/>
    <n v="0.01"/>
    <n v="0.02"/>
    <n v="0"/>
    <n v="0.03"/>
    <n v="0"/>
    <n v="2.6666666666666668E-2"/>
    <n v="3.3333333333333335E-3"/>
    <n v="3.0000000000000002E-2"/>
    <n v="83"/>
    <x v="0"/>
    <s v="NOR"/>
    <m/>
    <s v="ars"/>
    <s v="tot"/>
    <s v="MCI"/>
    <s v="SOU"/>
    <m/>
    <s v="wol"/>
    <m/>
    <s v="MUN"/>
    <m/>
    <s v="lee"/>
    <m/>
    <s v="WHU"/>
    <s v="2"/>
    <n v="0.16"/>
    <n v="0.01"/>
    <n v="2.2287348517170273"/>
    <n v="2.1424750195261466"/>
    <n v="4.2231660607428516"/>
    <n v="2.1699517302126514"/>
    <n v="2.1595044193189343"/>
    <n v="2.1673227428445503"/>
    <n v="2.2120090527561533"/>
    <n v="2.1564372673769641"/>
  </r>
  <r>
    <x v="11"/>
    <s v="Midfielder"/>
    <x v="1"/>
    <s v="Leicester City"/>
    <s v="LEI"/>
    <n v="0.27"/>
    <n v="0.13"/>
    <n v="0.27"/>
    <n v="0.1"/>
    <n v="0.23"/>
    <n v="0.1"/>
    <n v="0.25666666666666665"/>
    <n v="0.11"/>
    <n v="0.36666666666666664"/>
    <n v="64"/>
    <x v="0"/>
    <s v="mun"/>
    <m/>
    <s v="CRY"/>
    <s v="new"/>
    <s v="eve"/>
    <s v="AVL"/>
    <m/>
    <s v="tot"/>
    <m/>
    <s v="EVE"/>
    <s v="che"/>
    <s v="wat"/>
    <s v="NOR"/>
    <s v="SOU"/>
    <s v="2"/>
    <n v="1.2833333333333332"/>
    <n v="0.33"/>
    <n v="3.5879256379757316"/>
    <n v="3.3207313392529452"/>
    <n v="7.4400457951987509"/>
    <n v="3.4601049982693848"/>
    <n v="3.3493680788455675"/>
    <n v="6.6661025033980108"/>
    <n v="7.992674324698692"/>
    <n v="3.6128752435867302"/>
  </r>
  <r>
    <x v="12"/>
    <s v="Goalkeeper"/>
    <x v="2"/>
    <s v="Liverpool"/>
    <s v="LIV"/>
    <n v="0"/>
    <n v="0"/>
    <n v="0"/>
    <n v="0"/>
    <n v="0"/>
    <n v="0"/>
    <n v="0"/>
    <n v="0"/>
    <n v="0"/>
    <n v="96"/>
    <x v="0"/>
    <s v="WAT"/>
    <m/>
    <s v="mci"/>
    <s v="mun"/>
    <m/>
    <s v="EVE"/>
    <m/>
    <s v="new"/>
    <m/>
    <s v="TOT"/>
    <s v="avl?"/>
    <s v="sou"/>
    <m/>
    <s v="WOL"/>
    <s v="2"/>
    <n v="0"/>
    <n v="0"/>
    <n v="2"/>
    <n v="2"/>
    <n v="2"/>
    <n v="2"/>
    <n v="2"/>
    <n v="4"/>
    <n v="2"/>
    <n v="2"/>
  </r>
  <r>
    <x v="13"/>
    <s v="Midfielder"/>
    <x v="1"/>
    <s v="Arsenal"/>
    <s v="ARS"/>
    <n v="0.05"/>
    <n v="0.06"/>
    <n v="0.04"/>
    <n v="7.0000000000000007E-2"/>
    <n v="0.05"/>
    <n v="0.06"/>
    <n v="4.6666666666666669E-2"/>
    <n v="6.3333333333333339E-2"/>
    <n v="0.11000000000000001"/>
    <n v="71"/>
    <x v="0"/>
    <s v="CRY"/>
    <m/>
    <s v="BHA"/>
    <s v="sou"/>
    <s v="che"/>
    <s v="MUN"/>
    <m/>
    <s v="whu"/>
    <m/>
    <s v="LEE"/>
    <s v="tot"/>
    <s v="new"/>
    <m/>
    <s v="EVE"/>
    <s v="2"/>
    <n v="0.23333333333333334"/>
    <n v="0.19"/>
    <n v="2.3465555373659588"/>
    <n v="2.3831267247525041"/>
    <n v="4.6792077963601688"/>
    <n v="2.41666643806388"/>
    <n v="2.3895594697426361"/>
    <n v="4.8820138349334794"/>
    <n v="2.4590748255402906"/>
    <n v="2.4435818190676462"/>
  </r>
  <r>
    <x v="14"/>
    <s v="Midfielder"/>
    <x v="1"/>
    <s v="Everton"/>
    <s v="EVE"/>
    <n v="0.13"/>
    <n v="0.14000000000000001"/>
    <n v="0.19"/>
    <n v="0.18"/>
    <n v="0.17"/>
    <n v="0.17"/>
    <n v="0.16333333333333333"/>
    <n v="0.16333333333333333"/>
    <n v="0.32666666666666666"/>
    <n v="67"/>
    <x v="0"/>
    <s v="whu"/>
    <s v="bur"/>
    <s v="MUN"/>
    <s v="LEI"/>
    <m/>
    <s v="liv"/>
    <m/>
    <s v="CHE"/>
    <m/>
    <s v="lei"/>
    <s v="CRY"/>
    <s v="BRE"/>
    <s v="wat"/>
    <s v="ars"/>
    <s v="2"/>
    <n v="0.81666666666666665"/>
    <n v="0.49"/>
    <n v="6.539617834821005"/>
    <n v="3.2860885332365433"/>
    <n v="3.5965762009461661"/>
    <n v="2.8248087913889806"/>
    <n v="2.7901567589819125"/>
    <n v="6.6662594343907005"/>
    <n v="6.6470529018732023"/>
    <n v="3.0951021108676371"/>
  </r>
  <r>
    <x v="15"/>
    <s v="Goalkeeper"/>
    <x v="2"/>
    <s v="Southampton"/>
    <s v="SOU"/>
    <n v="0"/>
    <n v="0"/>
    <n v="0"/>
    <n v="0"/>
    <n v="0"/>
    <n v="0"/>
    <n v="0"/>
    <n v="0"/>
    <n v="0"/>
    <m/>
    <x v="0"/>
    <s v="lee"/>
    <m/>
    <s v="CHE"/>
    <s v="ARS"/>
    <s v="bur"/>
    <s v="bha"/>
    <m/>
    <s v="CRY"/>
    <m/>
    <s v="bre"/>
    <m/>
    <s v="LIV"/>
    <m/>
    <s v="lei"/>
    <s v="1"/>
    <n v="0"/>
    <n v="0"/>
    <n v="1"/>
    <n v="1"/>
    <n v="2"/>
    <n v="1"/>
    <n v="1"/>
    <n v="1"/>
    <n v="1"/>
    <n v="1"/>
  </r>
  <r>
    <x v="16"/>
    <s v="Midfielder"/>
    <x v="1"/>
    <s v="Liverpool"/>
    <s v="LIV"/>
    <n v="0.09"/>
    <n v="0.1"/>
    <n v="0.13"/>
    <n v="0.16"/>
    <n v="0.1"/>
    <n v="0.15"/>
    <n v="0.10666666666666667"/>
    <n v="0.13666666666666669"/>
    <n v="0.24333333333333335"/>
    <n v="50"/>
    <x v="0"/>
    <s v="WAT"/>
    <m/>
    <s v="mci"/>
    <s v="mun"/>
    <m/>
    <s v="EVE"/>
    <m/>
    <s v="new"/>
    <m/>
    <s v="TOT"/>
    <s v="avl?"/>
    <s v="sou"/>
    <m/>
    <s v="WOL"/>
    <s v="1"/>
    <n v="0.53333333333333333"/>
    <n v="0.41000000000000003"/>
    <n v="2.0653053969774575"/>
    <n v="1.4493628338231968"/>
    <n v="1.9284771808825043"/>
    <n v="1.9884539747727863"/>
    <n v="2.0229777608496233"/>
    <n v="3.6427290926106028"/>
    <n v="1.9430654833368692"/>
    <n v="1.8850931503384003"/>
  </r>
  <r>
    <x v="17"/>
    <s v="Defender"/>
    <x v="0"/>
    <s v="Manchester Utd"/>
    <s v="MUN"/>
    <n v="0.03"/>
    <n v="7.0000000000000007E-2"/>
    <n v="0.03"/>
    <n v="0.12"/>
    <n v="0.03"/>
    <n v="0.12"/>
    <n v="0.03"/>
    <n v="0.10333333333333333"/>
    <n v="0.13333333333333333"/>
    <n v="84"/>
    <x v="0"/>
    <s v="LEI"/>
    <m/>
    <s v="eve"/>
    <s v="NOR"/>
    <s v="liv"/>
    <s v="ars"/>
    <m/>
    <s v="BRE"/>
    <m/>
    <s v="bha"/>
    <m/>
    <s v="CHE"/>
    <m/>
    <s v="cry"/>
    <s v="2"/>
    <n v="0.18"/>
    <n v="0.31"/>
    <n v="2.5987160753548126"/>
    <n v="2.5134372236452283"/>
    <n v="4.9685978693670059"/>
    <n v="2.4106632915753639"/>
    <n v="2.4392883245781181"/>
    <n v="2.4434616420363628"/>
    <n v="2.2963087846182173"/>
    <n v="2.4011312125417001"/>
  </r>
  <r>
    <x v="18"/>
    <s v="Forward"/>
    <x v="3"/>
    <s v="Arsenal"/>
    <s v="ARS"/>
    <n v="0.45"/>
    <n v="0.11"/>
    <n v="0.42"/>
    <n v="0.18"/>
    <n v="0.45"/>
    <n v="0.15"/>
    <n v="0.44"/>
    <n v="0.14666666666666664"/>
    <n v="0.58666666666666667"/>
    <n v="71"/>
    <x v="0"/>
    <s v="CRY"/>
    <m/>
    <s v="BHA"/>
    <s v="sou"/>
    <s v="che"/>
    <s v="MUN"/>
    <m/>
    <s v="whu"/>
    <m/>
    <s v="LEE"/>
    <s v="tot"/>
    <s v="new"/>
    <m/>
    <s v="EVE"/>
    <s v="2"/>
    <n v="1.76"/>
    <n v="0.43999999999999995"/>
    <n v="3.8009972807994714"/>
    <n v="3.9910522703673434"/>
    <n v="7.5297413039189838"/>
    <n v="4.1653531426941797"/>
    <n v="4.0244822837018877"/>
    <n v="8.5836939453235903"/>
    <n v="4.3857431878471793"/>
    <n v="4.3052283510602081"/>
  </r>
  <r>
    <x v="19"/>
    <s v="Midfielder"/>
    <x v="1"/>
    <s v="Brighton"/>
    <s v="BHA"/>
    <n v="0.3"/>
    <n v="0.11"/>
    <n v="0.32"/>
    <n v="0.12"/>
    <n v="0.35"/>
    <n v="0.13"/>
    <n v="0.32333333333333331"/>
    <n v="0.12"/>
    <n v="0.4433333333333333"/>
    <n v="62"/>
    <x v="0"/>
    <s v="NOR"/>
    <m/>
    <s v="ars"/>
    <s v="tot"/>
    <s v="MCI"/>
    <s v="SOU"/>
    <m/>
    <s v="wol"/>
    <m/>
    <s v="MUN"/>
    <m/>
    <s v="lee"/>
    <m/>
    <s v="WHU"/>
    <s v="2"/>
    <n v="1.6166666666666665"/>
    <n v="0.36"/>
    <n v="4.6596032758470036"/>
    <n v="3.6566213054706855"/>
    <n v="6.5948524317747248"/>
    <n v="3.976105412080436"/>
    <n v="3.854629816786824"/>
    <n v="3.9455369903297703"/>
    <n v="4.4651248683215501"/>
    <n v="3.8189666579321502"/>
  </r>
  <r>
    <x v="20"/>
    <s v="Goalkeeper"/>
    <x v="2"/>
    <s v="Liverpool"/>
    <s v="LIV"/>
    <n v="0"/>
    <n v="0.02"/>
    <n v="0"/>
    <n v="0"/>
    <n v="0.01"/>
    <n v="0.01"/>
    <n v="3.3333333333333335E-3"/>
    <n v="0.01"/>
    <n v="1.3333333333333334E-2"/>
    <n v="96"/>
    <x v="0"/>
    <s v="WAT"/>
    <m/>
    <s v="mci"/>
    <s v="mun"/>
    <m/>
    <s v="EVE"/>
    <m/>
    <s v="new"/>
    <m/>
    <s v="TOT"/>
    <s v="avl?"/>
    <s v="sou"/>
    <m/>
    <s v="WOL"/>
    <s v="2"/>
    <n v="1.3333333333333334E-2"/>
    <n v="0.03"/>
    <n v="2.048936290320519"/>
    <n v="2.0206421089742106"/>
    <n v="2.0426508952348854"/>
    <n v="2.0454060129754286"/>
    <n v="2.0469919112757777"/>
    <n v="4.0754610537241618"/>
    <n v="2.0433210292698916"/>
    <n v="2.0406579892381598"/>
  </r>
  <r>
    <x v="21"/>
    <s v="Midfielder"/>
    <x v="1"/>
    <s v="Everton"/>
    <s v="EVE"/>
    <n v="0.01"/>
    <n v="0.03"/>
    <n v="0.01"/>
    <n v="0.03"/>
    <n v="0.01"/>
    <n v="0.03"/>
    <n v="0.01"/>
    <n v="0.03"/>
    <n v="0.04"/>
    <n v="90"/>
    <x v="0"/>
    <s v="whu"/>
    <s v="bur"/>
    <s v="MUN"/>
    <s v="LEI"/>
    <m/>
    <s v="liv"/>
    <m/>
    <s v="CHE"/>
    <m/>
    <s v="lei"/>
    <s v="CRY"/>
    <s v="BRE"/>
    <s v="wat"/>
    <s v="ars"/>
    <s v="2"/>
    <n v="0.05"/>
    <n v="0.09"/>
    <n v="4.2721019108736789"/>
    <n v="2.1377951999896294"/>
    <n v="2.1710617358156608"/>
    <n v="2.088372370505962"/>
    <n v="2.0846596527480621"/>
    <n v="4.2856706536847184"/>
    <n v="4.2836128109149865"/>
    <n v="2.1173323690215327"/>
  </r>
  <r>
    <x v="22"/>
    <s v="Forward"/>
    <x v="3"/>
    <s v="Newcastle Utd"/>
    <s v="NEW"/>
    <n v="0.18"/>
    <n v="0.17"/>
    <n v="0.19"/>
    <n v="0.18"/>
    <n v="0.21"/>
    <n v="0.15"/>
    <n v="0.19333333333333333"/>
    <n v="0.16666666666666666"/>
    <n v="0.36"/>
    <n v="86"/>
    <x v="0"/>
    <s v="tot"/>
    <m/>
    <s v="WOL"/>
    <s v="LEI"/>
    <s v="CRY"/>
    <s v="nor"/>
    <m/>
    <s v="LIV"/>
    <m/>
    <s v="mci"/>
    <m/>
    <s v="ARS"/>
    <m/>
    <s v="bur"/>
    <s v="2"/>
    <n v="0.77333333333333332"/>
    <n v="0.5"/>
    <n v="3.0649971200805926"/>
    <n v="3.1947193760751551"/>
    <n v="6.5982426120848157"/>
    <n v="3.7132688893314594"/>
    <n v="2.8037677507923231"/>
    <n v="2.6065604329344918"/>
    <n v="3.0671658325291768"/>
    <n v="3.3030858589379113"/>
  </r>
  <r>
    <x v="23"/>
    <s v="Goalkeeper"/>
    <x v="2"/>
    <s v="West Ham"/>
    <s v="WHU"/>
    <n v="0"/>
    <n v="0"/>
    <n v="0"/>
    <n v="0"/>
    <n v="0"/>
    <n v="0"/>
    <n v="0"/>
    <n v="0"/>
    <n v="0"/>
    <m/>
    <x v="0"/>
    <s v="EVE"/>
    <m/>
    <s v="bre"/>
    <s v="BUR"/>
    <m/>
    <s v="che"/>
    <m/>
    <s v="ARS"/>
    <m/>
    <s v="nor"/>
    <m/>
    <s v="MCI"/>
    <m/>
    <s v="bha"/>
    <s v="1"/>
    <n v="0"/>
    <n v="0"/>
    <n v="1"/>
    <n v="1"/>
    <n v="1"/>
    <n v="1"/>
    <n v="1"/>
    <n v="1"/>
    <n v="1"/>
    <n v="1"/>
  </r>
  <r>
    <x v="24"/>
    <s v="Goalkeeper"/>
    <x v="2"/>
    <s v="Brentford"/>
    <s v="BRE"/>
    <n v="0"/>
    <n v="0"/>
    <n v="0"/>
    <n v="0"/>
    <n v="0.02"/>
    <n v="0"/>
    <n v="6.6666666666666671E-3"/>
    <n v="0"/>
    <n v="6.6666666666666671E-3"/>
    <n v="97"/>
    <x v="0"/>
    <s v="che"/>
    <m/>
    <s v="WHU"/>
    <s v="wat"/>
    <m/>
    <s v="TOT"/>
    <m/>
    <s v="mun"/>
    <m/>
    <s v="SOU"/>
    <m/>
    <s v="eve"/>
    <m/>
    <s v="LEE"/>
    <s v="2"/>
    <n v="2.6666666666666668E-2"/>
    <n v="0"/>
    <n v="2.0161256481424878"/>
    <n v="2.0245391791963865"/>
    <n v="2.0301146401972425"/>
    <n v="2.0223036046090175"/>
    <n v="2.0262467047599295"/>
    <n v="2.0266590949353178"/>
    <n v="2.0279421618310329"/>
    <n v="2.0332563220009652"/>
  </r>
  <r>
    <x v="25"/>
    <s v="Midfielder"/>
    <x v="1"/>
    <s v="Everton"/>
    <s v="EVE"/>
    <n v="0.11"/>
    <n v="0.04"/>
    <n v="7.0000000000000007E-2"/>
    <n v="0.03"/>
    <n v="0.16"/>
    <n v="0.03"/>
    <n v="0.11333333333333333"/>
    <n v="3.3333333333333333E-2"/>
    <n v="0.14666666666666667"/>
    <n v="49"/>
    <x v="0"/>
    <s v="whu"/>
    <s v="bur"/>
    <s v="MUN"/>
    <s v="LEI"/>
    <m/>
    <s v="liv"/>
    <m/>
    <s v="CHE"/>
    <m/>
    <s v="lei"/>
    <s v="CRY"/>
    <s v="BRE"/>
    <s v="wat"/>
    <s v="ars"/>
    <s v="1"/>
    <n v="0.56666666666666665"/>
    <n v="0.1"/>
    <n v="3.2957233851127579"/>
    <n v="1.6561676189982362"/>
    <n v="1.814579694360289"/>
    <n v="1.4208208119331533"/>
    <n v="1.4031412035622002"/>
    <n v="3.3603364461177043"/>
    <n v="3.350537194833267"/>
    <n v="1.5587255667692026"/>
  </r>
  <r>
    <x v="26"/>
    <s v="Defender"/>
    <x v="0"/>
    <s v="Chelsea"/>
    <s v="CHE"/>
    <n v="0.03"/>
    <n v="0.02"/>
    <n v="0.05"/>
    <n v="0.01"/>
    <n v="0.04"/>
    <n v="0.02"/>
    <n v="0.04"/>
    <n v="1.6666666666666666E-2"/>
    <n v="5.6666666666666671E-2"/>
    <n v="86"/>
    <x v="0"/>
    <s v="BRE"/>
    <m/>
    <s v="sou"/>
    <s v="ARS"/>
    <m/>
    <s v="WHU"/>
    <m/>
    <s v="eve"/>
    <m/>
    <s v="WOL"/>
    <s v="LEI"/>
    <s v="mun"/>
    <s v="lee"/>
    <s v="WAT"/>
    <s v="2"/>
    <n v="0.24"/>
    <n v="0.05"/>
    <n v="2.2599869676074578"/>
    <n v="2.2899176574215816"/>
    <n v="2.2430456215446033"/>
    <n v="2.2668635737607032"/>
    <n v="2.3038710099124819"/>
    <n v="4.6264379411790255"/>
    <n v="4.6470954160247295"/>
    <n v="2.3274967121450136"/>
  </r>
  <r>
    <x v="27"/>
    <s v="Defender"/>
    <x v="0"/>
    <s v="Norwich City"/>
    <s v="NOR"/>
    <n v="0.08"/>
    <n v="0"/>
    <n v="0.04"/>
    <n v="0"/>
    <n v="7.0000000000000007E-2"/>
    <n v="0"/>
    <n v="6.3333333333333339E-2"/>
    <n v="0"/>
    <n v="6.3333333333333339E-2"/>
    <m/>
    <x v="0"/>
    <s v="bha"/>
    <m/>
    <s v="BUR"/>
    <s v="mun"/>
    <m/>
    <s v="NEW"/>
    <m/>
    <s v="avl"/>
    <m/>
    <s v="WHU"/>
    <m/>
    <s v="wol"/>
    <s v="lei"/>
    <s v="TOT"/>
    <s v="1"/>
    <n v="0.38"/>
    <n v="0"/>
    <n v="1.3439090285179958"/>
    <n v="1.388879025965764"/>
    <n v="1.3740155428289946"/>
    <n v="1.4120829142645128"/>
    <n v="1.3439090285179958"/>
    <n v="1.3496833035485079"/>
    <n v="2.8208497160276886"/>
    <n v="1.3178263656785014"/>
  </r>
  <r>
    <x v="28"/>
    <s v="Defender"/>
    <x v="0"/>
    <s v="Liverpool"/>
    <s v="LIV"/>
    <n v="7.0000000000000007E-2"/>
    <n v="0.23"/>
    <n v="7.0000000000000007E-2"/>
    <n v="0.25"/>
    <n v="0.05"/>
    <n v="0.26"/>
    <n v="6.3333333333333339E-2"/>
    <n v="0.24666666666666667"/>
    <n v="0.31"/>
    <n v="94"/>
    <x v="0"/>
    <s v="WAT"/>
    <m/>
    <s v="mci"/>
    <s v="mun"/>
    <m/>
    <s v="EVE"/>
    <m/>
    <s v="new"/>
    <m/>
    <s v="TOT"/>
    <s v="avl?"/>
    <s v="sou"/>
    <m/>
    <s v="WOL"/>
    <s v="2"/>
    <n v="0.38"/>
    <n v="0.74"/>
    <n v="3.2648148882841901"/>
    <n v="2.5335191242565163"/>
    <n v="3.1023615999170371"/>
    <n v="3.1735707969033786"/>
    <n v="3.2145601683585636"/>
    <n v="5.9503780039475709"/>
    <n v="3.1196819872833501"/>
    <n v="3.0508526449247437"/>
  </r>
  <r>
    <x v="29"/>
    <s v="Midfielder"/>
    <x v="1"/>
    <s v="West Ham"/>
    <s v="WHU"/>
    <n v="0.27"/>
    <n v="0.02"/>
    <n v="0.3"/>
    <n v="0.14000000000000001"/>
    <n v="0.12"/>
    <n v="0.1"/>
    <n v="0.23"/>
    <n v="8.666666666666667E-2"/>
    <n v="0.31666666666666665"/>
    <m/>
    <x v="0"/>
    <s v="EVE"/>
    <m/>
    <s v="bre"/>
    <s v="BUR"/>
    <m/>
    <s v="che"/>
    <m/>
    <s v="ARS"/>
    <m/>
    <s v="nor"/>
    <m/>
    <s v="MCI"/>
    <m/>
    <s v="bha"/>
    <s v="1"/>
    <n v="1.1500000000000001"/>
    <n v="0.26"/>
    <n v="2.477441806815861"/>
    <n v="2.2640745666431559"/>
    <n v="2.4429458595045457"/>
    <n v="1.8526436455340534"/>
    <n v="2.1817045737168637"/>
    <n v="2.8971537701235794"/>
    <n v="1.6716624689300785"/>
    <n v="2.2760835005536157"/>
  </r>
  <r>
    <x v="30"/>
    <s v="Midfielder"/>
    <x v="1"/>
    <s v="Everton"/>
    <s v="EVE"/>
    <n v="0.15"/>
    <n v="0.16"/>
    <n v="0.14000000000000001"/>
    <n v="0.19"/>
    <n v="0.14000000000000001"/>
    <n v="0.18"/>
    <n v="0.14333333333333334"/>
    <n v="0.17666666666666667"/>
    <n v="0.32"/>
    <n v="75"/>
    <x v="1"/>
    <s v="whu"/>
    <s v="bur"/>
    <s v="MUN"/>
    <s v="LEI"/>
    <m/>
    <s v="liv"/>
    <m/>
    <s v="CHE"/>
    <m/>
    <s v="lei"/>
    <s v="CRY"/>
    <s v="BRE"/>
    <s v="wat"/>
    <s v="ars"/>
    <s v="2"/>
    <n v="0.71666666666666667"/>
    <n v="0.53"/>
    <n v="6.4230027301608565"/>
    <n v="3.227033447526702"/>
    <n v="3.5232640284537404"/>
    <n v="2.786934918314997"/>
    <n v="2.7538740506613144"/>
    <n v="6.5438291542401075"/>
    <n v="6.5255045543382089"/>
    <n v="3.0448168098584087"/>
  </r>
  <r>
    <x v="31"/>
    <s v="Defender"/>
    <x v="0"/>
    <s v="West Ham"/>
    <s v="WHU"/>
    <n v="0.03"/>
    <n v="0"/>
    <n v="0.06"/>
    <n v="0"/>
    <n v="7.0000000000000007E-2"/>
    <n v="0"/>
    <n v="5.3333333333333337E-2"/>
    <n v="0"/>
    <n v="5.3333333333333337E-2"/>
    <m/>
    <x v="0"/>
    <s v="EVE"/>
    <m/>
    <s v="bre"/>
    <s v="BUR"/>
    <m/>
    <s v="che"/>
    <m/>
    <s v="ARS"/>
    <m/>
    <s v="nor"/>
    <m/>
    <s v="MCI"/>
    <m/>
    <s v="bha"/>
    <s v="1"/>
    <n v="0.32"/>
    <n v="0"/>
    <n v="1.3353059419723938"/>
    <n v="1.2868821711530567"/>
    <n v="1.3274770744974855"/>
    <n v="1.1935077777098562"/>
    <n v="1.2681882720492172"/>
    <n v="1.4305597208791103"/>
    <n v="1.1524340355018619"/>
    <n v="1.2896076029625227"/>
  </r>
  <r>
    <x v="32"/>
    <s v="Goalkeeper"/>
    <x v="2"/>
    <s v="Norwich City"/>
    <s v="NOR"/>
    <n v="0"/>
    <n v="0"/>
    <n v="0"/>
    <n v="0"/>
    <n v="0"/>
    <n v="0"/>
    <n v="0"/>
    <n v="0"/>
    <n v="0"/>
    <m/>
    <x v="0"/>
    <s v="bha"/>
    <m/>
    <s v="BUR"/>
    <s v="mun"/>
    <m/>
    <s v="NEW"/>
    <m/>
    <s v="avl"/>
    <m/>
    <s v="WHU"/>
    <m/>
    <s v="wol"/>
    <s v="lei"/>
    <s v="TOT"/>
    <s v="1"/>
    <n v="0"/>
    <n v="0"/>
    <n v="1"/>
    <n v="1"/>
    <n v="1"/>
    <n v="1"/>
    <n v="1"/>
    <n v="1"/>
    <n v="2"/>
    <n v="1"/>
  </r>
  <r>
    <x v="33"/>
    <s v="Midfielder"/>
    <x v="1"/>
    <s v="Manchester Utd"/>
    <s v="MUN"/>
    <n v="0.37"/>
    <n v="0.09"/>
    <n v="0.43"/>
    <n v="0.12"/>
    <n v="0.28000000000000003"/>
    <n v="7.0000000000000007E-2"/>
    <n v="0.36000000000000004"/>
    <n v="9.3333333333333338E-2"/>
    <n v="0.45333333333333337"/>
    <n v="51"/>
    <x v="0"/>
    <s v="LEI"/>
    <m/>
    <s v="eve"/>
    <s v="NOR"/>
    <s v="liv"/>
    <s v="ars"/>
    <m/>
    <s v="BRE"/>
    <m/>
    <s v="bha"/>
    <m/>
    <s v="CHE"/>
    <m/>
    <s v="cry"/>
    <s v="1"/>
    <n v="1.8000000000000003"/>
    <n v="0.28000000000000003"/>
    <n v="3.541488646404102"/>
    <n v="3.179488622820561"/>
    <n v="6.1115991189456551"/>
    <n v="2.7432237683199121"/>
    <n v="2.8647341124948684"/>
    <n v="2.8824494192563979"/>
    <n v="2.2578005551140645"/>
    <n v="2.7027610654831364"/>
  </r>
  <r>
    <x v="34"/>
    <s v="Midfielder"/>
    <x v="1"/>
    <s v="Everton"/>
    <s v="EVE"/>
    <n v="0.14000000000000001"/>
    <n v="0.11"/>
    <n v="0.14000000000000001"/>
    <n v="0.17"/>
    <n v="0.15"/>
    <n v="0.15"/>
    <n v="0.14333333333333334"/>
    <n v="0.14333333333333334"/>
    <n v="0.28666666666666668"/>
    <n v="68"/>
    <x v="0"/>
    <s v="whu"/>
    <s v="bur"/>
    <s v="MUN"/>
    <s v="LEI"/>
    <m/>
    <s v="liv"/>
    <m/>
    <s v="CHE"/>
    <m/>
    <s v="lei"/>
    <s v="CRY"/>
    <s v="BRE"/>
    <s v="wat"/>
    <s v="ars"/>
    <s v="2"/>
    <n v="0.71666666666666667"/>
    <n v="0.43000000000000005"/>
    <n v="6.2286442223939433"/>
    <n v="3.1286083046769662"/>
    <n v="3.401077074299697"/>
    <n v="2.7238117965250237"/>
    <n v="2.6934028701269845"/>
    <n v="6.3397786873224522"/>
    <n v="6.3229239751132189"/>
    <n v="2.9610079748430285"/>
  </r>
  <r>
    <x v="35"/>
    <s v="Defender"/>
    <x v="0"/>
    <s v="Chelsea"/>
    <s v="CHE"/>
    <n v="0.08"/>
    <n v="0.05"/>
    <n v="7.0000000000000007E-2"/>
    <n v="0.03"/>
    <n v="0.11"/>
    <n v="0.04"/>
    <n v="8.666666666666667E-2"/>
    <n v="0.04"/>
    <n v="0.12666666666666668"/>
    <n v="97"/>
    <x v="0"/>
    <s v="BRE"/>
    <m/>
    <s v="sou"/>
    <s v="ARS"/>
    <m/>
    <s v="WHU"/>
    <m/>
    <s v="eve"/>
    <m/>
    <s v="WOL"/>
    <s v="LEI"/>
    <s v="mun"/>
    <s v="lee"/>
    <s v="WAT"/>
    <s v="2"/>
    <n v="0.52"/>
    <n v="0.12"/>
    <n v="2.573764342306113"/>
    <n v="2.6398182784476285"/>
    <n v="2.5363765440984345"/>
    <n v="2.5889403007132765"/>
    <n v="2.6706118839447877"/>
    <n v="5.3824837322571595"/>
    <n v="5.4280726422614727"/>
    <n v="2.7227513647338228"/>
  </r>
  <r>
    <x v="36"/>
    <s v="Midfielder"/>
    <x v="1"/>
    <s v="Everton"/>
    <s v="EVE"/>
    <n v="0.25"/>
    <n v="0.09"/>
    <n v="0.23"/>
    <n v="0.06"/>
    <n v="0.22"/>
    <n v="0.1"/>
    <n v="0.23333333333333331"/>
    <n v="8.3333333333333329E-2"/>
    <n v="0.31666666666666665"/>
    <n v="43"/>
    <x v="0"/>
    <s v="whu"/>
    <s v="bur"/>
    <s v="MUN"/>
    <s v="LEI"/>
    <m/>
    <s v="liv"/>
    <m/>
    <s v="CHE"/>
    <m/>
    <s v="lei"/>
    <s v="CRY"/>
    <s v="BRE"/>
    <s v="wat"/>
    <s v="ars"/>
    <s v="1"/>
    <n v="1.1666666666666665"/>
    <n v="0.25"/>
    <n v="4.7534121933646105"/>
    <n v="2.3943561903712518"/>
    <n v="2.7309818505156143"/>
    <n v="1.8942442253579508"/>
    <n v="1.8566750575696753"/>
    <n v="4.890714948000122"/>
    <n v="4.8698915390206912"/>
    <n v="2.1872918293845554"/>
  </r>
  <r>
    <x v="37"/>
    <s v="Forward"/>
    <x v="3"/>
    <s v="Southampton"/>
    <s v="SOU"/>
    <n v="0.37"/>
    <n v="0.06"/>
    <n v="0.34"/>
    <n v="0.01"/>
    <n v="0.39"/>
    <n v="0.01"/>
    <n v="0.3666666666666667"/>
    <n v="2.6666666666666661E-2"/>
    <n v="0.39333333333333337"/>
    <m/>
    <x v="0"/>
    <s v="lee"/>
    <m/>
    <s v="CHE"/>
    <s v="ARS"/>
    <s v="bur"/>
    <s v="bha"/>
    <m/>
    <s v="CRY"/>
    <m/>
    <s v="bre"/>
    <m/>
    <s v="LIV"/>
    <m/>
    <s v="lei"/>
    <s v="1"/>
    <n v="1.4666666666666668"/>
    <n v="7.9999999999999988E-2"/>
    <n v="2.9288666760559856"/>
    <n v="1.9352875922643045"/>
    <n v="4.8790491749757301"/>
    <n v="2.3997700809855265"/>
    <n v="2.2661556640772043"/>
    <n v="2.3865971605731069"/>
    <n v="1.9763042836849158"/>
    <n v="2.8898248909158708"/>
  </r>
  <r>
    <x v="38"/>
    <s v="Defender"/>
    <x v="0"/>
    <s v="West Ham"/>
    <s v="WHU"/>
    <n v="0.02"/>
    <n v="0.14000000000000001"/>
    <n v="0.01"/>
    <n v="0.14000000000000001"/>
    <n v="0.02"/>
    <n v="0.11"/>
    <n v="1.6666666666666666E-2"/>
    <n v="0.13"/>
    <n v="0.14666666666666667"/>
    <m/>
    <x v="0"/>
    <s v="EVE"/>
    <m/>
    <s v="bre"/>
    <s v="BUR"/>
    <m/>
    <s v="che"/>
    <m/>
    <s v="ARS"/>
    <m/>
    <s v="nor"/>
    <m/>
    <s v="MCI"/>
    <m/>
    <s v="bha"/>
    <s v="1"/>
    <n v="0.1"/>
    <n v="0.39"/>
    <n v="1.5134372236452283"/>
    <n v="1.4392883245781181"/>
    <n v="1.5014492703242748"/>
    <n v="1.2963087846182171"/>
    <n v="1.4106632915753639"/>
    <n v="1.6592945725961377"/>
    <n v="1.233414616862226"/>
    <n v="1.4434616420363628"/>
  </r>
  <r>
    <x v="39"/>
    <s v="Forward"/>
    <x v="3"/>
    <s v="Burnley"/>
    <s v="BUR"/>
    <n v="0.14000000000000001"/>
    <n v="0.17"/>
    <n v="0.15"/>
    <n v="0.09"/>
    <n v="0.14000000000000001"/>
    <n v="0.06"/>
    <n v="0.14333333333333334"/>
    <n v="0.10666666666666667"/>
    <n v="0.25"/>
    <n v="33"/>
    <x v="0"/>
    <s v="MCI"/>
    <s v="EVE"/>
    <s v="nor"/>
    <s v="whu"/>
    <s v="SOU"/>
    <s v="WOL"/>
    <m/>
    <s v="wat"/>
    <m/>
    <s v="AVL"/>
    <m/>
    <s v="tot"/>
    <s v="avl"/>
    <s v="NEW"/>
    <s v="1"/>
    <n v="0.57333333333333336"/>
    <n v="0.32"/>
    <n v="3.3616074371156306"/>
    <n v="2.201979220787516"/>
    <n v="3.7151421834120963"/>
    <n v="1.8381800858328314"/>
    <n v="2.0088404466076279"/>
    <n v="1.8084878916037093"/>
    <n v="3.5556586460058002"/>
    <n v="1.9687563247621878"/>
  </r>
  <r>
    <x v="40"/>
    <s v="Midfielder"/>
    <x v="1"/>
    <s v="Burnley"/>
    <s v="BUR"/>
    <n v="0.03"/>
    <n v="0.18"/>
    <n v="0.01"/>
    <n v="0.22"/>
    <n v="0.02"/>
    <n v="0.21"/>
    <n v="0.02"/>
    <n v="0.20333333333333334"/>
    <n v="0.22333333333333333"/>
    <n v="92"/>
    <x v="0"/>
    <s v="MCI"/>
    <s v="EVE"/>
    <s v="nor"/>
    <s v="whu"/>
    <s v="SOU"/>
    <s v="WOL"/>
    <m/>
    <s v="wat"/>
    <m/>
    <s v="AVL"/>
    <m/>
    <s v="tot"/>
    <s v="avl"/>
    <s v="NEW"/>
    <s v="2"/>
    <n v="0.1"/>
    <n v="0.61"/>
    <n v="5.0821730750210055"/>
    <n v="2.9553043807005257"/>
    <n v="5.3631540487566287"/>
    <n v="2.6661655159790785"/>
    <n v="2.8018022952515849"/>
    <n v="2.6425668690730975"/>
    <n v="5.2364003417881921"/>
    <n v="2.7699443924415896"/>
  </r>
  <r>
    <x v="41"/>
    <s v="Defender"/>
    <x v="0"/>
    <s v="Aston Villa"/>
    <s v="AVL"/>
    <n v="0.05"/>
    <n v="0.03"/>
    <n v="0.05"/>
    <n v="0.03"/>
    <n v="0.04"/>
    <n v="0.05"/>
    <n v="4.6666666666666669E-2"/>
    <n v="3.6666666666666667E-2"/>
    <n v="8.3333333333333343E-2"/>
    <m/>
    <x v="0"/>
    <s v="wol"/>
    <m/>
    <s v="TOT"/>
    <m/>
    <m/>
    <s v="lei"/>
    <m/>
    <s v="NOR"/>
    <m/>
    <s v="bur"/>
    <s v="LIV"/>
    <s v="CRY"/>
    <s v="BUR"/>
    <s v="mci"/>
    <s v="1"/>
    <n v="0.28000000000000003"/>
    <n v="0.11"/>
    <n v="1.3659219031434375"/>
    <n v="1.3261902174068831"/>
    <n v="0"/>
    <n v="1.4765291212007692"/>
    <n v="1.5247446598214156"/>
    <n v="2.6452928595247052"/>
    <n v="2.7183803843218985"/>
    <n v="1.185778980767894"/>
  </r>
  <r>
    <x v="42"/>
    <s v="Goalkeeper"/>
    <x v="2"/>
    <s v="Everton"/>
    <s v="EVE"/>
    <n v="0"/>
    <n v="0"/>
    <n v="0"/>
    <n v="0"/>
    <n v="0"/>
    <n v="0"/>
    <n v="0"/>
    <n v="0"/>
    <n v="0"/>
    <n v="102"/>
    <x v="0"/>
    <s v="whu"/>
    <s v="bur"/>
    <s v="MUN"/>
    <s v="LEI"/>
    <m/>
    <s v="liv"/>
    <m/>
    <s v="CHE"/>
    <m/>
    <s v="lei"/>
    <s v="CRY"/>
    <s v="BRE"/>
    <s v="wat"/>
    <s v="ars"/>
    <s v="2"/>
    <n v="0"/>
    <n v="0"/>
    <n v="4"/>
    <n v="2"/>
    <n v="2"/>
    <n v="2"/>
    <n v="2"/>
    <n v="4"/>
    <n v="4"/>
    <n v="2"/>
  </r>
  <r>
    <x v="43"/>
    <s v="Defender"/>
    <x v="0"/>
    <s v="Manchester City"/>
    <s v="MCI"/>
    <n v="0.16"/>
    <n v="0.01"/>
    <n v="0.15"/>
    <n v="0.01"/>
    <n v="0.18"/>
    <n v="0.01"/>
    <n v="0.16333333333333333"/>
    <n v="0.01"/>
    <n v="0.17333333333333334"/>
    <n v="93"/>
    <x v="0"/>
    <s v="bur"/>
    <m/>
    <s v="LIV"/>
    <s v="BHA"/>
    <m/>
    <s v="WAT"/>
    <m/>
    <s v="lee"/>
    <m/>
    <s v="NEW"/>
    <s v="wol"/>
    <s v="whu"/>
    <m/>
    <s v="AVL"/>
    <s v="2"/>
    <n v="0.98"/>
    <n v="0.03"/>
    <n v="3.0335995163826883"/>
    <n v="2.6375435300787275"/>
    <n v="2.9140739968504623"/>
    <n v="3.1405919974705645"/>
    <n v="3.2595831957865595"/>
    <n v="6.042916911978697"/>
    <n v="2.9294214120631392"/>
    <n v="2.9140739968504623"/>
  </r>
  <r>
    <x v="44"/>
    <s v="Defender"/>
    <x v="0"/>
    <s v="Chelsea"/>
    <s v="CHE"/>
    <n v="0.19"/>
    <n v="0.15"/>
    <n v="0.22"/>
    <n v="0.14000000000000001"/>
    <n v="0.18"/>
    <n v="0.16"/>
    <n v="0.19666666666666668"/>
    <n v="0.15000000000000002"/>
    <n v="0.34666666666666668"/>
    <n v="96"/>
    <x v="1"/>
    <s v="BRE"/>
    <m/>
    <s v="sou"/>
    <s v="ARS"/>
    <m/>
    <s v="WHU"/>
    <m/>
    <s v="eve"/>
    <m/>
    <s v="WOL"/>
    <s v="LEI"/>
    <s v="mun"/>
    <s v="lee"/>
    <s v="WAT"/>
    <s v="2"/>
    <n v="1.1800000000000002"/>
    <n v="0.45000000000000007"/>
    <n v="3.4613060593108824"/>
    <n v="3.6295371779213044"/>
    <n v="3.3660840107507006"/>
    <n v="3.4999573283791259"/>
    <n v="3.7079646419218819"/>
    <n v="7.5210132555924538"/>
    <n v="7.6371225107596903"/>
    <n v="3.8407573820564553"/>
  </r>
  <r>
    <x v="45"/>
    <s v="Defender"/>
    <x v="0"/>
    <s v="Tottenham"/>
    <s v="TOT"/>
    <n v="0.12"/>
    <n v="0.05"/>
    <n v="0.15"/>
    <n v="0.04"/>
    <n v="0.17"/>
    <n v="0.04"/>
    <n v="0.1466666666666667"/>
    <n v="4.3333333333333335E-2"/>
    <n v="0.19000000000000003"/>
    <n v="94"/>
    <x v="0"/>
    <s v="NEW"/>
    <m/>
    <s v="avl"/>
    <s v="BHA"/>
    <m/>
    <s v="bre"/>
    <m/>
    <s v="LEI"/>
    <m/>
    <s v="liv"/>
    <s v="ARS"/>
    <s v="BUR"/>
    <m/>
    <s v="nor"/>
    <s v="2"/>
    <n v="0.88000000000000012"/>
    <n v="0.13"/>
    <n v="3.0952730089662048"/>
    <n v="2.9140739968504623"/>
    <n v="2.9140739968504623"/>
    <n v="2.9054718527018348"/>
    <n v="3.2340882369558379"/>
    <n v="5.4840127637340697"/>
    <n v="3.0335995163826888"/>
    <n v="3.3589541190246921"/>
  </r>
  <r>
    <x v="46"/>
    <s v="Goalkeeper"/>
    <x v="2"/>
    <s v="Watford"/>
    <s v="WAT"/>
    <n v="0"/>
    <n v="0.01"/>
    <n v="0"/>
    <n v="0.01"/>
    <n v="0"/>
    <n v="0"/>
    <n v="0"/>
    <n v="6.6666666666666671E-3"/>
    <n v="6.6666666666666671E-3"/>
    <m/>
    <x v="0"/>
    <s v="liv"/>
    <m/>
    <s v="LEE"/>
    <s v="BRE"/>
    <m/>
    <s v="mci"/>
    <m/>
    <s v="BUR"/>
    <m/>
    <s v="cry"/>
    <m/>
    <s v="LEI"/>
    <s v="EVE"/>
    <s v="che"/>
    <s v="1"/>
    <n v="0"/>
    <n v="0.02"/>
    <n v="1.0126246243579946"/>
    <n v="1.0249422415007239"/>
    <n v="1.017930135697066"/>
    <n v="1.0095271272188664"/>
    <n v="1.020467317156093"/>
    <n v="1.0163727025527225"/>
    <n v="2.045394012204083"/>
    <n v="1.0120942361068661"/>
  </r>
  <r>
    <x v="47"/>
    <s v="Defender"/>
    <x v="0"/>
    <s v="Norwich City"/>
    <s v="NOR"/>
    <n v="7.0000000000000007E-2"/>
    <n v="0"/>
    <n v="7.0000000000000007E-2"/>
    <n v="0.01"/>
    <n v="7.0000000000000007E-2"/>
    <n v="0.01"/>
    <n v="7.0000000000000007E-2"/>
    <n v="6.6666666666666671E-3"/>
    <n v="7.6666666666666675E-2"/>
    <m/>
    <x v="0"/>
    <s v="bha"/>
    <m/>
    <s v="BUR"/>
    <s v="mun"/>
    <m/>
    <s v="NEW"/>
    <m/>
    <s v="avl"/>
    <m/>
    <s v="WHU"/>
    <m/>
    <s v="wol"/>
    <s v="lei"/>
    <s v="TOT"/>
    <s v="1"/>
    <n v="0.42000000000000004"/>
    <n v="0.02"/>
    <n v="1.3982104540734688"/>
    <n v="1.4502809774340426"/>
    <n v="1.4330706285388359"/>
    <n v="1.4771486375694358"/>
    <n v="1.3982104540734688"/>
    <n v="1.4048964567403774"/>
    <n v="2.9504575659267971"/>
    <n v="1.3680094760487911"/>
  </r>
  <r>
    <x v="48"/>
    <s v="Defender"/>
    <x v="0"/>
    <s v="Everton"/>
    <s v="EVE"/>
    <n v="0.06"/>
    <n v="0.04"/>
    <n v="7.0000000000000007E-2"/>
    <n v="0.04"/>
    <n v="0.09"/>
    <n v="0.04"/>
    <n v="7.3333333333333334E-2"/>
    <n v="0.04"/>
    <n v="0.11333333333333334"/>
    <n v="95"/>
    <x v="0"/>
    <s v="whu"/>
    <s v="bur"/>
    <s v="MUN"/>
    <s v="LEI"/>
    <m/>
    <s v="liv"/>
    <m/>
    <s v="CHE"/>
    <m/>
    <s v="lei"/>
    <s v="CRY"/>
    <s v="BRE"/>
    <s v="wat"/>
    <s v="ars"/>
    <s v="2"/>
    <n v="0.44"/>
    <n v="0.12"/>
    <n v="5.0884076434947172"/>
    <n v="2.5511807999585185"/>
    <n v="2.6842469432626426"/>
    <n v="2.353489482023849"/>
    <n v="2.3386386109922483"/>
    <n v="5.142682614738872"/>
    <n v="5.1344512436599441"/>
    <n v="2.4693294760861302"/>
  </r>
  <r>
    <x v="49"/>
    <s v="Defender"/>
    <x v="0"/>
    <s v="West Ham"/>
    <s v="WHU"/>
    <n v="0.01"/>
    <n v="0.03"/>
    <n v="0.01"/>
    <n v="0.02"/>
    <n v="0.01"/>
    <n v="0.02"/>
    <n v="0.01"/>
    <n v="2.3333333333333334E-2"/>
    <n v="3.3333333333333333E-2"/>
    <m/>
    <x v="0"/>
    <s v="EVE"/>
    <m/>
    <s v="bre"/>
    <s v="BUR"/>
    <m/>
    <s v="che"/>
    <m/>
    <s v="ARS"/>
    <m/>
    <s v="nor"/>
    <m/>
    <s v="MCI"/>
    <m/>
    <s v="bha"/>
    <s v="1"/>
    <n v="0.06"/>
    <n v="7.0000000000000007E-2"/>
    <n v="1.136218038926285"/>
    <n v="1.1165458820309293"/>
    <n v="1.1330375615146036"/>
    <n v="1.0786125346946291"/>
    <n v="1.1089514855199945"/>
    <n v="1.1749148866071386"/>
    <n v="1.0619263269226313"/>
    <n v="1.1176530887035248"/>
  </r>
  <r>
    <x v="50"/>
    <s v="Defender"/>
    <x v="0"/>
    <s v="Burnley"/>
    <s v="BUR"/>
    <n v="0.09"/>
    <n v="0"/>
    <n v="0.15"/>
    <n v="0.01"/>
    <n v="0.15"/>
    <n v="0.06"/>
    <n v="0.13"/>
    <n v="2.3333333333333331E-2"/>
    <n v="0.15333333333333332"/>
    <n v="93"/>
    <x v="0"/>
    <s v="MCI"/>
    <s v="EVE"/>
    <s v="nor"/>
    <s v="whu"/>
    <s v="SOU"/>
    <s v="WOL"/>
    <m/>
    <s v="wat"/>
    <m/>
    <s v="AVL"/>
    <m/>
    <s v="tot"/>
    <s v="avl"/>
    <s v="NEW"/>
    <s v="2"/>
    <n v="0.78"/>
    <n v="6.9999999999999993E-2"/>
    <n v="5.2955593151659919"/>
    <n v="3.1436742585851363"/>
    <n v="5.631944987948077"/>
    <n v="2.7975220965946717"/>
    <n v="2.9599041562871085"/>
    <n v="2.7692701953692009"/>
    <n v="5.4801975922816384"/>
    <n v="2.92176441348641"/>
  </r>
  <r>
    <x v="51"/>
    <s v="Defender"/>
    <x v="0"/>
    <s v="Arsenal"/>
    <s v="ARS"/>
    <n v="0.01"/>
    <n v="0.01"/>
    <n v="0.01"/>
    <n v="0.04"/>
    <n v="0.01"/>
    <n v="0.05"/>
    <n v="0.01"/>
    <n v="3.3333333333333333E-2"/>
    <n v="4.3333333333333335E-2"/>
    <n v="97"/>
    <x v="0"/>
    <s v="CRY"/>
    <m/>
    <s v="BHA"/>
    <s v="sou"/>
    <s v="che"/>
    <s v="MUN"/>
    <m/>
    <s v="whu"/>
    <m/>
    <s v="LEE"/>
    <s v="tot"/>
    <s v="new"/>
    <m/>
    <s v="EVE"/>
    <s v="2"/>
    <n v="0.06"/>
    <n v="0.1"/>
    <n v="2.1309816204217795"/>
    <n v="2.1448038014812614"/>
    <n v="4.2567084584668358"/>
    <n v="2.1574802285595767"/>
    <n v="2.1472350751783189"/>
    <n v="4.3333595596598968"/>
    <n v="2.1735085954797948"/>
    <n v="2.1676529709861971"/>
  </r>
  <r>
    <x v="52"/>
    <s v="Midfielder"/>
    <x v="1"/>
    <s v="Manchester City"/>
    <s v="MCI"/>
    <n v="0.21"/>
    <n v="0.18"/>
    <n v="0.25"/>
    <n v="0.23"/>
    <n v="0.22"/>
    <n v="0.22"/>
    <n v="0.22666666666666666"/>
    <n v="0.21"/>
    <n v="0.43666666666666665"/>
    <n v="92"/>
    <x v="0"/>
    <s v="bur"/>
    <m/>
    <s v="LIV"/>
    <s v="BHA"/>
    <m/>
    <s v="WAT"/>
    <m/>
    <s v="lee"/>
    <m/>
    <s v="NEW"/>
    <s v="wol"/>
    <s v="whu"/>
    <m/>
    <s v="AVL"/>
    <s v="2"/>
    <n v="1.1333333333333333"/>
    <n v="0.63"/>
    <n v="3.8045351292621858"/>
    <n v="3.1130710475631904"/>
    <n v="3.5958585621580674"/>
    <n v="3.9913305830426684"/>
    <n v="4.1990742923138278"/>
    <n v="7.5666767209133026"/>
    <n v="3.6226532243610583"/>
    <n v="3.5958585621580674"/>
  </r>
  <r>
    <x v="53"/>
    <s v="Goalkeeper"/>
    <x v="2"/>
    <s v="Arsenal"/>
    <s v="ARS"/>
    <n v="0"/>
    <n v="0"/>
    <n v="0"/>
    <n v="0"/>
    <n v="0"/>
    <n v="0"/>
    <n v="0"/>
    <n v="0"/>
    <n v="0"/>
    <n v="97"/>
    <x v="0"/>
    <s v="CRY"/>
    <m/>
    <s v="BHA"/>
    <s v="sou"/>
    <s v="che"/>
    <s v="MUN"/>
    <m/>
    <s v="whu"/>
    <m/>
    <s v="LEE"/>
    <s v="tot"/>
    <s v="new"/>
    <m/>
    <s v="EVE"/>
    <s v="2"/>
    <n v="0"/>
    <n v="0"/>
    <n v="2"/>
    <n v="2"/>
    <n v="4"/>
    <n v="2"/>
    <n v="2"/>
    <n v="4"/>
    <n v="2"/>
    <n v="2"/>
  </r>
  <r>
    <x v="54"/>
    <s v="Midfielder"/>
    <x v="1"/>
    <s v="Norwich City"/>
    <s v="NOR"/>
    <n v="0.03"/>
    <n v="0.09"/>
    <n v="0.02"/>
    <n v="0.06"/>
    <n v="0.04"/>
    <n v="0.1"/>
    <n v="0.03"/>
    <n v="8.3333333333333329E-2"/>
    <n v="0.11333333333333333"/>
    <m/>
    <x v="0"/>
    <s v="bha"/>
    <m/>
    <s v="BUR"/>
    <s v="mun"/>
    <m/>
    <s v="NEW"/>
    <m/>
    <s v="avl"/>
    <m/>
    <s v="WHU"/>
    <m/>
    <s v="wol"/>
    <s v="lei"/>
    <s v="TOT"/>
    <s v="1"/>
    <n v="0.15"/>
    <n v="0.25"/>
    <n v="1.3620095037031534"/>
    <n v="1.4093463431218569"/>
    <n v="1.3937005713989419"/>
    <n v="1.433771488699487"/>
    <n v="1.3620095037031534"/>
    <n v="1.3680876879457977"/>
    <n v="2.8640523326607248"/>
    <n v="1.3345540691352646"/>
  </r>
  <r>
    <x v="55"/>
    <s v="Midfielder"/>
    <x v="1"/>
    <s v="Leicester City"/>
    <s v="LEI"/>
    <n v="0.03"/>
    <n v="0.02"/>
    <n v="0.02"/>
    <n v="0.02"/>
    <n v="0.03"/>
    <n v="0.02"/>
    <n v="2.6666666666666668E-2"/>
    <n v="0.02"/>
    <n v="4.6666666666666669E-2"/>
    <n v="63"/>
    <x v="0"/>
    <s v="mun"/>
    <m/>
    <s v="CRY"/>
    <s v="new"/>
    <s v="eve"/>
    <s v="AVL"/>
    <m/>
    <s v="tot"/>
    <m/>
    <s v="EVE"/>
    <s v="che"/>
    <s v="wat"/>
    <s v="NOR"/>
    <s v="SOU"/>
    <s v="2"/>
    <n v="0.13333333333333333"/>
    <n v="0.06"/>
    <n v="2.1902886095094884"/>
    <n v="2.1582694580096504"/>
    <n v="4.4122368928130733"/>
    <n v="2.1749712601231908"/>
    <n v="2.1617011334153777"/>
    <n v="4.3194916223080266"/>
    <n v="4.4784609727944718"/>
    <n v="2.1932784382810544"/>
  </r>
  <r>
    <x v="56"/>
    <s v="Defender"/>
    <x v="0"/>
    <s v="Norwich City"/>
    <s v="NOR"/>
    <n v="0"/>
    <n v="0.04"/>
    <n v="0"/>
    <n v="0.09"/>
    <n v="0"/>
    <n v="0.08"/>
    <n v="0"/>
    <n v="7.0000000000000007E-2"/>
    <n v="7.0000000000000007E-2"/>
    <m/>
    <x v="0"/>
    <s v="bha"/>
    <m/>
    <s v="BUR"/>
    <s v="mun"/>
    <m/>
    <s v="NEW"/>
    <m/>
    <s v="avl"/>
    <m/>
    <s v="WHU"/>
    <m/>
    <s v="wol"/>
    <s v="lei"/>
    <s v="TOT"/>
    <s v="1"/>
    <n v="0"/>
    <n v="0.21000000000000002"/>
    <n v="1.1900549894441554"/>
    <n v="1.2149068301389749"/>
    <n v="1.2066927999844443"/>
    <n v="1.2277300315672308"/>
    <n v="1.1900549894441554"/>
    <n v="1.1932460361715438"/>
    <n v="2.4536274746468809"/>
    <n v="1.1756408862960139"/>
  </r>
  <r>
    <x v="57"/>
    <s v="Midfielder"/>
    <x v="1"/>
    <s v="Manchester Utd"/>
    <s v="MUN"/>
    <n v="0.24"/>
    <n v="0.31"/>
    <n v="0.21"/>
    <n v="0.3"/>
    <n v="0.2"/>
    <n v="0.34"/>
    <n v="0.21666666666666665"/>
    <n v="0.31666666666666665"/>
    <n v="0.53333333333333333"/>
    <n v="91"/>
    <x v="0"/>
    <s v="LEI"/>
    <m/>
    <s v="eve"/>
    <s v="NOR"/>
    <s v="liv"/>
    <s v="ars"/>
    <m/>
    <s v="BRE"/>
    <m/>
    <s v="bha"/>
    <m/>
    <s v="CHE"/>
    <m/>
    <s v="cry"/>
    <s v="2"/>
    <n v="1.0833333333333333"/>
    <n v="0.95"/>
    <n v="4.4844680677988809"/>
    <n v="4.1305898396162526"/>
    <n v="8.0193517028154631"/>
    <n v="3.7041129786460676"/>
    <n v="3.8228971292017135"/>
    <n v="3.8402149771576961"/>
    <n v="3.2295806708647103"/>
    <n v="3.6645580928601174"/>
  </r>
  <r>
    <x v="58"/>
    <s v="Forward"/>
    <x v="3"/>
    <s v="Brentford"/>
    <s v="BRE"/>
    <n v="0.34"/>
    <n v="0.09"/>
    <n v="0.31"/>
    <n v="0.08"/>
    <n v="0.27"/>
    <n v="0.09"/>
    <n v="0.3066666666666667"/>
    <n v="8.666666666666667E-2"/>
    <n v="0.39333333333333337"/>
    <n v="90"/>
    <x v="0"/>
    <s v="che"/>
    <m/>
    <s v="WHU"/>
    <s v="wat"/>
    <m/>
    <m/>
    <m/>
    <s v="mun"/>
    <m/>
    <s v="SOU"/>
    <m/>
    <s v="eve"/>
    <m/>
    <s v="LEE"/>
    <s v="2"/>
    <n v="1.2266666666666668"/>
    <n v="0.26"/>
    <n v="2.8990048839437064"/>
    <n v="3.3680592401985483"/>
    <n v="3.6788911909962763"/>
    <n v="0"/>
    <n v="3.4632537903660667"/>
    <n v="3.4862445426439708"/>
    <n v="3.5577755220800804"/>
    <n v="3.8540399515538137"/>
  </r>
  <r>
    <x v="59"/>
    <s v="Midfielder"/>
    <x v="1"/>
    <s v="Arsenal"/>
    <s v="ARS"/>
    <n v="0.27"/>
    <n v="0.23"/>
    <n v="0.27"/>
    <n v="0.25"/>
    <n v="0.24"/>
    <n v="0.24"/>
    <n v="0.26"/>
    <n v="0.24"/>
    <n v="0.5"/>
    <n v="81"/>
    <x v="0"/>
    <s v="CRY"/>
    <m/>
    <s v="BHA"/>
    <s v="sou"/>
    <s v="che"/>
    <s v="MUN"/>
    <m/>
    <s v="whu"/>
    <m/>
    <s v="LEE"/>
    <s v="tot"/>
    <s v="new"/>
    <m/>
    <s v="EVE"/>
    <s v="2"/>
    <n v="1.3"/>
    <n v="0.72"/>
    <n v="3.6536429578249692"/>
    <n v="3.8281479937009246"/>
    <n v="7.240944288143794"/>
    <n v="3.9881878855646558"/>
    <n v="3.8588428241262784"/>
    <n v="8.2086644407062046"/>
    <n v="4.1905460179324097"/>
    <n v="4.1166187587007368"/>
  </r>
  <r>
    <x v="60"/>
    <s v="Defender"/>
    <x v="0"/>
    <s v="Leicester City"/>
    <s v="LEI"/>
    <n v="0.08"/>
    <n v="0.01"/>
    <n v="0.05"/>
    <n v="0"/>
    <n v="0.05"/>
    <n v="0.01"/>
    <n v="0.06"/>
    <n v="6.6666666666666671E-3"/>
    <n v="6.6666666666666666E-2"/>
    <n v="95"/>
    <x v="0"/>
    <s v="mun"/>
    <m/>
    <s v="CRY"/>
    <s v="new"/>
    <s v="eve"/>
    <s v="AVL"/>
    <m/>
    <s v="tot"/>
    <m/>
    <s v="EVE"/>
    <s v="che"/>
    <s v="wat"/>
    <s v="NOR"/>
    <s v="SOU"/>
    <s v="2"/>
    <n v="0.36"/>
    <n v="0.02"/>
    <n v="2.3740155428289946"/>
    <n v="2.3110813485017268"/>
    <n v="4.8102587203567309"/>
    <n v="2.3439090285179955"/>
    <n v="2.3178263656785014"/>
    <n v="4.6279662921226716"/>
    <n v="4.9404232913546506"/>
    <n v="2.3798921028282796"/>
  </r>
  <r>
    <x v="61"/>
    <s v="Midfielder"/>
    <x v="1"/>
    <s v="Chelsea"/>
    <s v="CHE"/>
    <n v="0.2"/>
    <n v="0.22"/>
    <n v="0.26"/>
    <n v="0.24"/>
    <n v="0.23"/>
    <n v="0.23"/>
    <n v="0.23"/>
    <n v="0.22999999999999998"/>
    <n v="0.45999999999999996"/>
    <n v="67"/>
    <x v="0"/>
    <s v="BRE"/>
    <m/>
    <s v="sou"/>
    <s v="ARS"/>
    <m/>
    <s v="WHU"/>
    <m/>
    <s v="eve"/>
    <m/>
    <s v="WOL"/>
    <s v="LEI"/>
    <s v="mun"/>
    <s v="lee"/>
    <s v="WAT"/>
    <s v="2"/>
    <n v="1.1500000000000001"/>
    <n v="0.69"/>
    <n v="3.6495724841300756"/>
    <n v="3.8394775505369321"/>
    <n v="3.5420825642829992"/>
    <n v="3.6932033645506697"/>
    <n v="3.9280091663412655"/>
    <n v="7.9746407302393347"/>
    <n v="8.1057088465017362"/>
    <n v="4.077910173609741"/>
  </r>
  <r>
    <x v="62"/>
    <s v="Forward"/>
    <x v="3"/>
    <s v="Newcastle Utd"/>
    <s v="NEW"/>
    <n v="0.33"/>
    <n v="0.03"/>
    <n v="0.38"/>
    <n v="0.03"/>
    <n v="0.41"/>
    <n v="0.03"/>
    <n v="0.37333333333333329"/>
    <n v="0.03"/>
    <n v="0.40333333333333332"/>
    <n v="85"/>
    <x v="1"/>
    <s v="tot"/>
    <m/>
    <s v="WOL"/>
    <s v="LEI"/>
    <s v="CRY"/>
    <s v="nor"/>
    <m/>
    <s v="LIV"/>
    <m/>
    <s v="mci"/>
    <m/>
    <s v="ARS"/>
    <m/>
    <s v="bur"/>
    <s v="2"/>
    <n v="1.4933333333333332"/>
    <n v="0.09"/>
    <n v="3.3242765236604224"/>
    <n v="3.4855803760096826"/>
    <n v="7.2307990595295477"/>
    <n v="4.1303736189330973"/>
    <n v="2.9994494283412392"/>
    <n v="2.7542309048269202"/>
    <n v="3.3269732210768561"/>
    <n v="3.6203292748573501"/>
  </r>
  <r>
    <x v="63"/>
    <s v="Defender"/>
    <x v="0"/>
    <s v="Aston Villa"/>
    <s v="AVL"/>
    <n v="0.02"/>
    <n v="0"/>
    <n v="0.02"/>
    <n v="0.01"/>
    <n v="0.01"/>
    <n v="0.01"/>
    <n v="1.6666666666666666E-2"/>
    <n v="6.6666666666666671E-3"/>
    <n v="2.3333333333333334E-2"/>
    <m/>
    <x v="0"/>
    <s v="wol"/>
    <m/>
    <s v="TOT"/>
    <m/>
    <m/>
    <s v="lei"/>
    <m/>
    <s v="NOR"/>
    <m/>
    <s v="bur"/>
    <s v="LIV"/>
    <s v="CRY"/>
    <s v="BUR"/>
    <s v="mci"/>
    <s v="1"/>
    <n v="0.1"/>
    <n v="0.02"/>
    <n v="1.1125913548133655"/>
    <n v="1.1003662207405793"/>
    <n v="0"/>
    <n v="1.1466243449848521"/>
    <n v="1.1614598953296664"/>
    <n v="2.1985516490845249"/>
    <n v="2.2210401182528918"/>
    <n v="1.0571627633131981"/>
  </r>
  <r>
    <x v="64"/>
    <s v="Goalkeeper"/>
    <x v="2"/>
    <s v="Liverpool"/>
    <s v="LIV"/>
    <n v="0"/>
    <n v="0"/>
    <n v="0"/>
    <n v="0"/>
    <n v="0"/>
    <n v="0"/>
    <n v="0"/>
    <n v="0"/>
    <n v="0"/>
    <n v="96"/>
    <x v="0"/>
    <s v="WAT"/>
    <m/>
    <s v="mci"/>
    <s v="mun"/>
    <m/>
    <s v="EVE"/>
    <m/>
    <s v="new"/>
    <m/>
    <s v="TOT"/>
    <s v="avl?"/>
    <s v="sou"/>
    <m/>
    <s v="WOL"/>
    <s v="2"/>
    <n v="0"/>
    <n v="0"/>
    <n v="2"/>
    <n v="2"/>
    <n v="2"/>
    <n v="2"/>
    <n v="2"/>
    <n v="4"/>
    <n v="2"/>
    <n v="2"/>
  </r>
  <r>
    <x v="65"/>
    <s v="Defender"/>
    <x v="0"/>
    <s v="Arsenal"/>
    <s v="ARS"/>
    <n v="0.02"/>
    <n v="0.05"/>
    <n v="0.01"/>
    <n v="0.06"/>
    <n v="0.02"/>
    <n v="0.09"/>
    <n v="1.6666666666666666E-2"/>
    <n v="6.6666666666666666E-2"/>
    <n v="8.3333333333333329E-2"/>
    <n v="82"/>
    <x v="0"/>
    <s v="CRY"/>
    <m/>
    <s v="BHA"/>
    <s v="sou"/>
    <s v="che"/>
    <s v="MUN"/>
    <m/>
    <s v="whu"/>
    <m/>
    <s v="LEE"/>
    <s v="tot"/>
    <s v="new"/>
    <m/>
    <s v="EVE"/>
    <s v="2"/>
    <n v="0.1"/>
    <n v="0.2"/>
    <n v="2.2455905382908368"/>
    <n v="2.2715071277773649"/>
    <n v="4.4813283596253157"/>
    <n v="2.2952754285492061"/>
    <n v="2.2760657659593484"/>
    <n v="4.6250491743623083"/>
    <n v="2.3253286165246152"/>
    <n v="2.3143493205991192"/>
  </r>
  <r>
    <x v="66"/>
    <s v="Defender"/>
    <x v="0"/>
    <s v="Chelsea"/>
    <s v="CHE"/>
    <n v="0.05"/>
    <n v="0.12"/>
    <n v="0.05"/>
    <n v="0.12"/>
    <n v="7.0000000000000007E-2"/>
    <n v="0.11"/>
    <n v="5.6666666666666671E-2"/>
    <n v="0.11666666666666665"/>
    <n v="0.17333333333333334"/>
    <n v="85"/>
    <x v="0"/>
    <s v="BRE"/>
    <m/>
    <s v="sou"/>
    <s v="ARS"/>
    <m/>
    <s v="WHU"/>
    <m/>
    <s v="eve"/>
    <m/>
    <s v="WOL"/>
    <s v="LEI"/>
    <s v="mun"/>
    <s v="lee"/>
    <s v="WAT"/>
    <s v="2"/>
    <n v="0.34"/>
    <n v="0.35"/>
    <n v="2.6185896815487784"/>
    <n v="2.6898040814513493"/>
    <n v="2.5782809616061249"/>
    <n v="2.634951261706501"/>
    <n v="2.7230034373779746"/>
    <n v="5.4904902738397503"/>
    <n v="5.5396408174381513"/>
    <n v="2.7792163151036529"/>
  </r>
  <r>
    <x v="67"/>
    <s v="Defender"/>
    <x v="0"/>
    <s v="Burnley"/>
    <s v="BUR"/>
    <n v="0.01"/>
    <n v="0.1"/>
    <n v="0.01"/>
    <n v="0.1"/>
    <n v="0.01"/>
    <n v="0.11"/>
    <n v="0.01"/>
    <n v="0.10333333333333333"/>
    <n v="0.11333333333333333"/>
    <n v="93"/>
    <x v="0"/>
    <s v="MCI"/>
    <s v="EVE"/>
    <s v="nor"/>
    <s v="whu"/>
    <s v="SOU"/>
    <s v="WOL"/>
    <m/>
    <s v="wat"/>
    <m/>
    <s v="AVL"/>
    <m/>
    <s v="tot"/>
    <s v="avl"/>
    <s v="NEW"/>
    <s v="2"/>
    <n v="0.06"/>
    <n v="0.31"/>
    <n v="4.5639493489546084"/>
    <n v="2.497834677266471"/>
    <n v="4.7103760535773986"/>
    <n v="2.3471566773412098"/>
    <n v="2.4178406327367412"/>
    <n v="2.3348587909254168"/>
    <n v="4.6443213048755361"/>
    <n v="2.4012386270470256"/>
  </r>
  <r>
    <x v="68"/>
    <s v="Forward"/>
    <x v="3"/>
    <s v="Southampton"/>
    <s v="SOU"/>
    <n v="0.26"/>
    <n v="0.14000000000000001"/>
    <n v="0.22"/>
    <n v="0.13"/>
    <n v="0.25"/>
    <n v="0.13"/>
    <n v="0.24333333333333332"/>
    <n v="0.13333333333333333"/>
    <n v="0.37666666666666665"/>
    <m/>
    <x v="0"/>
    <s v="lee"/>
    <m/>
    <s v="CHE"/>
    <s v="ARS"/>
    <s v="bur"/>
    <s v="bha"/>
    <m/>
    <s v="CRY"/>
    <m/>
    <s v="bre"/>
    <m/>
    <s v="LIV"/>
    <m/>
    <s v="lei"/>
    <s v="1"/>
    <n v="0.97333333333333327"/>
    <n v="0.4"/>
    <n v="2.7127005830497111"/>
    <n v="1.8304708793381324"/>
    <n v="4.5563971122629319"/>
    <n v="2.2428992960474932"/>
    <n v="2.1242589086202761"/>
    <n v="2.2312026511985348"/>
    <n v="1.8668908725822959"/>
    <n v="2.6780341703821953"/>
  </r>
  <r>
    <x v="69"/>
    <s v="Midfielder"/>
    <x v="1"/>
    <s v="Crystal Palace"/>
    <s v="CRY"/>
    <n v="0.01"/>
    <n v="0.04"/>
    <n v="0.01"/>
    <n v="0.04"/>
    <n v="0.01"/>
    <n v="0.04"/>
    <n v="0.01"/>
    <n v="0.04"/>
    <n v="0.05"/>
    <n v="81"/>
    <x v="0"/>
    <s v="ARS"/>
    <m/>
    <s v="lei"/>
    <s v="new"/>
    <m/>
    <s v="LEE"/>
    <m/>
    <s v="sou"/>
    <m/>
    <s v="WAT"/>
    <s v="eve??"/>
    <s v="avl"/>
    <s v="eve??"/>
    <s v="MUN"/>
    <s v="2"/>
    <n v="0.05"/>
    <n v="0.12"/>
    <n v="2.1424750195261466"/>
    <n v="2.2077178220618738"/>
    <n v="2.184352882697282"/>
    <n v="2.2120090527561533"/>
    <n v="2.1699517302126514"/>
    <n v="4.370112112930256"/>
    <n v="4.331985320746675"/>
    <n v="2.1673227428445503"/>
  </r>
  <r>
    <x v="70"/>
    <s v="Forward"/>
    <x v="3"/>
    <s v="Newcastle Utd"/>
    <s v="NEW"/>
    <n v="0.18"/>
    <n v="0.08"/>
    <n v="0.31"/>
    <n v="0.03"/>
    <n v="0.31"/>
    <n v="0.06"/>
    <n v="0.26666666666666666"/>
    <n v="5.6666666666666664E-2"/>
    <n v="0.32333333333333331"/>
    <n v="90"/>
    <x v="0"/>
    <s v="tot"/>
    <m/>
    <s v="WOL"/>
    <s v="LEI"/>
    <s v="CRY"/>
    <s v="nor"/>
    <m/>
    <s v="LIV"/>
    <m/>
    <s v="mci"/>
    <m/>
    <s v="ARS"/>
    <m/>
    <s v="bur"/>
    <s v="2"/>
    <n v="1.0666666666666667"/>
    <n v="0.16999999999999998"/>
    <n v="3.0343296637431934"/>
    <n v="3.1603164621044044"/>
    <n v="6.5234241075483412"/>
    <n v="3.6639339213140616"/>
    <n v="2.7806226061359993"/>
    <n v="2.5890940330332368"/>
    <n v="3.0364359263568708"/>
    <n v="3.2655624441517412"/>
  </r>
  <r>
    <x v="71"/>
    <s v="Forward"/>
    <x v="3"/>
    <s v="Crystal Palace"/>
    <s v="CRY"/>
    <n v="0.45"/>
    <n v="0.09"/>
    <n v="0.4"/>
    <n v="0.14000000000000001"/>
    <n v="0.48"/>
    <n v="0.11"/>
    <n v="0.44333333333333336"/>
    <n v="0.11333333333333334"/>
    <n v="0.55666666666666664"/>
    <n v="57"/>
    <x v="0"/>
    <s v="ARS"/>
    <m/>
    <s v="lei"/>
    <s v="new"/>
    <m/>
    <s v="LEE"/>
    <m/>
    <s v="sou"/>
    <m/>
    <s v="WAT"/>
    <s v="eve??"/>
    <s v="avl"/>
    <s v="eve??"/>
    <s v="MUN"/>
    <s v="1"/>
    <n v="1.7733333333333334"/>
    <n v="0.34"/>
    <n v="2.7711600466583723"/>
    <n v="3.5822176311221159"/>
    <n v="3.2917593652956234"/>
    <n v="3.6355635185764976"/>
    <n v="3.1127332736239404"/>
    <n v="6.6010015607408299"/>
    <n v="6.1270332030076791"/>
    <n v="3.0800513522244088"/>
  </r>
  <r>
    <x v="72"/>
    <s v="Midfielder"/>
    <x v="1"/>
    <s v="Brentford"/>
    <s v="BRE"/>
    <n v="7.0000000000000007E-2"/>
    <n v="0.23"/>
    <n v="0.06"/>
    <n v="0.27"/>
    <n v="0.05"/>
    <n v="0.23"/>
    <n v="0.06"/>
    <n v="0.24333333333333332"/>
    <n v="0.30333333333333334"/>
    <n v="81"/>
    <x v="0"/>
    <s v="che"/>
    <m/>
    <s v="WHU"/>
    <s v="wat"/>
    <m/>
    <m/>
    <m/>
    <s v="mun"/>
    <m/>
    <s v="SOU"/>
    <m/>
    <s v="eve"/>
    <m/>
    <s v="LEE"/>
    <s v="2"/>
    <n v="0.3"/>
    <n v="0.73"/>
    <n v="2.6228531595035993"/>
    <n v="2.9478257964604291"/>
    <n v="3.1631779776184965"/>
    <n v="0"/>
    <n v="3.0137789713522749"/>
    <n v="3.0297075418766521"/>
    <n v="3.079266000723643"/>
    <n v="3.2845254372872832"/>
  </r>
  <r>
    <x v="73"/>
    <s v="Defender"/>
    <x v="0"/>
    <s v="Watford"/>
    <s v="WAT"/>
    <n v="0.06"/>
    <n v="0.01"/>
    <n v="0.09"/>
    <n v="0.01"/>
    <n v="0.11"/>
    <n v="0.01"/>
    <n v="8.666666666666667E-2"/>
    <n v="0.01"/>
    <n v="9.6666666666666665E-2"/>
    <m/>
    <x v="0"/>
    <s v="liv"/>
    <m/>
    <s v="LEE"/>
    <s v="BRE"/>
    <m/>
    <s v="mci"/>
    <m/>
    <s v="BUR"/>
    <m/>
    <s v="cry"/>
    <m/>
    <s v="LEI"/>
    <s v="EVE"/>
    <s v="che"/>
    <s v="1"/>
    <n v="0.52"/>
    <n v="0.03"/>
    <n v="1.3471771698448516"/>
    <n v="1.6859116412699087"/>
    <n v="1.4930787316693159"/>
    <n v="1.2619959985188249"/>
    <n v="1.5628512217925532"/>
    <n v="1.4502493201998679"/>
    <n v="3.2483353356122904"/>
    <n v="1.3325914929388152"/>
  </r>
  <r>
    <x v="74"/>
    <s v="Midfielder"/>
    <x v="1"/>
    <s v="Brentford"/>
    <s v="BRE"/>
    <n v="0.11"/>
    <n v="0.09"/>
    <n v="0.17"/>
    <n v="0.12"/>
    <n v="0.14000000000000001"/>
    <n v="0.11"/>
    <n v="0.14000000000000001"/>
    <n v="0.10666666666666667"/>
    <n v="0.2466666666666667"/>
    <n v="95"/>
    <x v="0"/>
    <s v="che"/>
    <m/>
    <s v="WHU"/>
    <s v="wat"/>
    <m/>
    <m/>
    <m/>
    <s v="mun"/>
    <m/>
    <s v="SOU"/>
    <m/>
    <s v="eve"/>
    <m/>
    <s v="LEE"/>
    <s v="2"/>
    <n v="0.70000000000000007"/>
    <n v="0.32"/>
    <n v="2.6168060414501664"/>
    <n v="2.9386236042617844"/>
    <n v="3.1518849875445305"/>
    <n v="0"/>
    <n v="3.0039364570673017"/>
    <n v="3.0197103812759081"/>
    <n v="3.0687876900370057"/>
    <n v="3.2720543165369218"/>
  </r>
  <r>
    <x v="75"/>
    <s v="Midfielder"/>
    <x v="1"/>
    <s v="Chelsea"/>
    <s v="CHE"/>
    <n v="0.28999999999999998"/>
    <n v="0.06"/>
    <n v="0.39"/>
    <n v="0.05"/>
    <n v="0.37"/>
    <n v="0.05"/>
    <n v="0.34999999999999992"/>
    <n v="5.3333333333333337E-2"/>
    <n v="0.40333333333333327"/>
    <n v="69"/>
    <x v="0"/>
    <s v="BRE"/>
    <m/>
    <s v="sou"/>
    <s v="ARS"/>
    <m/>
    <s v="WHU"/>
    <m/>
    <s v="eve"/>
    <m/>
    <s v="WOL"/>
    <s v="LEI"/>
    <s v="mun"/>
    <s v="lee"/>
    <s v="WAT"/>
    <s v="2"/>
    <n v="1.7499999999999996"/>
    <n v="0.16"/>
    <n v="3.7123279590698059"/>
    <n v="3.909457674742141"/>
    <n v="3.6007487487937651"/>
    <n v="3.757618709941184"/>
    <n v="4.0013573411477257"/>
    <n v="8.1258498884549599"/>
    <n v="8.261904291749083"/>
    <n v="4.1569611041275021"/>
  </r>
  <r>
    <x v="76"/>
    <s v="Defender"/>
    <x v="0"/>
    <s v="Newcastle Utd"/>
    <s v="NEW"/>
    <n v="7.0000000000000007E-2"/>
    <n v="0.03"/>
    <n v="0.09"/>
    <n v="0.02"/>
    <n v="0.1"/>
    <n v="0.03"/>
    <n v="8.666666666666667E-2"/>
    <n v="2.6666666666666668E-2"/>
    <n v="0.11333333333333334"/>
    <n v="85"/>
    <x v="0"/>
    <s v="tot"/>
    <m/>
    <s v="WOL"/>
    <s v="LEI"/>
    <s v="CRY"/>
    <s v="nor"/>
    <m/>
    <s v="LIV"/>
    <m/>
    <s v="mci"/>
    <m/>
    <s v="ARS"/>
    <m/>
    <s v="bur"/>
    <s v="2"/>
    <n v="0.52"/>
    <n v="0.08"/>
    <n v="2.5018311037028971"/>
    <n v="2.5629567740668269"/>
    <n v="5.2243028015059334"/>
    <n v="2.8072994766483319"/>
    <n v="2.3787387307398378"/>
    <n v="2.2858138165659909"/>
    <n v="2.5028530100922826"/>
    <n v="2.6140195146827852"/>
  </r>
  <r>
    <x v="77"/>
    <s v="Defender"/>
    <x v="0"/>
    <s v="Burnley"/>
    <s v="BUR"/>
    <n v="0.01"/>
    <n v="0.03"/>
    <n v="0.01"/>
    <n v="0.04"/>
    <n v="0.01"/>
    <n v="0.03"/>
    <n v="0.01"/>
    <n v="3.3333333333333333E-2"/>
    <n v="4.3333333333333335E-2"/>
    <n v="88"/>
    <x v="0"/>
    <s v="MCI"/>
    <s v="EVE"/>
    <s v="nor"/>
    <s v="whu"/>
    <s v="SOU"/>
    <s v="WOL"/>
    <m/>
    <s v="wat"/>
    <m/>
    <s v="AVL"/>
    <m/>
    <s v="tot"/>
    <s v="avl"/>
    <s v="NEW"/>
    <s v="2"/>
    <n v="0.06"/>
    <n v="0.1"/>
    <n v="4.2438699887371278"/>
    <n v="2.2152798604395549"/>
    <n v="4.3071896447902258"/>
    <n v="2.1501218064178205"/>
    <n v="2.1806878411834556"/>
    <n v="2.1448038014812614"/>
    <n v="4.2786254291353671"/>
    <n v="2.1735085954797948"/>
  </r>
  <r>
    <x v="78"/>
    <s v="Defender"/>
    <x v="0"/>
    <s v="Wolves"/>
    <s v="WOL"/>
    <n v="0.06"/>
    <n v="0"/>
    <n v="0.08"/>
    <n v="0"/>
    <n v="0.09"/>
    <n v="0"/>
    <n v="7.6666666666666675E-2"/>
    <n v="0"/>
    <n v="7.6666666666666675E-2"/>
    <m/>
    <x v="0"/>
    <s v="AVL"/>
    <m/>
    <s v="new"/>
    <m/>
    <m/>
    <s v="bur"/>
    <m/>
    <s v="BHA"/>
    <m/>
    <s v="che"/>
    <s v="MCI"/>
    <s v="NOR"/>
    <m/>
    <s v="liv"/>
    <s v="1"/>
    <n v="0.46000000000000008"/>
    <n v="0"/>
    <n v="1.4163109292586264"/>
    <n v="1.4988372120044102"/>
    <n v="0"/>
    <n v="1.4707482945901356"/>
    <n v="1.4163109292586264"/>
    <n v="2.4972913564918446"/>
    <n v="1.6189295987637211"/>
    <n v="1.2903663602338757"/>
  </r>
  <r>
    <x v="79"/>
    <s v="Midfielder"/>
    <x v="1"/>
    <s v="Crystal Palace"/>
    <s v="CRY"/>
    <n v="0.2"/>
    <n v="0.13"/>
    <n v="0.35"/>
    <n v="0.2"/>
    <n v="0.24"/>
    <n v="0.13"/>
    <n v="0.26333333333333336"/>
    <n v="0.15333333333333335"/>
    <n v="0.41666666666666674"/>
    <n v="94"/>
    <x v="0"/>
    <s v="ARS"/>
    <m/>
    <s v="lei"/>
    <s v="new"/>
    <m/>
    <s v="LEE"/>
    <m/>
    <s v="sou"/>
    <m/>
    <s v="WAT"/>
    <s v="eve??"/>
    <s v="avl"/>
    <s v="eve??"/>
    <s v="MUN"/>
    <s v="2"/>
    <n v="1.3166666666666669"/>
    <n v="0.46000000000000008"/>
    <n v="3.489003635439925"/>
    <n v="4.1708548854701704"/>
    <n v="3.9266683623068888"/>
    <n v="4.2157024533143108"/>
    <n v="3.7761622000655528"/>
    <n v="7.8680344351338523"/>
    <n v="7.4695720776074026"/>
    <n v="3.7486867046303001"/>
  </r>
  <r>
    <x v="80"/>
    <s v="Defender"/>
    <x v="0"/>
    <s v="Watford"/>
    <s v="WAT"/>
    <n v="0"/>
    <n v="0.01"/>
    <n v="0"/>
    <n v="0.05"/>
    <n v="0.01"/>
    <n v="0.05"/>
    <n v="3.3333333333333335E-3"/>
    <n v="3.6666666666666674E-2"/>
    <n v="4.0000000000000008E-2"/>
    <m/>
    <x v="0"/>
    <s v="liv"/>
    <m/>
    <s v="LEE"/>
    <s v="BRE"/>
    <m/>
    <s v="mci"/>
    <m/>
    <s v="BUR"/>
    <m/>
    <s v="cry"/>
    <m/>
    <s v="LEI"/>
    <s v="EVE"/>
    <s v="che"/>
    <s v="1"/>
    <n v="0.02"/>
    <n v="0.11000000000000001"/>
    <n v="1.0820600583269648"/>
    <n v="1.1621245697547056"/>
    <n v="1.1165458820309293"/>
    <n v="1.0619263269226313"/>
    <n v="1.1330375615146036"/>
    <n v="1.1064225665926961"/>
    <n v="2.2950610793265414"/>
    <n v="1.0786125346946291"/>
  </r>
  <r>
    <x v="81"/>
    <s v="Defender"/>
    <x v="0"/>
    <s v="West Ham"/>
    <s v="WHU"/>
    <n v="0.1"/>
    <n v="0.02"/>
    <n v="0.09"/>
    <n v="0.04"/>
    <n v="0.11"/>
    <n v="0.03"/>
    <n v="9.9999999999999992E-2"/>
    <n v="0.03"/>
    <n v="0.13"/>
    <m/>
    <x v="0"/>
    <s v="EVE"/>
    <m/>
    <s v="bre"/>
    <s v="BUR"/>
    <m/>
    <s v="che"/>
    <m/>
    <s v="ARS"/>
    <m/>
    <s v="nor"/>
    <m/>
    <s v="MCI"/>
    <m/>
    <s v="bha"/>
    <s v="1"/>
    <n v="0.6"/>
    <n v="0.09"/>
    <n v="1.7230034373779743"/>
    <n v="1.6185896815487784"/>
    <n v="1.7061224418852032"/>
    <n v="1.4172511456868773"/>
    <n v="1.5782809616061246"/>
    <n v="1.9283943981455813"/>
    <n v="1.3286858890508895"/>
    <n v="1.6244663938879396"/>
  </r>
  <r>
    <x v="82"/>
    <s v="Defender"/>
    <x v="0"/>
    <s v="Tottenham"/>
    <s v="TOT"/>
    <n v="0.04"/>
    <n v="0.02"/>
    <n v="0.02"/>
    <n v="0.01"/>
    <n v="0"/>
    <n v="0"/>
    <n v="0.02"/>
    <n v="0.01"/>
    <n v="0.03"/>
    <n v="88"/>
    <x v="0"/>
    <s v="NEW"/>
    <m/>
    <s v="avl"/>
    <s v="BHA"/>
    <m/>
    <s v="bre"/>
    <m/>
    <s v="LEI"/>
    <m/>
    <s v="liv"/>
    <s v="ARS"/>
    <s v="BUR"/>
    <m/>
    <s v="nor"/>
    <s v="2"/>
    <n v="0.12"/>
    <n v="0.03"/>
    <n v="2.1626643082623076"/>
    <n v="2.1357535638886826"/>
    <n v="2.1357535638886826"/>
    <n v="2.1344760177279953"/>
    <n v="2.183280431231065"/>
    <n v="4.2203979352080303"/>
    <n v="2.1535048786706965"/>
    <n v="2.201824869162083"/>
  </r>
  <r>
    <x v="83"/>
    <s v="Forward"/>
    <x v="3"/>
    <s v="Manchester Utd"/>
    <s v="MUN"/>
    <n v="0.63"/>
    <n v="0.13"/>
    <n v="0.63"/>
    <n v="0.11"/>
    <n v="0.64"/>
    <n v="0.08"/>
    <n v="0.6333333333333333"/>
    <n v="0.10666666666666667"/>
    <n v="0.74"/>
    <n v="86"/>
    <x v="0"/>
    <s v="LEI"/>
    <m/>
    <s v="eve"/>
    <s v="NOR"/>
    <s v="liv"/>
    <s v="ars"/>
    <m/>
    <s v="BRE"/>
    <m/>
    <s v="bha"/>
    <m/>
    <s v="CHE"/>
    <m/>
    <s v="cry"/>
    <s v="2"/>
    <n v="2.5333333333333332"/>
    <n v="0.32"/>
    <n v="5.4864010918620369"/>
    <n v="4.9898113159205124"/>
    <n v="9.640270586245963"/>
    <n v="4.3913454257721867"/>
    <n v="4.5580326927814214"/>
    <n v="4.5823344597491609"/>
    <n v="3.7254443512462165"/>
    <n v="4.3358388975217377"/>
  </r>
  <r>
    <x v="84"/>
    <s v="Forward"/>
    <x v="3"/>
    <s v="Watford"/>
    <s v="WAT"/>
    <n v="0.22"/>
    <n v="0.17"/>
    <n v="0.24"/>
    <n v="0.15"/>
    <n v="0.21"/>
    <n v="0.19"/>
    <n v="0.2233333333333333"/>
    <n v="0.17"/>
    <n v="0.39333333333333331"/>
    <m/>
    <x v="0"/>
    <s v="liv"/>
    <m/>
    <s v="LEE"/>
    <s v="BRE"/>
    <m/>
    <s v="mci"/>
    <m/>
    <s v="BUR"/>
    <m/>
    <s v="cry"/>
    <m/>
    <s v="LEI"/>
    <s v="EVE"/>
    <s v="che"/>
    <s v="1"/>
    <n v="0.8933333333333332"/>
    <n v="0.51"/>
    <n v="1.8858278091192877"/>
    <n v="2.750113945300797"/>
    <n v="2.2580978547441335"/>
    <n v="1.6684867598571231"/>
    <n v="2.4361234204525148"/>
    <n v="2.1488179624493595"/>
    <n v="5.1851465229865106"/>
    <n v="1.8486122334984314"/>
  </r>
  <r>
    <x v="85"/>
    <s v="Midfielder"/>
    <x v="1"/>
    <s v="Liverpool"/>
    <s v="LIV"/>
    <n v="0.09"/>
    <n v="0.06"/>
    <n v="0.08"/>
    <n v="7.0000000000000007E-2"/>
    <n v="0.08"/>
    <n v="0.09"/>
    <n v="8.3333333333333329E-2"/>
    <n v="7.3333333333333334E-2"/>
    <n v="0.15666666666666668"/>
    <n v="57"/>
    <x v="0"/>
    <s v="WAT"/>
    <m/>
    <s v="mci"/>
    <s v="mun"/>
    <m/>
    <s v="EVE"/>
    <m/>
    <s v="new"/>
    <m/>
    <s v="TOT"/>
    <s v="avl?"/>
    <s v="sou"/>
    <m/>
    <s v="WOL"/>
    <s v="1"/>
    <n v="0.41666666666666663"/>
    <n v="0.22"/>
    <n v="1.7189870347091676"/>
    <n v="1.3032802164672459"/>
    <n v="1.6266400761433155"/>
    <n v="1.6671191137159087"/>
    <n v="1.6904196195133503"/>
    <n v="3.1086970201011486"/>
    <n v="1.6364858915807139"/>
    <n v="1.5973596880375776"/>
  </r>
  <r>
    <x v="86"/>
    <s v="Midfielder"/>
    <x v="1"/>
    <s v="Burnley"/>
    <s v="BUR"/>
    <n v="0.02"/>
    <n v="0.04"/>
    <n v="0.03"/>
    <n v="0.01"/>
    <n v="0.05"/>
    <n v="0.01"/>
    <n v="3.3333333333333333E-2"/>
    <n v="0.02"/>
    <n v="5.333333333333333E-2"/>
    <n v="66"/>
    <x v="0"/>
    <s v="MCI"/>
    <s v="EVE"/>
    <s v="nor"/>
    <s v="whu"/>
    <s v="SOU"/>
    <s v="WOL"/>
    <m/>
    <s v="wat"/>
    <m/>
    <s v="AVL"/>
    <m/>
    <s v="tot"/>
    <s v="avl"/>
    <s v="NEW"/>
    <s v="2"/>
    <n v="0.16666666666666666"/>
    <n v="0.06"/>
    <n v="4.3454824840442647"/>
    <n v="2.3049798022893695"/>
    <n v="4.4351853301194879"/>
    <n v="2.2126725590919123"/>
    <n v="2.2559744416765621"/>
    <n v="2.2051387187651201"/>
    <n v="4.3947193579417707"/>
    <n v="2.2458038435963759"/>
  </r>
  <r>
    <x v="87"/>
    <s v="Defender"/>
    <x v="0"/>
    <s v="Newcastle Utd"/>
    <s v="NEW"/>
    <n v="0.04"/>
    <n v="0.03"/>
    <n v="0.08"/>
    <n v="0.06"/>
    <n v="0.11"/>
    <n v="0.04"/>
    <n v="7.6666666666666661E-2"/>
    <n v="4.3333333333333335E-2"/>
    <n v="0.12"/>
    <n v="91"/>
    <x v="0"/>
    <s v="tot"/>
    <m/>
    <s v="WOL"/>
    <s v="LEI"/>
    <s v="CRY"/>
    <s v="nor"/>
    <m/>
    <s v="LIV"/>
    <m/>
    <s v="mci"/>
    <m/>
    <s v="ARS"/>
    <m/>
    <s v="bur"/>
    <s v="2"/>
    <n v="0.45999999999999996"/>
    <n v="0.13"/>
    <n v="2.4934672519745154"/>
    <n v="2.553574161165713"/>
    <n v="5.2038977548141681"/>
    <n v="2.7938444853708595"/>
    <n v="2.3724264185608406"/>
    <n v="2.2810502529565575"/>
    <n v="2.4944721265907441"/>
    <n v="2.6037858561047389"/>
  </r>
  <r>
    <x v="88"/>
    <s v="Defender"/>
    <x v="0"/>
    <s v="Leicester City"/>
    <s v="LEI"/>
    <n v="0"/>
    <n v="0"/>
    <n v="0"/>
    <n v="0"/>
    <n v="0"/>
    <n v="0.01"/>
    <n v="0"/>
    <n v="3.3333333333333335E-3"/>
    <n v="3.3333333333333335E-3"/>
    <n v="90"/>
    <x v="0"/>
    <s v="mun"/>
    <m/>
    <s v="CRY"/>
    <s v="new"/>
    <s v="eve"/>
    <s v="AVL"/>
    <m/>
    <s v="tot"/>
    <m/>
    <s v="EVE"/>
    <s v="che"/>
    <s v="wat"/>
    <s v="NOR"/>
    <s v="SOU"/>
    <s v="2"/>
    <n v="0"/>
    <n v="0.01"/>
    <n v="2.0098425142849736"/>
    <n v="2.0081863512763611"/>
    <n v="4.0213225979041241"/>
    <n v="2.0090502375925787"/>
    <n v="2.0083638517283817"/>
    <n v="4.0165254287400707"/>
    <n v="4.0247479813514389"/>
    <n v="2.0099971606007441"/>
  </r>
  <r>
    <x v="89"/>
    <s v="Goalkeeper"/>
    <x v="2"/>
    <s v="Watford"/>
    <s v="WAT"/>
    <n v="0"/>
    <n v="0"/>
    <n v="0"/>
    <n v="0"/>
    <n v="0"/>
    <n v="0"/>
    <n v="0"/>
    <n v="0"/>
    <n v="0"/>
    <m/>
    <x v="0"/>
    <s v="liv"/>
    <m/>
    <s v="LEE"/>
    <s v="BRE"/>
    <m/>
    <s v="mci"/>
    <m/>
    <s v="BUR"/>
    <m/>
    <s v="cry"/>
    <m/>
    <s v="LEI"/>
    <s v="EVE"/>
    <s v="che"/>
    <s v="1"/>
    <n v="0"/>
    <n v="0"/>
    <n v="1"/>
    <n v="1"/>
    <n v="1"/>
    <n v="1"/>
    <n v="1"/>
    <n v="1"/>
    <n v="2"/>
    <n v="1"/>
  </r>
  <r>
    <x v="90"/>
    <s v="Midfielder"/>
    <x v="1"/>
    <s v="Leeds United"/>
    <s v="LEE"/>
    <n v="0.22"/>
    <n v="0.11"/>
    <n v="0.3"/>
    <n v="0.14000000000000001"/>
    <n v="0.26"/>
    <n v="0.1"/>
    <n v="0.26"/>
    <n v="0.11666666666666665"/>
    <n v="0.37666666666666665"/>
    <n v="83"/>
    <x v="0"/>
    <s v="SOU"/>
    <m/>
    <s v="wat"/>
    <m/>
    <m/>
    <s v="cry"/>
    <m/>
    <s v="MCI"/>
    <m/>
    <s v="ars"/>
    <m/>
    <s v="BHA"/>
    <s v="CHE"/>
    <s v="bre"/>
    <s v="2"/>
    <n v="1.3"/>
    <n v="0.35"/>
    <n v="3.6495314991227925"/>
    <n v="3.8633433622043873"/>
    <n v="0"/>
    <n v="3.3507479605996036"/>
    <n v="2.785987995556475"/>
    <n v="3.3828457777537766"/>
    <n v="6.4910636815919531"/>
    <n v="3.4792361950079482"/>
  </r>
  <r>
    <x v="91"/>
    <s v="Midfielder"/>
    <x v="1"/>
    <s v="Wolves"/>
    <s v="WOL"/>
    <n v="0.12"/>
    <n v="0.23"/>
    <n v="0.12"/>
    <n v="0.26"/>
    <n v="0.1"/>
    <n v="0.24"/>
    <n v="0.11333333333333333"/>
    <n v="0.24333333333333332"/>
    <n v="0.35666666666666663"/>
    <m/>
    <x v="0"/>
    <s v="AVL"/>
    <m/>
    <s v="new"/>
    <m/>
    <m/>
    <s v="bur"/>
    <m/>
    <s v="BHA"/>
    <m/>
    <s v="che"/>
    <s v="MCI"/>
    <s v="NOR"/>
    <m/>
    <s v="liv"/>
    <s v="1"/>
    <n v="0.56666666666666665"/>
    <n v="0.73"/>
    <n v="2.1735141411710552"/>
    <n v="2.4061425758675039"/>
    <n v="0"/>
    <n v="2.3269643956200197"/>
    <n v="2.1735141411710552"/>
    <n v="3.4017850556183151"/>
    <n v="2.7446638689788943"/>
    <n v="1.8184964792099831"/>
  </r>
  <r>
    <x v="92"/>
    <s v="Forward"/>
    <x v="3"/>
    <s v="Aston Villa"/>
    <s v="AVL"/>
    <n v="0.26"/>
    <n v="0.06"/>
    <n v="0.23"/>
    <n v="0.02"/>
    <n v="0.22"/>
    <n v="0.02"/>
    <n v="0.23666666666666666"/>
    <n v="3.3333333333333333E-2"/>
    <n v="0.27"/>
    <m/>
    <x v="0"/>
    <s v="wol"/>
    <m/>
    <s v="TOT"/>
    <m/>
    <m/>
    <s v="lei"/>
    <m/>
    <s v="NOR"/>
    <m/>
    <s v="bur"/>
    <s v="LIV"/>
    <s v="CRY"/>
    <s v="BUR"/>
    <s v="mci"/>
    <s v="1"/>
    <n v="0.94666666666666666"/>
    <n v="0.1"/>
    <n v="1.9820468169832428"/>
    <n v="1.8754164809039424"/>
    <n v="0"/>
    <n v="2.2788901201456535"/>
    <n v="2.4082890870420899"/>
    <n v="3.7318116059039097"/>
    <n v="3.9279610314280013"/>
    <n v="1.4985863244540063"/>
  </r>
  <r>
    <x v="93"/>
    <s v="Defender"/>
    <x v="0"/>
    <s v="Watford"/>
    <s v="WAT"/>
    <n v="0.02"/>
    <n v="0.1"/>
    <n v="0.02"/>
    <n v="0.08"/>
    <n v="0.02"/>
    <n v="0.09"/>
    <n v="0.02"/>
    <n v="9.0000000000000011E-2"/>
    <n v="0.11000000000000001"/>
    <m/>
    <x v="0"/>
    <s v="liv"/>
    <m/>
    <s v="LEE"/>
    <s v="BRE"/>
    <m/>
    <s v="mci"/>
    <m/>
    <s v="BUR"/>
    <m/>
    <s v="cry"/>
    <m/>
    <s v="LEI"/>
    <s v="EVE"/>
    <s v="che"/>
    <s v="1"/>
    <n v="0.12"/>
    <n v="0.27"/>
    <n v="1.2461801749808947"/>
    <n v="1.4863737092641172"/>
    <n v="1.3496376460927877"/>
    <n v="1.185778980767894"/>
    <n v="1.3991126845438104"/>
    <n v="1.3192676997780881"/>
    <n v="2.8851832379796241"/>
    <n v="1.2358376040838872"/>
  </r>
  <r>
    <x v="94"/>
    <s v="Goalkeeper"/>
    <x v="2"/>
    <s v="Leicester City"/>
    <s v="LEI"/>
    <n v="0"/>
    <n v="0"/>
    <n v="0"/>
    <n v="0"/>
    <n v="0"/>
    <n v="0"/>
    <n v="0"/>
    <n v="0"/>
    <n v="0"/>
    <n v="0"/>
    <x v="0"/>
    <s v="mun"/>
    <m/>
    <s v="CRY"/>
    <s v="new"/>
    <s v="eve"/>
    <s v="AVL"/>
    <m/>
    <s v="tot"/>
    <m/>
    <s v="EVE"/>
    <s v="che"/>
    <s v="wat"/>
    <s v="NOR"/>
    <s v="SOU"/>
    <s v="1"/>
    <n v="0"/>
    <n v="0"/>
    <n v="1"/>
    <n v="1"/>
    <n v="2"/>
    <n v="1"/>
    <n v="1"/>
    <n v="2"/>
    <n v="2"/>
    <n v="1"/>
  </r>
  <r>
    <x v="95"/>
    <s v="Forward"/>
    <x v="3"/>
    <s v="Brighton"/>
    <s v="BHA"/>
    <n v="0.21"/>
    <n v="0.02"/>
    <n v="0.33"/>
    <n v="0.03"/>
    <n v="0.23"/>
    <n v="0.04"/>
    <n v="0.25666666666666665"/>
    <n v="0.03"/>
    <n v="0.28666666666666663"/>
    <n v="51"/>
    <x v="0"/>
    <s v="NOR"/>
    <m/>
    <s v="ars"/>
    <s v="tot"/>
    <s v="MCI"/>
    <s v="SOU"/>
    <m/>
    <s v="wol"/>
    <m/>
    <s v="MUN"/>
    <m/>
    <s v="lee"/>
    <m/>
    <s v="WHU"/>
    <s v="1"/>
    <n v="1.0266666666666666"/>
    <n v="0.09"/>
    <n v="2.5024740259843949"/>
    <n v="1.9358653243384143"/>
    <n v="3.465894712722652"/>
    <n v="2.1163496004164353"/>
    <n v="2.047725107291039"/>
    <n v="2.0990807618220457"/>
    <n v="2.3926084837904202"/>
    <n v="2.0275781288486856"/>
  </r>
  <r>
    <x v="96"/>
    <s v="Goalkeeper"/>
    <x v="2"/>
    <s v="Manchester Utd"/>
    <s v="MUN"/>
    <n v="0"/>
    <n v="0"/>
    <n v="0"/>
    <n v="0"/>
    <n v="0"/>
    <n v="0"/>
    <n v="0"/>
    <n v="0"/>
    <n v="0"/>
    <n v="97"/>
    <x v="0"/>
    <s v="LEI"/>
    <m/>
    <s v="eve"/>
    <s v="NOR"/>
    <s v="liv"/>
    <s v="ars"/>
    <m/>
    <s v="BRE"/>
    <m/>
    <s v="bha"/>
    <m/>
    <s v="CHE"/>
    <m/>
    <s v="cry"/>
    <s v="2"/>
    <n v="0"/>
    <n v="0"/>
    <n v="2"/>
    <n v="2"/>
    <n v="4"/>
    <n v="2"/>
    <n v="2"/>
    <n v="2"/>
    <n v="2"/>
    <n v="2"/>
  </r>
  <r>
    <x v="97"/>
    <s v="Goalkeeper"/>
    <x v="2"/>
    <s v="Brentford"/>
    <s v="BRE"/>
    <n v="0"/>
    <n v="0"/>
    <n v="0"/>
    <n v="0"/>
    <n v="0"/>
    <n v="0"/>
    <n v="0"/>
    <n v="0"/>
    <n v="0"/>
    <n v="98"/>
    <x v="0"/>
    <s v="che"/>
    <m/>
    <s v="WHU"/>
    <s v="wat"/>
    <m/>
    <m/>
    <m/>
    <s v="mun"/>
    <m/>
    <s v="SOU"/>
    <m/>
    <s v="eve"/>
    <m/>
    <s v="LEE"/>
    <s v="2"/>
    <n v="0"/>
    <n v="0"/>
    <n v="2"/>
    <n v="2"/>
    <n v="2"/>
    <n v="0"/>
    <n v="2"/>
    <n v="2"/>
    <n v="2"/>
    <n v="2"/>
  </r>
  <r>
    <x v="98"/>
    <s v="Defender"/>
    <x v="0"/>
    <s v="Tottenham"/>
    <s v="TOT"/>
    <n v="0.14000000000000001"/>
    <n v="0.01"/>
    <n v="0.16"/>
    <n v="0.01"/>
    <n v="0.17"/>
    <n v="0.01"/>
    <n v="0.1566666666666667"/>
    <n v="0.01"/>
    <n v="0.16666666666666671"/>
    <n v="81"/>
    <x v="0"/>
    <s v="NEW"/>
    <m/>
    <s v="avl"/>
    <s v="BHA"/>
    <m/>
    <s v="bre"/>
    <m/>
    <s v="LEI"/>
    <m/>
    <s v="liv"/>
    <s v="ARS"/>
    <s v="BUR"/>
    <m/>
    <s v="nor"/>
    <s v="2"/>
    <n v="0.94000000000000017"/>
    <n v="0.03"/>
    <n v="3.0518958600962565"/>
    <n v="2.877873046480147"/>
    <n v="2.877873046480147"/>
    <n v="2.8696115813077032"/>
    <n v="3.1852134552942211"/>
    <n v="5.4252399810119289"/>
    <n v="2.9926648820705033"/>
    <n v="3.3051341539148034"/>
  </r>
  <r>
    <x v="99"/>
    <s v="Goalkeeper"/>
    <x v="2"/>
    <s v="Manchester Utd"/>
    <s v="MUN"/>
    <n v="0"/>
    <n v="0"/>
    <n v="0"/>
    <n v="0"/>
    <n v="0"/>
    <n v="0"/>
    <n v="0"/>
    <n v="0"/>
    <n v="0"/>
    <n v="0"/>
    <x v="0"/>
    <s v="LEI"/>
    <m/>
    <s v="eve"/>
    <s v="NOR"/>
    <s v="liv"/>
    <s v="ars"/>
    <m/>
    <s v="BRE"/>
    <m/>
    <s v="bha"/>
    <m/>
    <s v="CHE"/>
    <m/>
    <s v="cry"/>
    <s v="1"/>
    <n v="0"/>
    <n v="0"/>
    <n v="1"/>
    <n v="1"/>
    <n v="2"/>
    <n v="1"/>
    <n v="1"/>
    <n v="1"/>
    <n v="1"/>
    <n v="1"/>
  </r>
  <r>
    <x v="100"/>
    <s v="Midfielder"/>
    <x v="1"/>
    <s v="West Ham"/>
    <s v="WHU"/>
    <n v="0.03"/>
    <n v="0.08"/>
    <n v="0.03"/>
    <n v="0.06"/>
    <n v="0.04"/>
    <n v="0.06"/>
    <n v="3.3333333333333333E-2"/>
    <n v="6.6666666666666666E-2"/>
    <n v="0.1"/>
    <m/>
    <x v="0"/>
    <s v="EVE"/>
    <m/>
    <s v="bre"/>
    <s v="BUR"/>
    <m/>
    <s v="che"/>
    <m/>
    <s v="ARS"/>
    <m/>
    <s v="nor"/>
    <m/>
    <s v="MCI"/>
    <m/>
    <s v="bha"/>
    <s v="1"/>
    <n v="0.16666666666666666"/>
    <n v="0.2"/>
    <n v="1.3842047251767013"/>
    <n v="1.3287191544462107"/>
    <n v="1.3752341478617023"/>
    <n v="1.2217276619592101"/>
    <n v="1.3072990617230613"/>
    <n v="1.4933496801739805"/>
    <n v="1.17466399901255"/>
    <n v="1.3318420450612241"/>
  </r>
  <r>
    <x v="101"/>
    <s v="Midfielder"/>
    <x v="1"/>
    <s v="Everton"/>
    <s v="EVE"/>
    <n v="0.04"/>
    <n v="0.13"/>
    <n v="0.18"/>
    <n v="0.13"/>
    <n v="0.19"/>
    <n v="0.09"/>
    <n v="0.13666666666666669"/>
    <n v="0.11666666666666665"/>
    <n v="0.25333333333333335"/>
    <n v="57"/>
    <x v="0"/>
    <s v="whu"/>
    <s v="bur"/>
    <s v="MUN"/>
    <s v="LEI"/>
    <m/>
    <s v="liv"/>
    <m/>
    <s v="CHE"/>
    <m/>
    <s v="lei"/>
    <s v="CRY"/>
    <s v="BRE"/>
    <s v="wat"/>
    <s v="ars"/>
    <s v="1"/>
    <n v="0.68333333333333346"/>
    <n v="0.35"/>
    <n v="4.0083712469247743"/>
    <n v="2.0170598094472663"/>
    <n v="2.262598526258448"/>
    <n v="1.6522722584963878"/>
    <n v="1.6248688655214103"/>
    <n v="4.1085214914824419"/>
    <n v="4.0933326519915632"/>
    <n v="1.8660246284922641"/>
  </r>
  <r>
    <x v="102"/>
    <s v="Midfielder"/>
    <x v="1"/>
    <s v="Everton"/>
    <s v="EVE"/>
    <n v="0.18"/>
    <n v="0.15"/>
    <n v="0.19"/>
    <n v="0.13"/>
    <n v="0.18"/>
    <n v="0.15"/>
    <n v="0.18333333333333335"/>
    <n v="0.14333333333333334"/>
    <n v="0.32666666666666666"/>
    <n v="78"/>
    <x v="0"/>
    <s v="whu"/>
    <s v="bur"/>
    <s v="MUN"/>
    <s v="LEI"/>
    <m/>
    <s v="liv"/>
    <m/>
    <s v="CHE"/>
    <m/>
    <s v="lei"/>
    <s v="CRY"/>
    <s v="BRE"/>
    <s v="wat"/>
    <s v="ars"/>
    <s v="2"/>
    <n v="0.91666666666666674"/>
    <n v="0.43000000000000005"/>
    <n v="6.6173612379277706"/>
    <n v="3.3254585903764373"/>
    <n v="3.6454509826077839"/>
    <n v="2.8500580401049698"/>
    <n v="2.8143452311956443"/>
    <n v="6.7478796211577627"/>
    <n v="6.7280851335631997"/>
    <n v="3.1286256448737895"/>
  </r>
  <r>
    <x v="103"/>
    <s v="Defender"/>
    <x v="0"/>
    <s v="Leeds United"/>
    <s v="LEE"/>
    <n v="0.02"/>
    <n v="0"/>
    <n v="0.05"/>
    <n v="0"/>
    <n v="0.08"/>
    <n v="0"/>
    <n v="5.000000000000001E-2"/>
    <n v="0"/>
    <n v="5.000000000000001E-2"/>
    <n v="88"/>
    <x v="0"/>
    <s v="SOU"/>
    <m/>
    <s v="wat"/>
    <m/>
    <m/>
    <s v="cry"/>
    <m/>
    <s v="MCI"/>
    <m/>
    <s v="ars"/>
    <m/>
    <s v="BHA"/>
    <s v="CHE"/>
    <s v="bre"/>
    <s v="2"/>
    <n v="0.30000000000000004"/>
    <n v="0"/>
    <n v="2.2999148180223261"/>
    <n v="2.3387897022189796"/>
    <n v="0"/>
    <n v="2.2455905382908372"/>
    <n v="2.1429069082829955"/>
    <n v="2.2514265050461413"/>
    <n v="4.4529206693803554"/>
    <n v="2.2689520354559907"/>
  </r>
  <r>
    <x v="104"/>
    <s v="Defender"/>
    <x v="0"/>
    <s v="Norwich City"/>
    <s v="NOR"/>
    <n v="0.01"/>
    <n v="0.05"/>
    <n v="0.01"/>
    <n v="7.0000000000000007E-2"/>
    <n v="0.01"/>
    <n v="0.06"/>
    <n v="0.01"/>
    <n v="0.06"/>
    <n v="6.9999999999999993E-2"/>
    <m/>
    <x v="0"/>
    <s v="bha"/>
    <m/>
    <s v="BUR"/>
    <s v="mun"/>
    <m/>
    <s v="NEW"/>
    <m/>
    <s v="avl"/>
    <m/>
    <s v="WHU"/>
    <m/>
    <s v="wol"/>
    <s v="lei"/>
    <s v="TOT"/>
    <s v="1"/>
    <n v="0.06"/>
    <n v="0.18"/>
    <n v="1.2172057022218921"/>
    <n v="1.2456078058731141"/>
    <n v="1.236220342839365"/>
    <n v="1.2602628932196922"/>
    <n v="1.2172057022218921"/>
    <n v="1.2208526127674786"/>
    <n v="2.5184313995964347"/>
    <n v="1.2007324414811587"/>
  </r>
  <r>
    <x v="105"/>
    <s v="Defender"/>
    <x v="0"/>
    <s v="Manchester Utd"/>
    <s v="MUN"/>
    <n v="0.04"/>
    <n v="0.04"/>
    <n v="0.03"/>
    <n v="0.03"/>
    <n v="0.02"/>
    <n v="0.05"/>
    <n v="3.0000000000000002E-2"/>
    <n v="0.04"/>
    <n v="7.0000000000000007E-2"/>
    <n v="76"/>
    <x v="0"/>
    <s v="LEI"/>
    <m/>
    <s v="eve"/>
    <s v="NOR"/>
    <s v="liv"/>
    <s v="ars"/>
    <m/>
    <s v="BRE"/>
    <m/>
    <s v="bha"/>
    <m/>
    <s v="CHE"/>
    <m/>
    <s v="cry"/>
    <s v="2"/>
    <n v="0.18000000000000002"/>
    <n v="0.12"/>
    <n v="2.3665608624621299"/>
    <n v="2.3143493205991192"/>
    <n v="4.5930191036940844"/>
    <n v="2.2514265050461413"/>
    <n v="2.2689520354559907"/>
    <n v="2.2715071277773649"/>
    <n v="2.1814135416029901"/>
    <n v="2.2455905382908368"/>
  </r>
  <r>
    <x v="106"/>
    <s v="Midfielder"/>
    <x v="1"/>
    <s v="Liverpool"/>
    <s v="LIV"/>
    <n v="0.67"/>
    <n v="0.21"/>
    <n v="0.71"/>
    <n v="0.22"/>
    <n v="0.78"/>
    <n v="0.21"/>
    <n v="0.72000000000000008"/>
    <n v="0.21333333333333335"/>
    <n v="0.93333333333333346"/>
    <n v="72"/>
    <x v="0"/>
    <s v="WAT"/>
    <m/>
    <s v="mci"/>
    <s v="mun"/>
    <m/>
    <s v="EVE"/>
    <m/>
    <s v="new"/>
    <m/>
    <s v="TOT"/>
    <s v="avl?"/>
    <s v="sou"/>
    <m/>
    <s v="WOL"/>
    <s v="2"/>
    <n v="3.6000000000000005"/>
    <n v="0.64"/>
    <n v="6.7882277913615781"/>
    <n v="4.0197509703996692"/>
    <n v="6.1732260568287831"/>
    <n v="6.4428037311342203"/>
    <n v="6.5979777802145634"/>
    <n v="11.383573872087231"/>
    <n v="6.2387960947155401"/>
    <n v="5.9782278700722449"/>
  </r>
  <r>
    <x v="107"/>
    <s v="Forward"/>
    <x v="3"/>
    <s v="Everton"/>
    <s v="EVE"/>
    <n v="0.68"/>
    <n v="0.09"/>
    <n v="0.57999999999999996"/>
    <n v="0.08"/>
    <n v="0.57999999999999996"/>
    <n v="0.06"/>
    <n v="0.61333333333333329"/>
    <n v="7.6666666666666661E-2"/>
    <n v="0.69"/>
    <n v="83"/>
    <x v="0"/>
    <s v="whu"/>
    <s v="bur"/>
    <s v="MUN"/>
    <s v="LEI"/>
    <m/>
    <s v="liv"/>
    <m/>
    <s v="CHE"/>
    <m/>
    <s v="lei"/>
    <s v="CRY"/>
    <s v="BRE"/>
    <s v="wat"/>
    <s v="ars"/>
    <s v="2"/>
    <n v="2.4533333333333331"/>
    <n v="0.22999999999999998"/>
    <n v="9.2152866250788499"/>
    <n v="4.641074666467901"/>
    <n v="5.2786832698001627"/>
    <n v="3.6938037680309419"/>
    <n v="3.6226433443378556"/>
    <n v="9.4753541956237584"/>
    <n v="9.4359122092038987"/>
    <n v="4.2488704062460405"/>
  </r>
  <r>
    <x v="108"/>
    <s v="Midfielder"/>
    <x v="1"/>
    <s v="Everton"/>
    <s v="EVE"/>
    <n v="0.03"/>
    <n v="0.01"/>
    <n v="0.22"/>
    <n v="0.11"/>
    <n v="0.12"/>
    <n v="7.0000000000000007E-2"/>
    <n v="0.12333333333333334"/>
    <n v="6.3333333333333339E-2"/>
    <n v="0.18666666666666668"/>
    <n v="42"/>
    <x v="0"/>
    <s v="whu"/>
    <s v="bur"/>
    <s v="MUN"/>
    <s v="LEI"/>
    <m/>
    <s v="liv"/>
    <m/>
    <s v="CHE"/>
    <m/>
    <s v="lei"/>
    <s v="CRY"/>
    <s v="BRE"/>
    <s v="wat"/>
    <s v="ars"/>
    <s v="1"/>
    <n v="0.6166666666666667"/>
    <n v="0.19"/>
    <n v="3.5678252959864372"/>
    <n v="1.793962818987866"/>
    <n v="1.9856414301759497"/>
    <n v="1.5091931824391156"/>
    <n v="1.4878008563102623"/>
    <n v="3.6460070998024223"/>
    <n v="3.634150005748253"/>
    <n v="1.6760579357907353"/>
  </r>
  <r>
    <x v="109"/>
    <s v="Midfielder"/>
    <x v="1"/>
    <s v="Aston Villa"/>
    <s v="AVL"/>
    <n v="0.02"/>
    <n v="0.11"/>
    <n v="0.02"/>
    <n v="0.1"/>
    <n v="0.03"/>
    <n v="0.1"/>
    <n v="2.3333333333333334E-2"/>
    <n v="0.10333333333333335"/>
    <n v="0.12666666666666668"/>
    <m/>
    <x v="0"/>
    <s v="wol"/>
    <m/>
    <s v="TOT"/>
    <m/>
    <m/>
    <s v="lei"/>
    <m/>
    <s v="NOR"/>
    <m/>
    <s v="bur"/>
    <s v="LIV"/>
    <s v="CRY"/>
    <s v="BUR"/>
    <s v="mci"/>
    <s v="1"/>
    <n v="0.11666666666666667"/>
    <n v="0.31000000000000005"/>
    <n v="1.4003248171141882"/>
    <n v="1.3568576737442823"/>
    <n v="0"/>
    <n v="1.521331004390585"/>
    <n v="1.5740796278388136"/>
    <n v="2.705961418967199"/>
    <n v="2.7859204204547265"/>
    <n v="1.203245380669149"/>
  </r>
  <r>
    <x v="110"/>
    <s v="Midfielder"/>
    <x v="1"/>
    <s v="Burnley"/>
    <s v="BUR"/>
    <n v="0.04"/>
    <n v="0.13"/>
    <n v="0.04"/>
    <n v="0.14000000000000001"/>
    <n v="0.05"/>
    <n v="0.14000000000000001"/>
    <n v="4.3333333333333335E-2"/>
    <n v="0.13666666666666669"/>
    <n v="0.18000000000000002"/>
    <n v="92"/>
    <x v="0"/>
    <s v="MCI"/>
    <s v="EVE"/>
    <s v="nor"/>
    <s v="whu"/>
    <s v="SOU"/>
    <s v="WOL"/>
    <m/>
    <s v="wat"/>
    <m/>
    <s v="AVL"/>
    <m/>
    <s v="tot"/>
    <s v="avl"/>
    <s v="NEW"/>
    <s v="2"/>
    <n v="0.21666666666666667"/>
    <n v="0.41000000000000003"/>
    <n v="4.9551574558870843"/>
    <n v="2.8431794533882577"/>
    <n v="5.2031594420950533"/>
    <n v="2.5879770751364637"/>
    <n v="2.7076940446352014"/>
    <n v="2.5671482224682736"/>
    <n v="5.0912829307801886"/>
    <n v="2.6795753322958631"/>
  </r>
  <r>
    <x v="111"/>
    <s v="Goalkeeper"/>
    <x v="2"/>
    <s v="Manchester City"/>
    <s v="MCI"/>
    <n v="0"/>
    <n v="0"/>
    <n v="0"/>
    <n v="0"/>
    <n v="0"/>
    <n v="0"/>
    <n v="0"/>
    <n v="0"/>
    <n v="0"/>
    <n v="97"/>
    <x v="0"/>
    <s v="bur"/>
    <m/>
    <s v="LIV"/>
    <s v="BHA"/>
    <m/>
    <s v="WAT"/>
    <m/>
    <s v="lee"/>
    <m/>
    <s v="NEW"/>
    <s v="wol"/>
    <s v="whu"/>
    <m/>
    <s v="AVL"/>
    <s v="2"/>
    <n v="0"/>
    <n v="0"/>
    <n v="2"/>
    <n v="2"/>
    <n v="2"/>
    <n v="2"/>
    <n v="2"/>
    <n v="4"/>
    <n v="2"/>
    <n v="2"/>
  </r>
  <r>
    <x v="112"/>
    <s v="Forward"/>
    <x v="3"/>
    <s v="Manchester Utd"/>
    <s v="MUN"/>
    <n v="0.45"/>
    <n v="0.17"/>
    <n v="0.51"/>
    <n v="0.16"/>
    <n v="0.47"/>
    <n v="0.09"/>
    <n v="0.47666666666666663"/>
    <n v="0.14000000000000001"/>
    <n v="0.6166666666666667"/>
    <n v="57"/>
    <x v="1"/>
    <s v="LEI"/>
    <m/>
    <s v="eve"/>
    <s v="NOR"/>
    <s v="liv"/>
    <s v="ars"/>
    <m/>
    <s v="BRE"/>
    <m/>
    <s v="bha"/>
    <m/>
    <s v="CHE"/>
    <m/>
    <s v="cry"/>
    <s v="1"/>
    <n v="1.9066666666666665"/>
    <n v="0.42000000000000004"/>
    <n v="3.8428831333174087"/>
    <n v="3.4379536197576144"/>
    <n v="6.5991926042052356"/>
    <n v="2.9499522280245172"/>
    <n v="3.0858724527586823"/>
    <n v="3.105688613206675"/>
    <n v="2.4069628004320784"/>
    <n v="2.90469106363338"/>
  </r>
  <r>
    <x v="113"/>
    <s v="Midfielder"/>
    <x v="1"/>
    <s v="Watford"/>
    <s v="WAT"/>
    <n v="0.01"/>
    <n v="0.05"/>
    <n v="0.01"/>
    <n v="0.08"/>
    <n v="0.01"/>
    <n v="0.06"/>
    <n v="0.01"/>
    <n v="6.3333333333333339E-2"/>
    <n v="7.3333333333333334E-2"/>
    <m/>
    <x v="0"/>
    <s v="liv"/>
    <m/>
    <s v="LEE"/>
    <s v="BRE"/>
    <m/>
    <s v="mci"/>
    <m/>
    <s v="BUR"/>
    <m/>
    <s v="cry"/>
    <m/>
    <s v="LEI"/>
    <s v="EVE"/>
    <s v="che"/>
    <s v="1"/>
    <n v="0.05"/>
    <n v="0.19"/>
    <n v="1.1514954922959353"/>
    <n v="1.2993068980086875"/>
    <n v="1.2151616283647924"/>
    <n v="1.1143255266263963"/>
    <n v="1.2456078058731141"/>
    <n v="1.1964724306326695"/>
    <n v="2.5447281464489997"/>
    <n v="1.145130833282392"/>
  </r>
  <r>
    <x v="114"/>
    <s v="Goalkeeper"/>
    <x v="2"/>
    <s v="Chelsea"/>
    <s v="CHE"/>
    <n v="0"/>
    <n v="0"/>
    <n v="0"/>
    <n v="0"/>
    <n v="0"/>
    <n v="0"/>
    <n v="0"/>
    <n v="0"/>
    <n v="0"/>
    <n v="97"/>
    <x v="0"/>
    <s v="BRE"/>
    <m/>
    <s v="sou"/>
    <s v="ARS"/>
    <m/>
    <s v="WHU"/>
    <m/>
    <s v="eve"/>
    <m/>
    <s v="WOL"/>
    <s v="LEI"/>
    <s v="mun"/>
    <s v="lee"/>
    <s v="WAT"/>
    <s v="2"/>
    <n v="0"/>
    <n v="0"/>
    <n v="2"/>
    <n v="2"/>
    <n v="2"/>
    <n v="2"/>
    <n v="2"/>
    <n v="4"/>
    <n v="4"/>
    <n v="2"/>
  </r>
  <r>
    <x v="115"/>
    <s v="Defender"/>
    <x v="0"/>
    <s v="Tottenham"/>
    <s v="TOT"/>
    <n v="0.03"/>
    <n v="0.11"/>
    <n v="0.03"/>
    <n v="0.12"/>
    <n v="0.02"/>
    <n v="0.1"/>
    <n v="2.6666666666666668E-2"/>
    <n v="0.10999999999999999"/>
    <n v="0.13666666666666666"/>
    <n v="74"/>
    <x v="0"/>
    <s v="NEW"/>
    <m/>
    <s v="avl"/>
    <s v="BHA"/>
    <m/>
    <s v="bre"/>
    <m/>
    <s v="LEI"/>
    <m/>
    <s v="liv"/>
    <s v="ARS"/>
    <s v="BUR"/>
    <m/>
    <s v="nor"/>
    <s v="2"/>
    <n v="0.16"/>
    <n v="0.32999999999999996"/>
    <n v="2.5313700736568716"/>
    <n v="2.4434616420363628"/>
    <n v="2.4434616420363628"/>
    <n v="2.4392883245781181"/>
    <n v="2.5987160753548126"/>
    <n v="4.7199665883462316"/>
    <n v="2.5014492703242746"/>
    <n v="2.6592945725961377"/>
  </r>
  <r>
    <x v="116"/>
    <s v="Midfielder"/>
    <x v="1"/>
    <s v="Aston Villa"/>
    <s v="AVL"/>
    <n v="0.13"/>
    <n v="0.2"/>
    <n v="0.12"/>
    <n v="0.17"/>
    <n v="0.11"/>
    <n v="0.2"/>
    <n v="0.12"/>
    <n v="0.19000000000000003"/>
    <n v="0.31000000000000005"/>
    <m/>
    <x v="0"/>
    <s v="wol"/>
    <m/>
    <s v="TOT"/>
    <m/>
    <m/>
    <s v="lei"/>
    <m/>
    <s v="NOR"/>
    <m/>
    <s v="bur"/>
    <s v="LIV"/>
    <s v="CRY"/>
    <s v="BUR"/>
    <s v="mci"/>
    <s v="1"/>
    <n v="0.6"/>
    <n v="0.57000000000000006"/>
    <n v="2.0977657094303126"/>
    <n v="1.9785706522206492"/>
    <n v="0"/>
    <n v="2.4295873636023071"/>
    <n v="2.574233979464247"/>
    <n v="3.9358785785741155"/>
    <n v="4.1551411529656956"/>
    <n v="1.5573369423036822"/>
  </r>
  <r>
    <x v="117"/>
    <s v="Defender"/>
    <x v="0"/>
    <s v="Newcastle Utd"/>
    <s v="NEW"/>
    <n v="0.02"/>
    <n v="0.05"/>
    <n v="0.02"/>
    <n v="0.08"/>
    <n v="0.02"/>
    <n v="7.0000000000000007E-2"/>
    <n v="0.02"/>
    <n v="6.6666666666666666E-2"/>
    <n v="8.666666666666667E-2"/>
    <n v="87"/>
    <x v="0"/>
    <s v="tot"/>
    <m/>
    <s v="WOL"/>
    <s v="LEI"/>
    <s v="CRY"/>
    <s v="nor"/>
    <m/>
    <s v="LIV"/>
    <m/>
    <s v="mci"/>
    <m/>
    <s v="ARS"/>
    <m/>
    <s v="bur"/>
    <s v="2"/>
    <n v="0.12"/>
    <n v="0.2"/>
    <n v="2.2676432553082115"/>
    <n v="2.3002436128356409"/>
    <n v="4.6529614941364983"/>
    <n v="2.4305597208791103"/>
    <n v="2.2019939897279137"/>
    <n v="2.1524340355018619"/>
    <n v="2.2681882720492172"/>
    <n v="2.3274770744974855"/>
  </r>
  <r>
    <x v="118"/>
    <s v="Midfielder"/>
    <x v="1"/>
    <s v="Arsenal"/>
    <s v="ARS"/>
    <n v="0.28000000000000003"/>
    <n v="0.12"/>
    <n v="0.26"/>
    <n v="0.19"/>
    <n v="0.28999999999999998"/>
    <n v="0.12"/>
    <n v="0.27666666666666667"/>
    <n v="0.14333333333333334"/>
    <n v="0.42000000000000004"/>
    <n v="68"/>
    <x v="0"/>
    <s v="CRY"/>
    <m/>
    <s v="BHA"/>
    <s v="sou"/>
    <s v="che"/>
    <s v="MUN"/>
    <m/>
    <s v="whu"/>
    <m/>
    <s v="LEE"/>
    <s v="tot"/>
    <s v="new"/>
    <m/>
    <s v="EVE"/>
    <s v="2"/>
    <n v="1.3833333333333333"/>
    <n v="0.43000000000000005"/>
    <n v="3.4844583647801701"/>
    <n v="3.6411097501209619"/>
    <n v="6.9093625292907985"/>
    <n v="3.7847759236752028"/>
    <n v="3.6686641853542832"/>
    <n v="7.7780750094788385"/>
    <n v="3.9664307487710078"/>
    <n v="3.9000670045102326"/>
  </r>
  <r>
    <x v="119"/>
    <s v="Goalkeeper"/>
    <x v="2"/>
    <s v="Aston Villa"/>
    <s v="AVL"/>
    <n v="0"/>
    <n v="0"/>
    <n v="0"/>
    <n v="0"/>
    <n v="0"/>
    <n v="0"/>
    <n v="0"/>
    <n v="0"/>
    <n v="0"/>
    <m/>
    <x v="0"/>
    <s v="wol"/>
    <m/>
    <s v="TOT"/>
    <m/>
    <m/>
    <s v="lei"/>
    <m/>
    <s v="NOR"/>
    <m/>
    <s v="bur"/>
    <s v="LIV"/>
    <s v="CRY"/>
    <s v="BUR"/>
    <s v="mci"/>
    <s v="1"/>
    <n v="0"/>
    <n v="0"/>
    <n v="1"/>
    <n v="1"/>
    <n v="0"/>
    <n v="1"/>
    <n v="1"/>
    <n v="2"/>
    <n v="2"/>
    <n v="1"/>
  </r>
  <r>
    <x v="120"/>
    <s v="Forward"/>
    <x v="3"/>
    <s v="Watford"/>
    <s v="WAT"/>
    <n v="0.28000000000000003"/>
    <n v="0.1"/>
    <n v="0.22"/>
    <n v="0.19"/>
    <n v="0.3"/>
    <n v="0.13"/>
    <n v="0.26666666666666666"/>
    <n v="0.14000000000000001"/>
    <n v="0.40666666666666668"/>
    <m/>
    <x v="0"/>
    <s v="liv"/>
    <m/>
    <s v="LEE"/>
    <s v="BRE"/>
    <m/>
    <s v="mci"/>
    <m/>
    <s v="BUR"/>
    <m/>
    <s v="cry"/>
    <m/>
    <s v="LEI"/>
    <s v="EVE"/>
    <s v="che"/>
    <s v="1"/>
    <n v="1.0666666666666667"/>
    <n v="0.42000000000000004"/>
    <n v="1.938430410610932"/>
    <n v="2.8540399515538137"/>
    <n v="2.332806753481909"/>
    <n v="1.7081831232690663"/>
    <n v="2.5214039086029016"/>
    <n v="2.2170375564190365"/>
    <n v="5.3742882405035246"/>
    <n v="1.8990048839437064"/>
  </r>
  <r>
    <x v="121"/>
    <s v="Midfielder"/>
    <x v="1"/>
    <s v="Brighton"/>
    <s v="BHA"/>
    <n v="0.2"/>
    <n v="0.16"/>
    <n v="0.23"/>
    <n v="0.15"/>
    <n v="0.24"/>
    <n v="0.11"/>
    <n v="0.22333333333333336"/>
    <n v="0.13999999999999999"/>
    <n v="0.36333333333333334"/>
    <n v="64"/>
    <x v="0"/>
    <s v="NOR"/>
    <m/>
    <s v="ars"/>
    <s v="tot"/>
    <s v="MCI"/>
    <s v="SOU"/>
    <m/>
    <s v="wol"/>
    <m/>
    <s v="MUN"/>
    <m/>
    <s v="lee"/>
    <m/>
    <s v="WHU"/>
    <s v="2"/>
    <n v="1.1166666666666667"/>
    <n v="0.41999999999999993"/>
    <n v="4.0675836596382275"/>
    <n v="3.287862431403012"/>
    <n v="6.0172461569108737"/>
    <n v="3.5362303456476916"/>
    <n v="3.4417948491378181"/>
    <n v="3.5124663617909344"/>
    <n v="3.9163955553056233"/>
    <n v="3.4140702011917732"/>
  </r>
  <r>
    <x v="122"/>
    <s v="Defender"/>
    <x v="0"/>
    <s v="Manchester Utd"/>
    <s v="MUN"/>
    <n v="0"/>
    <n v="0"/>
    <n v="0"/>
    <n v="0"/>
    <n v="0.05"/>
    <n v="0"/>
    <n v="1.6666666666666666E-2"/>
    <n v="0"/>
    <n v="1.6666666666666666E-2"/>
    <n v="59"/>
    <x v="0"/>
    <s v="LEI"/>
    <m/>
    <s v="eve"/>
    <s v="NOR"/>
    <s v="liv"/>
    <s v="ars"/>
    <m/>
    <s v="BRE"/>
    <m/>
    <s v="bha"/>
    <m/>
    <s v="CHE"/>
    <m/>
    <s v="cry"/>
    <s v="1"/>
    <n v="0.1"/>
    <n v="0"/>
    <n v="1.1221869541540435"/>
    <n v="1.1047831068663732"/>
    <n v="2.1976730345646951"/>
    <n v="1.0838088350153803"/>
    <n v="1.0896506784853301"/>
    <n v="1.0905023759257884"/>
    <n v="1.0604711805343301"/>
    <n v="1.0818635127636123"/>
  </r>
  <r>
    <x v="123"/>
    <s v="Defender"/>
    <x v="0"/>
    <s v="Tottenham"/>
    <s v="TOT"/>
    <n v="0.03"/>
    <n v="0.05"/>
    <n v="0.02"/>
    <n v="7.0000000000000007E-2"/>
    <n v="0.04"/>
    <n v="7.0000000000000007E-2"/>
    <n v="0.03"/>
    <n v="6.3333333333333339E-2"/>
    <n v="9.3333333333333338E-2"/>
    <n v="93"/>
    <x v="0"/>
    <s v="NEW"/>
    <m/>
    <s v="avl"/>
    <s v="BHA"/>
    <m/>
    <s v="bre"/>
    <m/>
    <s v="LEI"/>
    <m/>
    <s v="liv"/>
    <s v="ARS"/>
    <s v="BUR"/>
    <m/>
    <s v="nor"/>
    <s v="2"/>
    <n v="0.18"/>
    <n v="0.19"/>
    <n v="2.4012386270470256"/>
    <n v="2.3348587909254168"/>
    <n v="2.3348587909254168"/>
    <n v="2.3317075103957219"/>
    <n v="2.4520917303699603"/>
    <n v="4.5436482401798077"/>
    <n v="2.3786453673877177"/>
    <n v="2.4978346772664715"/>
  </r>
  <r>
    <x v="124"/>
    <s v="Defender"/>
    <x v="0"/>
    <s v="Burnley"/>
    <s v="BUR"/>
    <n v="0.02"/>
    <n v="0"/>
    <n v="0.02"/>
    <n v="0"/>
    <n v="0.03"/>
    <n v="0"/>
    <n v="2.3333333333333334E-2"/>
    <n v="0"/>
    <n v="2.3333333333333334E-2"/>
    <n v="69"/>
    <x v="1"/>
    <s v="MCI"/>
    <s v="EVE"/>
    <s v="nor"/>
    <s v="whu"/>
    <s v="SOU"/>
    <s v="WOL"/>
    <m/>
    <s v="wat"/>
    <m/>
    <s v="AVL"/>
    <m/>
    <s v="tot"/>
    <s v="avl"/>
    <s v="NEW"/>
    <s v="2"/>
    <n v="0.14000000000000001"/>
    <n v="0"/>
    <n v="4.2133862401449873"/>
    <n v="2.1883698778846106"/>
    <n v="4.2687909391914474"/>
    <n v="2.1313565806155932"/>
    <n v="2.1581018610355236"/>
    <n v="2.1267033262961035"/>
    <n v="4.2437972504934462"/>
    <n v="2.1518200210448204"/>
  </r>
  <r>
    <x v="125"/>
    <s v="Defender"/>
    <x v="0"/>
    <s v="Brentford"/>
    <s v="BRE"/>
    <n v="7.0000000000000007E-2"/>
    <n v="0.06"/>
    <n v="0.08"/>
    <n v="0.08"/>
    <n v="7.0000000000000007E-2"/>
    <n v="0.06"/>
    <n v="7.3333333333333348E-2"/>
    <n v="6.6666666666666666E-2"/>
    <n v="0.14000000000000001"/>
    <n v="93"/>
    <x v="0"/>
    <s v="che"/>
    <m/>
    <s v="WHU"/>
    <s v="wat"/>
    <m/>
    <m/>
    <m/>
    <s v="mun"/>
    <m/>
    <s v="SOU"/>
    <m/>
    <s v="eve"/>
    <m/>
    <s v="LEE"/>
    <s v="2"/>
    <n v="0.44000000000000006"/>
    <n v="0.2"/>
    <n v="2.3870155554197123"/>
    <n v="2.5889403007132765"/>
    <n v="2.7227513647338228"/>
    <n v="0"/>
    <n v="2.6299209142383067"/>
    <n v="2.6398182784476285"/>
    <n v="2.6706118839447881"/>
    <n v="2.7981517280231665"/>
  </r>
  <r>
    <x v="126"/>
    <s v="Defender"/>
    <x v="0"/>
    <s v="Aston Villa"/>
    <s v="AVL"/>
    <n v="0.06"/>
    <n v="0.01"/>
    <n v="0.06"/>
    <n v="0.01"/>
    <n v="0.1"/>
    <n v="0.01"/>
    <n v="7.3333333333333334E-2"/>
    <n v="0.01"/>
    <n v="8.3333333333333329E-2"/>
    <m/>
    <x v="0"/>
    <s v="wol"/>
    <m/>
    <s v="TOT"/>
    <m/>
    <m/>
    <s v="lei"/>
    <m/>
    <s v="NOR"/>
    <m/>
    <s v="bur"/>
    <s v="LIV"/>
    <s v="CRY"/>
    <s v="BUR"/>
    <s v="mci"/>
    <s v="1"/>
    <n v="0.44"/>
    <n v="0.03"/>
    <n v="1.440982806352348"/>
    <n v="1.393101031233936"/>
    <n v="0"/>
    <n v="1.5742786845240038"/>
    <n v="1.6323845900411931"/>
    <n v="2.777660625581055"/>
    <n v="2.8657404631571595"/>
    <n v="1.2238874896433596"/>
  </r>
  <r>
    <x v="127"/>
    <s v="Midfielder"/>
    <x v="1"/>
    <s v="Everton"/>
    <s v="EVE"/>
    <n v="0.01"/>
    <n v="0.02"/>
    <n v="0"/>
    <n v="0.01"/>
    <n v="0.01"/>
    <n v="0.01"/>
    <n v="6.6666666666666671E-3"/>
    <n v="1.3333333333333334E-2"/>
    <n v="0.02"/>
    <n v="46"/>
    <x v="0"/>
    <s v="whu"/>
    <s v="bur"/>
    <s v="MUN"/>
    <s v="LEI"/>
    <m/>
    <s v="liv"/>
    <m/>
    <s v="CHE"/>
    <m/>
    <s v="lei"/>
    <s v="CRY"/>
    <s v="BRE"/>
    <s v="wat"/>
    <s v="ars"/>
    <s v="1"/>
    <n v="3.3333333333333333E-2"/>
    <n v="0.04"/>
    <n v="2.1425295723624034"/>
    <n v="1.0721784380898061"/>
    <n v="1.0896037663796319"/>
    <n v="1.0462902893126469"/>
    <n v="1.044345532391842"/>
    <n v="2.1496370090729475"/>
    <n v="2.1485590914316592"/>
    <n v="1.0614598123446122"/>
  </r>
  <r>
    <x v="128"/>
    <s v="Defender"/>
    <x v="0"/>
    <s v="Newcastle Utd"/>
    <s v="NEW"/>
    <n v="0.06"/>
    <n v="0.02"/>
    <n v="0.02"/>
    <n v="0.05"/>
    <n v="0.05"/>
    <n v="0.08"/>
    <n v="4.3333333333333335E-2"/>
    <n v="5.000000000000001E-2"/>
    <n v="9.3333333333333351E-2"/>
    <n v="98"/>
    <x v="0"/>
    <s v="tot"/>
    <m/>
    <s v="WOL"/>
    <s v="LEI"/>
    <s v="CRY"/>
    <s v="nor"/>
    <m/>
    <s v="LIV"/>
    <m/>
    <s v="mci"/>
    <m/>
    <s v="ARS"/>
    <m/>
    <s v="bur"/>
    <s v="2"/>
    <n v="0.26"/>
    <n v="0.15000000000000002"/>
    <n v="2.3429179208636461"/>
    <n v="2.3846871289456653"/>
    <n v="4.8366069143623882"/>
    <n v="2.5516546423763602"/>
    <n v="2.2588047993388893"/>
    <n v="2.1953061079867604"/>
    <n v="2.3436162235630595"/>
    <n v="2.4195800016999032"/>
  </r>
  <r>
    <x v="129"/>
    <s v="Midfielder"/>
    <x v="1"/>
    <s v="Liverpool"/>
    <s v="LIV"/>
    <n v="0.12"/>
    <n v="0.04"/>
    <n v="0.14000000000000001"/>
    <n v="0.05"/>
    <n v="0.1"/>
    <n v="0.05"/>
    <n v="0.12"/>
    <n v="4.6666666666666669E-2"/>
    <n v="0.16666666666666666"/>
    <n v="91"/>
    <x v="0"/>
    <s v="WAT"/>
    <m/>
    <s v="mci"/>
    <s v="mun"/>
    <m/>
    <s v="EVE"/>
    <m/>
    <s v="new"/>
    <m/>
    <s v="TOT"/>
    <s v="avl?"/>
    <s v="sou"/>
    <m/>
    <s v="WOL"/>
    <s v="2"/>
    <n v="0.6"/>
    <n v="0.14000000000000001"/>
    <n v="2.8356812654734824"/>
    <n v="2.3525037070980552"/>
    <n v="2.728346057088042"/>
    <n v="2.775394990811161"/>
    <n v="2.8024772540940512"/>
    <n v="5.288642609751073"/>
    <n v="2.7397898844550705"/>
    <n v="2.6943133546824201"/>
  </r>
  <r>
    <x v="130"/>
    <s v="Forward"/>
    <x v="3"/>
    <s v="Wolves"/>
    <s v="WOL"/>
    <n v="0.33"/>
    <n v="0.03"/>
    <n v="0.49"/>
    <n v="0.15"/>
    <n v="0.28999999999999998"/>
    <n v="0.09"/>
    <n v="0.37000000000000005"/>
    <n v="9.0000000000000011E-2"/>
    <n v="0.46000000000000008"/>
    <m/>
    <x v="0"/>
    <s v="AVL"/>
    <m/>
    <s v="new"/>
    <m/>
    <m/>
    <s v="bur"/>
    <m/>
    <s v="BHA"/>
    <m/>
    <s v="che"/>
    <s v="MCI"/>
    <s v="NOR"/>
    <m/>
    <s v="liv"/>
    <s v="1"/>
    <n v="1.4800000000000002"/>
    <n v="0.27"/>
    <n v="2.5837915787012959"/>
    <n v="2.8977502630602561"/>
    <n v="0"/>
    <n v="2.7908902511581242"/>
    <n v="2.5837915787012959"/>
    <n v="3.8918692910015826"/>
    <n v="3.3546234735576346"/>
    <n v="2.1046546313245278"/>
  </r>
  <r>
    <x v="131"/>
    <s v="Defender"/>
    <x v="0"/>
    <s v="Newcastle Utd"/>
    <s v="NEW"/>
    <n v="7.0000000000000007E-2"/>
    <n v="0.06"/>
    <n v="0.06"/>
    <n v="0.05"/>
    <n v="0.09"/>
    <n v="0.04"/>
    <n v="7.3333333333333334E-2"/>
    <n v="4.9999999999999996E-2"/>
    <n v="0.12333333333333332"/>
    <n v="82"/>
    <x v="0"/>
    <s v="tot"/>
    <m/>
    <s v="WOL"/>
    <s v="LEI"/>
    <s v="CRY"/>
    <s v="nor"/>
    <m/>
    <s v="LIV"/>
    <m/>
    <s v="mci"/>
    <m/>
    <s v="ARS"/>
    <m/>
    <s v="bur"/>
    <s v="2"/>
    <n v="0.44"/>
    <n v="0.15"/>
    <n v="2.4934672519745154"/>
    <n v="2.553574161165713"/>
    <n v="5.2038977548141681"/>
    <n v="2.7938444853708595"/>
    <n v="2.3724264185608406"/>
    <n v="2.2810502529565575"/>
    <n v="2.4944721265907441"/>
    <n v="2.6037858561047389"/>
  </r>
  <r>
    <x v="132"/>
    <s v="Midfielder"/>
    <x v="1"/>
    <s v="Manchester City"/>
    <s v="MCI"/>
    <n v="0.2"/>
    <n v="0.11"/>
    <n v="0.2"/>
    <n v="0.18"/>
    <n v="0.19"/>
    <n v="0.18"/>
    <n v="0.19666666666666668"/>
    <n v="0.15666666666666665"/>
    <n v="0.35333333333333333"/>
    <n v="52"/>
    <x v="0"/>
    <s v="bur"/>
    <m/>
    <s v="LIV"/>
    <s v="BHA"/>
    <m/>
    <s v="WAT"/>
    <m/>
    <s v="lee"/>
    <m/>
    <s v="NEW"/>
    <s v="wol"/>
    <s v="whu"/>
    <m/>
    <s v="AVL"/>
    <s v="1"/>
    <n v="0.98333333333333339"/>
    <n v="0.47"/>
    <n v="2.4872917133427466"/>
    <n v="1.9173893700142743"/>
    <n v="2.3153011967881238"/>
    <n v="2.6412478907497228"/>
    <n v="2.812469549052607"/>
    <n v="4.9396428172366722"/>
    <n v="2.3373852662030652"/>
    <n v="2.3153011967881238"/>
  </r>
  <r>
    <x v="133"/>
    <s v="Defender"/>
    <x v="0"/>
    <s v="Wolves"/>
    <s v="WOL"/>
    <n v="0.04"/>
    <n v="0.01"/>
    <n v="0.04"/>
    <n v="0"/>
    <n v="0.06"/>
    <n v="0.01"/>
    <n v="4.6666666666666669E-2"/>
    <n v="6.6666666666666671E-3"/>
    <n v="5.3333333333333337E-2"/>
    <m/>
    <x v="0"/>
    <s v="AVL"/>
    <m/>
    <s v="new"/>
    <m/>
    <m/>
    <s v="bur"/>
    <m/>
    <s v="BHA"/>
    <m/>
    <s v="che"/>
    <s v="MCI"/>
    <s v="NOR"/>
    <m/>
    <s v="liv"/>
    <s v="1"/>
    <n v="0.28000000000000003"/>
    <n v="0.02"/>
    <n v="1.2715071277773651"/>
    <n v="1.3253286165246152"/>
    <n v="0"/>
    <n v="1.3070097573413926"/>
    <n v="1.2715071277773651"/>
    <n v="2.3243204498859855"/>
    <n v="1.403649738324166"/>
    <n v="1.1893693653699191"/>
  </r>
  <r>
    <x v="134"/>
    <s v="Defender"/>
    <x v="0"/>
    <s v="Watford"/>
    <s v="WAT"/>
    <n v="0.01"/>
    <n v="0"/>
    <n v="0.01"/>
    <n v="0"/>
    <n v="0.06"/>
    <n v="0"/>
    <n v="2.6666666666666668E-2"/>
    <n v="0"/>
    <n v="2.6666666666666668E-2"/>
    <m/>
    <x v="0"/>
    <s v="liv"/>
    <m/>
    <s v="LEE"/>
    <s v="BRE"/>
    <m/>
    <s v="mci"/>
    <m/>
    <s v="BUR"/>
    <m/>
    <s v="cry"/>
    <m/>
    <s v="LEI"/>
    <s v="EVE"/>
    <s v="che"/>
    <s v="1"/>
    <n v="0.16"/>
    <n v="0"/>
    <n v="1.1009969948639569"/>
    <n v="1.1995379320057915"/>
    <n v="1.1434410855765282"/>
    <n v="1.0762170177509309"/>
    <n v="1.1637385372487428"/>
    <n v="1.1309816204217797"/>
    <n v="2.3631520976326663"/>
    <n v="1.096753888854928"/>
  </r>
  <r>
    <x v="135"/>
    <s v="Midfielder"/>
    <x v="1"/>
    <s v="Wolves"/>
    <s v="WOL"/>
    <n v="0.25"/>
    <n v="0.08"/>
    <n v="0.28000000000000003"/>
    <n v="0.09"/>
    <n v="0.35"/>
    <n v="0.08"/>
    <n v="0.29333333333333333"/>
    <n v="8.3333333333333329E-2"/>
    <n v="0.37666666666666665"/>
    <m/>
    <x v="0"/>
    <s v="AVL"/>
    <m/>
    <s v="new"/>
    <m/>
    <m/>
    <s v="bur"/>
    <m/>
    <s v="BHA"/>
    <m/>
    <s v="che"/>
    <s v="MCI"/>
    <s v="NOR"/>
    <m/>
    <s v="liv"/>
    <s v="1"/>
    <n v="1.4666666666666668"/>
    <n v="0.25"/>
    <n v="2.5536241200593666"/>
    <n v="2.8616026390019655"/>
    <n v="0"/>
    <n v="2.7567780558979695"/>
    <n v="2.5536241200593666"/>
    <n v="3.8558336854586948"/>
    <n v="3.3097735026327268"/>
    <n v="2.0836135907278699"/>
  </r>
  <r>
    <x v="136"/>
    <s v="Midfielder"/>
    <x v="1"/>
    <s v="Brentford"/>
    <s v="BRE"/>
    <n v="0.09"/>
    <n v="0.02"/>
    <n v="0.06"/>
    <n v="0.02"/>
    <n v="0.08"/>
    <n v="0.02"/>
    <n v="7.6666666666666661E-2"/>
    <n v="0.02"/>
    <n v="9.6666666666666665E-2"/>
    <n v="57"/>
    <x v="0"/>
    <s v="che"/>
    <m/>
    <s v="WHU"/>
    <s v="wat"/>
    <m/>
    <m/>
    <m/>
    <s v="mun"/>
    <m/>
    <s v="SOU"/>
    <m/>
    <s v="eve"/>
    <m/>
    <s v="LEE"/>
    <s v="1"/>
    <n v="0.3833333333333333"/>
    <n v="0.06"/>
    <n v="1.2680889003688631"/>
    <n v="1.4079638541399258"/>
    <n v="1.5006558932791585"/>
    <n v="0"/>
    <n v="1.4363514666338271"/>
    <n v="1.4432074532996593"/>
    <n v="1.4645384404409207"/>
    <n v="1.5528863532660475"/>
  </r>
  <r>
    <x v="137"/>
    <s v="Goalkeeper"/>
    <x v="2"/>
    <s v="Southampton"/>
    <s v="SOU"/>
    <n v="0"/>
    <n v="0"/>
    <n v="0"/>
    <n v="0"/>
    <n v="0"/>
    <n v="0"/>
    <n v="0"/>
    <n v="0"/>
    <n v="0"/>
    <m/>
    <x v="0"/>
    <s v="lee"/>
    <m/>
    <s v="CHE"/>
    <s v="ARS"/>
    <s v="bur"/>
    <s v="bha"/>
    <m/>
    <s v="CRY"/>
    <m/>
    <s v="bre"/>
    <m/>
    <s v="LIV"/>
    <m/>
    <s v="lei"/>
    <s v="1"/>
    <n v="0"/>
    <n v="0"/>
    <n v="1"/>
    <n v="1"/>
    <n v="2"/>
    <n v="1"/>
    <n v="1"/>
    <n v="1"/>
    <n v="1"/>
    <n v="1"/>
  </r>
  <r>
    <x v="138"/>
    <s v="Midfielder"/>
    <x v="1"/>
    <s v="Manchester Utd"/>
    <s v="MUN"/>
    <n v="0.04"/>
    <n v="0.11"/>
    <n v="0.02"/>
    <n v="0.12"/>
    <n v="0.03"/>
    <n v="0.12"/>
    <n v="0.03"/>
    <n v="0.11666666666666665"/>
    <n v="0.14666666666666667"/>
    <n v="82"/>
    <x v="0"/>
    <s v="LEI"/>
    <m/>
    <s v="eve"/>
    <s v="NOR"/>
    <s v="liv"/>
    <s v="ars"/>
    <m/>
    <s v="BRE"/>
    <m/>
    <s v="bha"/>
    <m/>
    <s v="CHE"/>
    <m/>
    <s v="cry"/>
    <s v="2"/>
    <n v="0.15"/>
    <n v="0.35"/>
    <n v="2.6109347707702169"/>
    <n v="2.5239155343318656"/>
    <n v="4.9883651728234746"/>
    <n v="2.4190441750769018"/>
    <n v="2.448253392426651"/>
    <n v="2.4525118796289416"/>
    <n v="2.3023559026716502"/>
    <n v="2.4093175638180617"/>
  </r>
  <r>
    <x v="139"/>
    <s v="Defender"/>
    <x v="0"/>
    <s v="Arsenal"/>
    <s v="ARS"/>
    <n v="0.05"/>
    <n v="0.02"/>
    <n v="7.0000000000000007E-2"/>
    <n v="0"/>
    <n v="0.09"/>
    <n v="0.01"/>
    <n v="7.0000000000000007E-2"/>
    <n v="0.01"/>
    <n v="0.08"/>
    <n v="95"/>
    <x v="0"/>
    <s v="CRY"/>
    <m/>
    <s v="BHA"/>
    <s v="sou"/>
    <s v="che"/>
    <s v="MUN"/>
    <m/>
    <s v="whu"/>
    <m/>
    <s v="LEE"/>
    <s v="tot"/>
    <s v="new"/>
    <m/>
    <s v="EVE"/>
    <s v="2"/>
    <n v="0.42000000000000004"/>
    <n v="0.03"/>
    <n v="2.3683858074362556"/>
    <n v="2.4072606916660475"/>
    <n v="4.7219925394379736"/>
    <n v="2.4429131428238096"/>
    <n v="2.4140986489390226"/>
    <n v="4.9375737615434616"/>
    <n v="2.4879929247869228"/>
    <n v="2.4715239808986791"/>
  </r>
  <r>
    <x v="140"/>
    <s v="Forward"/>
    <x v="3"/>
    <s v="Manchester City"/>
    <s v="MCI"/>
    <n v="0.36"/>
    <n v="0.24"/>
    <n v="0.35"/>
    <n v="0.27"/>
    <n v="0.33"/>
    <n v="0.26"/>
    <n v="0.34666666666666668"/>
    <n v="0.25666666666666665"/>
    <n v="0.60333333333333328"/>
    <n v="72"/>
    <x v="0"/>
    <s v="bur"/>
    <m/>
    <s v="LIV"/>
    <s v="BHA"/>
    <m/>
    <s v="WAT"/>
    <m/>
    <s v="lee"/>
    <m/>
    <s v="NEW"/>
    <s v="wol"/>
    <s v="whu"/>
    <m/>
    <s v="AVL"/>
    <s v="2"/>
    <n v="1.3866666666666667"/>
    <n v="0.77"/>
    <n v="4.2070590333320119"/>
    <n v="3.3613553266037512"/>
    <n v="3.9518345741328353"/>
    <n v="4.4355215259519971"/>
    <n v="4.6896050418280657"/>
    <n v="8.3622681255782734"/>
    <n v="3.9846061175077598"/>
    <n v="3.9518345741328353"/>
  </r>
  <r>
    <x v="141"/>
    <s v="Midfielder"/>
    <x v="1"/>
    <s v="Arsenal"/>
    <s v="ARS"/>
    <n v="0.31"/>
    <n v="0.1"/>
    <n v="0.38"/>
    <n v="0.16"/>
    <n v="0.36"/>
    <n v="0.17"/>
    <n v="0.34999999999999992"/>
    <n v="0.14333333333333334"/>
    <n v="0.49333333333333329"/>
    <n v="70"/>
    <x v="0"/>
    <s v="CRY"/>
    <m/>
    <s v="BHA"/>
    <s v="sou"/>
    <s v="che"/>
    <s v="MUN"/>
    <m/>
    <s v="whu"/>
    <m/>
    <s v="LEE"/>
    <s v="tot"/>
    <s v="new"/>
    <m/>
    <s v="EVE"/>
    <s v="2"/>
    <n v="1.7499999999999996"/>
    <n v="0.43000000000000005"/>
    <n v="3.7846245782467482"/>
    <n v="3.9729517951821851"/>
    <n v="7.4976527466106297"/>
    <n v="4.1456681141242324"/>
    <n v="4.0060778993045973"/>
    <n v="8.5420240003661014"/>
    <n v="4.364054613412204"/>
    <n v="4.2842717296869335"/>
  </r>
  <r>
    <x v="142"/>
    <s v="Midfielder"/>
    <x v="1"/>
    <s v="Arsenal"/>
    <s v="ARS"/>
    <n v="0.05"/>
    <n v="0.08"/>
    <n v="0.05"/>
    <n v="0.1"/>
    <n v="0.05"/>
    <n v="0.1"/>
    <n v="5.000000000000001E-2"/>
    <n v="9.3333333333333338E-2"/>
    <n v="0.14333333333333334"/>
    <n v="92"/>
    <x v="0"/>
    <s v="CRY"/>
    <m/>
    <s v="BHA"/>
    <s v="sou"/>
    <s v="che"/>
    <s v="MUN"/>
    <m/>
    <s v="whu"/>
    <m/>
    <s v="LEE"/>
    <s v="tot"/>
    <s v="new"/>
    <m/>
    <s v="EVE"/>
    <s v="2"/>
    <n v="0.25000000000000006"/>
    <n v="0.28000000000000003"/>
    <n v="2.4338766176471456"/>
    <n v="2.4796625924066782"/>
    <n v="4.8503467686713915"/>
    <n v="2.5216532571035977"/>
    <n v="2.487716186528182"/>
    <n v="5.10425354137341"/>
    <n v="2.5747472225268204"/>
    <n v="2.5553504663917774"/>
  </r>
  <r>
    <x v="143"/>
    <s v="Defender"/>
    <x v="0"/>
    <s v="Norwich City"/>
    <s v="NOR"/>
    <n v="0.05"/>
    <n v="0.01"/>
    <n v="0.03"/>
    <n v="0.02"/>
    <n v="0.05"/>
    <n v="0.02"/>
    <n v="4.3333333333333335E-2"/>
    <n v="1.6666666666666666E-2"/>
    <n v="0.06"/>
    <m/>
    <x v="0"/>
    <s v="bha"/>
    <m/>
    <s v="BUR"/>
    <s v="mun"/>
    <m/>
    <s v="NEW"/>
    <m/>
    <s v="avl"/>
    <m/>
    <s v="WHU"/>
    <m/>
    <s v="wol"/>
    <s v="lei"/>
    <s v="TOT"/>
    <s v="1"/>
    <n v="0.26"/>
    <n v="0.05"/>
    <n v="1.2805573653699438"/>
    <n v="1.3172434159194391"/>
    <n v="1.3051179428341799"/>
    <n v="1.3361729037421024"/>
    <n v="1.2805573653699438"/>
    <n v="1.2852679581579933"/>
    <n v="2.6696405578120617"/>
    <n v="1.25927940357983"/>
  </r>
  <r>
    <x v="144"/>
    <s v="Midfielder"/>
    <x v="1"/>
    <s v="Chelsea"/>
    <s v="CHE"/>
    <n v="0.27"/>
    <n v="0.22"/>
    <n v="0.27"/>
    <n v="0.27"/>
    <n v="0.28999999999999998"/>
    <n v="0.27"/>
    <n v="0.27666666666666667"/>
    <n v="0.25333333333333335"/>
    <n v="0.53"/>
    <n v="70"/>
    <x v="0"/>
    <s v="BRE"/>
    <m/>
    <s v="sou"/>
    <s v="ARS"/>
    <m/>
    <s v="WHU"/>
    <m/>
    <s v="eve"/>
    <m/>
    <s v="WOL"/>
    <s v="LEI"/>
    <s v="mun"/>
    <s v="lee"/>
    <s v="WAT"/>
    <s v="2"/>
    <n v="1.3833333333333333"/>
    <n v="0.76"/>
    <n v="3.9215128755355773"/>
    <n v="4.1427247554261726"/>
    <n v="3.7963026971629863"/>
    <n v="3.9723365279095662"/>
    <n v="4.2458512571692637"/>
    <n v="8.6298804158403826"/>
    <n v="8.7825557759069142"/>
    <n v="4.4204642058533761"/>
  </r>
  <r>
    <x v="145"/>
    <s v="Midfielder"/>
    <x v="1"/>
    <s v="Leicester City"/>
    <s v="LEI"/>
    <n v="0.01"/>
    <n v="0"/>
    <n v="0.01"/>
    <n v="0"/>
    <n v="0.02"/>
    <n v="0"/>
    <n v="1.3333333333333334E-2"/>
    <n v="0"/>
    <n v="1.3333333333333334E-2"/>
    <n v="60"/>
    <x v="0"/>
    <s v="mun"/>
    <m/>
    <s v="CRY"/>
    <s v="new"/>
    <s v="eve"/>
    <s v="AVL"/>
    <m/>
    <s v="tot"/>
    <m/>
    <s v="EVE"/>
    <s v="che"/>
    <s v="wat"/>
    <s v="NOR"/>
    <s v="SOU"/>
    <s v="2"/>
    <n v="6.6666666666666666E-2"/>
    <n v="0"/>
    <n v="2.0656167618998236"/>
    <n v="2.0545756751757414"/>
    <n v="4.1421506526941627"/>
    <n v="2.0603349172838588"/>
    <n v="2.0557590115225439"/>
    <n v="4.1101695249338022"/>
    <n v="4.1649865423429215"/>
    <n v="2.0666477373382945"/>
  </r>
  <r>
    <x v="146"/>
    <s v="Forward"/>
    <x v="3"/>
    <s v="Tottenham"/>
    <s v="TOT"/>
    <n v="0.55000000000000004"/>
    <n v="0.23"/>
    <n v="0.56000000000000005"/>
    <n v="0.25"/>
    <n v="0.54"/>
    <n v="0.21"/>
    <n v="0.55000000000000004"/>
    <n v="0.22999999999999998"/>
    <n v="0.78"/>
    <n v="93"/>
    <x v="0"/>
    <s v="NEW"/>
    <m/>
    <s v="avl"/>
    <s v="BHA"/>
    <m/>
    <s v="bre"/>
    <m/>
    <s v="LEI"/>
    <m/>
    <s v="liv"/>
    <s v="ARS"/>
    <s v="BUR"/>
    <m/>
    <s v="nor"/>
    <s v="2"/>
    <n v="2.2000000000000002"/>
    <n v="0.69"/>
    <n v="5.1339990058537941"/>
    <n v="4.6155186642552835"/>
    <n v="4.6155186642552835"/>
    <n v="4.5909046082260421"/>
    <n v="5.531202975051853"/>
    <n v="8.2463335516747129"/>
    <n v="4.9575273290554165"/>
    <n v="5.8884924791894644"/>
  </r>
  <r>
    <x v="147"/>
    <s v="Defender"/>
    <x v="0"/>
    <s v="Manchester Utd"/>
    <s v="MUN"/>
    <n v="0.06"/>
    <n v="0"/>
    <n v="0.06"/>
    <n v="0"/>
    <n v="0.1"/>
    <n v="0"/>
    <n v="7.3333333333333334E-2"/>
    <n v="0"/>
    <n v="7.3333333333333334E-2"/>
    <n v="92"/>
    <x v="0"/>
    <s v="LEI"/>
    <m/>
    <s v="eve"/>
    <s v="NOR"/>
    <s v="liv"/>
    <s v="ars"/>
    <m/>
    <s v="BRE"/>
    <m/>
    <s v="bha"/>
    <m/>
    <s v="CHE"/>
    <m/>
    <s v="cry"/>
    <s v="2"/>
    <n v="0.44"/>
    <n v="0"/>
    <n v="2.5376225982777907"/>
    <n v="2.4610456702120418"/>
    <n v="4.8697613520846579"/>
    <n v="2.3687588740676739"/>
    <n v="2.3944629853354531"/>
    <n v="2.3982104540734688"/>
    <n v="2.2660731943510521"/>
    <n v="2.3601994561598945"/>
  </r>
  <r>
    <x v="148"/>
    <s v="Midfielder"/>
    <x v="1"/>
    <s v="Tottenham"/>
    <s v="TOT"/>
    <n v="0.01"/>
    <n v="0.16"/>
    <n v="0.01"/>
    <n v="1.6E-2"/>
    <n v="0"/>
    <n v="0.24"/>
    <n v="6.6666666666666671E-3"/>
    <n v="0.13866666666666666"/>
    <n v="0.14533333333333331"/>
    <n v="66"/>
    <x v="0"/>
    <s v="NEW"/>
    <m/>
    <s v="avl"/>
    <s v="BHA"/>
    <m/>
    <s v="bre"/>
    <m/>
    <s v="LEI"/>
    <m/>
    <s v="liv"/>
    <s v="ARS"/>
    <s v="BUR"/>
    <m/>
    <s v="nor"/>
    <s v="2"/>
    <n v="3.3333333333333333E-2"/>
    <n v="0.41599999999999998"/>
    <n v="2.4872699723057572"/>
    <n v="2.406657342493209"/>
    <n v="2.406657342493209"/>
    <n v="2.4028303819940837"/>
    <n v="2.5490267139988347"/>
    <n v="4.6602142592453877"/>
    <n v="2.4598323921068861"/>
    <n v="2.6045776080677507"/>
  </r>
  <r>
    <x v="149"/>
    <s v="Midfielder"/>
    <x v="1"/>
    <s v="Leicester City"/>
    <s v="LEI"/>
    <n v="0.2"/>
    <n v="0.13"/>
    <n v="0.24"/>
    <n v="0.16"/>
    <n v="0.26"/>
    <n v="0.15"/>
    <n v="0.23333333333333331"/>
    <n v="0.1466666666666667"/>
    <n v="0.38"/>
    <n v="76"/>
    <x v="0"/>
    <s v="mun"/>
    <m/>
    <s v="CRY"/>
    <s v="new"/>
    <s v="eve"/>
    <s v="AVL"/>
    <m/>
    <s v="tot"/>
    <m/>
    <s v="EVE"/>
    <s v="che"/>
    <s v="wat"/>
    <s v="NOR"/>
    <s v="SOU"/>
    <s v="2"/>
    <n v="1.1666666666666665"/>
    <n v="0.44000000000000006"/>
    <n v="3.5813639617857493"/>
    <n v="3.3152737717353711"/>
    <n v="7.4258307299293342"/>
    <n v="3.4540715065409993"/>
    <n v="3.3437921776933131"/>
    <n v="6.6550855509046301"/>
    <n v="7.9761756704644009"/>
    <n v="3.6062104698529005"/>
  </r>
  <r>
    <x v="150"/>
    <s v="Defender"/>
    <x v="0"/>
    <s v="Watford"/>
    <s v="WAT"/>
    <n v="0.01"/>
    <n v="0.03"/>
    <n v="0.01"/>
    <n v="0.05"/>
    <n v="0.01"/>
    <n v="0.06"/>
    <n v="0.01"/>
    <n v="4.6666666666666669E-2"/>
    <n v="5.6666666666666671E-2"/>
    <m/>
    <x v="0"/>
    <s v="liv"/>
    <m/>
    <s v="LEE"/>
    <s v="BRE"/>
    <m/>
    <s v="mci"/>
    <m/>
    <s v="BUR"/>
    <m/>
    <s v="cry"/>
    <m/>
    <s v="LEI"/>
    <s v="EVE"/>
    <s v="che"/>
    <s v="1"/>
    <n v="0.06"/>
    <n v="0.14000000000000001"/>
    <n v="1.1262462435799461"/>
    <n v="1.2494224150072395"/>
    <n v="1.1793013569706603"/>
    <n v="1.0952712721886637"/>
    <n v="1.2046731715609285"/>
    <n v="1.1637270255272247"/>
    <n v="2.4539401220408328"/>
    <n v="1.12094236106866"/>
  </r>
  <r>
    <x v="151"/>
    <s v="Goalkeeper"/>
    <x v="2"/>
    <s v="Tottenham"/>
    <s v="TOT"/>
    <n v="0"/>
    <n v="0.03"/>
    <n v="0"/>
    <n v="0.01"/>
    <n v="0"/>
    <n v="0.01"/>
    <n v="0"/>
    <n v="1.6666666666666666E-2"/>
    <n v="1.6666666666666666E-2"/>
    <n v="97"/>
    <x v="0"/>
    <s v="NEW"/>
    <m/>
    <s v="avl"/>
    <s v="BHA"/>
    <m/>
    <s v="bre"/>
    <m/>
    <s v="LEI"/>
    <m/>
    <s v="liv"/>
    <s v="ARS"/>
    <s v="BUR"/>
    <m/>
    <s v="nor"/>
    <s v="2"/>
    <n v="0"/>
    <n v="0.05"/>
    <n v="2.054221436087436"/>
    <n v="2.0452511879628941"/>
    <n v="2.0452511879628941"/>
    <n v="2.044825339242665"/>
    <n v="2.0610934770770215"/>
    <n v="4.0734659784026768"/>
    <n v="2.0511682928902322"/>
    <n v="2.0672749563873611"/>
  </r>
  <r>
    <x v="152"/>
    <s v="Forward"/>
    <x v="3"/>
    <s v="Wolves"/>
    <s v="WOL"/>
    <n v="0.2"/>
    <n v="0.09"/>
    <n v="0.22"/>
    <n v="7.0000000000000007E-2"/>
    <n v="0.18"/>
    <n v="0.08"/>
    <n v="0.20000000000000004"/>
    <n v="0.08"/>
    <n v="0.28000000000000003"/>
    <n v="66"/>
    <x v="0"/>
    <s v="AVL"/>
    <m/>
    <s v="new"/>
    <m/>
    <m/>
    <s v="bur"/>
    <m/>
    <s v="BHA"/>
    <m/>
    <s v="che"/>
    <s v="MCI"/>
    <s v="NOR"/>
    <m/>
    <s v="liv"/>
    <s v="2"/>
    <n v="0.80000000000000016"/>
    <n v="0.24"/>
    <n v="2.9412247096281989"/>
    <n v="3.1278058706186664"/>
    <n v="0"/>
    <n v="3.064300492116828"/>
    <n v="2.9412247096281989"/>
    <n v="5.124310892938083"/>
    <n v="3.3993190928571084"/>
    <n v="2.6564804666157191"/>
  </r>
  <r>
    <x v="153"/>
    <s v="Midfielder"/>
    <x v="1"/>
    <s v="Southampton"/>
    <s v="SOU"/>
    <n v="0.05"/>
    <n v="0.11"/>
    <n v="0.04"/>
    <n v="0.11"/>
    <n v="0.04"/>
    <n v="0.1"/>
    <n v="4.3333333333333335E-2"/>
    <n v="0.10666666666666667"/>
    <n v="0.15000000000000002"/>
    <m/>
    <x v="0"/>
    <s v="lee"/>
    <m/>
    <s v="CHE"/>
    <s v="ARS"/>
    <s v="bur"/>
    <s v="bha"/>
    <m/>
    <s v="CRY"/>
    <m/>
    <s v="bre"/>
    <m/>
    <s v="LIV"/>
    <m/>
    <s v="lei"/>
    <s v="1"/>
    <n v="0.21666666666666667"/>
    <n v="0.32"/>
    <n v="1.6692834802694261"/>
    <n v="1.324528668867571"/>
    <n v="2.9989804249376997"/>
    <n v="1.4856960841350642"/>
    <n v="1.4393341851647194"/>
    <n v="1.4811253078712721"/>
    <n v="1.3387607536061885"/>
    <n v="1.6557366539600327"/>
  </r>
  <r>
    <x v="154"/>
    <s v="Defender"/>
    <x v="0"/>
    <s v="Liverpool"/>
    <s v="LIV"/>
    <n v="0.01"/>
    <n v="0.01"/>
    <n v="0.01"/>
    <n v="0"/>
    <n v="0.02"/>
    <n v="0"/>
    <n v="1.3333333333333334E-2"/>
    <n v="3.3333333333333335E-3"/>
    <n v="1.6666666666666666E-2"/>
    <n v="97"/>
    <x v="0"/>
    <s v="WAT"/>
    <m/>
    <s v="mci"/>
    <s v="mun"/>
    <m/>
    <s v="EVE"/>
    <m/>
    <s v="new"/>
    <m/>
    <s v="TOT"/>
    <s v="avl?"/>
    <s v="sou"/>
    <m/>
    <s v="WOL"/>
    <s v="2"/>
    <n v="0.08"/>
    <n v="0.01"/>
    <n v="2.101636910665694"/>
    <n v="2.0428720724848985"/>
    <n v="2.0885826285647617"/>
    <n v="2.0943047961797356"/>
    <n v="2.0975985849573844"/>
    <n v="4.1567268038886436"/>
    <n v="2.089974445406698"/>
    <n v="2.0844435161100239"/>
  </r>
  <r>
    <x v="155"/>
    <s v="Midfielder"/>
    <x v="1"/>
    <s v="Manchester City"/>
    <s v="MCI"/>
    <n v="0.44"/>
    <n v="0.2"/>
    <n v="0.52"/>
    <n v="0.25"/>
    <n v="0.48"/>
    <n v="0.23"/>
    <n v="0.48"/>
    <n v="0.22666666666666668"/>
    <n v="0.70666666666666667"/>
    <n v="53"/>
    <x v="0"/>
    <s v="bur"/>
    <m/>
    <s v="LIV"/>
    <s v="BHA"/>
    <m/>
    <s v="WAT"/>
    <m/>
    <s v="lee"/>
    <m/>
    <s v="NEW"/>
    <s v="wol"/>
    <s v="whu"/>
    <m/>
    <s v="AVL"/>
    <s v="1"/>
    <n v="2.4"/>
    <n v="0.68"/>
    <n v="4.1519668420382985"/>
    <n v="2.9441921511311682"/>
    <n v="3.787473178514281"/>
    <n v="4.4782409427815226"/>
    <n v="4.8411051911114882"/>
    <n v="8.2298852365290944"/>
    <n v="3.8342751971826425"/>
    <n v="3.787473178514281"/>
  </r>
  <r>
    <x v="156"/>
    <s v="Goalkeeper"/>
    <x v="2"/>
    <s v="Leeds United"/>
    <s v="LEE"/>
    <n v="0"/>
    <n v="0"/>
    <n v="0"/>
    <n v="0"/>
    <n v="0"/>
    <n v="0"/>
    <n v="0"/>
    <n v="0"/>
    <n v="0"/>
    <n v="96"/>
    <x v="1"/>
    <s v="SOU"/>
    <m/>
    <s v="wat"/>
    <m/>
    <m/>
    <s v="cry"/>
    <m/>
    <s v="MCI"/>
    <m/>
    <s v="ars"/>
    <m/>
    <s v="BHA"/>
    <s v="CHE"/>
    <s v="bre"/>
    <s v="2"/>
    <n v="0"/>
    <n v="0"/>
    <n v="2"/>
    <n v="2"/>
    <n v="0"/>
    <n v="2"/>
    <n v="2"/>
    <n v="2"/>
    <n v="4"/>
    <n v="2"/>
  </r>
  <r>
    <x v="157"/>
    <s v="Midfielder"/>
    <x v="1"/>
    <s v="Watford"/>
    <s v="WAT"/>
    <n v="0.04"/>
    <n v="7.0000000000000007E-2"/>
    <n v="0.04"/>
    <n v="0.05"/>
    <n v="0.04"/>
    <n v="0.08"/>
    <n v="0.04"/>
    <n v="6.6666666666666666E-2"/>
    <n v="0.10666666666666666"/>
    <m/>
    <x v="0"/>
    <s v="liv"/>
    <m/>
    <s v="LEE"/>
    <s v="BRE"/>
    <m/>
    <s v="mci"/>
    <m/>
    <s v="BUR"/>
    <m/>
    <s v="cry"/>
    <m/>
    <s v="LEI"/>
    <s v="EVE"/>
    <s v="che"/>
    <s v="1"/>
    <n v="0.2"/>
    <n v="0.2"/>
    <n v="1.2524924871598921"/>
    <n v="1.498844830014479"/>
    <n v="1.3586027139413208"/>
    <n v="1.1905425443773272"/>
    <n v="1.4093463431218569"/>
    <n v="1.3274540510544492"/>
    <n v="2.9078802440816656"/>
    <n v="1.2418847221373202"/>
  </r>
  <r>
    <x v="158"/>
    <s v="Midfielder"/>
    <x v="1"/>
    <s v="Newcastle Utd"/>
    <s v="NEW"/>
    <n v="0.04"/>
    <n v="0.01"/>
    <n v="0.03"/>
    <n v="0.01"/>
    <n v="0.04"/>
    <n v="0"/>
    <n v="3.6666666666666674E-2"/>
    <n v="6.6666666666666671E-3"/>
    <n v="4.3333333333333342E-2"/>
    <n v="87"/>
    <x v="0"/>
    <s v="tot"/>
    <m/>
    <s v="WOL"/>
    <s v="LEI"/>
    <s v="CRY"/>
    <s v="nor"/>
    <m/>
    <s v="LIV"/>
    <m/>
    <s v="mci"/>
    <m/>
    <s v="ARS"/>
    <m/>
    <s v="bur"/>
    <s v="2"/>
    <n v="0.18333333333333338"/>
    <n v="0.02"/>
    <n v="2.1700649851437595"/>
    <n v="2.1907797956559802"/>
    <n v="4.4149026160659002"/>
    <n v="2.2735848226419346"/>
    <n v="2.128350347639612"/>
    <n v="2.0968591267251413"/>
    <n v="2.1704112978646068"/>
    <n v="2.2080843910869441"/>
  </r>
  <r>
    <x v="159"/>
    <s v="Midfielder"/>
    <x v="1"/>
    <s v="Watford"/>
    <s v="WAT"/>
    <n v="0.28999999999999998"/>
    <n v="0.1"/>
    <n v="0.3"/>
    <n v="0.1"/>
    <n v="0.3"/>
    <n v="0.18"/>
    <n v="0.29666666666666663"/>
    <n v="0.12666666666666668"/>
    <n v="0.42333333333333334"/>
    <m/>
    <x v="0"/>
    <s v="liv"/>
    <m/>
    <s v="LEE"/>
    <s v="BRE"/>
    <m/>
    <s v="mci"/>
    <m/>
    <s v="BUR"/>
    <m/>
    <s v="cry"/>
    <m/>
    <s v="LEI"/>
    <s v="EVE"/>
    <s v="che"/>
    <s v="1"/>
    <n v="1.4833333333333332"/>
    <n v="0.38"/>
    <n v="2.1761941693531637"/>
    <n v="3.3237854998174479"/>
    <n v="2.6704909757766524"/>
    <n v="1.8876106858910493"/>
    <n v="2.9068717150426497"/>
    <n v="2.5253901211619763"/>
    <n v="6.2292088036804261"/>
    <n v="2.1267796639563494"/>
  </r>
  <r>
    <x v="160"/>
    <s v="Defender"/>
    <x v="0"/>
    <s v="West Ham"/>
    <s v="WHU"/>
    <n v="0.01"/>
    <n v="0"/>
    <n v="0"/>
    <n v="0"/>
    <n v="0.01"/>
    <n v="0"/>
    <n v="6.6666666666666671E-3"/>
    <n v="0"/>
    <n v="6.6666666666666671E-3"/>
    <m/>
    <x v="0"/>
    <s v="EVE"/>
    <m/>
    <s v="bre"/>
    <s v="BUR"/>
    <m/>
    <s v="che"/>
    <m/>
    <s v="ARS"/>
    <m/>
    <s v="nor"/>
    <m/>
    <s v="MCI"/>
    <m/>
    <s v="bha"/>
    <s v="1"/>
    <n v="0.04"/>
    <n v="0"/>
    <n v="1.0419132427465492"/>
    <n v="1.0358602713941321"/>
    <n v="1.0409346343121857"/>
    <n v="1.024188472213732"/>
    <n v="1.0335235340061522"/>
    <n v="1.0538199651098887"/>
    <n v="1.0190542544377328"/>
    <n v="1.0362009503703153"/>
  </r>
  <r>
    <x v="161"/>
    <s v="Forward"/>
    <x v="3"/>
    <s v="Brentford"/>
    <s v="BRE"/>
    <n v="0.28000000000000003"/>
    <n v="0.18"/>
    <n v="0.36"/>
    <n v="0.2"/>
    <n v="0.4"/>
    <n v="0.16"/>
    <n v="0.34666666666666668"/>
    <n v="0.18000000000000002"/>
    <n v="0.52666666666666673"/>
    <n v="96"/>
    <x v="0"/>
    <s v="che"/>
    <m/>
    <s v="WHU"/>
    <s v="wat"/>
    <m/>
    <m/>
    <m/>
    <s v="mun"/>
    <m/>
    <s v="SOU"/>
    <m/>
    <s v="eve"/>
    <m/>
    <s v="LEE"/>
    <s v="2"/>
    <n v="1.3866666666666667"/>
    <n v="0.54"/>
    <n v="3.1650780782947585"/>
    <n v="3.7729556969389257"/>
    <n v="4.175782754250779"/>
    <n v="0"/>
    <n v="3.8963244189049027"/>
    <n v="3.9261196090767152"/>
    <n v="4.0188211922921226"/>
    <n v="4.4027692645697405"/>
  </r>
  <r>
    <x v="162"/>
    <s v="Goalkeeper"/>
    <x v="2"/>
    <s v="Crystal Palace"/>
    <s v="CRY"/>
    <n v="0"/>
    <n v="0"/>
    <n v="0"/>
    <n v="0"/>
    <n v="0"/>
    <n v="0"/>
    <n v="0"/>
    <n v="0"/>
    <n v="0"/>
    <n v="89"/>
    <x v="0"/>
    <s v="ARS"/>
    <m/>
    <s v="lei"/>
    <s v="new"/>
    <m/>
    <s v="LEE"/>
    <m/>
    <s v="sou"/>
    <m/>
    <s v="WAT"/>
    <s v="eve??"/>
    <s v="avl"/>
    <s v="eve??"/>
    <s v="MUN"/>
    <s v="2"/>
    <n v="0"/>
    <n v="0"/>
    <n v="2"/>
    <n v="2"/>
    <n v="2"/>
    <n v="2"/>
    <n v="2"/>
    <n v="4"/>
    <n v="4"/>
    <n v="2"/>
  </r>
  <r>
    <x v="163"/>
    <s v="Midfielder"/>
    <x v="1"/>
    <s v="Burnley"/>
    <s v="BUR"/>
    <n v="0.01"/>
    <n v="0.01"/>
    <n v="0.01"/>
    <n v="0.01"/>
    <n v="0.01"/>
    <n v="0.02"/>
    <n v="0.01"/>
    <n v="1.3333333333333334E-2"/>
    <n v="2.3333333333333334E-2"/>
    <n v="84"/>
    <x v="0"/>
    <s v="MCI"/>
    <s v="EVE"/>
    <s v="nor"/>
    <s v="whu"/>
    <s v="SOU"/>
    <s v="WOL"/>
    <m/>
    <s v="wat"/>
    <m/>
    <s v="AVL"/>
    <m/>
    <s v="tot"/>
    <s v="avl"/>
    <s v="NEW"/>
    <s v="2"/>
    <n v="0.05"/>
    <n v="0.04"/>
    <n v="4.1371768686646337"/>
    <n v="2.1210949214972499"/>
    <n v="4.1727941751945021"/>
    <n v="2.0844435161100239"/>
    <n v="2.101636910665694"/>
    <n v="2.0814521383332094"/>
    <n v="4.1567268038886436"/>
    <n v="2.0975985849573844"/>
  </r>
  <r>
    <x v="164"/>
    <s v="Midfielder"/>
    <x v="1"/>
    <s v="Manchester City"/>
    <s v="MCI"/>
    <n v="0.3"/>
    <n v="0.26"/>
    <n v="0.33"/>
    <n v="0.2"/>
    <n v="0.33"/>
    <n v="0.2"/>
    <n v="0.32"/>
    <n v="0.22"/>
    <n v="0.54"/>
    <n v="81"/>
    <x v="0"/>
    <s v="bur"/>
    <m/>
    <s v="LIV"/>
    <s v="BHA"/>
    <m/>
    <s v="WAT"/>
    <m/>
    <s v="lee"/>
    <m/>
    <s v="NEW"/>
    <s v="wol"/>
    <s v="whu"/>
    <m/>
    <s v="AVL"/>
    <s v="2"/>
    <n v="1.6"/>
    <n v="0.66"/>
    <n v="4.3128068386384921"/>
    <n v="3.4265825524533899"/>
    <n v="4.0453536959228167"/>
    <n v="4.5522157567163122"/>
    <n v="4.8184732895818065"/>
    <n v="8.5712794268038159"/>
    <n v="4.0796954368937577"/>
    <n v="4.0453536959228167"/>
  </r>
  <r>
    <x v="165"/>
    <s v="Midfielder"/>
    <x v="1"/>
    <s v="Leeds United"/>
    <s v="LEE"/>
    <n v="0.15"/>
    <n v="0.1"/>
    <n v="0.2"/>
    <n v="0.12"/>
    <n v="0.14000000000000001"/>
    <n v="0.1"/>
    <n v="0.16333333333333333"/>
    <n v="0.10666666666666667"/>
    <n v="0.27"/>
    <n v="79"/>
    <x v="0"/>
    <s v="SOU"/>
    <m/>
    <s v="wat"/>
    <m/>
    <m/>
    <s v="cry"/>
    <m/>
    <s v="MCI"/>
    <m/>
    <s v="ars"/>
    <m/>
    <s v="BHA"/>
    <s v="CHE"/>
    <s v="bre"/>
    <s v="2"/>
    <n v="0.81666666666666665"/>
    <n v="0.32"/>
    <n v="3.1363439216179234"/>
    <n v="3.2836365384074666"/>
    <n v="0"/>
    <n v="2.9305152617463932"/>
    <n v="2.5414583969389049"/>
    <n v="2.9526270913414905"/>
    <n v="5.716066091763345"/>
    <n v="3.0190293787832534"/>
  </r>
  <r>
    <x v="166"/>
    <s v="Defender"/>
    <x v="0"/>
    <s v="Southampton"/>
    <s v="SOU"/>
    <n v="0"/>
    <n v="0.04"/>
    <n v="0"/>
    <n v="0.04"/>
    <n v="0"/>
    <n v="0.06"/>
    <n v="0"/>
    <n v="4.6666666666666669E-2"/>
    <n v="4.6666666666666669E-2"/>
    <m/>
    <x v="0"/>
    <s v="lee"/>
    <m/>
    <s v="CHE"/>
    <s v="ARS"/>
    <s v="bur"/>
    <s v="bha"/>
    <m/>
    <s v="CRY"/>
    <m/>
    <s v="bre"/>
    <m/>
    <s v="LIV"/>
    <m/>
    <s v="lei"/>
    <s v="1"/>
    <n v="0"/>
    <n v="0.14000000000000001"/>
    <n v="1.1745956905050676"/>
    <n v="1.0846596527480621"/>
    <n v="2.2606035891141825"/>
    <n v="1.1267033262961037"/>
    <n v="1.1146089178690572"/>
    <n v="1.1255109498794622"/>
    <n v="1.0883723705059622"/>
    <n v="1.1710617358156608"/>
  </r>
  <r>
    <x v="167"/>
    <s v="Midfielder"/>
    <x v="1"/>
    <s v="Newcastle Utd"/>
    <s v="NEW"/>
    <n v="0.11"/>
    <n v="0.1"/>
    <n v="0.11"/>
    <n v="0.1"/>
    <n v="0.16"/>
    <n v="0.1"/>
    <n v="0.12666666666666668"/>
    <n v="0.10000000000000002"/>
    <n v="0.22666666666666668"/>
    <n v="58"/>
    <x v="0"/>
    <s v="tot"/>
    <m/>
    <s v="WOL"/>
    <s v="LEI"/>
    <s v="CRY"/>
    <s v="nor"/>
    <m/>
    <s v="LIV"/>
    <m/>
    <s v="mci"/>
    <m/>
    <s v="ARS"/>
    <m/>
    <s v="bur"/>
    <s v="1"/>
    <n v="0.63333333333333341"/>
    <n v="0.30000000000000004"/>
    <n v="1.7806261613156176"/>
    <n v="1.8757105374372864"/>
    <n v="3.9044710245647867"/>
    <n v="2.2557991858974047"/>
    <n v="1.5891491367064148"/>
    <n v="1.4445992702137636"/>
    <n v="1.7822157934768839"/>
    <n v="1.955141467284333"/>
  </r>
  <r>
    <x v="168"/>
    <s v="Midfielder"/>
    <x v="1"/>
    <s v="Aston Villa"/>
    <s v="AVL"/>
    <n v="0.14000000000000001"/>
    <n v="0.11"/>
    <n v="0.13"/>
    <n v="0.1"/>
    <n v="0.15"/>
    <n v="7.0000000000000007E-2"/>
    <n v="0.14000000000000001"/>
    <n v="9.3333333333333338E-2"/>
    <n v="0.23333333333333334"/>
    <m/>
    <x v="0"/>
    <s v="wol"/>
    <m/>
    <s v="TOT"/>
    <m/>
    <m/>
    <s v="lei"/>
    <m/>
    <s v="NOR"/>
    <m/>
    <s v="bur"/>
    <s v="LIV"/>
    <s v="CRY"/>
    <s v="BUR"/>
    <s v="mci"/>
    <s v="1"/>
    <n v="0.70000000000000007"/>
    <n v="0.28000000000000003"/>
    <n v="1.919496064309151"/>
    <n v="1.8196574693813985"/>
    <n v="0"/>
    <n v="2.1974321507096248"/>
    <n v="2.3185891451922753"/>
    <n v="3.6215051341902851"/>
    <n v="3.8051609657319503"/>
    <n v="1.466829233724452"/>
  </r>
  <r>
    <x v="169"/>
    <s v="Defender"/>
    <x v="0"/>
    <s v="Norwich City"/>
    <s v="NOR"/>
    <n v="0.09"/>
    <n v="0"/>
    <n v="0.04"/>
    <n v="0"/>
    <n v="7.0000000000000007E-2"/>
    <n v="0"/>
    <n v="6.6666666666666666E-2"/>
    <n v="0"/>
    <n v="6.6666666666666666E-2"/>
    <m/>
    <x v="0"/>
    <s v="bha"/>
    <m/>
    <s v="BUR"/>
    <s v="mun"/>
    <m/>
    <s v="NEW"/>
    <m/>
    <s v="avl"/>
    <m/>
    <s v="WHU"/>
    <m/>
    <s v="wol"/>
    <s v="lei"/>
    <s v="TOT"/>
    <s v="1"/>
    <n v="0.4"/>
    <n v="0"/>
    <n v="1.3620095037031534"/>
    <n v="1.4093463431218569"/>
    <n v="1.3937005713989419"/>
    <n v="1.433771488699487"/>
    <n v="1.3620095037031534"/>
    <n v="1.3680876879457977"/>
    <n v="2.8640523326607248"/>
    <n v="1.3345540691352646"/>
  </r>
  <r>
    <x v="170"/>
    <s v="Midfielder"/>
    <x v="1"/>
    <s v="Manchester Utd"/>
    <s v="MUN"/>
    <n v="0.12"/>
    <n v="0.16"/>
    <n v="0.12"/>
    <n v="0.13"/>
    <n v="0.16"/>
    <n v="0.11"/>
    <n v="0.13333333333333333"/>
    <n v="0.13333333333333333"/>
    <n v="0.26666666666666666"/>
    <n v="77"/>
    <x v="0"/>
    <s v="LEI"/>
    <m/>
    <s v="eve"/>
    <s v="NOR"/>
    <s v="liv"/>
    <s v="ars"/>
    <m/>
    <s v="BRE"/>
    <m/>
    <s v="bha"/>
    <m/>
    <s v="CHE"/>
    <m/>
    <s v="cry"/>
    <s v="2"/>
    <n v="0.66666666666666663"/>
    <n v="0.4"/>
    <n v="3.3033275109764624"/>
    <n v="3.1176864732413132"/>
    <n v="6.1085123686900786"/>
    <n v="2.8939609068307242"/>
    <n v="2.9562739038435222"/>
    <n v="2.9653586765417423"/>
    <n v="2.6450259256995201"/>
    <n v="2.8732108028118648"/>
  </r>
  <r>
    <x v="171"/>
    <s v="Midfielder"/>
    <x v="1"/>
    <s v="Brighton"/>
    <s v="BHA"/>
    <n v="0.13"/>
    <n v="0.09"/>
    <n v="0.16"/>
    <n v="0.12"/>
    <n v="0.16"/>
    <n v="0.14000000000000001"/>
    <n v="0.15000000000000002"/>
    <n v="0.11666666666666665"/>
    <n v="0.26666666666666666"/>
    <n v="69"/>
    <x v="0"/>
    <s v="NOR"/>
    <m/>
    <s v="ars"/>
    <s v="tot"/>
    <s v="MCI"/>
    <s v="SOU"/>
    <m/>
    <s v="wol"/>
    <m/>
    <s v="MUN"/>
    <m/>
    <s v="lee"/>
    <m/>
    <s v="WHU"/>
    <s v="2"/>
    <n v="0.75000000000000011"/>
    <n v="0.35"/>
    <n v="3.4800490405219415"/>
    <n v="2.9218971851691844"/>
    <n v="5.4440156871596272"/>
    <n v="3.099687666081862"/>
    <n v="3.0320874191225164"/>
    <n v="3.0826765713470898"/>
    <n v="3.3718232825398173"/>
    <n v="3.0122411418509438"/>
  </r>
  <r>
    <x v="172"/>
    <s v="Defender"/>
    <x v="0"/>
    <s v="Newcastle Utd"/>
    <s v="NEW"/>
    <n v="0.04"/>
    <n v="0.01"/>
    <n v="0.06"/>
    <n v="0.01"/>
    <n v="0.1"/>
    <n v="0.02"/>
    <n v="6.6666666666666666E-2"/>
    <n v="1.3333333333333334E-2"/>
    <n v="0.08"/>
    <n v="92"/>
    <x v="0"/>
    <s v="tot"/>
    <m/>
    <s v="WOL"/>
    <s v="LEI"/>
    <s v="CRY"/>
    <s v="nor"/>
    <m/>
    <s v="LIV"/>
    <m/>
    <s v="mci"/>
    <m/>
    <s v="ARS"/>
    <m/>
    <s v="bur"/>
    <s v="2"/>
    <n v="0.4"/>
    <n v="0.04"/>
    <n v="2.3680094760487913"/>
    <n v="2.4128349676490064"/>
    <n v="4.8978220544376851"/>
    <n v="2.5920196162087765"/>
    <n v="2.2777417358758814"/>
    <n v="2.2095967988150598"/>
    <n v="2.3687588740676739"/>
    <n v="2.4502809774340424"/>
  </r>
  <r>
    <x v="173"/>
    <s v="Defender"/>
    <x v="0"/>
    <s v="Newcastle Utd"/>
    <s v="NEW"/>
    <n v="0"/>
    <n v="0.01"/>
    <n v="0"/>
    <n v="0.01"/>
    <n v="0"/>
    <n v="0.01"/>
    <n v="0"/>
    <n v="0.01"/>
    <n v="0.01"/>
    <n v="57"/>
    <x v="0"/>
    <s v="tot"/>
    <m/>
    <s v="WOL"/>
    <s v="LEI"/>
    <s v="CRY"/>
    <s v="nor"/>
    <m/>
    <s v="LIV"/>
    <m/>
    <s v="mci"/>
    <m/>
    <s v="ARS"/>
    <m/>
    <s v="bur"/>
    <s v="1"/>
    <n v="0"/>
    <n v="0.03"/>
    <n v="1.0250915551851449"/>
    <n v="1.0281478387033414"/>
    <n v="2.0612151400752969"/>
    <n v="1.0403649738324166"/>
    <n v="1.0189369365369918"/>
    <n v="1.0142906908282996"/>
    <n v="1.0251426505046142"/>
    <n v="1.0307009757341392"/>
  </r>
  <r>
    <x v="174"/>
    <s v="Defender"/>
    <x v="0"/>
    <s v="Leicester City"/>
    <s v="LEI"/>
    <n v="0.13"/>
    <n v="0.14000000000000001"/>
    <n v="0"/>
    <n v="0.09"/>
    <n v="0"/>
    <n v="0.09"/>
    <n v="4.3333333333333335E-2"/>
    <n v="0.10666666666666667"/>
    <n v="0.15000000000000002"/>
    <n v="66"/>
    <x v="0"/>
    <s v="mun"/>
    <m/>
    <s v="CRY"/>
    <s v="new"/>
    <s v="eve"/>
    <s v="AVL"/>
    <m/>
    <s v="tot"/>
    <m/>
    <s v="EVE"/>
    <s v="che"/>
    <s v="wat"/>
    <s v="NOR"/>
    <s v="SOU"/>
    <s v="2"/>
    <n v="0.26"/>
    <n v="0.32"/>
    <n v="2.5708658285284658"/>
    <n v="2.4748083740289513"/>
    <n v="5.2367106784392199"/>
    <n v="2.5249137803695723"/>
    <n v="2.4851034002461336"/>
    <n v="4.9584748669240781"/>
    <n v="5.4353829183834144"/>
    <n v="2.5798353148431632"/>
  </r>
  <r>
    <x v="175"/>
    <s v="Midfielder"/>
    <x v="1"/>
    <s v="Leicester City"/>
    <s v="LEI"/>
    <n v="0.28999999999999998"/>
    <n v="0.18"/>
    <n v="0.26"/>
    <n v="0.17"/>
    <n v="0.27"/>
    <n v="0.16"/>
    <n v="0.27333333333333337"/>
    <n v="0.17"/>
    <n v="0.44333333333333336"/>
    <n v="71"/>
    <x v="0"/>
    <s v="mun"/>
    <m/>
    <s v="CRY"/>
    <s v="new"/>
    <s v="eve"/>
    <s v="AVL"/>
    <m/>
    <s v="tot"/>
    <m/>
    <s v="EVE"/>
    <s v="che"/>
    <s v="wat"/>
    <s v="NOR"/>
    <s v="SOU"/>
    <s v="2"/>
    <n v="1.3666666666666669"/>
    <n v="0.51"/>
    <n v="3.8471118474800354"/>
    <n v="3.5363052561971249"/>
    <n v="8.0015408733406961"/>
    <n v="3.6984279215406279"/>
    <n v="3.5696161743596169"/>
    <n v="7.1012721268865286"/>
    <n v="8.6443711669532313"/>
    <n v="3.8761338060729944"/>
  </r>
  <r>
    <x v="176"/>
    <s v="Midfielder"/>
    <x v="1"/>
    <s v="Crystal Palace"/>
    <s v="CRY"/>
    <n v="0.02"/>
    <n v="7.0000000000000007E-2"/>
    <n v="0.02"/>
    <n v="0.09"/>
    <n v="0.02"/>
    <n v="0.09"/>
    <n v="0.02"/>
    <n v="8.3333333333333329E-2"/>
    <n v="0.10333333333333333"/>
    <n v="83"/>
    <x v="0"/>
    <s v="ARS"/>
    <m/>
    <s v="lei"/>
    <s v="new"/>
    <m/>
    <s v="LEE"/>
    <m/>
    <s v="sou"/>
    <m/>
    <s v="WAT"/>
    <s v="eve??"/>
    <s v="avl"/>
    <s v="eve??"/>
    <s v="MUN"/>
    <s v="2"/>
    <n v="0.1"/>
    <n v="0.25"/>
    <n v="2.2933309225538312"/>
    <n v="2.4276543395391519"/>
    <n v="2.3795500526120512"/>
    <n v="2.436489226262669"/>
    <n v="2.3499006210260469"/>
    <n v="4.7619955266211154"/>
    <n v="4.6834991897725651"/>
    <n v="2.3444879999740742"/>
  </r>
  <r>
    <x v="177"/>
    <s v="Defender"/>
    <x v="0"/>
    <s v="Burnley"/>
    <s v="BUR"/>
    <n v="0.06"/>
    <n v="0.02"/>
    <n v="0.13"/>
    <n v="0.01"/>
    <n v="0.13"/>
    <n v="0.01"/>
    <n v="0.10666666666666667"/>
    <n v="1.3333333333333334E-2"/>
    <n v="0.12000000000000001"/>
    <n v="96"/>
    <x v="0"/>
    <s v="MCI"/>
    <s v="EVE"/>
    <s v="nor"/>
    <s v="whu"/>
    <s v="SOU"/>
    <s v="WOL"/>
    <m/>
    <s v="wat"/>
    <m/>
    <s v="AVL"/>
    <m/>
    <s v="tot"/>
    <s v="avl"/>
    <s v="NEW"/>
    <s v="2"/>
    <n v="0.64"/>
    <n v="0.04"/>
    <n v="5.0364474521327942"/>
    <n v="2.9149394068681094"/>
    <n v="5.3055559903584619"/>
    <n v="2.6380176772757373"/>
    <n v="2.7679233250296869"/>
    <n v="2.6154161562953608"/>
    <n v="5.1841580738253104"/>
    <n v="2.737411530789128"/>
  </r>
  <r>
    <x v="178"/>
    <s v="Defender"/>
    <x v="0"/>
    <s v="Crystal Palace"/>
    <s v="CRY"/>
    <n v="0.09"/>
    <n v="0.06"/>
    <n v="0.11"/>
    <n v="0.06"/>
    <n v="0.12"/>
    <n v="0.09"/>
    <n v="0.10666666666666667"/>
    <n v="6.9999999999999993E-2"/>
    <n v="0.17666666666666667"/>
    <n v="75"/>
    <x v="0"/>
    <s v="ARS"/>
    <m/>
    <s v="lei"/>
    <s v="new"/>
    <m/>
    <s v="LEE"/>
    <m/>
    <s v="sou"/>
    <m/>
    <s v="WAT"/>
    <s v="eve??"/>
    <s v="avl"/>
    <s v="eve??"/>
    <s v="MUN"/>
    <s v="2"/>
    <n v="0.64"/>
    <n v="0.20999999999999996"/>
    <n v="2.7123750976307335"/>
    <n v="3.0385891103093687"/>
    <n v="2.92176441348641"/>
    <n v="3.0600452637807676"/>
    <n v="2.8497586510632567"/>
    <n v="5.8505605646512802"/>
    <n v="5.6599266037333722"/>
    <n v="2.836613714222751"/>
  </r>
  <r>
    <x v="179"/>
    <s v="Midfielder"/>
    <x v="1"/>
    <s v="Southampton"/>
    <s v="SOU"/>
    <n v="0.14000000000000001"/>
    <n v="0.2"/>
    <n v="0.16"/>
    <n v="0.12"/>
    <n v="0.17"/>
    <n v="0.15"/>
    <n v="0.1566666666666667"/>
    <n v="0.15666666666666665"/>
    <n v="0.31333333333333335"/>
    <m/>
    <x v="0"/>
    <s v="lee"/>
    <m/>
    <s v="CHE"/>
    <s v="ARS"/>
    <s v="bur"/>
    <s v="bha"/>
    <m/>
    <s v="CRY"/>
    <m/>
    <s v="bre"/>
    <m/>
    <s v="LIV"/>
    <m/>
    <s v="lei"/>
    <s v="1"/>
    <n v="0.78333333333333355"/>
    <n v="0.47"/>
    <n v="2.5630471340453678"/>
    <n v="1.7579054626969364"/>
    <n v="4.3330226073079201"/>
    <n v="2.1342964449365471"/>
    <n v="2.0260226933039411"/>
    <n v="2.1236218370161386"/>
    <n v="1.7911431264343285"/>
    <n v="2.5314098253973434"/>
  </r>
  <r>
    <x v="180"/>
    <s v="Defender"/>
    <x v="0"/>
    <s v="Leeds United"/>
    <s v="LEE"/>
    <n v="0.02"/>
    <n v="0.01"/>
    <n v="0.02"/>
    <n v="0"/>
    <n v="0.02"/>
    <n v="0"/>
    <n v="0.02"/>
    <n v="3.3333333333333335E-3"/>
    <n v="2.3333333333333334E-2"/>
    <n v="58"/>
    <x v="0"/>
    <s v="SOU"/>
    <m/>
    <s v="wat"/>
    <m/>
    <m/>
    <s v="cry"/>
    <m/>
    <s v="MCI"/>
    <m/>
    <s v="ars"/>
    <m/>
    <s v="BHA"/>
    <s v="CHE"/>
    <s v="bre"/>
    <s v="1"/>
    <n v="0.12"/>
    <n v="0.01"/>
    <n v="1.1299630878096745"/>
    <n v="1.1468088709615578"/>
    <n v="0"/>
    <n v="1.1064225665926961"/>
    <n v="1.0619263269226313"/>
    <n v="1.1089514855199945"/>
    <n v="2.1962656233981539"/>
    <n v="1.1165458820309293"/>
  </r>
  <r>
    <x v="181"/>
    <s v="Forward"/>
    <x v="3"/>
    <s v="Leicester City"/>
    <s v="LEI"/>
    <n v="0.42"/>
    <n v="0.09"/>
    <n v="0.41"/>
    <n v="0.08"/>
    <n v="0.37"/>
    <n v="0.09"/>
    <n v="0.39999999999999997"/>
    <n v="8.666666666666667E-2"/>
    <n v="0.48666666666666664"/>
    <n v="84"/>
    <x v="0"/>
    <s v="mun"/>
    <m/>
    <s v="CRY"/>
    <s v="new"/>
    <s v="eve"/>
    <s v="AVL"/>
    <m/>
    <s v="tot"/>
    <m/>
    <s v="EVE"/>
    <s v="che"/>
    <s v="wat"/>
    <s v="NOR"/>
    <s v="SOU"/>
    <s v="2"/>
    <n v="1.5999999999999999"/>
    <n v="0.26"/>
    <n v="3.8307076570050791"/>
    <n v="3.5226613374031892"/>
    <n v="7.9660032101671536"/>
    <n v="3.6833441922196632"/>
    <n v="3.5556764214789807"/>
    <n v="7.0737297456530781"/>
    <n v="8.6031245313675022"/>
    <n v="3.8594718717384207"/>
  </r>
  <r>
    <x v="182"/>
    <s v="Defender"/>
    <x v="0"/>
    <s v="Southampton"/>
    <s v="SOU"/>
    <n v="0.1"/>
    <n v="0.03"/>
    <n v="0.13"/>
    <n v="0.01"/>
    <n v="0.16"/>
    <n v="0.02"/>
    <n v="0.13"/>
    <n v="0.02"/>
    <n v="0.15"/>
    <m/>
    <x v="0"/>
    <s v="lee"/>
    <m/>
    <s v="CHE"/>
    <s v="ARS"/>
    <s v="bur"/>
    <s v="bha"/>
    <m/>
    <s v="CRY"/>
    <m/>
    <s v="bre"/>
    <m/>
    <s v="LIV"/>
    <m/>
    <s v="lei"/>
    <s v="1"/>
    <n v="0.78"/>
    <n v="0.06"/>
    <n v="2.0475741430304062"/>
    <n v="1.5079579164883723"/>
    <n v="3.5636215346850948"/>
    <n v="1.7602199577766222"/>
    <n v="1.6876535072143435"/>
    <n v="1.7530656992767737"/>
    <n v="1.5302342230357733"/>
    <n v="2.0263704148939641"/>
  </r>
  <r>
    <x v="183"/>
    <s v="Defender"/>
    <x v="0"/>
    <s v="Leicester City"/>
    <s v="LEI"/>
    <n v="0.01"/>
    <n v="0.01"/>
    <n v="0.01"/>
    <n v="0.01"/>
    <n v="0.02"/>
    <n v="0.01"/>
    <n v="1.3333333333333334E-2"/>
    <n v="0.01"/>
    <n v="2.3333333333333334E-2"/>
    <n v="63"/>
    <x v="0"/>
    <s v="mun"/>
    <m/>
    <s v="CRY"/>
    <s v="new"/>
    <s v="eve"/>
    <s v="AVL"/>
    <m/>
    <s v="tot"/>
    <m/>
    <s v="EVE"/>
    <s v="che"/>
    <s v="wat"/>
    <s v="NOR"/>
    <s v="SOU"/>
    <s v="2"/>
    <n v="0.08"/>
    <n v="0.03"/>
    <n v="2.108267657134709"/>
    <n v="2.0900498640399734"/>
    <n v="4.234548576945369"/>
    <n v="2.0995526135183673"/>
    <n v="2.0920023690121976"/>
    <n v="4.181779716140773"/>
    <n v="4.2722277948658203"/>
    <n v="2.1099687666081861"/>
  </r>
  <r>
    <x v="184"/>
    <s v="Defender"/>
    <x v="0"/>
    <s v="Tottenham"/>
    <s v="TOT"/>
    <n v="0.05"/>
    <n v="0.05"/>
    <n v="0.05"/>
    <n v="0.03"/>
    <n v="7.0000000000000007E-2"/>
    <n v="0.03"/>
    <n v="5.6666666666666671E-2"/>
    <n v="3.6666666666666667E-2"/>
    <n v="9.3333333333333338E-2"/>
    <n v="71"/>
    <x v="0"/>
    <s v="NEW"/>
    <m/>
    <s v="avl"/>
    <s v="BHA"/>
    <m/>
    <s v="bre"/>
    <m/>
    <s v="LEI"/>
    <m/>
    <s v="liv"/>
    <s v="ARS"/>
    <s v="BUR"/>
    <m/>
    <s v="nor"/>
    <s v="2"/>
    <n v="0.34"/>
    <n v="0.11"/>
    <n v="2.4879929247869228"/>
    <n v="2.4072606916660475"/>
    <n v="2.4072606916660475"/>
    <n v="2.403428053183986"/>
    <n v="2.5498412936931949"/>
    <n v="4.6611938056240909"/>
    <n v="2.4605146360120891"/>
    <n v="2.6054746074862489"/>
  </r>
  <r>
    <x v="185"/>
    <s v="Midfielder"/>
    <x v="1"/>
    <s v="West Ham"/>
    <s v="WHU"/>
    <n v="0.34"/>
    <n v="0.19"/>
    <n v="0.43"/>
    <n v="0.2"/>
    <n v="0.38"/>
    <n v="0.2"/>
    <n v="0.3833333333333333"/>
    <n v="0.19666666666666668"/>
    <n v="0.57999999999999996"/>
    <m/>
    <x v="0"/>
    <s v="EVE"/>
    <m/>
    <s v="bre"/>
    <s v="BUR"/>
    <m/>
    <s v="che"/>
    <m/>
    <s v="ARS"/>
    <m/>
    <s v="nor"/>
    <m/>
    <s v="MCI"/>
    <m/>
    <s v="bha"/>
    <s v="1"/>
    <n v="1.9166666666666665"/>
    <n v="0.59000000000000008"/>
    <n v="3.6265632121170857"/>
    <n v="3.2472436740322768"/>
    <n v="3.5652370835636367"/>
    <n v="2.5158109253938727"/>
    <n v="3.1008081310522018"/>
    <n v="4.37271781355303"/>
    <n v="2.1940666114312508"/>
    <n v="3.2685928898730943"/>
  </r>
  <r>
    <x v="186"/>
    <s v="Goalkeeper"/>
    <x v="2"/>
    <s v="Brighton"/>
    <s v="BHA"/>
    <n v="0"/>
    <n v="0"/>
    <n v="0"/>
    <n v="0"/>
    <n v="0"/>
    <n v="0"/>
    <n v="0"/>
    <n v="0"/>
    <n v="0"/>
    <n v="96"/>
    <x v="0"/>
    <s v="NOR"/>
    <m/>
    <s v="ars"/>
    <s v="tot"/>
    <s v="MCI"/>
    <s v="SOU"/>
    <m/>
    <s v="wol"/>
    <m/>
    <s v="MUN"/>
    <m/>
    <s v="lee"/>
    <m/>
    <s v="WHU"/>
    <s v="2"/>
    <n v="0"/>
    <n v="0"/>
    <n v="2"/>
    <n v="2"/>
    <n v="4"/>
    <n v="2"/>
    <n v="2"/>
    <n v="2"/>
    <n v="2"/>
    <n v="2"/>
  </r>
  <r>
    <x v="187"/>
    <s v="Defender"/>
    <x v="0"/>
    <s v="Newcastle Utd"/>
    <s v="NEW"/>
    <n v="0.04"/>
    <n v="0.03"/>
    <n v="0.03"/>
    <n v="0.04"/>
    <n v="0.03"/>
    <n v="0.04"/>
    <n v="3.3333333333333333E-2"/>
    <n v="3.6666666666666674E-2"/>
    <n v="7.0000000000000007E-2"/>
    <n v="74"/>
    <x v="0"/>
    <s v="tot"/>
    <m/>
    <s v="WOL"/>
    <s v="LEI"/>
    <s v="CRY"/>
    <s v="nor"/>
    <m/>
    <s v="LIV"/>
    <m/>
    <s v="mci"/>
    <m/>
    <s v="ARS"/>
    <m/>
    <s v="bur"/>
    <s v="2"/>
    <n v="0.2"/>
    <n v="0.11000000000000001"/>
    <n v="2.2592794035798303"/>
    <n v="2.2908609999345275"/>
    <n v="4.6325564474447329"/>
    <n v="2.4171047296016379"/>
    <n v="2.1956816775489165"/>
    <n v="2.1476704718924284"/>
    <n v="2.2598073885476793"/>
    <n v="2.3172434159194393"/>
  </r>
  <r>
    <x v="188"/>
    <s v="Forward"/>
    <x v="3"/>
    <s v="Burnley"/>
    <s v="BUR"/>
    <n v="0.24"/>
    <n v="0.18"/>
    <n v="0.33"/>
    <n v="0.19"/>
    <n v="0.3"/>
    <n v="0.17"/>
    <n v="0.29000000000000004"/>
    <n v="0.18000000000000002"/>
    <n v="0.47000000000000008"/>
    <n v="46"/>
    <x v="0"/>
    <s v="MCI"/>
    <s v="EVE"/>
    <s v="nor"/>
    <s v="whu"/>
    <s v="SOU"/>
    <s v="WOL"/>
    <m/>
    <s v="wat"/>
    <m/>
    <s v="AVL"/>
    <m/>
    <s v="tot"/>
    <s v="avl"/>
    <s v="NEW"/>
    <s v="1"/>
    <n v="1.1600000000000001"/>
    <n v="0.54"/>
    <n v="4.5911186303319838"/>
    <n v="3.2873485171702734"/>
    <n v="5.2638899758961539"/>
    <n v="2.5950441931893433"/>
    <n v="2.9198083125742174"/>
    <n v="2.5385403907384019"/>
    <n v="4.9603951845632768"/>
    <n v="2.8435288269728201"/>
  </r>
  <r>
    <x v="189"/>
    <s v="Forward"/>
    <x v="3"/>
    <s v="Crystal Palace"/>
    <s v="CRY"/>
    <n v="0.34"/>
    <n v="0.15"/>
    <n v="0.41"/>
    <n v="0.08"/>
    <n v="0.4"/>
    <n v="0.06"/>
    <n v="0.3833333333333333"/>
    <n v="9.6666666666666665E-2"/>
    <n v="0.48"/>
    <n v="51"/>
    <x v="0"/>
    <s v="ARS"/>
    <m/>
    <s v="lei"/>
    <s v="new"/>
    <m/>
    <s v="LEE"/>
    <m/>
    <s v="sou"/>
    <m/>
    <s v="WAT"/>
    <s v="eve??"/>
    <s v="avl"/>
    <s v="eve??"/>
    <s v="MUN"/>
    <s v="1"/>
    <n v="1.5333333333333332"/>
    <n v="0.28999999999999998"/>
    <n v="2.528114425113769"/>
    <n v="3.2278754640753902"/>
    <n v="2.977275035988495"/>
    <n v="3.2739010168159997"/>
    <n v="2.8228156162023583"/>
    <n v="5.9696338386833334"/>
    <n v="5.5607053029104101"/>
    <n v="2.7946184379601759"/>
  </r>
  <r>
    <x v="190"/>
    <s v="Midfielder"/>
    <x v="1"/>
    <s v="Crystal Palace"/>
    <s v="CRY"/>
    <n v="0.15"/>
    <n v="0.09"/>
    <n v="0.18"/>
    <n v="0.16"/>
    <n v="0.19"/>
    <n v="0.1"/>
    <n v="0.17333333333333334"/>
    <n v="0.11666666666666665"/>
    <n v="0.28999999999999998"/>
    <n v="62"/>
    <x v="0"/>
    <s v="ARS"/>
    <m/>
    <s v="lei"/>
    <s v="new"/>
    <m/>
    <s v="LEE"/>
    <m/>
    <s v="sou"/>
    <m/>
    <s v="WAT"/>
    <s v="eve??"/>
    <s v="avl"/>
    <s v="eve??"/>
    <s v="MUN"/>
    <s v="2"/>
    <n v="0.8666666666666667"/>
    <n v="0.35"/>
    <n v="3.0196741593537948"/>
    <n v="3.4866079422075273"/>
    <n v="3.3193882781276063"/>
    <n v="3.5173196912940403"/>
    <n v="3.2163212064238773"/>
    <n v="6.6488415925400677"/>
    <n v="6.3759733739712976"/>
    <n v="3.1975059046717811"/>
  </r>
  <r>
    <x v="191"/>
    <s v="Defender"/>
    <x v="0"/>
    <s v="Watford"/>
    <s v="WAT"/>
    <n v="0.01"/>
    <n v="0.04"/>
    <n v="0.01"/>
    <n v="0.02"/>
    <n v="0.02"/>
    <n v="0.03"/>
    <n v="1.3333333333333334E-2"/>
    <n v="0.03"/>
    <n v="4.3333333333333335E-2"/>
    <m/>
    <x v="0"/>
    <s v="liv"/>
    <m/>
    <s v="LEE"/>
    <s v="BRE"/>
    <m/>
    <s v="mci"/>
    <m/>
    <s v="BUR"/>
    <m/>
    <s v="cry"/>
    <m/>
    <s v="LEI"/>
    <s v="EVE"/>
    <s v="che"/>
    <s v="1"/>
    <n v="0.08"/>
    <n v="0.09"/>
    <n v="1.107309307042954"/>
    <n v="1.2120090527561536"/>
    <n v="1.1524061534250614"/>
    <n v="1.0809805813603641"/>
    <n v="1.1739721958267892"/>
    <n v="1.1391679716981409"/>
    <n v="2.3858491037347078"/>
    <n v="1.1028010069083611"/>
  </r>
  <r>
    <x v="192"/>
    <s v="Midfielder"/>
    <x v="1"/>
    <s v="Manchester Utd"/>
    <s v="MUN"/>
    <n v="0.15"/>
    <n v="0.08"/>
    <n v="0.3"/>
    <n v="0.09"/>
    <n v="0.27"/>
    <n v="0.03"/>
    <n v="0.24"/>
    <n v="6.6666666666666666E-2"/>
    <n v="0.30666666666666664"/>
    <n v="23"/>
    <x v="0"/>
    <s v="LEI"/>
    <m/>
    <s v="eve"/>
    <s v="NOR"/>
    <s v="liv"/>
    <s v="ars"/>
    <m/>
    <s v="BRE"/>
    <m/>
    <s v="bha"/>
    <m/>
    <s v="CHE"/>
    <m/>
    <s v="cry"/>
    <s v="1"/>
    <n v="1.2"/>
    <n v="0.2"/>
    <n v="2.7106173581566066"/>
    <n v="2.4669634961292237"/>
    <n v="4.7674224839057295"/>
    <n v="2.1733236902153257"/>
    <n v="2.2551094987946225"/>
    <n v="2.2670332629610366"/>
    <n v="1.8465965274806204"/>
    <n v="2.1460891786905725"/>
  </r>
  <r>
    <x v="193"/>
    <s v="Defender"/>
    <x v="0"/>
    <s v="Crystal Palace"/>
    <s v="CRY"/>
    <n v="0.02"/>
    <n v="0.03"/>
    <n v="0.01"/>
    <n v="0.01"/>
    <n v="0.03"/>
    <n v="0.02"/>
    <n v="0.02"/>
    <n v="0.02"/>
    <n v="0.04"/>
    <n v="91"/>
    <x v="0"/>
    <s v="ARS"/>
    <m/>
    <s v="lei"/>
    <s v="new"/>
    <m/>
    <s v="LEE"/>
    <m/>
    <s v="sou"/>
    <m/>
    <s v="WAT"/>
    <s v="eve??"/>
    <s v="avl"/>
    <s v="eve??"/>
    <s v="MUN"/>
    <s v="2"/>
    <n v="0.12"/>
    <n v="0.06"/>
    <n v="2.1508559030276846"/>
    <n v="2.219936517477278"/>
    <n v="2.1951971699147692"/>
    <n v="2.2244801735065156"/>
    <n v="2.1799488908133955"/>
    <n v="4.3918834136908593"/>
    <n v="4.3515138690258901"/>
    <n v="2.1771652571295239"/>
  </r>
  <r>
    <x v="194"/>
    <s v="Defender"/>
    <x v="0"/>
    <s v="Manchester City"/>
    <s v="MCI"/>
    <n v="0.1"/>
    <n v="0.14000000000000001"/>
    <n v="0.11"/>
    <n v="0.16"/>
    <n v="0.11"/>
    <n v="0.15"/>
    <n v="0.10666666666666667"/>
    <n v="0.15000000000000002"/>
    <n v="0.25666666666666671"/>
    <n v="96"/>
    <x v="0"/>
    <s v="bur"/>
    <m/>
    <s v="LIV"/>
    <s v="BHA"/>
    <m/>
    <s v="WAT"/>
    <m/>
    <s v="lee"/>
    <m/>
    <s v="NEW"/>
    <s v="wol"/>
    <s v="whu"/>
    <m/>
    <s v="AVL"/>
    <s v="2"/>
    <n v="0.64"/>
    <n v="0.45000000000000007"/>
    <n v="3.1154687850070601"/>
    <n v="2.688042027510706"/>
    <n v="2.986475897591093"/>
    <n v="3.2309359180622925"/>
    <n v="3.3593521617894551"/>
    <n v="6.2047321129275055"/>
    <n v="3.0030389496522991"/>
    <n v="2.986475897591093"/>
  </r>
  <r>
    <x v="195"/>
    <s v="Midfielder"/>
    <x v="1"/>
    <s v="Wolves"/>
    <s v="WOL"/>
    <n v="0.04"/>
    <n v="0.09"/>
    <n v="0.04"/>
    <n v="0.11"/>
    <n v="0.04"/>
    <n v="0.11"/>
    <n v="0.04"/>
    <n v="0.10333333333333333"/>
    <n v="0.14333333333333334"/>
    <m/>
    <x v="0"/>
    <s v="AVL"/>
    <m/>
    <s v="new"/>
    <m/>
    <m/>
    <s v="bur"/>
    <m/>
    <s v="BHA"/>
    <m/>
    <s v="che"/>
    <s v="MCI"/>
    <s v="NOR"/>
    <m/>
    <s v="liv"/>
    <s v="1"/>
    <n v="0.2"/>
    <n v="0.31"/>
    <n v="1.4615621172215205"/>
    <n v="1.553058648091846"/>
    <n v="0"/>
    <n v="1.5219165874803675"/>
    <n v="1.4615621172215205"/>
    <n v="2.5513447648061756"/>
    <n v="1.686204555151082"/>
    <n v="1.3219279211288624"/>
  </r>
  <r>
    <x v="196"/>
    <s v="Forward"/>
    <x v="3"/>
    <s v="Watford"/>
    <s v="WAT"/>
    <n v="0.2"/>
    <n v="0.18"/>
    <n v="0.2"/>
    <n v="0.14000000000000001"/>
    <n v="0.2"/>
    <n v="0.17"/>
    <n v="0.20000000000000004"/>
    <n v="0.16333333333333333"/>
    <n v="0.3633333333333334"/>
    <m/>
    <x v="0"/>
    <s v="liv"/>
    <m/>
    <s v="LEE"/>
    <s v="BRE"/>
    <m/>
    <s v="mci"/>
    <m/>
    <s v="BUR"/>
    <m/>
    <s v="cry"/>
    <m/>
    <s v="LEI"/>
    <s v="EVE"/>
    <s v="che"/>
    <s v="1"/>
    <n v="0.80000000000000016"/>
    <n v="0.49"/>
    <n v="1.8142882710906518"/>
    <n v="2.6087745767966952"/>
    <n v="2.1564937524607597"/>
    <n v="1.6144997056168804"/>
    <n v="2.3201419565679888"/>
    <n v="2.0560393146505991"/>
    <n v="4.9279137871633729"/>
    <n v="1.7800782288928574"/>
  </r>
  <r>
    <x v="197"/>
    <s v="Defender"/>
    <x v="0"/>
    <s v="Liverpool"/>
    <s v="LIV"/>
    <n v="0"/>
    <n v="0.01"/>
    <n v="0"/>
    <n v="0.04"/>
    <n v="0"/>
    <n v="0.04"/>
    <n v="0"/>
    <n v="0.03"/>
    <n v="0.03"/>
    <n v="26"/>
    <x v="0"/>
    <s v="WAT"/>
    <m/>
    <s v="mci"/>
    <s v="mun"/>
    <m/>
    <s v="EVE"/>
    <m/>
    <s v="new"/>
    <m/>
    <s v="TOT"/>
    <s v="avl?"/>
    <s v="sou"/>
    <m/>
    <s v="WOL"/>
    <s v="1"/>
    <n v="0"/>
    <n v="0.09"/>
    <n v="1.1016369106656938"/>
    <n v="1.0428720724848985"/>
    <n v="1.088582628564762"/>
    <n v="1.0943047961797359"/>
    <n v="1.0975985849573846"/>
    <n v="2.156726803888644"/>
    <n v="1.0899744454066977"/>
    <n v="1.0844435161100241"/>
  </r>
  <r>
    <x v="198"/>
    <s v="Midfielder"/>
    <x v="1"/>
    <s v="Newcastle Utd"/>
    <s v="NEW"/>
    <n v="7.0000000000000007E-2"/>
    <n v="0.06"/>
    <n v="0.13"/>
    <n v="0.05"/>
    <n v="0.17"/>
    <n v="0.04"/>
    <n v="0.12333333333333334"/>
    <n v="4.9999999999999996E-2"/>
    <n v="0.17333333333333334"/>
    <n v="79"/>
    <x v="0"/>
    <s v="tot"/>
    <m/>
    <s v="WOL"/>
    <s v="LEI"/>
    <s v="CRY"/>
    <s v="nor"/>
    <m/>
    <s v="LIV"/>
    <m/>
    <s v="mci"/>
    <m/>
    <s v="ARS"/>
    <m/>
    <s v="bur"/>
    <s v="2"/>
    <n v="0.6166666666666667"/>
    <n v="0.15"/>
    <n v="2.6412286325092573"/>
    <n v="2.7193336557520569"/>
    <n v="5.56438691303536"/>
    <n v="3.0315493312728683"/>
    <n v="2.4839439337231264"/>
    <n v="2.3652065433898772"/>
    <n v="2.6425344017845829"/>
    <n v="2.7845804909835592"/>
  </r>
  <r>
    <x v="199"/>
    <s v="Defender"/>
    <x v="0"/>
    <s v="Liverpool"/>
    <s v="LIV"/>
    <n v="0.1"/>
    <n v="0.01"/>
    <n v="0.06"/>
    <n v="0.02"/>
    <n v="0.15"/>
    <n v="0.01"/>
    <n v="0.10333333333333333"/>
    <n v="1.3333333333333334E-2"/>
    <n v="0.11666666666666667"/>
    <n v="96"/>
    <x v="0"/>
    <s v="WAT"/>
    <m/>
    <s v="mci"/>
    <s v="mun"/>
    <m/>
    <s v="EVE"/>
    <m/>
    <s v="new"/>
    <m/>
    <s v="TOT"/>
    <s v="avl?"/>
    <s v="sou"/>
    <m/>
    <s v="WOL"/>
    <s v="2"/>
    <n v="0.62"/>
    <n v="0.04"/>
    <n v="2.7453373448817548"/>
    <n v="2.3143951982225901"/>
    <n v="2.6496059428082539"/>
    <n v="2.6915685053180627"/>
    <n v="2.7157229563541536"/>
    <n v="5.1493298951833895"/>
    <n v="2.6598125996491171"/>
    <n v="2.6192524514735096"/>
  </r>
  <r>
    <x v="200"/>
    <s v="Defender"/>
    <x v="0"/>
    <s v="Brighton"/>
    <s v="BHA"/>
    <n v="0.01"/>
    <n v="0.06"/>
    <n v="0.01"/>
    <n v="0.04"/>
    <n v="0.01"/>
    <n v="0.05"/>
    <n v="0.01"/>
    <n v="5.000000000000001E-2"/>
    <n v="6.0000000000000012E-2"/>
    <n v="89"/>
    <x v="0"/>
    <s v="NOR"/>
    <m/>
    <s v="ars"/>
    <s v="tot"/>
    <s v="MCI"/>
    <s v="SOU"/>
    <m/>
    <s v="wol"/>
    <m/>
    <s v="MUN"/>
    <m/>
    <s v="lee"/>
    <m/>
    <s v="WHU"/>
    <s v="2"/>
    <n v="0.06"/>
    <n v="0.15000000000000002"/>
    <n v="2.2825548168269161"/>
    <n v="2.175998553532299"/>
    <n v="4.2756757220941104"/>
    <n v="2.2099403726156281"/>
    <n v="2.1970348709233893"/>
    <n v="2.2066927999844443"/>
    <n v="2.2618935357576015"/>
    <n v="2.1932460361715438"/>
  </r>
  <r>
    <x v="201"/>
    <s v="Defender"/>
    <x v="0"/>
    <s v="Crystal Palace"/>
    <s v="CRY"/>
    <n v="0.02"/>
    <n v="0.02"/>
    <n v="0.01"/>
    <n v="0.01"/>
    <n v="0.02"/>
    <n v="0.02"/>
    <n v="1.6666666666666666E-2"/>
    <n v="1.6666666666666666E-2"/>
    <n v="3.3333333333333333E-2"/>
    <n v="97"/>
    <x v="0"/>
    <s v="ARS"/>
    <m/>
    <s v="lei"/>
    <s v="new"/>
    <m/>
    <s v="LEE"/>
    <m/>
    <s v="sou"/>
    <m/>
    <s v="WAT"/>
    <s v="eve??"/>
    <s v="avl"/>
    <s v="eve??"/>
    <s v="MUN"/>
    <s v="2"/>
    <n v="0.1"/>
    <n v="0.05"/>
    <n v="2.1257132525230706"/>
    <n v="2.183280431231065"/>
    <n v="2.1626643082623076"/>
    <n v="2.1870668112554297"/>
    <n v="2.1499574090111628"/>
    <n v="4.3265695114090494"/>
    <n v="4.2929282241882429"/>
    <n v="2.147637714274603"/>
  </r>
  <r>
    <x v="202"/>
    <s v="Forward"/>
    <x v="3"/>
    <s v="Newcastle Utd"/>
    <s v="NEW"/>
    <n v="0.14000000000000001"/>
    <n v="0.08"/>
    <n v="0.19"/>
    <n v="0.09"/>
    <n v="0.28999999999999998"/>
    <n v="0.05"/>
    <n v="0.20666666666666667"/>
    <n v="7.333333333333332E-2"/>
    <n v="0.27999999999999997"/>
    <n v="80"/>
    <x v="0"/>
    <s v="tot"/>
    <m/>
    <s v="WOL"/>
    <s v="LEI"/>
    <s v="CRY"/>
    <s v="nor"/>
    <m/>
    <s v="LIV"/>
    <m/>
    <s v="mci"/>
    <m/>
    <s v="ARS"/>
    <m/>
    <s v="bur"/>
    <s v="2"/>
    <n v="0.82666666666666666"/>
    <n v="0.21999999999999997"/>
    <n v="2.8754164809039424"/>
    <n v="2.9820468169832428"/>
    <n v="6.135728220404796"/>
    <n v="3.4082890870420899"/>
    <n v="2.6606886747350504"/>
    <n v="2.4985863244540063"/>
    <n v="2.8771991398276482"/>
    <n v="3.0711229311688588"/>
  </r>
  <r>
    <x v="203"/>
    <s v="Midfielder"/>
    <x v="1"/>
    <s v="Burnley"/>
    <s v="BUR"/>
    <n v="0.14000000000000001"/>
    <n v="0.03"/>
    <n v="0.14000000000000001"/>
    <n v="0.05"/>
    <n v="0.14000000000000001"/>
    <n v="0.05"/>
    <n v="0.14000000000000001"/>
    <n v="4.3333333333333335E-2"/>
    <n v="0.18333333333333335"/>
    <n v="62"/>
    <x v="0"/>
    <s v="MCI"/>
    <s v="EVE"/>
    <s v="nor"/>
    <s v="whu"/>
    <s v="SOU"/>
    <s v="WOL"/>
    <m/>
    <s v="wat"/>
    <m/>
    <s v="AVL"/>
    <m/>
    <s v="tot"/>
    <s v="avl"/>
    <s v="NEW"/>
    <s v="2"/>
    <n v="0.70000000000000007"/>
    <n v="0.13"/>
    <n v="5.2650755665738513"/>
    <n v="3.1167642760301923"/>
    <n v="5.5935462823492994"/>
    <n v="2.7787568707924439"/>
    <n v="2.9373181761391765"/>
    <n v="2.751169720184043"/>
    <n v="5.4453694136397175"/>
    <n v="2.9000758390514356"/>
  </r>
  <r>
    <x v="204"/>
    <s v="Midfielder"/>
    <x v="1"/>
    <s v="Aston Villa"/>
    <s v="AVL"/>
    <n v="0.04"/>
    <n v="0.16"/>
    <n v="0.04"/>
    <n v="0.18"/>
    <n v="0.08"/>
    <n v="0.13"/>
    <n v="5.3333333333333337E-2"/>
    <n v="0.15666666666666665"/>
    <n v="0.21"/>
    <m/>
    <x v="0"/>
    <s v="wol"/>
    <m/>
    <s v="TOT"/>
    <m/>
    <m/>
    <s v="lei"/>
    <m/>
    <s v="NOR"/>
    <m/>
    <s v="bur"/>
    <s v="LIV"/>
    <s v="CRY"/>
    <s v="BUR"/>
    <s v="mci"/>
    <s v="1"/>
    <n v="0.26666666666666666"/>
    <n v="0.47"/>
    <n v="1.6911858170487153"/>
    <n v="1.6161370773241124"/>
    <n v="0"/>
    <n v="1.9001105622681194"/>
    <n v="1.9911843574404515"/>
    <n v="3.2188865124355539"/>
    <n v="3.3569407259413637"/>
    <n v="1.3509158525615776"/>
  </r>
  <r>
    <x v="205"/>
    <s v="Goalkeeper"/>
    <x v="2"/>
    <s v="Wolves"/>
    <s v="WOL"/>
    <n v="0"/>
    <n v="0"/>
    <n v="0"/>
    <n v="0"/>
    <n v="0"/>
    <n v="0"/>
    <n v="0"/>
    <n v="0"/>
    <n v="0"/>
    <m/>
    <x v="0"/>
    <s v="AVL"/>
    <m/>
    <s v="new"/>
    <m/>
    <m/>
    <s v="bur"/>
    <m/>
    <s v="BHA"/>
    <m/>
    <s v="che"/>
    <s v="MCI"/>
    <s v="NOR"/>
    <m/>
    <s v="liv"/>
    <s v="1"/>
    <n v="0"/>
    <n v="0"/>
    <n v="1"/>
    <n v="1"/>
    <n v="0"/>
    <n v="1"/>
    <n v="1"/>
    <n v="2"/>
    <n v="1"/>
    <n v="1"/>
  </r>
  <r>
    <x v="206"/>
    <s v="Defender"/>
    <x v="0"/>
    <s v="Manchester City"/>
    <s v="MCI"/>
    <n v="0.09"/>
    <n v="0.01"/>
    <n v="0.1"/>
    <n v="0.01"/>
    <n v="0.09"/>
    <n v="0.01"/>
    <n v="9.3333333333333338E-2"/>
    <n v="0.01"/>
    <n v="0.10333333333333333"/>
    <n v="85"/>
    <x v="0"/>
    <s v="bur"/>
    <m/>
    <s v="LIV"/>
    <s v="BHA"/>
    <m/>
    <s v="WAT"/>
    <m/>
    <s v="lee"/>
    <m/>
    <s v="NEW"/>
    <s v="wol"/>
    <s v="whu"/>
    <m/>
    <s v="AVL"/>
    <s v="2"/>
    <n v="0.56000000000000005"/>
    <n v="0.03"/>
    <n v="2.6037858561047389"/>
    <n v="2.3724264185608406"/>
    <n v="2.533964017962151"/>
    <n v="2.6662864143639928"/>
    <n v="2.7357961242713564"/>
    <n v="5.1933871069974575"/>
    <n v="2.5429293397200516"/>
    <n v="2.533964017962151"/>
  </r>
  <r>
    <x v="207"/>
    <s v="Goalkeeper"/>
    <x v="2"/>
    <s v="Brentford"/>
    <s v="BRE"/>
    <n v="0"/>
    <n v="0"/>
    <n v="0"/>
    <n v="0"/>
    <n v="0"/>
    <n v="0"/>
    <n v="0"/>
    <n v="0"/>
    <n v="0"/>
    <n v="111"/>
    <x v="0"/>
    <s v="che"/>
    <m/>
    <s v="WHU"/>
    <s v="wat"/>
    <m/>
    <m/>
    <m/>
    <s v="mun"/>
    <m/>
    <s v="SOU"/>
    <m/>
    <s v="eve"/>
    <m/>
    <s v="LEE"/>
    <s v="2"/>
    <n v="0"/>
    <n v="0"/>
    <n v="2"/>
    <n v="2"/>
    <n v="2"/>
    <n v="0"/>
    <n v="2"/>
    <n v="2"/>
    <n v="2"/>
    <n v="2"/>
  </r>
  <r>
    <x v="208"/>
    <s v="Midfielder"/>
    <x v="1"/>
    <s v="Newcastle Utd"/>
    <s v="NEW"/>
    <n v="0.05"/>
    <n v="0.04"/>
    <n v="0.04"/>
    <n v="0.04"/>
    <n v="0.06"/>
    <n v="0.06"/>
    <n v="4.9999999999999996E-2"/>
    <n v="4.6666666666666669E-2"/>
    <n v="9.6666666666666665E-2"/>
    <n v="88"/>
    <x v="0"/>
    <s v="tot"/>
    <m/>
    <s v="WOL"/>
    <s v="LEI"/>
    <s v="CRY"/>
    <s v="nor"/>
    <m/>
    <s v="LIV"/>
    <m/>
    <s v="mci"/>
    <m/>
    <s v="ARS"/>
    <m/>
    <s v="bur"/>
    <s v="2"/>
    <n v="0.24999999999999997"/>
    <n v="0.14000000000000001"/>
    <n v="2.3261902174068831"/>
    <n v="2.3659219031434375"/>
    <n v="4.7957968209788575"/>
    <n v="2.5247446598214154"/>
    <n v="2.2461801749808945"/>
    <n v="2.185778980767894"/>
    <n v="2.3268544565599836"/>
    <n v="2.3991126845438107"/>
  </r>
  <r>
    <x v="209"/>
    <s v="Defender"/>
    <x v="0"/>
    <s v="Everton"/>
    <s v="EVE"/>
    <n v="0.04"/>
    <n v="0.03"/>
    <n v="0.02"/>
    <n v="0.06"/>
    <n v="0.02"/>
    <n v="7.0000000000000007E-2"/>
    <n v="2.6666666666666668E-2"/>
    <n v="5.3333333333333337E-2"/>
    <n v="0.08"/>
    <n v="84"/>
    <x v="0"/>
    <s v="whu"/>
    <s v="bur"/>
    <s v="MUN"/>
    <s v="LEI"/>
    <m/>
    <s v="liv"/>
    <m/>
    <s v="CHE"/>
    <m/>
    <s v="lei"/>
    <s v="CRY"/>
    <s v="BRE"/>
    <s v="wat"/>
    <s v="ars"/>
    <s v="2"/>
    <n v="0.16"/>
    <n v="0.16"/>
    <n v="4.6219472248541233"/>
    <n v="2.3149604571191533"/>
    <n v="2.3909982532929388"/>
    <n v="2.2019939897279137"/>
    <n v="2.1935077777098559"/>
    <n v="4.6529614941364983"/>
    <n v="4.6482578535199686"/>
    <n v="2.2681882720492172"/>
  </r>
  <r>
    <x v="210"/>
    <s v="Defender"/>
    <x v="0"/>
    <s v="Leicester City"/>
    <s v="LEI"/>
    <n v="0.09"/>
    <n v="0.05"/>
    <n v="0.15"/>
    <n v="0.05"/>
    <n v="0.16"/>
    <n v="0.05"/>
    <n v="0.13333333333333333"/>
    <n v="5.000000000000001E-2"/>
    <n v="0.18333333333333335"/>
    <n v="76"/>
    <x v="0"/>
    <s v="mun"/>
    <m/>
    <s v="CRY"/>
    <s v="new"/>
    <s v="eve"/>
    <s v="AVL"/>
    <m/>
    <s v="tot"/>
    <m/>
    <s v="EVE"/>
    <s v="che"/>
    <s v="wat"/>
    <s v="NOR"/>
    <s v="SOU"/>
    <s v="2"/>
    <n v="0.8"/>
    <n v="0.15000000000000002"/>
    <n v="2.9350388570724868"/>
    <n v="2.7777033712543169"/>
    <n v="6.0256468008918267"/>
    <n v="2.8597725712949895"/>
    <n v="2.7945659141962533"/>
    <n v="5.56991573030668"/>
    <n v="6.351058228386627"/>
    <n v="2.9497302570706987"/>
  </r>
  <r>
    <x v="211"/>
    <s v="Forward"/>
    <x v="3"/>
    <s v="Crystal Palace"/>
    <s v="CRY"/>
    <n v="0.15"/>
    <n v="0.14000000000000001"/>
    <n v="0.17"/>
    <n v="0.19"/>
    <n v="0.18"/>
    <n v="0.15"/>
    <n v="0.16666666666666666"/>
    <n v="0.16"/>
    <n v="0.32666666666666666"/>
    <n v="67"/>
    <x v="0"/>
    <s v="ARS"/>
    <m/>
    <s v="lei"/>
    <s v="new"/>
    <m/>
    <s v="LEE"/>
    <m/>
    <s v="sou"/>
    <m/>
    <s v="WAT"/>
    <s v="eve??"/>
    <s v="avl"/>
    <s v="eve??"/>
    <s v="MUN"/>
    <s v="2"/>
    <n v="0.66666666666666663"/>
    <n v="0.48"/>
    <n v="2.9610079748430285"/>
    <n v="3.401077074299697"/>
    <n v="3.2434782676051963"/>
    <n v="3.4300218460415062"/>
    <n v="3.1463410822186679"/>
    <n v="6.4964424872158446"/>
    <n v="6.2392735360167846"/>
    <n v="3.1286083046769662"/>
  </r>
  <r>
    <x v="212"/>
    <s v="Midfielder"/>
    <x v="1"/>
    <s v="Liverpool"/>
    <s v="LIV"/>
    <n v="0.06"/>
    <n v="0.14000000000000001"/>
    <n v="0.06"/>
    <n v="0.16"/>
    <n v="0.06"/>
    <n v="0.18"/>
    <n v="0.06"/>
    <n v="0.16"/>
    <n v="0.22"/>
    <n v="82"/>
    <x v="0"/>
    <s v="WAT"/>
    <m/>
    <s v="mci"/>
    <s v="mun"/>
    <m/>
    <s v="EVE"/>
    <m/>
    <s v="new"/>
    <m/>
    <s v="TOT"/>
    <s v="avl?"/>
    <s v="sou"/>
    <m/>
    <s v="WOL"/>
    <s v="2"/>
    <n v="0.3"/>
    <n v="0.48"/>
    <n v="2.8808532257693464"/>
    <n v="2.371557961535788"/>
    <n v="2.7677161142279365"/>
    <n v="2.8173082335577102"/>
    <n v="2.8458544029639996"/>
    <n v="5.3582989670349157"/>
    <n v="2.7797785268580473"/>
    <n v="2.7318438062868751"/>
  </r>
  <r>
    <x v="213"/>
    <s v="Goalkeeper"/>
    <x v="2"/>
    <s v="Everton"/>
    <s v="EVE"/>
    <n v="0"/>
    <n v="0"/>
    <n v="0"/>
    <n v="0"/>
    <n v="0"/>
    <n v="0"/>
    <n v="0"/>
    <n v="0"/>
    <n v="0"/>
    <n v="97"/>
    <x v="0"/>
    <s v="whu"/>
    <s v="bur"/>
    <s v="MUN"/>
    <s v="LEI"/>
    <m/>
    <s v="liv"/>
    <m/>
    <s v="CHE"/>
    <m/>
    <s v="lei"/>
    <s v="CRY"/>
    <s v="BRE"/>
    <s v="wat"/>
    <s v="ars"/>
    <s v="2"/>
    <n v="0"/>
    <n v="0"/>
    <n v="4"/>
    <n v="2"/>
    <n v="2"/>
    <n v="2"/>
    <n v="2"/>
    <n v="4"/>
    <n v="4"/>
    <n v="2"/>
  </r>
  <r>
    <x v="214"/>
    <s v="Midfielder"/>
    <x v="1"/>
    <s v="Chelsea"/>
    <s v="CHE"/>
    <n v="0.3"/>
    <n v="0.13"/>
    <n v="0.3"/>
    <n v="0.12"/>
    <n v="0.33"/>
    <n v="0.11"/>
    <n v="0.31"/>
    <n v="0.12"/>
    <n v="0.43"/>
    <n v="83"/>
    <x v="0"/>
    <s v="BRE"/>
    <m/>
    <s v="sou"/>
    <s v="ARS"/>
    <m/>
    <s v="WHU"/>
    <m/>
    <s v="eve"/>
    <m/>
    <s v="WOL"/>
    <s v="LEI"/>
    <s v="mun"/>
    <s v="lee"/>
    <s v="WAT"/>
    <s v="2"/>
    <n v="1.55"/>
    <n v="0.36"/>
    <n v="3.7123279590698068"/>
    <n v="3.9094576747421419"/>
    <n v="3.6007487487937655"/>
    <n v="3.7576187099411844"/>
    <n v="4.0013573411477266"/>
    <n v="8.1258498884549599"/>
    <n v="8.2619042917490848"/>
    <n v="4.1569611041275021"/>
  </r>
  <r>
    <x v="215"/>
    <s v="Goalkeeper"/>
    <x v="2"/>
    <s v="Wolves"/>
    <s v="WOL"/>
    <n v="0"/>
    <n v="0.03"/>
    <n v="0"/>
    <n v="0.02"/>
    <n v="0"/>
    <n v="0.04"/>
    <n v="0"/>
    <n v="0.03"/>
    <n v="0.03"/>
    <m/>
    <x v="0"/>
    <s v="AVL"/>
    <m/>
    <s v="new"/>
    <m/>
    <m/>
    <s v="bur"/>
    <m/>
    <s v="BHA"/>
    <m/>
    <s v="che"/>
    <s v="MCI"/>
    <s v="NOR"/>
    <m/>
    <s v="liv"/>
    <s v="1"/>
    <n v="0"/>
    <n v="0.09"/>
    <n v="1.0814521383332094"/>
    <n v="1.0975985849573846"/>
    <n v="0"/>
    <n v="1.0921029272024179"/>
    <n v="1.0814521383332094"/>
    <n v="2.0972961349657955"/>
    <n v="1.1210949214972497"/>
    <n v="1.0568108096109756"/>
  </r>
  <r>
    <x v="216"/>
    <s v="Midfielder"/>
    <x v="1"/>
    <s v="Burnley"/>
    <s v="BUR"/>
    <n v="0.04"/>
    <n v="7.0000000000000007E-2"/>
    <n v="0.03"/>
    <n v="0.05"/>
    <n v="0.04"/>
    <n v="0.08"/>
    <n v="3.6666666666666674E-2"/>
    <n v="6.6666666666666666E-2"/>
    <n v="0.10333333333333333"/>
    <n v="90"/>
    <x v="0"/>
    <s v="MCI"/>
    <s v="EVE"/>
    <s v="nor"/>
    <s v="whu"/>
    <s v="SOU"/>
    <s v="WOL"/>
    <m/>
    <s v="wat"/>
    <m/>
    <s v="AVL"/>
    <m/>
    <s v="tot"/>
    <s v="avl"/>
    <s v="NEW"/>
    <s v="2"/>
    <n v="0.18333333333333338"/>
    <n v="0.2"/>
    <n v="4.5842718480160354"/>
    <n v="2.5157746656364344"/>
    <n v="4.7359751906432503"/>
    <n v="2.3596668278760284"/>
    <n v="2.4328979528353627"/>
    <n v="2.3469257743821887"/>
    <n v="4.6675400906368179"/>
    <n v="2.4156976766703417"/>
  </r>
  <r>
    <x v="217"/>
    <s v="Midfielder"/>
    <x v="1"/>
    <s v="Brentford"/>
    <s v="BRE"/>
    <n v="0"/>
    <n v="0.04"/>
    <n v="0"/>
    <n v="7.0000000000000007E-2"/>
    <n v="0"/>
    <n v="7.0000000000000007E-2"/>
    <n v="0"/>
    <n v="6.0000000000000005E-2"/>
    <n v="6.0000000000000005E-2"/>
    <n v="38"/>
    <x v="1"/>
    <s v="che"/>
    <m/>
    <s v="WHU"/>
    <s v="wat"/>
    <m/>
    <m/>
    <m/>
    <s v="mun"/>
    <m/>
    <s v="SOU"/>
    <m/>
    <s v="eve"/>
    <m/>
    <s v="LEE"/>
    <s v="1"/>
    <n v="0"/>
    <n v="0.18000000000000002"/>
    <n v="1.1088481249617941"/>
    <n v="1.165639459575609"/>
    <n v="1.2032738213313876"/>
    <n v="0"/>
    <n v="1.1771652571295239"/>
    <n v="1.1799488908133955"/>
    <n v="1.1886095923594717"/>
    <n v="1.2244801735065156"/>
  </r>
  <r>
    <x v="218"/>
    <s v="Forward"/>
    <x v="3"/>
    <s v="Norwich City"/>
    <s v="NOR"/>
    <n v="0.16"/>
    <n v="0.04"/>
    <n v="0.16"/>
    <n v="0.04"/>
    <n v="0.14000000000000001"/>
    <n v="0.03"/>
    <n v="0.15333333333333335"/>
    <n v="3.6666666666666667E-2"/>
    <n v="0.19"/>
    <m/>
    <x v="0"/>
    <s v="bha"/>
    <m/>
    <s v="BUR"/>
    <s v="mun"/>
    <m/>
    <s v="NEW"/>
    <m/>
    <s v="avl"/>
    <m/>
    <s v="WHU"/>
    <m/>
    <s v="wol"/>
    <s v="lei"/>
    <s v="TOT"/>
    <s v="1"/>
    <n v="0.6133333333333334"/>
    <n v="0.11"/>
    <n v="1.6546338525298689"/>
    <n v="1.7402346371453581"/>
    <n v="1.7119418666130863"/>
    <n v="1.7844034420649058"/>
    <n v="1.6546338525298689"/>
    <n v="1.6656252357019843"/>
    <n v="3.5624946348948106"/>
    <n v="1.6049852750196036"/>
  </r>
  <r>
    <x v="219"/>
    <s v="Forward"/>
    <x v="3"/>
    <s v="Watford"/>
    <s v="WAT"/>
    <n v="0.35"/>
    <n v="0.14000000000000001"/>
    <n v="0.42"/>
    <n v="0.18"/>
    <n v="0.39"/>
    <n v="0.18"/>
    <n v="0.38666666666666671"/>
    <n v="0.16666666666666666"/>
    <n v="0.55333333333333334"/>
    <m/>
    <x v="0"/>
    <s v="liv"/>
    <m/>
    <s v="LEE"/>
    <s v="BRE"/>
    <m/>
    <s v="mci"/>
    <m/>
    <s v="BUR"/>
    <m/>
    <s v="cry"/>
    <m/>
    <s v="LEI"/>
    <s v="EVE"/>
    <s v="che"/>
    <s v="1"/>
    <n v="1.5466666666666669"/>
    <n v="0.5"/>
    <n v="2.2919198926347808"/>
    <n v="3.5524227135740842"/>
    <n v="2.8348505529997583"/>
    <n v="1.9749426853973246"/>
    <n v="3.0944887889735013"/>
    <n v="2.6754732278952655"/>
    <n v="6.6453205822178578"/>
    <n v="2.2376434949359547"/>
  </r>
  <r>
    <x v="220"/>
    <s v="Defender"/>
    <x v="0"/>
    <s v="Leeds United"/>
    <s v="LEE"/>
    <n v="0.05"/>
    <n v="0.11"/>
    <n v="7.0000000000000007E-2"/>
    <n v="0.05"/>
    <n v="0.06"/>
    <n v="7.0000000000000007E-2"/>
    <n v="0.06"/>
    <n v="7.6666666666666675E-2"/>
    <n v="0.13666666666666666"/>
    <n v="76"/>
    <x v="0"/>
    <s v="SOU"/>
    <m/>
    <s v="wat"/>
    <m/>
    <m/>
    <s v="cry"/>
    <m/>
    <s v="MCI"/>
    <m/>
    <s v="ars"/>
    <m/>
    <s v="BHA"/>
    <s v="CHE"/>
    <s v="bre"/>
    <s v="2"/>
    <n v="0.36"/>
    <n v="0.23000000000000004"/>
    <n v="2.5898324754439077"/>
    <n v="2.6662864143639933"/>
    <n v="0"/>
    <n v="2.4829947253053128"/>
    <n v="2.2810502529565575"/>
    <n v="2.4944721265907441"/>
    <n v="4.8907439831146977"/>
    <n v="2.5289390030634484"/>
  </r>
  <r>
    <x v="221"/>
    <s v="Midfielder"/>
    <x v="1"/>
    <s v="Watford"/>
    <s v="WAT"/>
    <n v="0.12"/>
    <n v="0.06"/>
    <n v="0.08"/>
    <n v="0.01"/>
    <n v="0.11"/>
    <n v="0.06"/>
    <n v="0.10333333333333333"/>
    <n v="4.3333333333333335E-2"/>
    <n v="0.14666666666666667"/>
    <m/>
    <x v="0"/>
    <s v="liv"/>
    <m/>
    <s v="LEE"/>
    <s v="BRE"/>
    <m/>
    <s v="mci"/>
    <m/>
    <s v="BUR"/>
    <m/>
    <s v="cry"/>
    <m/>
    <s v="LEI"/>
    <s v="EVE"/>
    <s v="che"/>
    <s v="1"/>
    <n v="0.51666666666666661"/>
    <n v="0.13"/>
    <n v="1.4081961875751587"/>
    <n v="1.8064658085234075"/>
    <n v="1.5797410542051353"/>
    <n v="1.3080437800766791"/>
    <n v="1.6617765880470019"/>
    <n v="1.5293840492046931"/>
    <n v="3.4677397279320261"/>
    <n v="1.3910469674553341"/>
  </r>
  <r>
    <x v="222"/>
    <s v="Midfielder"/>
    <x v="1"/>
    <s v="Chelsea"/>
    <s v="CHE"/>
    <n v="0.28999999999999998"/>
    <n v="7.0000000000000007E-2"/>
    <n v="0.36"/>
    <n v="0.11"/>
    <n v="0.33"/>
    <n v="0.09"/>
    <n v="0.32666666666666666"/>
    <n v="9.0000000000000011E-2"/>
    <n v="0.41666666666666669"/>
    <n v="70"/>
    <x v="0"/>
    <s v="BRE"/>
    <m/>
    <s v="sou"/>
    <s v="ARS"/>
    <m/>
    <s v="WHU"/>
    <m/>
    <s v="eve"/>
    <m/>
    <s v="WOL"/>
    <s v="LEI"/>
    <s v="mun"/>
    <s v="lee"/>
    <s v="WAT"/>
    <s v="2"/>
    <n v="1.6333333333333333"/>
    <n v="0.27"/>
    <n v="3.7063512471707849"/>
    <n v="3.9027929010083122"/>
    <n v="3.5951614931260734"/>
    <n v="3.7514839151420878"/>
    <n v="3.9943718006899682"/>
    <n v="8.1114490162439488"/>
    <n v="8.2470285350588597"/>
    <n v="4.149432444078192"/>
  </r>
  <r>
    <x v="223"/>
    <s v="Midfielder"/>
    <x v="1"/>
    <s v="Leeds United"/>
    <s v="LEE"/>
    <n v="0.05"/>
    <n v="0.02"/>
    <n v="0.06"/>
    <n v="0.1"/>
    <n v="7.0000000000000007E-2"/>
    <n v="7.0000000000000007E-2"/>
    <n v="0.06"/>
    <n v="6.3333333333333339E-2"/>
    <n v="0.12333333333333334"/>
    <n v="90"/>
    <x v="1"/>
    <s v="SOU"/>
    <m/>
    <s v="wat"/>
    <m/>
    <m/>
    <s v="cry"/>
    <m/>
    <s v="MCI"/>
    <m/>
    <s v="ars"/>
    <m/>
    <s v="BHA"/>
    <s v="CHE"/>
    <s v="bre"/>
    <s v="2"/>
    <n v="0.3"/>
    <n v="0.19"/>
    <n v="2.4898608694364657"/>
    <n v="2.5533565136243332"/>
    <n v="0"/>
    <n v="2.4011312125417001"/>
    <n v="2.233414616862226"/>
    <n v="2.4106632915753639"/>
    <n v="4.7397704266545801"/>
    <n v="2.4392883245781181"/>
  </r>
  <r>
    <x v="224"/>
    <s v="Goalkeeper"/>
    <x v="2"/>
    <s v="Newcastle Utd"/>
    <s v="NEW"/>
    <n v="0"/>
    <n v="0"/>
    <n v="0"/>
    <n v="0"/>
    <n v="0"/>
    <n v="0"/>
    <n v="0"/>
    <n v="0"/>
    <n v="0"/>
    <n v="97"/>
    <x v="0"/>
    <s v="tot"/>
    <m/>
    <s v="WOL"/>
    <s v="LEI"/>
    <s v="CRY"/>
    <s v="nor"/>
    <m/>
    <s v="LIV"/>
    <m/>
    <s v="mci"/>
    <m/>
    <s v="ARS"/>
    <m/>
    <s v="bur"/>
    <s v="2"/>
    <n v="0"/>
    <n v="0"/>
    <n v="2"/>
    <n v="2"/>
    <n v="4"/>
    <n v="2"/>
    <n v="2"/>
    <n v="2"/>
    <n v="2"/>
    <n v="2"/>
  </r>
  <r>
    <x v="225"/>
    <s v="Goalkeeper"/>
    <x v="2"/>
    <s v="Leicester City"/>
    <s v="LEI"/>
    <n v="0"/>
    <n v="0"/>
    <n v="0"/>
    <n v="0"/>
    <n v="0"/>
    <n v="0"/>
    <n v="0"/>
    <n v="0"/>
    <n v="0"/>
    <n v="97"/>
    <x v="0"/>
    <s v="mun"/>
    <m/>
    <s v="CRY"/>
    <s v="new"/>
    <s v="eve"/>
    <s v="AVL"/>
    <m/>
    <s v="tot"/>
    <m/>
    <s v="EVE"/>
    <s v="che"/>
    <s v="wat"/>
    <s v="NOR"/>
    <s v="SOU"/>
    <s v="2"/>
    <n v="0"/>
    <n v="0"/>
    <n v="2"/>
    <n v="2"/>
    <n v="4"/>
    <n v="2"/>
    <n v="2"/>
    <n v="4"/>
    <n v="4"/>
    <n v="2"/>
  </r>
  <r>
    <x v="226"/>
    <s v="Forward"/>
    <x v="3"/>
    <s v="Leicester City"/>
    <s v="LEI"/>
    <n v="0.27"/>
    <n v="0.26"/>
    <n v="0.3"/>
    <n v="0.31"/>
    <n v="0.28000000000000003"/>
    <n v="0.23"/>
    <n v="0.28333333333333338"/>
    <n v="0.26666666666666666"/>
    <n v="0.55000000000000004"/>
    <n v="49"/>
    <x v="0"/>
    <s v="mun"/>
    <m/>
    <s v="CRY"/>
    <s v="new"/>
    <s v="eve"/>
    <s v="AVL"/>
    <m/>
    <s v="tot"/>
    <m/>
    <s v="EVE"/>
    <s v="che"/>
    <s v="wat"/>
    <s v="NOR"/>
    <s v="SOU"/>
    <s v="1"/>
    <n v="1.1333333333333335"/>
    <n v="0.8"/>
    <n v="2.9028860950948854"/>
    <n v="2.5826945800965051"/>
    <n v="6.1223689281307347"/>
    <n v="2.749712601231908"/>
    <n v="2.6170113341537791"/>
    <n v="5.194916223080261"/>
    <n v="6.7846097279447148"/>
    <n v="2.9327843828105449"/>
  </r>
  <r>
    <x v="227"/>
    <s v="Midfielder"/>
    <x v="1"/>
    <s v="Watford"/>
    <s v="WAT"/>
    <n v="0.01"/>
    <n v="0.1"/>
    <n v="0.01"/>
    <n v="0.11"/>
    <n v="0.1"/>
    <n v="0.09"/>
    <n v="0.04"/>
    <n v="0.10000000000000002"/>
    <n v="0.14000000000000001"/>
    <m/>
    <x v="0"/>
    <s v="liv"/>
    <m/>
    <s v="LEE"/>
    <s v="BRE"/>
    <m/>
    <s v="mci"/>
    <m/>
    <s v="BUR"/>
    <m/>
    <s v="cry"/>
    <m/>
    <s v="LEI"/>
    <s v="EVE"/>
    <s v="che"/>
    <s v="1"/>
    <n v="0.2"/>
    <n v="0.30000000000000004"/>
    <n v="1.315615608949865"/>
    <n v="1.6235560375180988"/>
    <n v="1.448253392426651"/>
    <n v="1.2381781804716592"/>
    <n v="1.5116829289023213"/>
    <n v="1.4093175638180617"/>
    <n v="3.1348503051020824"/>
    <n v="1.3023559026716502"/>
  </r>
  <r>
    <x v="228"/>
    <s v="Midfielder"/>
    <x v="1"/>
    <s v="Norwich City"/>
    <s v="NOR"/>
    <n v="7.0000000000000007E-2"/>
    <n v="0.02"/>
    <n v="0.05"/>
    <n v="0.04"/>
    <n v="0.06"/>
    <n v="0.03"/>
    <n v="0.06"/>
    <n v="0.03"/>
    <n v="0.09"/>
    <m/>
    <x v="0"/>
    <s v="bha"/>
    <m/>
    <s v="BUR"/>
    <s v="mun"/>
    <m/>
    <s v="NEW"/>
    <m/>
    <s v="avl"/>
    <m/>
    <s v="WHU"/>
    <m/>
    <s v="wol"/>
    <s v="lei"/>
    <s v="TOT"/>
    <s v="1"/>
    <n v="0.3"/>
    <n v="0.09"/>
    <n v="1.3529592661105745"/>
    <n v="1.3991126845438104"/>
    <n v="1.3838580571139683"/>
    <n v="1.4229272014819998"/>
    <n v="1.3529592661105745"/>
    <n v="1.3588854957471528"/>
    <n v="2.8424510243442067"/>
    <n v="1.3261902174068831"/>
  </r>
  <r>
    <x v="229"/>
    <s v="Goalkeeper"/>
    <x v="2"/>
    <s v="Chelsea"/>
    <s v="CHE"/>
    <n v="0"/>
    <n v="0"/>
    <n v="0"/>
    <n v="0"/>
    <n v="0"/>
    <n v="0"/>
    <n v="0"/>
    <n v="0"/>
    <n v="0"/>
    <n v="96"/>
    <x v="0"/>
    <s v="BRE"/>
    <m/>
    <s v="sou"/>
    <s v="ARS"/>
    <m/>
    <s v="WHU"/>
    <m/>
    <s v="eve"/>
    <m/>
    <s v="WOL"/>
    <s v="LEI"/>
    <s v="mun"/>
    <s v="lee"/>
    <s v="WAT"/>
    <s v="2"/>
    <n v="0"/>
    <n v="0"/>
    <n v="2"/>
    <n v="2"/>
    <n v="2"/>
    <n v="2"/>
    <n v="2"/>
    <n v="4"/>
    <n v="4"/>
    <n v="2"/>
  </r>
  <r>
    <x v="230"/>
    <s v="Midfielder"/>
    <x v="1"/>
    <s v="Manchester City"/>
    <s v="MCI"/>
    <n v="0.26"/>
    <n v="0.32"/>
    <n v="0.22"/>
    <n v="0.41"/>
    <n v="0.18"/>
    <n v="0.38"/>
    <n v="0.21999999999999997"/>
    <n v="0.36999999999999994"/>
    <n v="0.58999999999999986"/>
    <n v="76"/>
    <x v="0"/>
    <s v="bur"/>
    <m/>
    <s v="LIV"/>
    <s v="BHA"/>
    <m/>
    <s v="WAT"/>
    <m/>
    <s v="lee"/>
    <m/>
    <s v="NEW"/>
    <s v="wol"/>
    <s v="whu"/>
    <m/>
    <s v="AVL"/>
    <s v="2"/>
    <n v="1.0999999999999999"/>
    <n v="1.1099999999999999"/>
    <n v="4.2616385457482595"/>
    <n v="3.3950209915584031"/>
    <n v="4.0001025079599222"/>
    <n v="4.4957508063464822"/>
    <n v="4.7561176858299961"/>
    <n v="8.4701449262108106"/>
    <n v="4.0336844759005324"/>
    <n v="4.0001025079599222"/>
  </r>
  <r>
    <x v="231"/>
    <s v="Midfielder"/>
    <x v="1"/>
    <s v="Norwich City"/>
    <s v="NOR"/>
    <n v="0.04"/>
    <n v="0.15"/>
    <n v="0.05"/>
    <n v="0.05"/>
    <n v="0.05"/>
    <n v="0.06"/>
    <n v="4.6666666666666669E-2"/>
    <n v="8.666666666666667E-2"/>
    <n v="0.13333333333333333"/>
    <m/>
    <x v="0"/>
    <s v="bha"/>
    <m/>
    <s v="BUR"/>
    <s v="mun"/>
    <m/>
    <s v="NEW"/>
    <m/>
    <s v="avl"/>
    <m/>
    <s v="WHU"/>
    <m/>
    <s v="wol"/>
    <s v="lei"/>
    <s v="TOT"/>
    <s v="1"/>
    <n v="0.23333333333333334"/>
    <n v="0.26"/>
    <n v="1.4464783879005558"/>
    <n v="1.5048604898502902"/>
    <n v="1.485564038058695"/>
    <n v="1.5349848360627008"/>
    <n v="1.4464783879005558"/>
    <n v="1.4539748151331506"/>
    <n v="3.0656645436148939"/>
    <n v="1.4126166852668263"/>
  </r>
  <r>
    <x v="232"/>
    <s v="Defender"/>
    <x v="0"/>
    <s v="Arsenal"/>
    <s v="ARS"/>
    <n v="0.04"/>
    <n v="0.09"/>
    <n v="0.04"/>
    <n v="0.06"/>
    <n v="0.03"/>
    <n v="7.0000000000000007E-2"/>
    <n v="3.6666666666666667E-2"/>
    <n v="7.3333333333333334E-2"/>
    <n v="0.11"/>
    <n v="93"/>
    <x v="0"/>
    <s v="CRY"/>
    <m/>
    <s v="BHA"/>
    <s v="sou"/>
    <s v="che"/>
    <s v="MUN"/>
    <m/>
    <s v="whu"/>
    <m/>
    <s v="LEE"/>
    <s v="tot"/>
    <s v="new"/>
    <m/>
    <s v="EVE"/>
    <s v="2"/>
    <n v="0.22"/>
    <n v="0.22"/>
    <n v="2.3601994561598945"/>
    <n v="2.3982104540734688"/>
    <n v="4.7059482607837966"/>
    <n v="2.4330706285388359"/>
    <n v="2.4048964567403774"/>
    <n v="4.9167387890647181"/>
    <n v="2.4771486375694356"/>
    <n v="2.4610456702120418"/>
  </r>
  <r>
    <x v="233"/>
    <s v="Defender"/>
    <x v="0"/>
    <s v="Newcastle Utd"/>
    <s v="NEW"/>
    <n v="0.04"/>
    <n v="0.11"/>
    <n v="0.08"/>
    <n v="0.05"/>
    <n v="0.05"/>
    <n v="0.1"/>
    <n v="5.6666666666666664E-2"/>
    <n v="8.666666666666667E-2"/>
    <n v="0.14333333333333334"/>
    <n v="86"/>
    <x v="1"/>
    <s v="tot"/>
    <m/>
    <s v="WOL"/>
    <s v="LEI"/>
    <s v="CRY"/>
    <s v="nor"/>
    <m/>
    <s v="LIV"/>
    <m/>
    <s v="mci"/>
    <m/>
    <s v="ARS"/>
    <m/>
    <s v="bur"/>
    <s v="2"/>
    <n v="0.33999999999999997"/>
    <n v="0.26"/>
    <n v="2.5018311037028971"/>
    <n v="2.5629567740668269"/>
    <n v="5.2243028015059334"/>
    <n v="2.8072994766483319"/>
    <n v="2.3787387307398378"/>
    <n v="2.2858138165659909"/>
    <n v="2.5028530100922826"/>
    <n v="2.6140195146827852"/>
  </r>
  <r>
    <x v="234"/>
    <s v="Midfielder"/>
    <x v="1"/>
    <s v="Leicester City"/>
    <s v="LEI"/>
    <n v="7.0000000000000007E-2"/>
    <n v="0.12"/>
    <n v="0.08"/>
    <n v="0.13"/>
    <n v="7.0000000000000007E-2"/>
    <n v="0.12"/>
    <n v="7.3333333333333348E-2"/>
    <n v="0.12333333333333334"/>
    <n v="0.19666666666666668"/>
    <n v="74"/>
    <x v="0"/>
    <s v="mun"/>
    <m/>
    <s v="CRY"/>
    <s v="new"/>
    <s v="eve"/>
    <s v="AVL"/>
    <m/>
    <s v="tot"/>
    <m/>
    <s v="EVE"/>
    <s v="che"/>
    <s v="wat"/>
    <s v="NOR"/>
    <s v="SOU"/>
    <s v="2"/>
    <n v="0.36666666666666675"/>
    <n v="0.37"/>
    <n v="2.7250652189930511"/>
    <n v="2.6030612106919442"/>
    <n v="5.5707647122705044"/>
    <n v="2.6667008359866409"/>
    <n v="2.6161370773241126"/>
    <n v="5.2173732505185129"/>
    <n v="5.8231012928892794"/>
    <n v="2.7364574975881562"/>
  </r>
  <r>
    <x v="235"/>
    <s v="Defender"/>
    <x v="0"/>
    <s v="Watford"/>
    <s v="WAT"/>
    <n v="0"/>
    <n v="0.09"/>
    <n v="0"/>
    <n v="0.11"/>
    <n v="0.01"/>
    <n v="0.15"/>
    <n v="3.3333333333333335E-3"/>
    <n v="0.11666666666666665"/>
    <n v="0.11999999999999998"/>
    <m/>
    <x v="0"/>
    <s v="liv"/>
    <m/>
    <s v="LEE"/>
    <s v="BRE"/>
    <m/>
    <s v="mci"/>
    <m/>
    <s v="BUR"/>
    <m/>
    <s v="cry"/>
    <m/>
    <s v="LEI"/>
    <s v="EVE"/>
    <s v="che"/>
    <s v="1"/>
    <n v="0.02"/>
    <n v="0.35"/>
    <n v="1.2335555506229001"/>
    <n v="1.4614314677633931"/>
    <n v="1.3317075103957217"/>
    <n v="1.1762518535490276"/>
    <n v="1.3786453673877177"/>
    <n v="1.3028949972253656"/>
    <n v="2.839789225775541"/>
    <n v="1.2237433679770211"/>
  </r>
  <r>
    <x v="236"/>
    <s v="Defender"/>
    <x v="0"/>
    <s v="Liverpool"/>
    <s v="LIV"/>
    <n v="7.0000000000000007E-2"/>
    <n v="0.23"/>
    <n v="0.09"/>
    <n v="0.24"/>
    <n v="0.04"/>
    <n v="0.34"/>
    <n v="6.6666666666666666E-2"/>
    <n v="0.27"/>
    <n v="0.33666666666666667"/>
    <n v="72"/>
    <x v="0"/>
    <s v="WAT"/>
    <m/>
    <s v="mci"/>
    <s v="mun"/>
    <m/>
    <s v="EVE"/>
    <m/>
    <s v="new"/>
    <m/>
    <s v="TOT"/>
    <s v="avl?"/>
    <s v="sou"/>
    <m/>
    <s v="WOL"/>
    <s v="2"/>
    <n v="0.4"/>
    <n v="0.81"/>
    <n v="3.3664517989498841"/>
    <n v="2.5763911967414153"/>
    <n v="3.1909442284817988"/>
    <n v="3.2678755930831147"/>
    <n v="3.3121587533159484"/>
    <n v="6.1071048078362145"/>
    <n v="3.2096564326900481"/>
    <n v="3.135296161034768"/>
  </r>
  <r>
    <x v="237"/>
    <s v="Defender"/>
    <x v="0"/>
    <s v="Aston Villa"/>
    <s v="AVL"/>
    <n v="0.02"/>
    <n v="0"/>
    <n v="0.01"/>
    <n v="0"/>
    <n v="0.03"/>
    <n v="0"/>
    <n v="0.02"/>
    <n v="0"/>
    <n v="0.02"/>
    <m/>
    <x v="0"/>
    <s v="wol"/>
    <m/>
    <s v="TOT"/>
    <m/>
    <m/>
    <s v="lei"/>
    <m/>
    <s v="NOR"/>
    <m/>
    <s v="bur"/>
    <s v="LIV"/>
    <s v="CRY"/>
    <s v="BUR"/>
    <s v="mci"/>
    <s v="1"/>
    <n v="0.12"/>
    <n v="0"/>
    <n v="1.1125913548133655"/>
    <n v="1.1003662207405793"/>
    <n v="0"/>
    <n v="1.1466243449848521"/>
    <n v="1.1614598953296664"/>
    <n v="2.1985516490845249"/>
    <n v="2.2210401182528918"/>
    <n v="1.0571627633131981"/>
  </r>
  <r>
    <x v="238"/>
    <s v="Defender"/>
    <x v="0"/>
    <s v="Brentford"/>
    <s v="BRE"/>
    <n v="0.02"/>
    <n v="0.03"/>
    <n v="0.02"/>
    <n v="0.02"/>
    <n v="0.02"/>
    <n v="0.06"/>
    <n v="0.02"/>
    <n v="3.6666666666666667E-2"/>
    <n v="5.6666666666666671E-2"/>
    <n v="90"/>
    <x v="0"/>
    <s v="che"/>
    <m/>
    <s v="WHU"/>
    <s v="wat"/>
    <m/>
    <m/>
    <m/>
    <s v="mun"/>
    <m/>
    <s v="SOU"/>
    <m/>
    <s v="eve"/>
    <m/>
    <s v="LEE"/>
    <s v="2"/>
    <n v="0.12"/>
    <n v="0.11"/>
    <n v="2.139083715228959"/>
    <n v="2.2116504205688337"/>
    <n v="2.2597387717012176"/>
    <n v="0"/>
    <n v="2.2263778285543916"/>
    <n v="2.2299346938171167"/>
    <n v="2.2410011457926582"/>
    <n v="2.2868357772583252"/>
  </r>
  <r>
    <x v="239"/>
    <s v="Goalkeeper"/>
    <x v="2"/>
    <s v="Leeds United"/>
    <s v="LEE"/>
    <n v="0"/>
    <n v="0"/>
    <n v="0"/>
    <n v="0"/>
    <n v="0"/>
    <n v="0"/>
    <n v="0"/>
    <n v="0"/>
    <n v="0"/>
    <n v="56"/>
    <x v="0"/>
    <s v="SOU"/>
    <m/>
    <s v="wat"/>
    <m/>
    <m/>
    <s v="cry"/>
    <m/>
    <s v="MCI"/>
    <m/>
    <s v="ars"/>
    <m/>
    <s v="BHA"/>
    <s v="CHE"/>
    <s v="bre"/>
    <s v="1"/>
    <n v="0"/>
    <n v="0"/>
    <n v="1"/>
    <n v="1"/>
    <n v="0"/>
    <n v="1"/>
    <n v="1"/>
    <n v="1"/>
    <n v="2"/>
    <n v="1"/>
  </r>
  <r>
    <x v="240"/>
    <s v="Defender"/>
    <x v="0"/>
    <s v="West Ham"/>
    <s v="WHU"/>
    <n v="0.03"/>
    <n v="0"/>
    <n v="0.04"/>
    <n v="0.01"/>
    <n v="0.05"/>
    <n v="0.01"/>
    <n v="0.04"/>
    <n v="6.6666666666666671E-3"/>
    <n v="4.6666666666666669E-2"/>
    <m/>
    <x v="0"/>
    <s v="EVE"/>
    <m/>
    <s v="bre"/>
    <s v="BUR"/>
    <m/>
    <s v="che"/>
    <m/>
    <s v="ARS"/>
    <m/>
    <s v="nor"/>
    <m/>
    <s v="MCI"/>
    <m/>
    <s v="bha"/>
    <s v="1"/>
    <n v="0.24"/>
    <n v="0.02"/>
    <n v="1.2724360778525701"/>
    <n v="1.2330917640618586"/>
    <n v="1.2660751230292071"/>
    <n v="1.1572250693892581"/>
    <n v="1.2179029710399889"/>
    <n v="1.349829773214277"/>
    <n v="1.1238526538452627"/>
    <n v="1.2353061774070497"/>
  </r>
  <r>
    <x v="241"/>
    <s v="Defender"/>
    <x v="0"/>
    <s v="Manchester City"/>
    <s v="MCI"/>
    <n v="0.01"/>
    <n v="0.05"/>
    <n v="0.01"/>
    <n v="0.09"/>
    <n v="0.02"/>
    <n v="0.08"/>
    <n v="1.3333333333333334E-2"/>
    <n v="7.3333333333333348E-2"/>
    <n v="8.6666666666666684E-2"/>
    <n v="94"/>
    <x v="0"/>
    <s v="bur"/>
    <m/>
    <s v="LIV"/>
    <s v="BHA"/>
    <m/>
    <s v="WAT"/>
    <m/>
    <s v="lee"/>
    <m/>
    <s v="NEW"/>
    <s v="wol"/>
    <s v="whu"/>
    <m/>
    <s v="AVL"/>
    <s v="2"/>
    <n v="0.08"/>
    <n v="0.22000000000000003"/>
    <n v="2.3070097573413926"/>
    <n v="2.1893693653699189"/>
    <n v="2.2715071277773649"/>
    <n v="2.3387897022189796"/>
    <n v="2.3741336225108594"/>
    <n v="4.6068070035580284"/>
    <n v="2.2760657659593484"/>
    <n v="2.2715071277773649"/>
  </r>
  <r>
    <x v="242"/>
    <s v="Defender"/>
    <x v="0"/>
    <s v="Southampton"/>
    <s v="SOU"/>
    <n v="0.02"/>
    <n v="0.11"/>
    <n v="0.03"/>
    <n v="0.13"/>
    <n v="0.02"/>
    <n v="0.11"/>
    <n v="2.3333333333333334E-2"/>
    <n v="0.11666666666666665"/>
    <n v="0.13999999999999999"/>
    <m/>
    <x v="0"/>
    <s v="lee"/>
    <m/>
    <s v="CHE"/>
    <s v="ARS"/>
    <s v="bur"/>
    <s v="bha"/>
    <m/>
    <s v="CRY"/>
    <m/>
    <s v="bre"/>
    <m/>
    <s v="LIV"/>
    <m/>
    <s v="lei"/>
    <s v="1"/>
    <n v="0.14000000000000001"/>
    <n v="0.35"/>
    <n v="1.6110849167677368"/>
    <n v="1.2963087846182171"/>
    <n v="2.9121125618996384"/>
    <n v="1.4434616420363628"/>
    <n v="1.4011312125417004"/>
    <n v="1.4392883245781181"/>
    <n v="1.3093032967708678"/>
    <n v="1.5987160753548124"/>
  </r>
  <r>
    <x v="243"/>
    <s v="Midfielder"/>
    <x v="1"/>
    <s v="Wolves"/>
    <s v="WOL"/>
    <n v="7.0000000000000007E-2"/>
    <n v="0.09"/>
    <n v="0.06"/>
    <n v="0.09"/>
    <n v="0.06"/>
    <n v="7.0000000000000007E-2"/>
    <n v="6.3333333333333339E-2"/>
    <n v="8.3333333333333329E-2"/>
    <n v="0.14666666666666667"/>
    <m/>
    <x v="0"/>
    <s v="AVL"/>
    <m/>
    <s v="new"/>
    <m/>
    <m/>
    <s v="bur"/>
    <m/>
    <s v="BHA"/>
    <m/>
    <s v="che"/>
    <s v="MCI"/>
    <s v="NOR"/>
    <m/>
    <s v="liv"/>
    <s v="1"/>
    <n v="0.31666666666666671"/>
    <n v="0.25"/>
    <n v="1.5128467969128006"/>
    <n v="1.6145096089909401"/>
    <n v="0"/>
    <n v="1.5799073194226307"/>
    <n v="1.5128467969128006"/>
    <n v="2.6126052942290841"/>
    <n v="1.7624495057234244"/>
    <n v="1.3576976901431803"/>
  </r>
  <r>
    <x v="244"/>
    <s v="Midfielder"/>
    <x v="1"/>
    <s v="Brighton"/>
    <s v="BHA"/>
    <n v="0.23"/>
    <n v="0.09"/>
    <n v="0.23"/>
    <n v="0.1"/>
    <n v="0.22"/>
    <n v="0.08"/>
    <n v="0.22666666666666668"/>
    <n v="9.0000000000000011E-2"/>
    <n v="0.31666666666666671"/>
    <n v="88"/>
    <x v="0"/>
    <s v="NOR"/>
    <m/>
    <s v="ars"/>
    <s v="tot"/>
    <s v="MCI"/>
    <s v="SOU"/>
    <m/>
    <s v="wol"/>
    <m/>
    <s v="MUN"/>
    <m/>
    <s v="lee"/>
    <m/>
    <s v="WHU"/>
    <s v="2"/>
    <n v="1.1333333333333333"/>
    <n v="0.27"/>
    <n v="3.888183775938598"/>
    <n v="3.1761173180491715"/>
    <n v="5.8422139524066772"/>
    <n v="3.4029348709711025"/>
    <n v="3.3166933437896344"/>
    <n v="3.3812328379912873"/>
    <n v="3.7501139453007974"/>
    <n v="3.2913743052098403"/>
  </r>
  <r>
    <x v="245"/>
    <s v="Goalkeeper"/>
    <x v="2"/>
    <s v="Manchester Utd"/>
    <s v="MUN"/>
    <n v="0"/>
    <n v="0"/>
    <n v="0"/>
    <n v="0"/>
    <n v="0"/>
    <n v="0"/>
    <n v="0"/>
    <n v="0"/>
    <n v="0"/>
    <n v="0"/>
    <x v="0"/>
    <s v="LEI"/>
    <m/>
    <s v="eve"/>
    <s v="NOR"/>
    <s v="liv"/>
    <s v="ars"/>
    <m/>
    <s v="BRE"/>
    <m/>
    <s v="bha"/>
    <m/>
    <s v="CHE"/>
    <m/>
    <s v="cry"/>
    <s v="1"/>
    <n v="0"/>
    <n v="0"/>
    <n v="1"/>
    <n v="1"/>
    <n v="2"/>
    <n v="1"/>
    <n v="1"/>
    <n v="1"/>
    <n v="1"/>
    <n v="1"/>
  </r>
  <r>
    <x v="246"/>
    <s v="Midfielder"/>
    <x v="1"/>
    <s v="Aston Villa"/>
    <s v="AVL"/>
    <n v="0.22"/>
    <n v="0.1"/>
    <n v="0.22"/>
    <n v="0.05"/>
    <n v="0.16"/>
    <n v="0.05"/>
    <n v="0.19999999999999998"/>
    <n v="6.6666666666666666E-2"/>
    <n v="0.26666666666666666"/>
    <m/>
    <x v="0"/>
    <s v="wol"/>
    <m/>
    <s v="TOT"/>
    <m/>
    <m/>
    <s v="lei"/>
    <m/>
    <s v="NOR"/>
    <m/>
    <s v="bur"/>
    <s v="LIV"/>
    <s v="CRY"/>
    <s v="BUR"/>
    <s v="mci"/>
    <s v="1"/>
    <n v="0.99999999999999989"/>
    <n v="0.2"/>
    <n v="2.1259135481336537"/>
    <n v="2.0036622074057937"/>
    <n v="0"/>
    <n v="2.4662434498485197"/>
    <n v="2.6145989532966629"/>
    <n v="3.9855164908452463"/>
    <n v="4.2104011825289183"/>
    <n v="1.5716276331319818"/>
  </r>
  <r>
    <x v="247"/>
    <s v="Defender"/>
    <x v="0"/>
    <s v="Brighton"/>
    <s v="BHA"/>
    <n v="0.03"/>
    <n v="0.01"/>
    <n v="0.04"/>
    <n v="0.01"/>
    <n v="0.05"/>
    <n v="0.01"/>
    <n v="0.04"/>
    <n v="0.01"/>
    <n v="0.05"/>
    <n v="95"/>
    <x v="0"/>
    <s v="NOR"/>
    <m/>
    <s v="ars"/>
    <s v="tot"/>
    <s v="MCI"/>
    <s v="SOU"/>
    <m/>
    <s v="wol"/>
    <m/>
    <s v="MUN"/>
    <m/>
    <s v="lee"/>
    <m/>
    <s v="WHU"/>
    <s v="2"/>
    <n v="0.24"/>
    <n v="0.03"/>
    <n v="2.3632847644917492"/>
    <n v="2.2262838545415269"/>
    <n v="4.3544402141210004"/>
    <n v="2.2699233362200935"/>
    <n v="2.2533305483300721"/>
    <n v="2.2657478856942856"/>
    <n v="2.3367202602597734"/>
    <n v="2.2484591893634134"/>
  </r>
  <r>
    <x v="248"/>
    <s v="Defender"/>
    <x v="0"/>
    <s v="Leeds United"/>
    <s v="LEE"/>
    <n v="0.02"/>
    <n v="0"/>
    <n v="0.01"/>
    <n v="0.01"/>
    <n v="0.02"/>
    <n v="0.01"/>
    <n v="1.6666666666666666E-2"/>
    <n v="6.6666666666666671E-3"/>
    <n v="2.3333333333333334E-2"/>
    <n v="92"/>
    <x v="0"/>
    <s v="SOU"/>
    <m/>
    <s v="wat"/>
    <m/>
    <m/>
    <s v="cry"/>
    <m/>
    <s v="MCI"/>
    <m/>
    <s v="ars"/>
    <m/>
    <s v="BHA"/>
    <s v="CHE"/>
    <s v="bre"/>
    <s v="2"/>
    <n v="0.1"/>
    <n v="0.02"/>
    <n v="2.1199659272089302"/>
    <n v="2.135515880887592"/>
    <n v="0"/>
    <n v="2.098236215316335"/>
    <n v="2.0571627633131984"/>
    <n v="2.1005706020184567"/>
    <n v="4.1811682677521418"/>
    <n v="2.1075808141823962"/>
  </r>
  <r>
    <x v="249"/>
    <s v="Defender"/>
    <x v="0"/>
    <s v="Aston Villa"/>
    <s v="AVL"/>
    <n v="7.0000000000000007E-2"/>
    <n v="0.19"/>
    <n v="0.03"/>
    <n v="0.14000000000000001"/>
    <n v="0.05"/>
    <n v="0.13"/>
    <n v="5.000000000000001E-2"/>
    <n v="0.15333333333333335"/>
    <n v="0.20333333333333337"/>
    <m/>
    <x v="0"/>
    <s v="wol"/>
    <m/>
    <s v="TOT"/>
    <m/>
    <m/>
    <s v="lei"/>
    <m/>
    <s v="NOR"/>
    <m/>
    <s v="bur"/>
    <s v="LIV"/>
    <s v="CRY"/>
    <s v="BUR"/>
    <s v="mci"/>
    <s v="1"/>
    <n v="0.30000000000000004"/>
    <n v="0.46000000000000008"/>
    <n v="1.7130785804846478"/>
    <n v="1.6356527313570028"/>
    <n v="0"/>
    <n v="1.9286208515707295"/>
    <n v="2.0225793370878868"/>
    <n v="3.2574937775353234"/>
    <n v="3.3999207489349823"/>
    <n v="1.3620308343169218"/>
  </r>
  <r>
    <x v="250"/>
    <s v="Midfielder"/>
    <x v="1"/>
    <s v="Tottenham"/>
    <s v="TOT"/>
    <n v="0.22"/>
    <n v="0.18"/>
    <n v="0.2"/>
    <n v="0.23"/>
    <n v="0.18"/>
    <n v="0.25"/>
    <n v="0.20000000000000004"/>
    <n v="0.22"/>
    <n v="0.42000000000000004"/>
    <n v="64"/>
    <x v="0"/>
    <s v="NEW"/>
    <m/>
    <s v="avl"/>
    <s v="BHA"/>
    <m/>
    <s v="bre"/>
    <m/>
    <s v="LEI"/>
    <m/>
    <s v="liv"/>
    <s v="ARS"/>
    <s v="BUR"/>
    <m/>
    <s v="nor"/>
    <s v="2"/>
    <n v="1.0000000000000002"/>
    <n v="0.66"/>
    <n v="3.8001516781028712"/>
    <n v="3.5023394403680865"/>
    <n v="3.5023394403680865"/>
    <n v="3.4882012628564816"/>
    <n v="4.0283034389571197"/>
    <n v="6.4390704829688659"/>
    <n v="3.6987873239557065"/>
    <n v="4.2335285520603847"/>
  </r>
  <r>
    <x v="251"/>
    <s v="Midfielder"/>
    <x v="1"/>
    <s v="Liverpool"/>
    <s v="LIV"/>
    <n v="0.42"/>
    <n v="0.19"/>
    <n v="0.39"/>
    <n v="0.16"/>
    <n v="0.34"/>
    <n v="0.16"/>
    <n v="0.38333333333333336"/>
    <n v="0.17"/>
    <n v="0.55333333333333334"/>
    <n v="86"/>
    <x v="0"/>
    <s v="WAT"/>
    <m/>
    <s v="mci"/>
    <s v="mun"/>
    <m/>
    <s v="EVE"/>
    <m/>
    <s v="new"/>
    <m/>
    <s v="TOT"/>
    <s v="avl?"/>
    <s v="sou"/>
    <m/>
    <s v="WOL"/>
    <s v="2"/>
    <n v="1.9166666666666667"/>
    <n v="0.51"/>
    <n v="4.7404322579490792"/>
    <n v="3.1559581025557852"/>
    <n v="4.3884501331535795"/>
    <n v="4.5427367266239873"/>
    <n v="4.6315470314435547"/>
    <n v="8.2258190085530689"/>
    <n v="4.4259776391139249"/>
    <n v="4.2768473973369447"/>
  </r>
  <r>
    <x v="252"/>
    <s v="Midfielder"/>
    <x v="1"/>
    <s v="Crystal Palace"/>
    <s v="CRY"/>
    <n v="0.03"/>
    <n v="0.08"/>
    <n v="0.04"/>
    <n v="0.08"/>
    <n v="7.0000000000000007E-2"/>
    <n v="0.09"/>
    <n v="4.6666666666666669E-2"/>
    <n v="8.3333333333333329E-2"/>
    <n v="0.13"/>
    <n v="59"/>
    <x v="0"/>
    <s v="ARS"/>
    <m/>
    <s v="lei"/>
    <s v="new"/>
    <m/>
    <s v="LEE"/>
    <m/>
    <s v="sou"/>
    <m/>
    <s v="WAT"/>
    <s v="eve??"/>
    <s v="avl"/>
    <s v="eve??"/>
    <s v="MUN"/>
    <s v="1"/>
    <n v="0.23333333333333334"/>
    <n v="0.25"/>
    <n v="1.4050760359076719"/>
    <n v="1.5905702784112095"/>
    <n v="1.5241405488452135"/>
    <n v="1.6027708362674955"/>
    <n v="1.4831960957026362"/>
    <n v="3.0522795367624926"/>
    <n v="2.9438798334954468"/>
    <n v="1.4757215237737213"/>
  </r>
  <r>
    <x v="253"/>
    <s v="Midfielder"/>
    <x v="1"/>
    <s v="Norwich City"/>
    <s v="NOR"/>
    <n v="0.11"/>
    <n v="0.18"/>
    <n v="7.0000000000000007E-2"/>
    <n v="0.19"/>
    <n v="0.09"/>
    <n v="0.17"/>
    <n v="9.0000000000000011E-2"/>
    <n v="0.18000000000000002"/>
    <n v="0.27"/>
    <m/>
    <x v="0"/>
    <s v="bha"/>
    <m/>
    <s v="BUR"/>
    <s v="mun"/>
    <m/>
    <s v="NEW"/>
    <m/>
    <s v="avl"/>
    <m/>
    <s v="WHU"/>
    <m/>
    <s v="wol"/>
    <s v="lei"/>
    <s v="TOT"/>
    <s v="1"/>
    <n v="0.45000000000000007"/>
    <n v="0.54"/>
    <n v="1.8959735216653046"/>
    <n v="2.0131321992265958"/>
    <n v="1.9744089142123809"/>
    <n v="2.0735844345312304"/>
    <n v="1.8959735216653046"/>
    <n v="1.9110170276658496"/>
    <n v="4.1385295233352943"/>
    <n v="1.8280213211097802"/>
  </r>
  <r>
    <x v="254"/>
    <s v="Goalkeeper"/>
    <x v="2"/>
    <s v="West Ham"/>
    <s v="WHU"/>
    <n v="0"/>
    <n v="0"/>
    <n v="0"/>
    <n v="0"/>
    <n v="0"/>
    <n v="0"/>
    <n v="0"/>
    <n v="0"/>
    <n v="0"/>
    <m/>
    <x v="0"/>
    <s v="EVE"/>
    <m/>
    <s v="bre"/>
    <s v="BUR"/>
    <m/>
    <s v="che"/>
    <m/>
    <s v="ARS"/>
    <m/>
    <s v="nor"/>
    <m/>
    <s v="MCI"/>
    <m/>
    <s v="bha"/>
    <s v="1"/>
    <n v="0"/>
    <n v="0"/>
    <n v="1"/>
    <n v="1"/>
    <n v="1"/>
    <n v="1"/>
    <n v="1"/>
    <n v="1"/>
    <n v="1"/>
    <n v="1"/>
  </r>
  <r>
    <x v="255"/>
    <s v="Defender"/>
    <x v="0"/>
    <s v="Leeds United"/>
    <s v="LEE"/>
    <n v="0.05"/>
    <n v="0"/>
    <n v="0.03"/>
    <n v="0.17"/>
    <n v="0.04"/>
    <n v="0.09"/>
    <n v="0.04"/>
    <n v="8.666666666666667E-2"/>
    <n v="0.12666666666666668"/>
    <n v="98"/>
    <x v="0"/>
    <s v="SOU"/>
    <m/>
    <s v="wat"/>
    <m/>
    <m/>
    <s v="cry"/>
    <m/>
    <s v="MCI"/>
    <m/>
    <s v="ars"/>
    <m/>
    <s v="BHA"/>
    <s v="CHE"/>
    <s v="bre"/>
    <s v="2"/>
    <n v="0.24"/>
    <n v="0.26"/>
    <n v="2.4998580300372097"/>
    <n v="2.5646495036982992"/>
    <n v="0"/>
    <n v="2.4093175638180617"/>
    <n v="2.238178180471659"/>
    <n v="2.4190441750769018"/>
    <n v="4.7548677823005914"/>
    <n v="2.448253392426651"/>
  </r>
  <r>
    <x v="256"/>
    <s v="Defender"/>
    <x v="0"/>
    <s v="Manchester Utd"/>
    <s v="MUN"/>
    <n v="0.01"/>
    <n v="0.14000000000000001"/>
    <n v="0.01"/>
    <n v="0.18"/>
    <n v="0.01"/>
    <n v="0.2"/>
    <n v="0.01"/>
    <n v="0.17333333333333334"/>
    <n v="0.18333333333333335"/>
    <n v="88"/>
    <x v="0"/>
    <s v="LEI"/>
    <m/>
    <s v="eve"/>
    <s v="NOR"/>
    <s v="liv"/>
    <s v="ars"/>
    <m/>
    <s v="BRE"/>
    <m/>
    <s v="bha"/>
    <m/>
    <s v="CHE"/>
    <m/>
    <s v="cry"/>
    <s v="2"/>
    <n v="0.06"/>
    <n v="0.52"/>
    <n v="2.7086843340934514"/>
    <n v="2.6077420198249639"/>
    <n v="5.1465036004752305"/>
    <n v="2.4860912430892061"/>
    <n v="2.5199739352149151"/>
    <n v="2.5249137803695723"/>
    <n v="2.3507328470991142"/>
    <n v="2.4748083740289513"/>
  </r>
  <r>
    <x v="257"/>
    <s v="Defender"/>
    <x v="0"/>
    <s v="Leicester City"/>
    <s v="LEI"/>
    <n v="0.01"/>
    <n v="0.12"/>
    <n v="0.01"/>
    <n v="0.11"/>
    <n v="0.01"/>
    <n v="0.1"/>
    <n v="0.01"/>
    <n v="0.10999999999999999"/>
    <n v="0.11999999999999998"/>
    <n v="92"/>
    <x v="0"/>
    <s v="mun"/>
    <m/>
    <s v="CRY"/>
    <s v="new"/>
    <s v="eve"/>
    <s v="AVL"/>
    <m/>
    <s v="tot"/>
    <m/>
    <s v="EVE"/>
    <s v="che"/>
    <s v="wat"/>
    <s v="NOR"/>
    <s v="SOU"/>
    <s v="2"/>
    <n v="0.06"/>
    <n v="0.32999999999999996"/>
    <n v="2.3838580571139683"/>
    <n v="2.3192676997780879"/>
    <n v="4.8315813182608549"/>
    <n v="2.3529592661105747"/>
    <n v="2.3261902174068831"/>
    <n v="4.6444917208627423"/>
    <n v="4.9651712727060886"/>
    <n v="2.3898892634290236"/>
  </r>
  <r>
    <x v="258"/>
    <s v="Defender"/>
    <x v="0"/>
    <s v="Southampton"/>
    <s v="SOU"/>
    <n v="0.03"/>
    <n v="0.02"/>
    <n v="0.03"/>
    <n v="0.03"/>
    <n v="0.05"/>
    <n v="0.03"/>
    <n v="3.6666666666666667E-2"/>
    <n v="2.6666666666666668E-2"/>
    <n v="6.3333333333333339E-2"/>
    <m/>
    <x v="0"/>
    <s v="lee"/>
    <m/>
    <s v="CHE"/>
    <s v="ARS"/>
    <s v="bur"/>
    <s v="bha"/>
    <m/>
    <s v="CRY"/>
    <m/>
    <s v="bre"/>
    <m/>
    <s v="LIV"/>
    <m/>
    <s v="lei"/>
    <s v="1"/>
    <n v="0.22"/>
    <n v="0.08"/>
    <n v="1.3741336225108594"/>
    <n v="1.1814135416029901"/>
    <n v="2.5584362623875339"/>
    <n v="1.2715071277773651"/>
    <n v="1.245590538290837"/>
    <n v="1.2689520354559907"/>
    <n v="1.1893693653699189"/>
    <n v="1.3665608624621299"/>
  </r>
  <r>
    <x v="259"/>
    <s v="Defender"/>
    <x v="0"/>
    <s v="Brentford"/>
    <s v="BRE"/>
    <n v="0.01"/>
    <n v="0.03"/>
    <n v="0.01"/>
    <n v="0.03"/>
    <n v="0.02"/>
    <n v="0.04"/>
    <n v="1.3333333333333334E-2"/>
    <n v="3.3333333333333333E-2"/>
    <n v="4.6666666666666669E-2"/>
    <n v="82"/>
    <x v="0"/>
    <s v="che"/>
    <m/>
    <s v="WHU"/>
    <s v="wat"/>
    <m/>
    <m/>
    <m/>
    <s v="mun"/>
    <m/>
    <s v="SOU"/>
    <m/>
    <s v="eve"/>
    <m/>
    <s v="LEE"/>
    <s v="2"/>
    <n v="0.08"/>
    <n v="0.1"/>
    <n v="2.1088481249617939"/>
    <n v="2.1656394595756092"/>
    <n v="2.2032738213313876"/>
    <n v="0"/>
    <n v="2.1771652571295239"/>
    <n v="2.1799488908133955"/>
    <n v="2.1886095923594717"/>
    <n v="2.2244801735065156"/>
  </r>
  <r>
    <x v="260"/>
    <s v="Defender"/>
    <x v="0"/>
    <s v="Brentford"/>
    <s v="BRE"/>
    <n v="0.04"/>
    <n v="0.04"/>
    <n v="0.03"/>
    <n v="0.06"/>
    <n v="0.03"/>
    <n v="0.05"/>
    <n v="3.3333333333333333E-2"/>
    <n v="5.000000000000001E-2"/>
    <n v="8.3333333333333343E-2"/>
    <n v="67"/>
    <x v="0"/>
    <s v="che"/>
    <m/>
    <s v="WHU"/>
    <s v="wat"/>
    <m/>
    <m/>
    <m/>
    <s v="mun"/>
    <m/>
    <s v="SOU"/>
    <m/>
    <s v="eve"/>
    <m/>
    <s v="LEE"/>
    <s v="2"/>
    <n v="0.2"/>
    <n v="0.15000000000000002"/>
    <n v="2.2116491318701552"/>
    <n v="2.3220767269525728"/>
    <n v="2.3952546525888092"/>
    <n v="0"/>
    <n v="2.3444879999740742"/>
    <n v="2.3499006210260469"/>
    <n v="2.3667408740323062"/>
    <n v="2.436489226262669"/>
  </r>
  <r>
    <x v="261"/>
    <s v="Defender"/>
    <x v="0"/>
    <s v="Chelsea"/>
    <s v="CHE"/>
    <n v="0"/>
    <n v="0"/>
    <n v="0"/>
    <n v="0"/>
    <n v="0"/>
    <n v="0"/>
    <n v="0"/>
    <n v="0"/>
    <n v="0"/>
    <n v="89"/>
    <x v="0"/>
    <s v="BRE"/>
    <m/>
    <s v="sou"/>
    <s v="ARS"/>
    <m/>
    <s v="WHU"/>
    <m/>
    <s v="eve"/>
    <m/>
    <s v="WOL"/>
    <s v="LEI"/>
    <s v="mun"/>
    <s v="lee"/>
    <s v="WAT"/>
    <s v="2"/>
    <n v="0"/>
    <n v="0"/>
    <n v="2"/>
    <n v="2"/>
    <n v="2"/>
    <n v="2"/>
    <n v="2"/>
    <n v="4"/>
    <n v="4"/>
    <n v="2"/>
  </r>
  <r>
    <x v="262"/>
    <s v="Midfielder"/>
    <x v="1"/>
    <s v="West Ham"/>
    <s v="WHU"/>
    <n v="0.23"/>
    <n v="0.22"/>
    <n v="0.21"/>
    <n v="0.18"/>
    <n v="0.19"/>
    <n v="0.15"/>
    <n v="0.21"/>
    <n v="0.18333333333333335"/>
    <n v="0.39333333333333331"/>
    <m/>
    <x v="0"/>
    <s v="EVE"/>
    <m/>
    <s v="bre"/>
    <s v="BUR"/>
    <m/>
    <s v="che"/>
    <m/>
    <s v="ARS"/>
    <m/>
    <s v="nor"/>
    <m/>
    <s v="MCI"/>
    <m/>
    <s v="bha"/>
    <s v="1"/>
    <n v="1.05"/>
    <n v="0.55000000000000004"/>
    <n v="2.67652970986197"/>
    <n v="2.4344108557652833"/>
    <n v="2.6373853724874277"/>
    <n v="1.9675388885492806"/>
    <n v="2.3409413602460862"/>
    <n v="3.1527986043955512"/>
    <n v="1.762170177509309"/>
    <n v="2.4480380148126137"/>
  </r>
  <r>
    <x v="263"/>
    <s v="Midfielder"/>
    <x v="1"/>
    <s v="Leicester City"/>
    <s v="LEI"/>
    <n v="0.05"/>
    <n v="0.11"/>
    <n v="0.05"/>
    <n v="0.13"/>
    <n v="0.06"/>
    <n v="0.04"/>
    <n v="5.3333333333333337E-2"/>
    <n v="9.3333333333333324E-2"/>
    <n v="0.14666666666666667"/>
    <n v="73"/>
    <x v="0"/>
    <s v="mun"/>
    <m/>
    <s v="CRY"/>
    <s v="new"/>
    <s v="eve"/>
    <s v="AVL"/>
    <m/>
    <s v="tot"/>
    <m/>
    <s v="EVE"/>
    <s v="che"/>
    <s v="wat"/>
    <s v="NOR"/>
    <s v="SOU"/>
    <s v="2"/>
    <n v="0.26666666666666666"/>
    <n v="0.27999999999999997"/>
    <n v="2.538057447578554"/>
    <n v="2.4475205364410808"/>
    <n v="5.1656353520921385"/>
    <n v="2.4947463217276429"/>
    <n v="2.4572238944848617"/>
    <n v="4.903390104457177"/>
    <n v="5.3528896472119536"/>
    <n v="2.5465114461740161"/>
  </r>
  <r>
    <x v="264"/>
    <s v="Defender"/>
    <x v="0"/>
    <s v="Brighton"/>
    <s v="BHA"/>
    <n v="0.01"/>
    <n v="0.1"/>
    <n v="0.01"/>
    <n v="0.1"/>
    <n v="0.01"/>
    <n v="0.1"/>
    <n v="0.01"/>
    <n v="0.10000000000000002"/>
    <n v="0.11000000000000001"/>
    <n v="95"/>
    <x v="0"/>
    <s v="NOR"/>
    <m/>
    <s v="ars"/>
    <s v="tot"/>
    <s v="MCI"/>
    <s v="SOU"/>
    <m/>
    <s v="wol"/>
    <m/>
    <s v="MUN"/>
    <m/>
    <s v="lee"/>
    <m/>
    <s v="WHU"/>
    <s v="2"/>
    <n v="0.06"/>
    <n v="0.30000000000000004"/>
    <n v="2.4843796859889991"/>
    <n v="2.3017118060553696"/>
    <n v="4.4725869521613326"/>
    <n v="2.359897781626791"/>
    <n v="2.3377740644400964"/>
    <n v="2.3543305142590478"/>
    <n v="2.4489603470130312"/>
    <n v="2.331278919151218"/>
  </r>
  <r>
    <x v="265"/>
    <s v="Defender"/>
    <x v="0"/>
    <s v="Crystal Palace"/>
    <s v="CRY"/>
    <n v="0.08"/>
    <n v="0"/>
    <n v="0.09"/>
    <n v="0.01"/>
    <n v="0.08"/>
    <n v="0.01"/>
    <n v="8.3333333333333329E-2"/>
    <n v="6.6666666666666671E-3"/>
    <n v="0.09"/>
    <n v="97"/>
    <x v="0"/>
    <s v="ARS"/>
    <m/>
    <s v="lei"/>
    <s v="new"/>
    <m/>
    <s v="LEE"/>
    <m/>
    <s v="sou"/>
    <m/>
    <s v="WAT"/>
    <s v="eve??"/>
    <s v="avl"/>
    <s v="eve??"/>
    <s v="MUN"/>
    <s v="2"/>
    <n v="0.5"/>
    <n v="0.02"/>
    <n v="2.4358059420799778"/>
    <n v="2.6353721616010253"/>
    <n v="2.5639029353093332"/>
    <n v="2.6484982790188227"/>
    <n v="2.5198523512386983"/>
    <n v="5.1321076395513714"/>
    <n v="5.01548451051924"/>
    <n v="2.511810742818624"/>
  </r>
  <r>
    <x v="266"/>
    <s v="Defender"/>
    <x v="0"/>
    <s v="Chelsea"/>
    <s v="CHE"/>
    <n v="0.11"/>
    <n v="0.17"/>
    <n v="0.1"/>
    <n v="0.18"/>
    <n v="0.12"/>
    <n v="0.16"/>
    <n v="0.11"/>
    <n v="0.17"/>
    <n v="0.28000000000000003"/>
    <n v="82"/>
    <x v="0"/>
    <s v="BRE"/>
    <m/>
    <s v="sou"/>
    <s v="ARS"/>
    <m/>
    <s v="WHU"/>
    <m/>
    <s v="eve"/>
    <m/>
    <s v="WOL"/>
    <s v="LEI"/>
    <s v="mun"/>
    <s v="lee"/>
    <s v="WAT"/>
    <s v="2"/>
    <n v="0.66"/>
    <n v="0.51"/>
    <n v="3.0489129382783631"/>
    <n v="3.1696677902870709"/>
    <n v="2.9805633696799507"/>
    <n v="3.0766564872414586"/>
    <n v="3.2259623503365655"/>
    <n v="6.5273530730326197"/>
    <n v="6.6106952991342558"/>
    <n v="3.3212798386540201"/>
  </r>
  <r>
    <x v="267"/>
    <s v="Goalkeeper"/>
    <x v="2"/>
    <s v="Chelsea"/>
    <s v="CHE"/>
    <n v="0"/>
    <n v="0"/>
    <n v="0"/>
    <n v="0"/>
    <n v="0"/>
    <n v="0"/>
    <n v="0"/>
    <n v="0"/>
    <n v="0"/>
    <n v="0"/>
    <x v="0"/>
    <s v="BRE"/>
    <m/>
    <s v="sou"/>
    <s v="ARS"/>
    <m/>
    <s v="WHU"/>
    <m/>
    <s v="eve"/>
    <m/>
    <s v="WOL"/>
    <s v="LEI"/>
    <s v="mun"/>
    <s v="lee"/>
    <s v="WAT"/>
    <s v="1"/>
    <n v="0"/>
    <n v="0"/>
    <n v="1"/>
    <n v="1"/>
    <n v="1"/>
    <n v="1"/>
    <n v="1"/>
    <n v="2"/>
    <n v="2"/>
    <n v="1"/>
  </r>
  <r>
    <x v="268"/>
    <s v="Midfielder"/>
    <x v="1"/>
    <s v="Manchester Utd"/>
    <s v="MUN"/>
    <n v="0.22"/>
    <n v="0.19"/>
    <n v="0.28000000000000003"/>
    <n v="0.26"/>
    <n v="0.26"/>
    <n v="0.18"/>
    <n v="0.25333333333333335"/>
    <n v="0.21"/>
    <n v="0.46333333333333337"/>
    <n v="54"/>
    <x v="0"/>
    <s v="LEI"/>
    <m/>
    <s v="eve"/>
    <s v="NOR"/>
    <s v="liv"/>
    <s v="ars"/>
    <m/>
    <s v="BRE"/>
    <m/>
    <s v="bha"/>
    <m/>
    <s v="CHE"/>
    <m/>
    <s v="cry"/>
    <s v="1"/>
    <n v="1.2666666666666668"/>
    <n v="0.63"/>
    <n v="3.3174792304550222"/>
    <n v="2.9873862602322099"/>
    <n v="5.7491985555770473"/>
    <n v="2.5895742374583817"/>
    <n v="2.700374535271763"/>
    <n v="2.7165283967257858"/>
    <n v="2.1469367241344597"/>
    <n v="2.5526779587498472"/>
  </r>
  <r>
    <x v="269"/>
    <s v="Goalkeeper"/>
    <x v="2"/>
    <s v="Newcastle Utd"/>
    <s v="NEW"/>
    <n v="0"/>
    <n v="0"/>
    <n v="0"/>
    <n v="0"/>
    <n v="0"/>
    <n v="0"/>
    <n v="0"/>
    <n v="0"/>
    <n v="0"/>
    <n v="99"/>
    <x v="0"/>
    <s v="tot"/>
    <m/>
    <s v="WOL"/>
    <s v="LEI"/>
    <s v="CRY"/>
    <s v="nor"/>
    <m/>
    <s v="LIV"/>
    <m/>
    <s v="mci"/>
    <m/>
    <s v="ARS"/>
    <m/>
    <s v="bur"/>
    <s v="2"/>
    <n v="0"/>
    <n v="0"/>
    <n v="2"/>
    <n v="2"/>
    <n v="4"/>
    <n v="2"/>
    <n v="2"/>
    <n v="2"/>
    <n v="2"/>
    <n v="2"/>
  </r>
  <r>
    <x v="270"/>
    <s v="Midfielder"/>
    <x v="1"/>
    <s v="Arsenal"/>
    <s v="ARS"/>
    <n v="0.11"/>
    <n v="0.24"/>
    <n v="0.1"/>
    <n v="0.24"/>
    <n v="0.1"/>
    <n v="0.22"/>
    <n v="0.10333333333333335"/>
    <n v="0.23333333333333331"/>
    <n v="0.33666666666666667"/>
    <n v="78"/>
    <x v="0"/>
    <s v="CRY"/>
    <m/>
    <s v="BHA"/>
    <s v="sou"/>
    <s v="che"/>
    <s v="MUN"/>
    <m/>
    <s v="whu"/>
    <m/>
    <s v="LEE"/>
    <s v="tot"/>
    <s v="new"/>
    <m/>
    <s v="EVE"/>
    <s v="2"/>
    <n v="0.51666666666666672"/>
    <n v="0.7"/>
    <n v="2.9960060719572832"/>
    <n v="3.1011122404304245"/>
    <n v="5.9520539029248933"/>
    <n v="3.1975059046717811"/>
    <n v="3.1196000508351349"/>
    <n v="6.5349216515804702"/>
    <n v="3.3193882781276063"/>
    <n v="3.274861133540873"/>
  </r>
  <r>
    <x v="271"/>
    <s v="Midfielder"/>
    <x v="1"/>
    <s v="Aston Villa"/>
    <s v="AVL"/>
    <n v="0"/>
    <n v="0.01"/>
    <n v="0"/>
    <n v="0.01"/>
    <n v="0"/>
    <n v="0.01"/>
    <n v="0"/>
    <n v="0.01"/>
    <n v="0.01"/>
    <m/>
    <x v="0"/>
    <s v="wol"/>
    <m/>
    <s v="TOT"/>
    <m/>
    <m/>
    <s v="lei"/>
    <m/>
    <s v="NOR"/>
    <m/>
    <s v="bur"/>
    <s v="LIV"/>
    <s v="CRY"/>
    <s v="BUR"/>
    <s v="mci"/>
    <s v="1"/>
    <n v="0"/>
    <n v="0.03"/>
    <n v="1.0281478387033414"/>
    <n v="1.0250915551851449"/>
    <n v="0"/>
    <n v="1.0366560862462131"/>
    <n v="1.0403649738324166"/>
    <n v="2.0496379122711312"/>
    <n v="2.0552600295632226"/>
    <n v="1.0142906908282996"/>
  </r>
  <r>
    <x v="272"/>
    <s v="Midfielder"/>
    <x v="1"/>
    <s v="Manchester Utd"/>
    <s v="MUN"/>
    <n v="0.31"/>
    <n v="0.11"/>
    <n v="0.31"/>
    <n v="0.09"/>
    <n v="0.33"/>
    <n v="0.1"/>
    <n v="0.31666666666666665"/>
    <n v="0.10000000000000002"/>
    <n v="0.41666666666666669"/>
    <n v="74"/>
    <x v="1"/>
    <s v="LEI"/>
    <m/>
    <s v="eve"/>
    <s v="NOR"/>
    <s v="liv"/>
    <s v="ars"/>
    <m/>
    <s v="BRE"/>
    <m/>
    <s v="bha"/>
    <m/>
    <s v="CHE"/>
    <m/>
    <s v="cry"/>
    <s v="2"/>
    <n v="1.5833333333333333"/>
    <n v="0.30000000000000004"/>
    <n v="4.3011876365678159"/>
    <n v="3.9734151793166936"/>
    <n v="7.7228421509684217"/>
    <n v="3.5783997261229974"/>
    <n v="3.6884211114737186"/>
    <n v="3.7044614132690139"/>
    <n v="3.1388739000632153"/>
    <n v="3.5417628237146985"/>
  </r>
  <r>
    <x v="273"/>
    <s v="Defender"/>
    <x v="0"/>
    <s v="Everton"/>
    <s v="EVE"/>
    <n v="0.03"/>
    <n v="0"/>
    <n v="0.08"/>
    <n v="0"/>
    <n v="0.1"/>
    <n v="0"/>
    <n v="7.0000000000000007E-2"/>
    <n v="0"/>
    <n v="7.0000000000000007E-2"/>
    <n v="91"/>
    <x v="0"/>
    <s v="whu"/>
    <s v="bur"/>
    <s v="MUN"/>
    <s v="LEI"/>
    <m/>
    <s v="liv"/>
    <m/>
    <s v="CHE"/>
    <m/>
    <s v="lei"/>
    <s v="CRY"/>
    <s v="BRE"/>
    <s v="wat"/>
    <s v="ars"/>
    <s v="2"/>
    <n v="0.42000000000000004"/>
    <n v="0"/>
    <n v="4.8163057326210374"/>
    <n v="2.4133855999688887"/>
    <n v="2.5131852074469823"/>
    <n v="2.2651171115178865"/>
    <n v="2.2539789582441863"/>
    <n v="4.8570119610541536"/>
    <n v="4.8508384327449576"/>
    <n v="2.3519971070645975"/>
  </r>
  <r>
    <x v="274"/>
    <s v="Midfielder"/>
    <x v="1"/>
    <s v="Chelsea"/>
    <s v="CHE"/>
    <n v="0.36"/>
    <n v="0.26"/>
    <n v="0.33"/>
    <n v="0.28000000000000003"/>
    <n v="0.32"/>
    <n v="0.28000000000000003"/>
    <n v="0.33666666666666667"/>
    <n v="0.27333333333333337"/>
    <n v="0.6100000000000001"/>
    <n v="75"/>
    <x v="0"/>
    <s v="BRE"/>
    <m/>
    <s v="sou"/>
    <s v="ARS"/>
    <m/>
    <s v="WHU"/>
    <m/>
    <s v="eve"/>
    <m/>
    <s v="WOL"/>
    <s v="LEI"/>
    <s v="mun"/>
    <s v="lee"/>
    <s v="WAT"/>
    <s v="2"/>
    <n v="1.6833333333333333"/>
    <n v="0.82000000000000006"/>
    <n v="4.2442553180827662"/>
    <n v="4.5026225370529644"/>
    <n v="4.0980145032183559"/>
    <n v="4.3036154470607846"/>
    <n v="4.6230704418882071"/>
    <n v="9.4075275152350351"/>
    <n v="9.5858466371789923"/>
    <n v="4.8270118485161513"/>
  </r>
  <r>
    <x v="275"/>
    <s v="Forward"/>
    <x v="3"/>
    <s v="Burnley"/>
    <s v="BUR"/>
    <n v="0.41"/>
    <n v="0.04"/>
    <n v="0.25"/>
    <n v="0.04"/>
    <n v="0.28000000000000003"/>
    <n v="0.03"/>
    <n v="0.3133333333333333"/>
    <n v="3.6666666666666667E-2"/>
    <n v="0.35"/>
    <n v="33"/>
    <x v="0"/>
    <s v="MCI"/>
    <s v="EVE"/>
    <s v="nor"/>
    <s v="whu"/>
    <s v="SOU"/>
    <s v="WOL"/>
    <m/>
    <s v="wat"/>
    <m/>
    <s v="AVL"/>
    <m/>
    <s v="tot"/>
    <s v="avl"/>
    <s v="NEW"/>
    <s v="1"/>
    <n v="1.2533333333333332"/>
    <n v="0.11"/>
    <n v="4.0779755290309438"/>
    <n v="2.8343638108287088"/>
    <n v="4.6175117649833854"/>
    <n v="2.279162892185179"/>
    <n v="2.5396109800840287"/>
    <n v="2.233849058454914"/>
    <n v="4.3741208440909407"/>
    <n v="2.478437823984085"/>
  </r>
  <r>
    <x v="276"/>
    <s v="Midfielder"/>
    <x v="1"/>
    <s v="Chelsea"/>
    <s v="CHE"/>
    <n v="0.11"/>
    <n v="0.21"/>
    <n v="0.11"/>
    <n v="0.25"/>
    <n v="0.13"/>
    <n v="0.21"/>
    <n v="0.11666666666666665"/>
    <n v="0.2233333333333333"/>
    <n v="0.33999999999999997"/>
    <n v="69"/>
    <x v="0"/>
    <s v="BRE"/>
    <m/>
    <s v="sou"/>
    <s v="ARS"/>
    <m/>
    <s v="WHU"/>
    <m/>
    <s v="eve"/>
    <m/>
    <s v="WOL"/>
    <s v="LEI"/>
    <s v="mun"/>
    <s v="lee"/>
    <s v="WAT"/>
    <s v="2"/>
    <n v="0.58333333333333326"/>
    <n v="0.66999999999999993"/>
    <n v="3.1236218370161382"/>
    <n v="3.2529774619599392"/>
    <n v="3.0504040655261009"/>
    <n v="3.1533414222301661"/>
    <n v="3.3132816060585428"/>
    <n v="6.7073639756702708"/>
    <n v="6.7966422577620511"/>
    <n v="3.4153880892704027"/>
  </r>
  <r>
    <x v="277"/>
    <s v="Midfielder"/>
    <x v="1"/>
    <s v="Leeds United"/>
    <s v="LEE"/>
    <n v="0.14000000000000001"/>
    <n v="0.16"/>
    <n v="0.14000000000000001"/>
    <n v="0.1"/>
    <n v="0.13"/>
    <n v="0.1"/>
    <n v="0.13666666666666669"/>
    <n v="0.12"/>
    <n v="0.25666666666666671"/>
    <n v="71"/>
    <x v="0"/>
    <s v="SOU"/>
    <m/>
    <s v="wat"/>
    <m/>
    <m/>
    <s v="cry"/>
    <m/>
    <s v="MCI"/>
    <m/>
    <s v="ars"/>
    <m/>
    <s v="BHA"/>
    <s v="CHE"/>
    <s v="bre"/>
    <s v="2"/>
    <n v="0.68333333333333346"/>
    <n v="0.36"/>
    <n v="3.0430370893443115"/>
    <n v="3.1782352977171175"/>
    <n v="0"/>
    <n v="2.8541093165003555"/>
    <n v="2.4969984699175285"/>
    <n v="2.8744055119938023"/>
    <n v="5.5751574390672349"/>
    <n v="2.9353554121969454"/>
  </r>
  <r>
    <x v="278"/>
    <s v="Midfielder"/>
    <x v="1"/>
    <s v="Brentford"/>
    <s v="BRE"/>
    <n v="0.12"/>
    <n v="0.2"/>
    <n v="0.13"/>
    <n v="0.2"/>
    <n v="0.1"/>
    <n v="0.23"/>
    <n v="0.11666666666666665"/>
    <n v="0.21"/>
    <n v="0.32666666666666666"/>
    <n v="58"/>
    <x v="0"/>
    <s v="che"/>
    <m/>
    <s v="WHU"/>
    <s v="wat"/>
    <m/>
    <m/>
    <m/>
    <s v="mun"/>
    <m/>
    <s v="SOU"/>
    <m/>
    <s v="eve"/>
    <m/>
    <s v="LEE"/>
    <s v="1"/>
    <n v="0.58333333333333326"/>
    <n v="0.63"/>
    <n v="1.7337169904832042"/>
    <n v="2.1165326534355864"/>
    <n v="2.3702161289745391"/>
    <n v="0"/>
    <n v="2.1942250665767897"/>
    <n v="2.2129888195569625"/>
    <n v="2.2713683633119937"/>
    <n v="2.5131626510439196"/>
  </r>
  <r>
    <x v="279"/>
    <s v="Defender"/>
    <x v="0"/>
    <s v="Brentford"/>
    <s v="BRE"/>
    <n v="0.02"/>
    <n v="0.02"/>
    <n v="0.03"/>
    <n v="0.02"/>
    <n v="0.03"/>
    <n v="0.04"/>
    <n v="2.6666666666666668E-2"/>
    <n v="2.6666666666666668E-2"/>
    <n v="5.3333333333333337E-2"/>
    <n v="68"/>
    <x v="0"/>
    <s v="che"/>
    <m/>
    <s v="WHU"/>
    <s v="wat"/>
    <m/>
    <m/>
    <m/>
    <s v="mun"/>
    <m/>
    <s v="SOU"/>
    <m/>
    <s v="eve"/>
    <m/>
    <s v="LEE"/>
    <s v="2"/>
    <n v="0.16"/>
    <n v="0.08"/>
    <n v="2.145130833282392"/>
    <n v="2.2208526127674788"/>
    <n v="2.2710317617751836"/>
    <n v="0"/>
    <n v="2.2362203428393652"/>
    <n v="2.2399318544178608"/>
    <n v="2.2514794564792955"/>
    <n v="2.2993068980086875"/>
  </r>
  <r>
    <x v="280"/>
    <s v="Midfielder"/>
    <x v="1"/>
    <s v="Norwich City"/>
    <s v="NOR"/>
    <n v="0.09"/>
    <n v="0.05"/>
    <n v="0.08"/>
    <n v="0.06"/>
    <n v="7.0000000000000007E-2"/>
    <n v="0.04"/>
    <n v="0.08"/>
    <n v="4.9999999999999996E-2"/>
    <n v="0.13"/>
    <m/>
    <x v="0"/>
    <s v="bha"/>
    <m/>
    <s v="BUR"/>
    <s v="mun"/>
    <m/>
    <s v="NEW"/>
    <m/>
    <s v="avl"/>
    <m/>
    <s v="WHU"/>
    <m/>
    <s v="wol"/>
    <s v="lei"/>
    <s v="TOT"/>
    <s v="1"/>
    <n v="0.4"/>
    <n v="0.15"/>
    <n v="1.4977630675918359"/>
    <n v="1.5628512217925532"/>
    <n v="1.5413382856735449"/>
    <n v="1.5964357969617948"/>
    <n v="1.4977630675918359"/>
    <n v="1.5061205709254719"/>
    <n v="3.1880719574084964"/>
    <n v="1.4600118450609889"/>
  </r>
  <r>
    <x v="281"/>
    <s v="Defender"/>
    <x v="0"/>
    <s v="Newcastle Utd"/>
    <s v="NEW"/>
    <n v="0.03"/>
    <n v="0.11"/>
    <n v="0.02"/>
    <n v="0.13"/>
    <n v="0.04"/>
    <n v="0.19"/>
    <n v="0.03"/>
    <n v="0.14333333333333334"/>
    <n v="0.17333333333333334"/>
    <n v="90"/>
    <x v="0"/>
    <s v="tot"/>
    <m/>
    <s v="WOL"/>
    <s v="LEI"/>
    <s v="CRY"/>
    <s v="nor"/>
    <m/>
    <s v="LIV"/>
    <m/>
    <s v="mci"/>
    <m/>
    <s v="ARS"/>
    <m/>
    <s v="bur"/>
    <s v="2"/>
    <n v="0.18"/>
    <n v="0.43000000000000005"/>
    <n v="2.5101949554312784"/>
    <n v="2.5723393869679407"/>
    <n v="5.2447078481976996"/>
    <n v="2.8207544679258039"/>
    <n v="2.3850510429188354"/>
    <n v="2.2905773801754243"/>
    <n v="2.5112338935938205"/>
    <n v="2.6242531732608319"/>
  </r>
  <r>
    <x v="282"/>
    <s v="Defender"/>
    <x v="0"/>
    <s v="Newcastle Utd"/>
    <s v="NEW"/>
    <n v="0.03"/>
    <n v="0.14000000000000001"/>
    <n v="0.05"/>
    <n v="0.14000000000000001"/>
    <n v="0.06"/>
    <n v="0.13"/>
    <n v="4.6666666666666669E-2"/>
    <n v="0.13666666666666669"/>
    <n v="0.18333333333333335"/>
    <n v="93"/>
    <x v="0"/>
    <s v="tot"/>
    <m/>
    <s v="WOL"/>
    <s v="LEI"/>
    <s v="CRY"/>
    <s v="nor"/>
    <m/>
    <s v="LIV"/>
    <m/>
    <s v="mci"/>
    <m/>
    <s v="ARS"/>
    <m/>
    <s v="bur"/>
    <s v="2"/>
    <n v="0.28000000000000003"/>
    <n v="0.41000000000000003"/>
    <n v="2.5771057692583317"/>
    <n v="2.6474002901768512"/>
    <n v="5.4079482217318242"/>
    <n v="2.9283943981455813"/>
    <n v="2.4355495403508138"/>
    <n v="2.3286858890508895"/>
    <n v="2.5782809616061249"/>
    <n v="2.7061224418852032"/>
  </r>
  <r>
    <x v="283"/>
    <s v="Defender"/>
    <x v="0"/>
    <s v="Burnley"/>
    <s v="BUR"/>
    <n v="0.03"/>
    <n v="7.0000000000000007E-2"/>
    <n v="0.04"/>
    <n v="0.12"/>
    <n v="0.05"/>
    <n v="0.14000000000000001"/>
    <n v="0.04"/>
    <n v="0.11"/>
    <n v="0.15"/>
    <n v="90"/>
    <x v="0"/>
    <s v="MCI"/>
    <s v="EVE"/>
    <s v="nor"/>
    <s v="whu"/>
    <s v="SOU"/>
    <s v="WOL"/>
    <m/>
    <s v="wat"/>
    <m/>
    <s v="AVL"/>
    <m/>
    <s v="tot"/>
    <s v="avl"/>
    <s v="NEW"/>
    <s v="2"/>
    <n v="0.24"/>
    <n v="0.33"/>
    <n v="4.8687868348760182"/>
    <n v="2.7669345028159151"/>
    <n v="5.0943631095651813"/>
    <n v="2.5348089353634857"/>
    <n v="2.6437004342160613"/>
    <n v="2.5158635427769935"/>
    <n v="4.9926030912947459"/>
    <n v="2.6181243713967692"/>
  </r>
  <r>
    <x v="284"/>
    <s v="Defender"/>
    <x v="0"/>
    <s v="Aston Villa"/>
    <s v="AVL"/>
    <n v="0.06"/>
    <n v="0.06"/>
    <n v="0.05"/>
    <n v="0.09"/>
    <n v="0.05"/>
    <n v="0.09"/>
    <n v="5.3333333333333337E-2"/>
    <n v="0.08"/>
    <n v="0.13333333333333333"/>
    <m/>
    <x v="0"/>
    <s v="wol"/>
    <m/>
    <s v="TOT"/>
    <m/>
    <m/>
    <s v="lei"/>
    <m/>
    <s v="NOR"/>
    <m/>
    <s v="bur"/>
    <s v="LIV"/>
    <s v="CRY"/>
    <s v="BUR"/>
    <s v="mci"/>
    <s v="1"/>
    <n v="0.32"/>
    <n v="0.24"/>
    <n v="1.5254263224623719"/>
    <n v="1.4683756967893706"/>
    <n v="0"/>
    <n v="1.6842469432626428"/>
    <n v="1.7534795115384429"/>
    <n v="2.9265743623944482"/>
    <n v="3.0315205518468287"/>
    <n v="1.2667595621282581"/>
  </r>
  <r>
    <x v="285"/>
    <s v="Defender"/>
    <x v="0"/>
    <s v="Norwich City"/>
    <s v="NOR"/>
    <n v="0.02"/>
    <n v="0.04"/>
    <n v="0.03"/>
    <n v="0.06"/>
    <n v="0.03"/>
    <n v="0.05"/>
    <n v="2.6666666666666668E-2"/>
    <n v="5.000000000000001E-2"/>
    <n v="7.6666666666666675E-2"/>
    <m/>
    <x v="1"/>
    <s v="bha"/>
    <m/>
    <s v="BUR"/>
    <s v="mun"/>
    <m/>
    <s v="NEW"/>
    <m/>
    <s v="avl"/>
    <m/>
    <s v="WHU"/>
    <m/>
    <s v="wol"/>
    <s v="lei"/>
    <s v="TOT"/>
    <s v="1"/>
    <n v="0.16"/>
    <n v="0.15000000000000002"/>
    <n v="1.280557365369944"/>
    <n v="1.3172434159194393"/>
    <n v="1.3051179428341799"/>
    <n v="1.3361729037421024"/>
    <n v="1.280557365369944"/>
    <n v="1.2852679581579933"/>
    <n v="2.6696405578120617"/>
    <n v="1.2592794035798303"/>
  </r>
  <r>
    <x v="286"/>
    <s v="Defender"/>
    <x v="0"/>
    <s v="Wolves"/>
    <s v="WOL"/>
    <n v="0.03"/>
    <n v="0"/>
    <n v="0.06"/>
    <n v="0.01"/>
    <n v="7.0000000000000007E-2"/>
    <n v="0.01"/>
    <n v="5.3333333333333337E-2"/>
    <n v="6.6666666666666671E-3"/>
    <n v="6.0000000000000005E-2"/>
    <m/>
    <x v="0"/>
    <s v="AVL"/>
    <m/>
    <s v="new"/>
    <m/>
    <m/>
    <s v="bur"/>
    <m/>
    <s v="BHA"/>
    <m/>
    <s v="che"/>
    <s v="MCI"/>
    <s v="NOR"/>
    <m/>
    <s v="liv"/>
    <s v="1"/>
    <n v="0.32"/>
    <n v="0.02"/>
    <n v="1.3077080781476804"/>
    <n v="1.368705765394564"/>
    <n v="0"/>
    <n v="1.3479443916535785"/>
    <n v="1.3077080781476804"/>
    <n v="2.3675631765374501"/>
    <n v="1.4574697034340547"/>
    <n v="1.2146186140859081"/>
  </r>
  <r>
    <x v="287"/>
    <s v="Midfielder"/>
    <x v="1"/>
    <s v="Burnley"/>
    <s v="BUR"/>
    <n v="0.24"/>
    <n v="0.05"/>
    <n v="0.21"/>
    <n v="0.06"/>
    <n v="0.22"/>
    <n v="0.05"/>
    <n v="0.2233333333333333"/>
    <n v="5.3333333333333337E-2"/>
    <n v="0.27666666666666662"/>
    <n v="68"/>
    <x v="0"/>
    <s v="MCI"/>
    <s v="EVE"/>
    <s v="nor"/>
    <s v="whu"/>
    <s v="SOU"/>
    <s v="WOL"/>
    <m/>
    <s v="wat"/>
    <m/>
    <s v="AVL"/>
    <m/>
    <s v="tot"/>
    <s v="avl"/>
    <s v="NEW"/>
    <s v="2"/>
    <n v="1.1166666666666665"/>
    <n v="0.16"/>
    <n v="5.9458792851316655"/>
    <n v="3.7177538864239499"/>
    <n v="6.4511173740553467"/>
    <n v="3.1978469137088594"/>
    <n v="3.4417383994429906"/>
    <n v="3.1554136659858978"/>
    <n v="6.2231987366426171"/>
    <n v="3.3844540014325295"/>
  </r>
  <r>
    <x v="288"/>
    <s v="Defender"/>
    <x v="0"/>
    <s v="Everton"/>
    <s v="EVE"/>
    <n v="0.04"/>
    <n v="0.02"/>
    <n v="0.05"/>
    <n v="7.0000000000000007E-2"/>
    <n v="7.0000000000000007E-2"/>
    <n v="0.06"/>
    <n v="5.3333333333333337E-2"/>
    <n v="5.000000000000001E-2"/>
    <n v="0.10333333333333335"/>
    <n v="96"/>
    <x v="0"/>
    <s v="whu"/>
    <s v="bur"/>
    <s v="MUN"/>
    <s v="LEI"/>
    <m/>
    <s v="liv"/>
    <m/>
    <s v="CHE"/>
    <m/>
    <s v="lei"/>
    <s v="CRY"/>
    <s v="BRE"/>
    <s v="wat"/>
    <s v="ars"/>
    <s v="2"/>
    <n v="0.32"/>
    <n v="0.15000000000000002"/>
    <n v="4.9134849865044945"/>
    <n v="2.4625981713937568"/>
    <n v="2.5742786845240038"/>
    <n v="2.2966786724128729"/>
    <n v="2.284214548511351"/>
    <n v="4.9590371945129821"/>
    <n v="4.9521287223574531"/>
    <n v="2.3939015245722879"/>
  </r>
  <r>
    <x v="289"/>
    <s v="Midfielder"/>
    <x v="1"/>
    <s v="Crystal Palace"/>
    <s v="CRY"/>
    <n v="0.11"/>
    <n v="0.27"/>
    <n v="0.1"/>
    <n v="0.46"/>
    <n v="0.1"/>
    <n v="0.37"/>
    <n v="0.10333333333333335"/>
    <n v="0.3666666666666667"/>
    <n v="0.47000000000000003"/>
    <n v="50"/>
    <x v="0"/>
    <s v="ARS"/>
    <m/>
    <s v="lei"/>
    <s v="new"/>
    <m/>
    <s v="LEE"/>
    <m/>
    <s v="sou"/>
    <m/>
    <s v="WAT"/>
    <s v="eve??"/>
    <s v="avl"/>
    <s v="eve??"/>
    <s v="MUN"/>
    <s v="1"/>
    <n v="0.51666666666666672"/>
    <n v="1.1000000000000001"/>
    <n v="2.3549094994153164"/>
    <n v="2.9753557588237012"/>
    <n v="2.7531597668270935"/>
    <n v="3.0161645213085193"/>
    <n v="2.6162076304536455"/>
    <n v="5.5196936229641995"/>
    <n v="5.1571153051399428"/>
    <n v="2.591206476070723"/>
  </r>
  <r>
    <x v="290"/>
    <s v="Forward"/>
    <x v="3"/>
    <s v="West Ham"/>
    <s v="WHU"/>
    <n v="0.31"/>
    <n v="0.22"/>
    <n v="0.44"/>
    <n v="0.21"/>
    <n v="0.41"/>
    <n v="0.18"/>
    <n v="0.38666666666666666"/>
    <n v="0.20333333333333334"/>
    <n v="0.59"/>
    <m/>
    <x v="0"/>
    <s v="EVE"/>
    <m/>
    <s v="bre"/>
    <s v="BUR"/>
    <m/>
    <s v="che"/>
    <m/>
    <s v="ARS"/>
    <m/>
    <s v="nor"/>
    <m/>
    <s v="MCI"/>
    <m/>
    <s v="bha"/>
    <s v="1"/>
    <n v="1.5466666666666666"/>
    <n v="0.61"/>
    <n v="3.2598223380847804"/>
    <n v="2.9334662993336211"/>
    <n v="3.2070590333320119"/>
    <n v="2.3041617935237175"/>
    <n v="2.8074772084983701"/>
    <n v="3.9017931188415034"/>
    <n v="2.0273418851010891"/>
    <n v="2.9518345741328353"/>
  </r>
  <r>
    <x v="291"/>
    <s v="Midfielder"/>
    <x v="1"/>
    <s v="Newcastle Utd"/>
    <s v="NEW"/>
    <n v="0.08"/>
    <n v="0.04"/>
    <n v="0.08"/>
    <n v="7.0000000000000007E-2"/>
    <n v="7.0000000000000007E-2"/>
    <n v="0.06"/>
    <n v="7.6666666666666675E-2"/>
    <n v="5.6666666666666671E-2"/>
    <n v="0.13333333333333336"/>
    <n v="57"/>
    <x v="0"/>
    <s v="tot"/>
    <m/>
    <s v="WOL"/>
    <s v="LEI"/>
    <s v="CRY"/>
    <s v="nor"/>
    <m/>
    <s v="LIV"/>
    <m/>
    <s v="mci"/>
    <m/>
    <s v="ARS"/>
    <m/>
    <s v="bur"/>
    <s v="1"/>
    <n v="0.38333333333333336"/>
    <n v="0.17"/>
    <n v="1.4627997956371162"/>
    <n v="1.5191712471949628"/>
    <n v="3.129079250277695"/>
    <n v="1.7445095173534615"/>
    <n v="1.3492812739045172"/>
    <n v="1.2635838530553027"/>
    <n v="1.463742220418438"/>
    <n v="1.5662624413185688"/>
  </r>
  <r>
    <x v="292"/>
    <s v="Midfielder"/>
    <x v="1"/>
    <s v="Norwich City"/>
    <s v="NOR"/>
    <n v="0.11"/>
    <n v="0.11"/>
    <n v="0.11"/>
    <n v="7.0000000000000007E-2"/>
    <n v="0.12"/>
    <n v="0.11"/>
    <n v="0.11333333333333333"/>
    <n v="9.6666666666666665E-2"/>
    <n v="0.21"/>
    <m/>
    <x v="0"/>
    <s v="bha"/>
    <m/>
    <s v="BUR"/>
    <s v="mun"/>
    <m/>
    <s v="NEW"/>
    <m/>
    <s v="avl"/>
    <m/>
    <s v="WHU"/>
    <m/>
    <s v="wol"/>
    <s v="lei"/>
    <s v="TOT"/>
    <s v="1"/>
    <n v="0.56666666666666665"/>
    <n v="0.28999999999999998"/>
    <n v="1.7753036870975867"/>
    <n v="1.8766834181859768"/>
    <n v="1.8431753904127335"/>
    <n v="1.9289939382980681"/>
    <n v="1.7753036870975867"/>
    <n v="1.7883211316839169"/>
    <n v="3.850512079115052"/>
    <n v="1.7165032980646917"/>
  </r>
  <r>
    <x v="293"/>
    <s v="Midfielder"/>
    <x v="1"/>
    <s v="Arsenal"/>
    <s v="ARS"/>
    <n v="0.01"/>
    <n v="0.08"/>
    <n v="0.01"/>
    <n v="0.05"/>
    <n v="0.02"/>
    <n v="0.05"/>
    <n v="1.3333333333333334E-2"/>
    <n v="0.06"/>
    <n v="7.3333333333333334E-2"/>
    <n v="32"/>
    <x v="0"/>
    <s v="CRY"/>
    <m/>
    <s v="BHA"/>
    <s v="sou"/>
    <s v="che"/>
    <s v="MUN"/>
    <m/>
    <s v="whu"/>
    <m/>
    <s v="LEE"/>
    <s v="tot"/>
    <s v="new"/>
    <m/>
    <s v="EVE"/>
    <s v="1"/>
    <n v="6.6666666666666666E-2"/>
    <n v="0.18"/>
    <n v="1.2019299981502438"/>
    <n v="1.2232391939502778"/>
    <n v="2.3957588734697044"/>
    <n v="1.2427820190293475"/>
    <n v="1.2269874075665752"/>
    <n v="2.5139293211423417"/>
    <n v="1.2674924180313503"/>
    <n v="1.2584649969370536"/>
  </r>
  <r>
    <x v="294"/>
    <s v="Midfielder"/>
    <x v="1"/>
    <s v="Southampton"/>
    <s v="SOU"/>
    <n v="0.27"/>
    <n v="0.06"/>
    <n v="0.32"/>
    <n v="7.0000000000000007E-2"/>
    <n v="0.28999999999999998"/>
    <n v="0.1"/>
    <n v="0.29333333333333339"/>
    <n v="7.6666666666666675E-2"/>
    <n v="0.37000000000000005"/>
    <m/>
    <x v="0"/>
    <s v="lee"/>
    <m/>
    <s v="CHE"/>
    <s v="ARS"/>
    <s v="bur"/>
    <s v="bha"/>
    <m/>
    <s v="CRY"/>
    <m/>
    <s v="bre"/>
    <m/>
    <s v="LIV"/>
    <m/>
    <s v="lei"/>
    <s v="1"/>
    <n v="1.466666666666667"/>
    <n v="0.23000000000000004"/>
    <n v="3.1159334873114157"/>
    <n v="2.0259943630657995"/>
    <n v="5.1582673061694981"/>
    <n v="2.5355236448742091"/>
    <n v="2.3889509332226226"/>
    <n v="2.5210731783011027"/>
    <n v="2.0709889663698755"/>
    <n v="3.0731053221469358"/>
  </r>
  <r>
    <x v="295"/>
    <s v="Midfielder"/>
    <x v="1"/>
    <s v="Liverpool"/>
    <s v="LIV"/>
    <n v="0.75"/>
    <n v="0.34"/>
    <n v="0.79"/>
    <n v="0.31"/>
    <n v="0.81"/>
    <n v="0.28000000000000003"/>
    <n v="0.78333333333333333"/>
    <n v="0.31"/>
    <n v="1.0933333333333333"/>
    <n v="89"/>
    <x v="0"/>
    <s v="WAT"/>
    <m/>
    <s v="mci"/>
    <s v="mun"/>
    <m/>
    <s v="EVE"/>
    <m/>
    <s v="new"/>
    <m/>
    <s v="TOT"/>
    <s v="avl?"/>
    <s v="sou"/>
    <m/>
    <s v="WOL"/>
    <s v="2"/>
    <n v="3.9166666666666665"/>
    <n v="0.92999999999999994"/>
    <n v="7.4733358558488465"/>
    <n v="4.3087404960386149"/>
    <n v="6.7703385901171771"/>
    <n v="7.0784879127902167"/>
    <n v="7.2558645380754516"/>
    <n v="12.440028624225498"/>
    <n v="6.8452905044940211"/>
    <n v="6.54743971940648"/>
  </r>
  <r>
    <x v="296"/>
    <s v="Defender"/>
    <x v="0"/>
    <s v="Southampton"/>
    <s v="SOU"/>
    <n v="0.05"/>
    <n v="0.03"/>
    <n v="0.04"/>
    <n v="0.03"/>
    <n v="0.06"/>
    <n v="0.04"/>
    <n v="4.9999999999999996E-2"/>
    <n v="3.3333333333333333E-2"/>
    <n v="8.3333333333333329E-2"/>
    <m/>
    <x v="0"/>
    <s v="lee"/>
    <m/>
    <s v="CHE"/>
    <s v="ARS"/>
    <s v="bur"/>
    <s v="bha"/>
    <m/>
    <s v="CRY"/>
    <m/>
    <s v="bre"/>
    <m/>
    <s v="LIV"/>
    <m/>
    <s v="lei"/>
    <s v="1"/>
    <n v="0.3"/>
    <n v="0.1"/>
    <n v="1.498844830014479"/>
    <n v="1.2418847221373202"/>
    <n v="2.7445816831833785"/>
    <n v="1.3620095037031534"/>
    <n v="1.3274540510544492"/>
    <n v="1.3586027139413208"/>
    <n v="1.2524924871598921"/>
    <n v="1.4887478166161734"/>
  </r>
  <r>
    <x v="297"/>
    <s v="Midfielder"/>
    <x v="1"/>
    <s v="Aston Villa"/>
    <s v="AVL"/>
    <n v="0"/>
    <n v="0.01"/>
    <n v="0"/>
    <n v="0"/>
    <n v="0.01"/>
    <n v="0"/>
    <n v="3.3333333333333335E-3"/>
    <n v="3.3333333333333335E-3"/>
    <n v="6.6666666666666671E-3"/>
    <m/>
    <x v="0"/>
    <s v="wol"/>
    <m/>
    <s v="TOT"/>
    <m/>
    <m/>
    <s v="lei"/>
    <m/>
    <s v="NOR"/>
    <m/>
    <s v="bur"/>
    <s v="LIV"/>
    <s v="CRY"/>
    <s v="BUR"/>
    <s v="mci"/>
    <s v="1"/>
    <n v="1.6666666666666666E-2"/>
    <n v="0.01"/>
    <n v="1.0250203010696368"/>
    <n v="1.0223036046090177"/>
    <n v="0"/>
    <n v="1.0325831877744116"/>
    <n v="1.0358799767399258"/>
    <n v="2.0441225886854499"/>
    <n v="2.0491200262784206"/>
    <n v="1.0127028362918218"/>
  </r>
  <r>
    <x v="298"/>
    <s v="Midfielder"/>
    <x v="1"/>
    <s v="Southampton"/>
    <s v="SOU"/>
    <n v="0.3"/>
    <n v="0.05"/>
    <n v="0.26"/>
    <n v="0.06"/>
    <n v="0.24"/>
    <n v="0.05"/>
    <n v="0.26666666666666666"/>
    <n v="5.3333333333333337E-2"/>
    <n v="0.32"/>
    <m/>
    <x v="0"/>
    <s v="lee"/>
    <m/>
    <s v="CHE"/>
    <s v="ARS"/>
    <s v="bur"/>
    <s v="bha"/>
    <m/>
    <s v="CRY"/>
    <m/>
    <s v="bre"/>
    <m/>
    <s v="LIV"/>
    <m/>
    <s v="lei"/>
    <s v="1"/>
    <n v="1.3333333333333333"/>
    <n v="0.16"/>
    <n v="2.8623540320540548"/>
    <n v="1.9030362959793283"/>
    <n v="4.7797716172179463"/>
    <n v="2.3515021471584392"/>
    <n v="2.2224951239366106"/>
    <n v="2.3387834653809305"/>
    <n v="1.9426386187302636"/>
    <n v="2.8246585153670472"/>
  </r>
  <r>
    <x v="299"/>
    <s v="Midfielder"/>
    <x v="1"/>
    <s v="Watford"/>
    <s v="WAT"/>
    <n v="7.0000000000000007E-2"/>
    <n v="0.06"/>
    <n v="0.1"/>
    <n v="0.05"/>
    <n v="0.11"/>
    <n v="0.06"/>
    <n v="9.3333333333333338E-2"/>
    <n v="5.6666666666666664E-2"/>
    <n v="0.15"/>
    <m/>
    <x v="0"/>
    <s v="liv"/>
    <m/>
    <s v="LEE"/>
    <s v="BRE"/>
    <m/>
    <s v="mci"/>
    <m/>
    <s v="BUR"/>
    <m/>
    <s v="cry"/>
    <m/>
    <s v="LEI"/>
    <s v="EVE"/>
    <s v="che"/>
    <s v="1"/>
    <n v="0.46666666666666667"/>
    <n v="0.16999999999999998"/>
    <n v="1.4018838753961615"/>
    <n v="1.7939946877730457"/>
    <n v="1.5707759863566022"/>
    <n v="1.3032802164672459"/>
    <n v="1.6515429294689556"/>
    <n v="1.5211976979283317"/>
    <n v="3.4450427218299846"/>
    <n v="1.3849998494019011"/>
  </r>
  <r>
    <x v="300"/>
    <s v="Midfielder"/>
    <x v="1"/>
    <s v="Liverpool"/>
    <s v="LIV"/>
    <n v="0.13"/>
    <n v="0.12"/>
    <n v="0.11"/>
    <n v="0.14000000000000001"/>
    <n v="0.12"/>
    <n v="0.15"/>
    <n v="0.12"/>
    <n v="0.13666666666666669"/>
    <n v="0.25666666666666671"/>
    <n v="59"/>
    <x v="0"/>
    <s v="WAT"/>
    <m/>
    <s v="mci"/>
    <s v="mun"/>
    <m/>
    <s v="EVE"/>
    <m/>
    <s v="new"/>
    <m/>
    <s v="TOT"/>
    <s v="avl?"/>
    <s v="sou"/>
    <m/>
    <s v="WOL"/>
    <s v="1"/>
    <n v="0.6"/>
    <n v="0.41000000000000003"/>
    <n v="2.1405919974705645"/>
    <n v="1.4811199245527513"/>
    <n v="1.9940939427823279"/>
    <n v="2.0583093793503684"/>
    <n v="2.0952730089662048"/>
    <n v="3.7588230214170055"/>
    <n v="2.009713220675164"/>
    <n v="1.9476439030124921"/>
  </r>
  <r>
    <x v="301"/>
    <s v="Defender"/>
    <x v="0"/>
    <s v="Manchester City"/>
    <s v="MCI"/>
    <n v="0.1"/>
    <n v="7.0000000000000007E-2"/>
    <n v="0.1"/>
    <n v="0.08"/>
    <n v="0.1"/>
    <n v="7.0000000000000007E-2"/>
    <n v="0.10000000000000002"/>
    <n v="7.3333333333333348E-2"/>
    <n v="0.17333333333333337"/>
    <n v="81"/>
    <x v="0"/>
    <s v="bur"/>
    <m/>
    <s v="LIV"/>
    <s v="BHA"/>
    <m/>
    <s v="WAT"/>
    <m/>
    <s v="lee"/>
    <m/>
    <s v="NEW"/>
    <s v="wol"/>
    <s v="whu"/>
    <m/>
    <s v="AVL"/>
    <s v="2"/>
    <n v="0.60000000000000009"/>
    <n v="0.22000000000000003"/>
    <n v="2.8391600033998068"/>
    <n v="2.5176095986777787"/>
    <n v="2.7421194825914643"/>
    <n v="2.9260251860652104"/>
    <n v="3.0226319015296821"/>
    <n v="5.6586058097252785"/>
    <n v="2.7545797602888857"/>
    <n v="2.7421194825914643"/>
  </r>
  <r>
    <x v="302"/>
    <s v="Defender"/>
    <x v="0"/>
    <s v="Burnley"/>
    <s v="BUR"/>
    <n v="0.05"/>
    <n v="0.05"/>
    <n v="0.01"/>
    <n v="0.08"/>
    <n v="0.03"/>
    <n v="0.1"/>
    <n v="0.03"/>
    <n v="7.6666666666666675E-2"/>
    <n v="0.10666666666666667"/>
    <n v="91"/>
    <x v="1"/>
    <s v="MCI"/>
    <s v="EVE"/>
    <s v="nor"/>
    <s v="whu"/>
    <s v="SOU"/>
    <s v="WOL"/>
    <m/>
    <s v="wat"/>
    <m/>
    <s v="AVL"/>
    <m/>
    <s v="tot"/>
    <s v="avl"/>
    <s v="NEW"/>
    <s v="2"/>
    <n v="0.18"/>
    <n v="0.23000000000000004"/>
    <n v="4.6249168461388903"/>
    <n v="2.5516546423763602"/>
    <n v="4.7871734647749555"/>
    <n v="2.3846871289456653"/>
    <n v="2.4630125930326052"/>
    <n v="2.3710597412957322"/>
    <n v="4.7139776621593779"/>
    <n v="2.444615775916974"/>
  </r>
  <r>
    <x v="303"/>
    <s v="Midfielder"/>
    <x v="1"/>
    <s v="Southampton"/>
    <s v="SOU"/>
    <n v="0.12"/>
    <n v="0.24"/>
    <n v="0.1"/>
    <n v="0.23"/>
    <n v="0.1"/>
    <n v="0.25"/>
    <n v="0.10666666666666667"/>
    <n v="0.24"/>
    <n v="0.34666666666666668"/>
    <m/>
    <x v="0"/>
    <s v="lee"/>
    <m/>
    <s v="CHE"/>
    <s v="ARS"/>
    <s v="bur"/>
    <s v="bha"/>
    <m/>
    <s v="CRY"/>
    <m/>
    <s v="bre"/>
    <m/>
    <s v="LIV"/>
    <m/>
    <s v="lei"/>
    <s v="1"/>
    <n v="0.53333333333333333"/>
    <n v="0.72"/>
    <n v="2.5630471340453673"/>
    <n v="1.7579054626969364"/>
    <n v="4.3330226073079192"/>
    <n v="2.1342964449365471"/>
    <n v="2.0260226933039411"/>
    <n v="2.1236218370161382"/>
    <n v="1.7911431264343283"/>
    <n v="2.5314098253973434"/>
  </r>
  <r>
    <x v="304"/>
    <s v="Midfielder"/>
    <x v="1"/>
    <s v="Southampton"/>
    <s v="SOU"/>
    <n v="7.0000000000000007E-2"/>
    <n v="0.11"/>
    <n v="0.08"/>
    <n v="0.08"/>
    <n v="0.1"/>
    <n v="0.1"/>
    <n v="8.3333333333333329E-2"/>
    <n v="9.6666666666666679E-2"/>
    <n v="0.18"/>
    <m/>
    <x v="0"/>
    <s v="lee"/>
    <m/>
    <s v="CHE"/>
    <s v="ARS"/>
    <s v="bur"/>
    <s v="bha"/>
    <m/>
    <s v="CRY"/>
    <m/>
    <s v="bre"/>
    <m/>
    <s v="LIV"/>
    <m/>
    <s v="lei"/>
    <s v="1"/>
    <n v="0.41666666666666663"/>
    <n v="0.29000000000000004"/>
    <n v="1.8812925330255794"/>
    <n v="1.4273296757759322"/>
    <n v="3.3154276402906353"/>
    <n v="1.6395501232089043"/>
    <n v="1.5785021568628603"/>
    <n v="1.6335314612963334"/>
    <n v="1.4460700606491426"/>
    <n v="1.8634544760219063"/>
  </r>
  <r>
    <x v="305"/>
    <s v="Defender"/>
    <x v="0"/>
    <s v="Crystal Palace"/>
    <s v="CRY"/>
    <n v="0"/>
    <n v="0.01"/>
    <n v="0"/>
    <n v="0.01"/>
    <n v="0.1"/>
    <n v="0.1"/>
    <n v="3.3333333333333333E-2"/>
    <n v="0.04"/>
    <n v="7.3333333333333334E-2"/>
    <n v="84"/>
    <x v="0"/>
    <s v="ARS"/>
    <m/>
    <s v="lei"/>
    <s v="new"/>
    <m/>
    <s v="LEE"/>
    <m/>
    <s v="sou"/>
    <m/>
    <s v="WAT"/>
    <s v="eve??"/>
    <s v="avl"/>
    <s v="eve??"/>
    <s v="MUN"/>
    <s v="2"/>
    <n v="0.2"/>
    <n v="0.12"/>
    <n v="2.2681882720492172"/>
    <n v="2.3909982532929388"/>
    <n v="2.3470171909595896"/>
    <n v="2.399075864011583"/>
    <n v="2.3199091392238143"/>
    <n v="4.6966816243393055"/>
    <n v="4.6249135449349161"/>
    <n v="2.3149604571191533"/>
  </r>
  <r>
    <x v="306"/>
    <s v="Forward"/>
    <x v="3"/>
    <s v="Brighton"/>
    <s v="BHA"/>
    <n v="0.35"/>
    <n v="0.09"/>
    <n v="0.37"/>
    <n v="0.11"/>
    <n v="0.37"/>
    <n v="0.09"/>
    <n v="0.36333333333333329"/>
    <n v="9.6666666666666679E-2"/>
    <n v="0.45999999999999996"/>
    <n v="82"/>
    <x v="0"/>
    <s v="NOR"/>
    <m/>
    <s v="ars"/>
    <s v="tot"/>
    <s v="MCI"/>
    <s v="SOU"/>
    <m/>
    <s v="wol"/>
    <m/>
    <s v="MUN"/>
    <m/>
    <s v="lee"/>
    <m/>
    <s v="WHU"/>
    <s v="2"/>
    <n v="1.4533333333333331"/>
    <n v="0.29000000000000004"/>
    <n v="4.3456534793726522"/>
    <n v="3.4610673571014647"/>
    <n v="6.2885460738923786"/>
    <n v="3.7428383313964049"/>
    <n v="3.6357021824275026"/>
    <n v="3.7158783236803874"/>
    <n v="4.1741320508131041"/>
    <n v="3.6042488399637684"/>
  </r>
  <r>
    <x v="307"/>
    <s v="Defender"/>
    <x v="0"/>
    <s v="Wolves"/>
    <s v="WOL"/>
    <n v="7.0000000000000007E-2"/>
    <n v="0.04"/>
    <n v="7.0000000000000007E-2"/>
    <n v="0.05"/>
    <n v="0.06"/>
    <n v="0.04"/>
    <n v="6.6666666666666666E-2"/>
    <n v="4.3333333333333335E-2"/>
    <n v="0.11"/>
    <m/>
    <x v="0"/>
    <s v="AVL"/>
    <m/>
    <s v="new"/>
    <m/>
    <m/>
    <s v="bur"/>
    <m/>
    <s v="BHA"/>
    <m/>
    <s v="che"/>
    <s v="MCI"/>
    <s v="NOR"/>
    <m/>
    <s v="liv"/>
    <s v="1"/>
    <n v="0.4"/>
    <n v="0.13"/>
    <n v="1.4796625924066782"/>
    <n v="1.5747472225268204"/>
    <n v="0"/>
    <n v="1.5423839046364605"/>
    <n v="1.4796625924066782"/>
    <n v="2.5729661281319078"/>
    <n v="1.7131145377060264"/>
    <n v="1.334552545486857"/>
  </r>
  <r>
    <x v="308"/>
    <s v="Midfielder"/>
    <x v="1"/>
    <s v="Manchester Utd"/>
    <s v="MUN"/>
    <n v="0.01"/>
    <n v="0.1"/>
    <n v="0.02"/>
    <n v="0.12"/>
    <n v="0.02"/>
    <n v="0.1"/>
    <n v="1.6666666666666666E-2"/>
    <n v="0.10666666666666667"/>
    <n v="0.12333333333333334"/>
    <n v="67"/>
    <x v="0"/>
    <s v="LEI"/>
    <m/>
    <s v="eve"/>
    <s v="NOR"/>
    <s v="liv"/>
    <s v="ars"/>
    <m/>
    <s v="BRE"/>
    <m/>
    <s v="bha"/>
    <m/>
    <s v="CHE"/>
    <m/>
    <s v="cry"/>
    <s v="2"/>
    <n v="8.3333333333333329E-2"/>
    <n v="0.32"/>
    <n v="2.4928207150879746"/>
    <n v="2.4226251976943716"/>
    <n v="4.7972812394109363"/>
    <n v="2.3380289678953674"/>
    <n v="2.3615910698908316"/>
    <n v="2.3650262495673462"/>
    <n v="2.2439004281551309"/>
    <n v="2.3301828348132365"/>
  </r>
  <r>
    <x v="309"/>
    <s v="Midfielder"/>
    <x v="1"/>
    <s v="Chelsea"/>
    <s v="CHE"/>
    <n v="0.09"/>
    <n v="0.08"/>
    <n v="0.08"/>
    <n v="0.1"/>
    <n v="0.06"/>
    <n v="0.09"/>
    <n v="7.6666666666666661E-2"/>
    <n v="9.0000000000000011E-2"/>
    <n v="0.16666666666666669"/>
    <n v="68"/>
    <x v="0"/>
    <s v="BRE"/>
    <m/>
    <s v="sou"/>
    <s v="ARS"/>
    <m/>
    <s v="WHU"/>
    <m/>
    <s v="eve"/>
    <m/>
    <s v="WOL"/>
    <s v="LEI"/>
    <s v="mun"/>
    <s v="lee"/>
    <s v="WAT"/>
    <s v="2"/>
    <n v="0.3833333333333333"/>
    <n v="0.27"/>
    <n v="2.5857177661041573"/>
    <n v="2.6531478259152874"/>
    <n v="2.5475510554338188"/>
    <n v="2.6012098903114698"/>
    <n v="2.6845829648603043"/>
    <n v="5.4112854766791836"/>
    <n v="5.4578241556419211"/>
    <n v="2.7378086848324443"/>
  </r>
  <r>
    <x v="310"/>
    <s v="Goalkeeper"/>
    <x v="2"/>
    <s v="Burnley"/>
    <s v="BUR"/>
    <n v="0"/>
    <n v="0.01"/>
    <n v="0"/>
    <n v="0"/>
    <n v="0"/>
    <n v="0"/>
    <n v="0"/>
    <n v="3.3333333333333335E-3"/>
    <n v="3.3333333333333335E-3"/>
    <n v="96"/>
    <x v="0"/>
    <s v="MCI"/>
    <s v="EVE"/>
    <s v="nor"/>
    <s v="whu"/>
    <s v="SOU"/>
    <s v="WOL"/>
    <m/>
    <s v="wat"/>
    <m/>
    <s v="AVL"/>
    <m/>
    <s v="tot"/>
    <s v="avl"/>
    <s v="NEW"/>
    <s v="2"/>
    <n v="0"/>
    <n v="0.01"/>
    <n v="4.0152418742960698"/>
    <n v="2.0134549912774724"/>
    <n v="4.0191993527993892"/>
    <n v="2.0093826129011139"/>
    <n v="2.011292990073966"/>
    <n v="2.0090502375925787"/>
    <n v="4.01741408932096"/>
    <n v="2.0108442872174872"/>
  </r>
  <r>
    <x v="311"/>
    <s v="Defender"/>
    <x v="0"/>
    <s v="Watford"/>
    <s v="WAT"/>
    <n v="0"/>
    <n v="0.01"/>
    <n v="0"/>
    <n v="0.01"/>
    <n v="0"/>
    <n v="0.01"/>
    <n v="0"/>
    <n v="0.01"/>
    <n v="0.01"/>
    <m/>
    <x v="0"/>
    <s v="liv"/>
    <m/>
    <s v="LEE"/>
    <s v="BRE"/>
    <m/>
    <s v="mci"/>
    <m/>
    <s v="BUR"/>
    <m/>
    <s v="cry"/>
    <m/>
    <s v="LEI"/>
    <s v="EVE"/>
    <s v="che"/>
    <s v="1"/>
    <n v="0"/>
    <n v="0.03"/>
    <n v="1.0189369365369918"/>
    <n v="1.0374133622510859"/>
    <n v="1.0268952035455992"/>
    <n v="1.0142906908282996"/>
    <n v="1.0307009757341392"/>
    <n v="1.0245590538290836"/>
    <n v="2.068091018306125"/>
    <n v="1.0181413541602991"/>
  </r>
  <r>
    <x v="312"/>
    <s v="Midfielder"/>
    <x v="1"/>
    <s v="Arsenal"/>
    <s v="ARS"/>
    <n v="0.38"/>
    <n v="0.24"/>
    <n v="0.45"/>
    <n v="0.21"/>
    <n v="0.28999999999999998"/>
    <n v="0.22"/>
    <n v="0.37333333333333335"/>
    <n v="0.2233333333333333"/>
    <n v="0.59666666666666668"/>
    <n v="46"/>
    <x v="0"/>
    <s v="CRY"/>
    <m/>
    <s v="BHA"/>
    <s v="sou"/>
    <s v="che"/>
    <s v="MUN"/>
    <m/>
    <s v="whu"/>
    <m/>
    <s v="LEE"/>
    <s v="tot"/>
    <s v="new"/>
    <m/>
    <s v="EVE"/>
    <s v="1"/>
    <n v="1.8666666666666667"/>
    <n v="0.66999999999999993"/>
    <n v="3.0766044404369657"/>
    <n v="3.2957436026508309"/>
    <n v="6.0698986852762822"/>
    <n v="3.4967177902882889"/>
    <n v="3.3342894210562672"/>
    <n v="7.2851380187746235"/>
    <n v="3.750834190835914"/>
    <n v="3.6579981441769975"/>
  </r>
  <r>
    <x v="313"/>
    <s v="Midfielder"/>
    <x v="1"/>
    <s v="West Ham"/>
    <s v="WHU"/>
    <n v="0.19"/>
    <n v="0.08"/>
    <n v="0.17"/>
    <n v="0.1"/>
    <n v="0.14000000000000001"/>
    <n v="7.0000000000000007E-2"/>
    <n v="0.16666666666666666"/>
    <n v="8.3333333333333329E-2"/>
    <n v="0.25"/>
    <m/>
    <x v="0"/>
    <s v="EVE"/>
    <m/>
    <s v="bre"/>
    <s v="BUR"/>
    <m/>
    <s v="che"/>
    <m/>
    <s v="ARS"/>
    <m/>
    <s v="nor"/>
    <m/>
    <s v="MCI"/>
    <m/>
    <s v="bha"/>
    <s v="1"/>
    <n v="0.83333333333333326"/>
    <n v="0.25"/>
    <n v="2.1351503243857088"/>
    <n v="1.971215683591077"/>
    <n v="2.1086463459550293"/>
    <n v="1.6551044557885752"/>
    <n v="1.9079290459999541"/>
    <n v="2.4576240550594877"/>
    <n v="1.5160527243552613"/>
    <n v="1.9804424058627068"/>
  </r>
  <r>
    <x v="314"/>
    <s v="Defender"/>
    <x v="0"/>
    <s v="Arsenal"/>
    <s v="ARS"/>
    <n v="0.09"/>
    <n v="0.12"/>
    <n v="0.08"/>
    <n v="0.12"/>
    <n v="0.08"/>
    <n v="0.09"/>
    <n v="8.3333333333333329E-2"/>
    <n v="0.10999999999999999"/>
    <n v="0.1933333333333333"/>
    <n v="52"/>
    <x v="0"/>
    <s v="CRY"/>
    <m/>
    <s v="BHA"/>
    <s v="sou"/>
    <s v="che"/>
    <s v="MUN"/>
    <m/>
    <s v="whu"/>
    <m/>
    <s v="LEE"/>
    <s v="tot"/>
    <s v="new"/>
    <m/>
    <s v="EVE"/>
    <s v="1"/>
    <n v="0.5"/>
    <n v="0.32999999999999996"/>
    <n v="1.6794671559379823"/>
    <n v="1.751169720184043"/>
    <n v="3.3316751282967072"/>
    <n v="1.8169286856528042"/>
    <n v="1.7637819524875304"/>
    <n v="3.7293027157357179"/>
    <n v="1.9000758390514356"/>
    <n v="1.8696997869908967"/>
  </r>
  <r>
    <x v="315"/>
    <s v="Forward"/>
    <x v="3"/>
    <s v="Crystal Palace"/>
    <s v="CRY"/>
    <n v="0.42"/>
    <n v="0.14000000000000001"/>
    <n v="0.47"/>
    <n v="0.12"/>
    <n v="0.42"/>
    <n v="0.12"/>
    <n v="0.43666666666666659"/>
    <n v="0.12666666666666668"/>
    <n v="0.56333333333333324"/>
    <n v="60"/>
    <x v="0"/>
    <s v="ARS"/>
    <m/>
    <s v="lei"/>
    <s v="new"/>
    <m/>
    <s v="LEE"/>
    <m/>
    <s v="sou"/>
    <m/>
    <s v="WAT"/>
    <s v="eve??"/>
    <s v="avl"/>
    <s v="eve??"/>
    <s v="MUN"/>
    <s v="2"/>
    <n v="1.7466666666666664"/>
    <n v="0.38"/>
    <n v="3.7823345579937562"/>
    <n v="4.5985092250093214"/>
    <n v="4.3062184149189395"/>
    <n v="4.6521916795769798"/>
    <n v="4.1260628210915993"/>
    <n v="8.6300299617549676"/>
    <n v="8.1530712673799659"/>
    <n v="4.0931747046043734"/>
  </r>
  <r>
    <x v="316"/>
    <s v="Defender"/>
    <x v="0"/>
    <s v="Manchester City"/>
    <s v="MCI"/>
    <n v="0.02"/>
    <n v="0.14000000000000001"/>
    <n v="0.02"/>
    <n v="0.1"/>
    <n v="0.02"/>
    <n v="0.09"/>
    <n v="0.02"/>
    <n v="0.11"/>
    <n v="0.13"/>
    <n v="80"/>
    <x v="0"/>
    <s v="bur"/>
    <m/>
    <s v="LIV"/>
    <s v="BHA"/>
    <m/>
    <s v="WAT"/>
    <m/>
    <s v="lee"/>
    <m/>
    <s v="NEW"/>
    <s v="wol"/>
    <s v="whu"/>
    <m/>
    <s v="AVL"/>
    <s v="2"/>
    <n v="0.12"/>
    <n v="0.33"/>
    <n v="2.4605146360120891"/>
    <n v="2.2840540480548785"/>
    <n v="2.4072606916660475"/>
    <n v="2.5081845533284692"/>
    <n v="2.561200433766289"/>
    <n v="4.9102105053370426"/>
    <n v="2.4140986489390226"/>
    <n v="2.4072606916660475"/>
  </r>
  <r>
    <x v="317"/>
    <s v="Midfielder"/>
    <x v="1"/>
    <s v="Tottenham"/>
    <s v="TOT"/>
    <n v="0.01"/>
    <n v="0.05"/>
    <n v="0.01"/>
    <n v="0.05"/>
    <n v="0.01"/>
    <n v="0.04"/>
    <n v="0.01"/>
    <n v="4.6666666666666669E-2"/>
    <n v="5.6666666666666671E-2"/>
    <n v="77"/>
    <x v="1"/>
    <s v="NEW"/>
    <m/>
    <s v="avl"/>
    <s v="BHA"/>
    <m/>
    <s v="bre"/>
    <m/>
    <s v="LEI"/>
    <m/>
    <s v="liv"/>
    <s v="ARS"/>
    <s v="BUR"/>
    <m/>
    <s v="nor"/>
    <s v="2"/>
    <n v="0.05"/>
    <n v="0.14000000000000001"/>
    <n v="2.2060414571322564"/>
    <n v="2.171954514258998"/>
    <n v="2.171954514258998"/>
    <n v="2.1703362891221274"/>
    <n v="2.2321552128926823"/>
    <n v="4.279170717930171"/>
    <n v="2.194439512982882"/>
    <n v="2.2556448342719717"/>
  </r>
  <r>
    <x v="318"/>
    <s v="Forward"/>
    <x v="3"/>
    <s v="Aston Villa"/>
    <s v="AVL"/>
    <n v="0.37"/>
    <n v="0.06"/>
    <n v="0.38"/>
    <n v="0.05"/>
    <n v="0.32"/>
    <n v="0.05"/>
    <n v="0.35666666666666669"/>
    <n v="5.3333333333333337E-2"/>
    <n v="0.41000000000000003"/>
    <m/>
    <x v="0"/>
    <s v="wol"/>
    <m/>
    <s v="TOT"/>
    <m/>
    <m/>
    <s v="lei"/>
    <m/>
    <s v="NOR"/>
    <m/>
    <s v="bur"/>
    <s v="LIV"/>
    <s v="CRY"/>
    <s v="BUR"/>
    <s v="mci"/>
    <s v="1"/>
    <n v="1.4266666666666667"/>
    <n v="0.16"/>
    <n v="2.4887079136433869"/>
    <n v="2.3270644742365496"/>
    <n v="0"/>
    <n v="2.9386996725774877"/>
    <n v="3.1348586160255882"/>
    <n v="4.625294026784271"/>
    <n v="4.9226415635660148"/>
    <n v="1.755818759363398"/>
  </r>
  <r>
    <x v="319"/>
    <s v="Midfielder"/>
    <x v="1"/>
    <s v="Southampton"/>
    <s v="SOU"/>
    <n v="0.04"/>
    <n v="0.08"/>
    <n v="0.03"/>
    <n v="7.0000000000000007E-2"/>
    <n v="0.03"/>
    <n v="0.08"/>
    <n v="3.3333333333333333E-2"/>
    <n v="7.6666666666666675E-2"/>
    <n v="0.11000000000000001"/>
    <m/>
    <x v="0"/>
    <s v="lee"/>
    <m/>
    <s v="CHE"/>
    <s v="ARS"/>
    <s v="bur"/>
    <s v="bha"/>
    <m/>
    <s v="CRY"/>
    <m/>
    <s v="bre"/>
    <m/>
    <s v="LIV"/>
    <m/>
    <s v="lei"/>
    <s v="1"/>
    <n v="0.16666666666666666"/>
    <n v="0.23000000000000004"/>
    <n v="1.4946877897643585"/>
    <n v="1.2398690161195092"/>
    <n v="2.7383768358235172"/>
    <n v="1.3589927578389605"/>
    <n v="1.3247252672956622"/>
    <n v="1.3556143579918098"/>
    <n v="1.2503883831002263"/>
    <n v="1.4846749181443719"/>
  </r>
  <r>
    <x v="320"/>
    <s v="Defender"/>
    <x v="0"/>
    <s v="Norwich City"/>
    <s v="NOR"/>
    <n v="0.02"/>
    <n v="0"/>
    <n v="7.0000000000000007E-2"/>
    <n v="0"/>
    <n v="0.06"/>
    <n v="0"/>
    <n v="5.000000000000001E-2"/>
    <n v="0"/>
    <n v="5.000000000000001E-2"/>
    <m/>
    <x v="1"/>
    <s v="bha"/>
    <m/>
    <s v="BUR"/>
    <s v="mun"/>
    <m/>
    <s v="NEW"/>
    <m/>
    <s v="avl"/>
    <m/>
    <s v="WHU"/>
    <m/>
    <s v="wol"/>
    <s v="lei"/>
    <s v="TOT"/>
    <s v="1"/>
    <n v="0.30000000000000004"/>
    <n v="0"/>
    <n v="1.2715071277773651"/>
    <n v="1.3070097573413928"/>
    <n v="1.2952754285492063"/>
    <n v="1.3253286165246152"/>
    <n v="1.2715071277773651"/>
    <n v="1.2760657659593484"/>
    <n v="2.648039249495544"/>
    <n v="1.2509155518514485"/>
  </r>
  <r>
    <x v="321"/>
    <s v="Midfielder"/>
    <x v="1"/>
    <s v="West Ham"/>
    <s v="WHU"/>
    <n v="0.19"/>
    <n v="0.17"/>
    <n v="0.18"/>
    <n v="0.22"/>
    <n v="0.18"/>
    <n v="0.21"/>
    <n v="0.18333333333333335"/>
    <n v="0.19999999999999998"/>
    <n v="0.3833333333333333"/>
    <m/>
    <x v="0"/>
    <s v="EVE"/>
    <m/>
    <s v="bre"/>
    <s v="BUR"/>
    <m/>
    <s v="che"/>
    <m/>
    <s v="ARS"/>
    <m/>
    <s v="nor"/>
    <m/>
    <s v="MCI"/>
    <m/>
    <s v="bha"/>
    <s v="1"/>
    <n v="0.91666666666666674"/>
    <n v="0.6"/>
    <n v="2.5892104541399923"/>
    <n v="2.3597019570275082"/>
    <n v="2.5521048843370409"/>
    <n v="1.9171462381040054"/>
    <n v="2.2711006643999361"/>
    <n v="3.0406736770832827"/>
    <n v="1.7224738140973659"/>
    <n v="2.3726193682077898"/>
  </r>
  <r>
    <x v="322"/>
    <s v="Midfielder"/>
    <x v="1"/>
    <s v="Brighton"/>
    <s v="BHA"/>
    <n v="0.14000000000000001"/>
    <n v="0.21"/>
    <n v="0.13"/>
    <n v="0.23"/>
    <n v="0.14000000000000001"/>
    <n v="0.28999999999999998"/>
    <n v="0.13666666666666669"/>
    <n v="0.24333333333333332"/>
    <n v="0.38"/>
    <n v="73"/>
    <x v="0"/>
    <s v="NOR"/>
    <m/>
    <s v="ars"/>
    <s v="tot"/>
    <s v="MCI"/>
    <s v="SOU"/>
    <m/>
    <s v="wol"/>
    <m/>
    <s v="MUN"/>
    <m/>
    <s v="lee"/>
    <m/>
    <s v="WHU"/>
    <s v="2"/>
    <n v="0.68333333333333346"/>
    <n v="0.73"/>
    <n v="3.9016387672160704"/>
    <n v="3.1844982015507095"/>
    <n v="5.8553413677444919"/>
    <n v="3.4129320315718465"/>
    <n v="3.3260759566907483"/>
    <n v="3.3910753522762609"/>
    <n v="3.7625850660511593"/>
    <n v="3.3005764974084855"/>
  </r>
  <r>
    <x v="323"/>
    <s v="Defender"/>
    <x v="0"/>
    <s v="Leeds United"/>
    <s v="LEE"/>
    <n v="0.01"/>
    <n v="0.01"/>
    <n v="0.01"/>
    <n v="0.02"/>
    <n v="7.0000000000000007E-2"/>
    <n v="0.02"/>
    <n v="3.0000000000000002E-2"/>
    <n v="1.6666666666666666E-2"/>
    <n v="4.6666666666666669E-2"/>
    <n v="84"/>
    <x v="0"/>
    <s v="SOU"/>
    <m/>
    <s v="wat"/>
    <m/>
    <m/>
    <s v="cry"/>
    <m/>
    <s v="MCI"/>
    <m/>
    <s v="ars"/>
    <m/>
    <s v="BHA"/>
    <s v="CHE"/>
    <s v="bre"/>
    <s v="2"/>
    <n v="0.18000000000000002"/>
    <n v="0.05"/>
    <n v="2.2299346938171167"/>
    <n v="2.2597387717012176"/>
    <n v="0"/>
    <n v="2.1882860793563084"/>
    <n v="2.1095619630169633"/>
    <n v="2.192760320535375"/>
    <n v="4.3472391798582724"/>
    <n v="2.2061965605162595"/>
  </r>
  <r>
    <x v="324"/>
    <s v="Forward"/>
    <x v="3"/>
    <s v="Leeds United"/>
    <s v="LEE"/>
    <n v="0.64"/>
    <n v="0.16"/>
    <n v="0.48"/>
    <n v="0.08"/>
    <n v="0.5"/>
    <n v="7.0000000000000007E-2"/>
    <n v="0.54"/>
    <n v="0.10333333333333333"/>
    <n v="0.64333333333333331"/>
    <n v="67"/>
    <x v="1"/>
    <s v="SOU"/>
    <m/>
    <s v="wat"/>
    <m/>
    <m/>
    <s v="cry"/>
    <m/>
    <s v="MCI"/>
    <m/>
    <s v="ars"/>
    <m/>
    <s v="BHA"/>
    <s v="CHE"/>
    <s v="bre"/>
    <s v="2"/>
    <n v="2.16"/>
    <n v="0.31"/>
    <n v="4.469298668383817"/>
    <n v="4.7893685482695982"/>
    <n v="0"/>
    <n v="4.0220287652612239"/>
    <n v="3.1766002115299958"/>
    <n v="4.0700782248798957"/>
    <n v="7.7290468445649232"/>
    <n v="4.2143717585876557"/>
  </r>
  <r>
    <x v="325"/>
    <s v="Goalkeeper"/>
    <x v="2"/>
    <s v="Brentford"/>
    <s v="BRE"/>
    <n v="0"/>
    <n v="0"/>
    <n v="0"/>
    <n v="0"/>
    <n v="0"/>
    <n v="0"/>
    <n v="0"/>
    <n v="0"/>
    <n v="0"/>
    <n v="0"/>
    <x v="0"/>
    <s v="che"/>
    <m/>
    <s v="WHU"/>
    <s v="wat"/>
    <m/>
    <m/>
    <m/>
    <s v="mun"/>
    <m/>
    <s v="SOU"/>
    <m/>
    <s v="eve"/>
    <m/>
    <s v="LEE"/>
    <s v="1"/>
    <n v="0"/>
    <n v="0"/>
    <n v="1"/>
    <n v="1"/>
    <n v="1"/>
    <n v="0"/>
    <n v="1"/>
    <n v="1"/>
    <n v="1"/>
    <n v="1"/>
  </r>
  <r>
    <x v="326"/>
    <s v="Forward"/>
    <x v="3"/>
    <s v="Leicester City"/>
    <s v="LEI"/>
    <n v="0.39"/>
    <n v="0.17"/>
    <n v="0.48"/>
    <n v="0.17"/>
    <n v="0.42"/>
    <n v="0.15"/>
    <n v="0.43"/>
    <n v="0.16333333333333333"/>
    <n v="0.59333333333333327"/>
    <n v="56"/>
    <x v="0"/>
    <s v="mun"/>
    <m/>
    <s v="CRY"/>
    <s v="new"/>
    <s v="eve"/>
    <s v="AVL"/>
    <m/>
    <s v="tot"/>
    <m/>
    <s v="EVE"/>
    <s v="che"/>
    <s v="wat"/>
    <s v="NOR"/>
    <s v="SOU"/>
    <s v="1"/>
    <n v="1.72"/>
    <n v="0.49"/>
    <n v="3.1751956569791533"/>
    <n v="2.8091836320758325"/>
    <n v="6.7122941368115114"/>
    <n v="3.0001025079599222"/>
    <n v="2.8484112319723369"/>
    <n v="5.6521197515555386"/>
    <n v="7.4693038786678372"/>
    <n v="3.2093724927644676"/>
  </r>
  <r>
    <x v="327"/>
    <s v="Midfielder"/>
    <x v="1"/>
    <s v="Manchester Utd"/>
    <s v="MUN"/>
    <n v="0.19"/>
    <n v="0.28000000000000003"/>
    <n v="0.19"/>
    <n v="0.34"/>
    <n v="0.28999999999999998"/>
    <n v="0.18"/>
    <n v="0.2233333333333333"/>
    <n v="0.26666666666666666"/>
    <n v="0.49"/>
    <n v="77"/>
    <x v="0"/>
    <s v="LEI"/>
    <m/>
    <s v="eve"/>
    <s v="NOR"/>
    <s v="liv"/>
    <s v="ars"/>
    <m/>
    <s v="BRE"/>
    <m/>
    <s v="bha"/>
    <m/>
    <s v="CHE"/>
    <m/>
    <s v="cry"/>
    <s v="2"/>
    <n v="1.1166666666666665"/>
    <n v="0.8"/>
    <n v="4.3419166212858311"/>
    <n v="4.0083428816054845"/>
    <n v="7.7887331624899865"/>
    <n v="3.6063360044614572"/>
    <n v="3.7183046709688288"/>
    <n v="3.7346288719109428"/>
    <n v="3.1590309602413251"/>
    <n v="3.5690506613025694"/>
  </r>
  <r>
    <x v="328"/>
    <s v="Midfielder"/>
    <x v="1"/>
    <s v="Watford"/>
    <s v="WAT"/>
    <n v="0.01"/>
    <n v="0.01"/>
    <n v="0.01"/>
    <n v="0.03"/>
    <n v="0.01"/>
    <n v="0.02"/>
    <n v="0.01"/>
    <n v="0.02"/>
    <n v="0.03"/>
    <m/>
    <x v="0"/>
    <s v="liv"/>
    <m/>
    <s v="LEE"/>
    <s v="BRE"/>
    <m/>
    <s v="mci"/>
    <m/>
    <s v="BUR"/>
    <m/>
    <s v="cry"/>
    <m/>
    <s v="LEI"/>
    <s v="EVE"/>
    <s v="che"/>
    <s v="1"/>
    <n v="0.05"/>
    <n v="0.06"/>
    <n v="1.0694354339689702"/>
    <n v="1.1371823282539817"/>
    <n v="1.0986157463338633"/>
    <n v="1.0523991997037649"/>
    <n v="1.1125702443585106"/>
    <n v="1.0900498640399736"/>
    <n v="2.2496670671224583"/>
    <n v="1.066518298587763"/>
  </r>
  <r>
    <x v="329"/>
    <s v="Midfielder"/>
    <x v="1"/>
    <s v="Aston Villa"/>
    <s v="AVL"/>
    <n v="0.39"/>
    <n v="0.28000000000000003"/>
    <n v="0.27"/>
    <n v="0.2"/>
    <n v="0.25"/>
    <n v="0.17"/>
    <n v="0.30333333333333334"/>
    <n v="0.21666666666666667"/>
    <n v="0.52"/>
    <m/>
    <x v="0"/>
    <s v="wol"/>
    <m/>
    <s v="TOT"/>
    <m/>
    <m/>
    <s v="lei"/>
    <m/>
    <s v="NOR"/>
    <m/>
    <s v="bur"/>
    <s v="LIV"/>
    <s v="CRY"/>
    <s v="BUR"/>
    <s v="mci"/>
    <s v="1"/>
    <n v="1.5166666666666666"/>
    <n v="0.65"/>
    <n v="3.0328994619079865"/>
    <n v="2.8121678744826832"/>
    <n v="0"/>
    <n v="3.6473840066709391"/>
    <n v="3.9152481101189753"/>
    <n v="5.5849603306928071"/>
    <n v="5.9910021351216578"/>
    <n v="2.0321054487105226"/>
  </r>
  <r>
    <x v="330"/>
    <s v="Midfielder"/>
    <x v="1"/>
    <s v="Manchester City"/>
    <s v="MCI"/>
    <n v="0.46"/>
    <n v="0.32"/>
    <n v="0.38"/>
    <n v="0.38"/>
    <n v="0.36"/>
    <n v="0.32"/>
    <n v="0.40000000000000008"/>
    <n v="0.34"/>
    <n v="0.7400000000000001"/>
    <n v="83"/>
    <x v="0"/>
    <s v="bur"/>
    <m/>
    <s v="LIV"/>
    <s v="BHA"/>
    <m/>
    <s v="WAT"/>
    <m/>
    <s v="lee"/>
    <m/>
    <s v="NEW"/>
    <s v="wol"/>
    <s v="whu"/>
    <m/>
    <s v="AVL"/>
    <s v="2"/>
    <n v="2.0000000000000004"/>
    <n v="1.02"/>
    <n v="5.09056489057002"/>
    <n v="3.906318278057185"/>
    <n v="4.7331717529588087"/>
    <n v="5.4104830023377275"/>
    <n v="5.7662784666093163"/>
    <n v="10.10852383581749"/>
    <n v="4.7790620439907734"/>
    <n v="4.7331717529588087"/>
  </r>
  <r>
    <x v="331"/>
    <s v="Goalkeeper"/>
    <x v="2"/>
    <s v="Tottenham"/>
    <s v="TOT"/>
    <n v="0"/>
    <n v="0"/>
    <n v="0"/>
    <n v="0"/>
    <n v="0"/>
    <n v="0"/>
    <n v="0"/>
    <n v="0"/>
    <n v="0"/>
    <n v="90"/>
    <x v="0"/>
    <s v="NEW"/>
    <m/>
    <s v="avl"/>
    <s v="BHA"/>
    <m/>
    <s v="bre"/>
    <m/>
    <s v="LEI"/>
    <m/>
    <s v="liv"/>
    <s v="ARS"/>
    <s v="BUR"/>
    <m/>
    <s v="nor"/>
    <s v="2"/>
    <n v="0"/>
    <n v="0"/>
    <n v="2"/>
    <n v="2"/>
    <n v="2"/>
    <n v="2"/>
    <n v="2"/>
    <n v="4"/>
    <n v="2"/>
    <n v="2"/>
  </r>
  <r>
    <x v="332"/>
    <s v="Midfielder"/>
    <x v="1"/>
    <s v="Tottenham"/>
    <s v="TOT"/>
    <n v="0.09"/>
    <n v="0.05"/>
    <n v="0.12"/>
    <n v="0.04"/>
    <n v="0.1"/>
    <n v="0.04"/>
    <n v="0.10333333333333333"/>
    <n v="4.3333333333333335E-2"/>
    <n v="0.14666666666666667"/>
    <n v="95"/>
    <x v="0"/>
    <s v="NEW"/>
    <m/>
    <s v="avl"/>
    <s v="BHA"/>
    <m/>
    <s v="bre"/>
    <m/>
    <s v="LEI"/>
    <m/>
    <s v="liv"/>
    <s v="ARS"/>
    <s v="BUR"/>
    <m/>
    <s v="nor"/>
    <s v="2"/>
    <n v="0.51666666666666661"/>
    <n v="0.13"/>
    <n v="2.7012639067308375"/>
    <n v="2.585248697653431"/>
    <n v="2.585248697653431"/>
    <n v="2.5797410542051353"/>
    <n v="2.7901423035294801"/>
    <n v="4.9501599873412854"/>
    <n v="2.6617765880470019"/>
    <n v="2.8700894359432017"/>
  </r>
  <r>
    <x v="333"/>
    <s v="Midfielder"/>
    <x v="1"/>
    <s v="Norwich City"/>
    <s v="NOR"/>
    <n v="0.08"/>
    <n v="0.08"/>
    <n v="7.0000000000000007E-2"/>
    <n v="7.0000000000000007E-2"/>
    <n v="0.08"/>
    <n v="0.09"/>
    <n v="7.6666666666666675E-2"/>
    <n v="0.08"/>
    <n v="0.15666666666666668"/>
    <m/>
    <x v="0"/>
    <s v="bha"/>
    <m/>
    <s v="BUR"/>
    <s v="mun"/>
    <m/>
    <s v="NEW"/>
    <m/>
    <s v="avl"/>
    <m/>
    <s v="WHU"/>
    <m/>
    <s v="wol"/>
    <s v="lei"/>
    <s v="TOT"/>
    <s v="1"/>
    <n v="0.38333333333333336"/>
    <n v="0.24"/>
    <n v="1.5641314766040806"/>
    <n v="1.6378980513648937"/>
    <n v="1.613516723763351"/>
    <n v="1.6759605698900339"/>
    <n v="1.5641314766040806"/>
    <n v="1.5736033137155347"/>
    <n v="3.3464815517296294"/>
    <n v="1.5213467577357873"/>
  </r>
  <r>
    <x v="334"/>
    <s v="Forward"/>
    <x v="3"/>
    <s v="Arsenal"/>
    <s v="ARS"/>
    <n v="0.5"/>
    <n v="7.0000000000000007E-2"/>
    <n v="0.59"/>
    <n v="7.0000000000000007E-2"/>
    <n v="0.55000000000000004"/>
    <n v="0.06"/>
    <n v="0.54666666666666663"/>
    <n v="6.6666666666666666E-2"/>
    <n v="0.61333333333333329"/>
    <n v="80"/>
    <x v="1"/>
    <s v="CRY"/>
    <m/>
    <s v="BHA"/>
    <s v="sou"/>
    <s v="che"/>
    <s v="MUN"/>
    <m/>
    <s v="whu"/>
    <m/>
    <s v="LEE"/>
    <s v="tot"/>
    <s v="new"/>
    <m/>
    <s v="EVE"/>
    <s v="2"/>
    <n v="2.1866666666666665"/>
    <n v="0.2"/>
    <n v="3.9538091712915477"/>
    <n v="4.1599900387621478"/>
    <n v="7.8292345054636243"/>
    <n v="4.349080076013685"/>
    <n v="4.196256538076593"/>
    <n v="8.9726134315934694"/>
    <n v="4.5881698825736059"/>
    <n v="4.5008234838774381"/>
  </r>
  <r>
    <x v="335"/>
    <s v="Defender"/>
    <x v="0"/>
    <s v="Brentford"/>
    <s v="BRE"/>
    <n v="7.0000000000000007E-2"/>
    <n v="0.02"/>
    <n v="0.09"/>
    <n v="0.02"/>
    <n v="0.09"/>
    <n v="0.02"/>
    <n v="8.3333333333333329E-2"/>
    <n v="0.02"/>
    <n v="0.10333333333333333"/>
    <n v="98"/>
    <x v="0"/>
    <s v="che"/>
    <m/>
    <s v="WHU"/>
    <s v="wat"/>
    <m/>
    <m/>
    <m/>
    <s v="mun"/>
    <m/>
    <s v="SOU"/>
    <m/>
    <s v="eve"/>
    <m/>
    <s v="LEE"/>
    <s v="2"/>
    <n v="0.5"/>
    <n v="0.06"/>
    <n v="2.3386386109922483"/>
    <n v="2.5153227631241171"/>
    <n v="2.6324074441420953"/>
    <n v="0"/>
    <n v="2.5511807999585185"/>
    <n v="2.5598409936416751"/>
    <n v="2.5867853984516893"/>
    <n v="2.6983827620202705"/>
  </r>
  <r>
    <x v="336"/>
    <s v="Midfielder"/>
    <x v="1"/>
    <s v="Norwich City"/>
    <s v="NOR"/>
    <n v="0.1"/>
    <n v="0.06"/>
    <n v="0.06"/>
    <n v="0.01"/>
    <n v="7.0000000000000007E-2"/>
    <n v="0.03"/>
    <n v="7.6666666666666675E-2"/>
    <n v="3.3333333333333333E-2"/>
    <n v="0.11000000000000001"/>
    <m/>
    <x v="0"/>
    <s v="bha"/>
    <m/>
    <s v="BUR"/>
    <s v="mun"/>
    <m/>
    <s v="NEW"/>
    <m/>
    <s v="avl"/>
    <m/>
    <s v="WHU"/>
    <m/>
    <s v="wol"/>
    <s v="lei"/>
    <s v="TOT"/>
    <s v="1"/>
    <n v="0.38333333333333336"/>
    <n v="0.1"/>
    <n v="1.4374281503079769"/>
    <n v="1.4946268312722437"/>
    <n v="1.4757215237737213"/>
    <n v="1.5241405488452135"/>
    <n v="1.4374281503079769"/>
    <n v="1.4447726229345057"/>
    <n v="3.0440632352983759"/>
    <n v="1.4042528335384448"/>
  </r>
  <r>
    <x v="337"/>
    <s v="Midfielder"/>
    <x v="1"/>
    <s v="Manchester City"/>
    <s v="MCI"/>
    <n v="0.57999999999999996"/>
    <n v="0.19"/>
    <n v="0.61"/>
    <n v="0.23"/>
    <n v="0.56000000000000005"/>
    <n v="0.22"/>
    <n v="0.58333333333333337"/>
    <n v="0.21333333333333335"/>
    <n v="0.79666666666666675"/>
    <n v="73"/>
    <x v="0"/>
    <s v="bur"/>
    <m/>
    <s v="LIV"/>
    <s v="BHA"/>
    <m/>
    <s v="WAT"/>
    <m/>
    <s v="lee"/>
    <m/>
    <s v="NEW"/>
    <s v="wol"/>
    <s v="whu"/>
    <m/>
    <s v="AVL"/>
    <s v="2"/>
    <n v="2.916666666666667"/>
    <n v="0.64"/>
    <n v="5.6397712342585109"/>
    <n v="4.2450790316633729"/>
    <n v="5.2188678370938728"/>
    <n v="6.0165401363072348"/>
    <n v="6.4355619468787424"/>
    <n v="11.194034142182408"/>
    <n v="5.2729130253180525"/>
    <n v="5.2188678370938728"/>
  </r>
  <r>
    <x v="338"/>
    <s v="Midfielder"/>
    <x v="1"/>
    <s v="Leeds United"/>
    <s v="LEE"/>
    <n v="0.38"/>
    <n v="0.22"/>
    <n v="0.3"/>
    <n v="0.23"/>
    <n v="0.31"/>
    <n v="0.22"/>
    <n v="0.33"/>
    <n v="0.22333333333333336"/>
    <n v="0.55333333333333334"/>
    <n v="90"/>
    <x v="0"/>
    <s v="SOU"/>
    <m/>
    <s v="wat"/>
    <m/>
    <m/>
    <s v="cry"/>
    <m/>
    <s v="MCI"/>
    <m/>
    <s v="ars"/>
    <m/>
    <s v="BHA"/>
    <s v="CHE"/>
    <s v="bre"/>
    <s v="2"/>
    <n v="1.6500000000000001"/>
    <n v="0.67"/>
    <n v="4.3193412593726546"/>
    <n v="4.6199736971601082"/>
    <n v="0"/>
    <n v="3.8992334961158059"/>
    <n v="3.1051467573884981"/>
    <n v="3.9443649723568255"/>
    <n v="7.502586509874746"/>
    <n v="4.0798957408596603"/>
  </r>
  <r>
    <x v="339"/>
    <s v="Defender"/>
    <x v="0"/>
    <s v="Manchester Utd"/>
    <s v="MUN"/>
    <n v="0.04"/>
    <n v="0.01"/>
    <n v="0.04"/>
    <n v="0.01"/>
    <n v="7.0000000000000007E-2"/>
    <n v="0.03"/>
    <n v="5.000000000000001E-2"/>
    <n v="1.6666666666666666E-2"/>
    <n v="6.666666666666668E-2"/>
    <n v="88"/>
    <x v="0"/>
    <s v="LEI"/>
    <m/>
    <s v="eve"/>
    <s v="NOR"/>
    <s v="liv"/>
    <s v="ars"/>
    <m/>
    <s v="BRE"/>
    <m/>
    <s v="bha"/>
    <m/>
    <s v="CHE"/>
    <m/>
    <s v="cry"/>
    <s v="2"/>
    <n v="0.30000000000000004"/>
    <n v="0.05"/>
    <n v="2.4276543395391519"/>
    <n v="2.3667408740323062"/>
    <n v="4.6918556209764324"/>
    <n v="2.2933309225538316"/>
    <n v="2.3137773746986556"/>
    <n v="2.3167583157402594"/>
    <n v="2.2116491318701552"/>
    <n v="2.2865222946726433"/>
  </r>
  <r>
    <x v="340"/>
    <s v="Forward"/>
    <x v="3"/>
    <s v="Wolves"/>
    <s v="WOL"/>
    <n v="0.24"/>
    <n v="0.1"/>
    <n v="0.26"/>
    <n v="0.12"/>
    <n v="0.28999999999999998"/>
    <n v="0.11"/>
    <n v="0.26333333333333336"/>
    <n v="0.11"/>
    <n v="0.37333333333333335"/>
    <n v="83"/>
    <x v="1"/>
    <s v="AVL"/>
    <m/>
    <s v="new"/>
    <m/>
    <m/>
    <s v="bur"/>
    <m/>
    <s v="BHA"/>
    <m/>
    <s v="che"/>
    <s v="MCI"/>
    <s v="NOR"/>
    <m/>
    <s v="liv"/>
    <s v="2"/>
    <n v="1.0533333333333335"/>
    <n v="0.33"/>
    <n v="3.2519495336400723"/>
    <n v="3.5001263984190594"/>
    <n v="0"/>
    <n v="3.4156561032964223"/>
    <n v="3.2519495336400723"/>
    <n v="5.4954776300298223"/>
    <n v="3.8612737933836536"/>
    <n v="2.8732031847612935"/>
  </r>
  <r>
    <x v="341"/>
    <s v="Defender"/>
    <x v="0"/>
    <s v="Wolves"/>
    <s v="WOL"/>
    <n v="0.03"/>
    <n v="0.1"/>
    <n v="0.02"/>
    <n v="0.13"/>
    <n v="0.03"/>
    <n v="0.14000000000000001"/>
    <n v="2.6666666666666668E-2"/>
    <n v="0.12333333333333334"/>
    <n v="0.15"/>
    <m/>
    <x v="0"/>
    <s v="AVL"/>
    <m/>
    <s v="new"/>
    <m/>
    <m/>
    <s v="bur"/>
    <m/>
    <s v="BHA"/>
    <m/>
    <s v="che"/>
    <s v="MCI"/>
    <s v="NOR"/>
    <m/>
    <s v="liv"/>
    <s v="1"/>
    <n v="0.16"/>
    <n v="0.37"/>
    <n v="1.4796625924066782"/>
    <n v="1.5747472225268204"/>
    <n v="0"/>
    <n v="1.5423839046364605"/>
    <n v="1.4796625924066782"/>
    <n v="2.5729661281319078"/>
    <n v="1.7131145377060264"/>
    <n v="1.334552545486857"/>
  </r>
  <r>
    <x v="342"/>
    <s v="Defender"/>
    <x v="0"/>
    <s v="Chelsea"/>
    <s v="CHE"/>
    <n v="0.14000000000000001"/>
    <n v="0.27"/>
    <n v="0.15"/>
    <n v="0.3"/>
    <n v="0.15"/>
    <n v="0.28000000000000003"/>
    <n v="0.1466666666666667"/>
    <n v="0.28333333333333338"/>
    <n v="0.43000000000000005"/>
    <n v="75"/>
    <x v="0"/>
    <s v="BRE"/>
    <m/>
    <s v="sou"/>
    <s v="ARS"/>
    <m/>
    <s v="WHU"/>
    <m/>
    <s v="eve"/>
    <m/>
    <s v="WOL"/>
    <s v="LEI"/>
    <s v="mun"/>
    <s v="lee"/>
    <s v="WAT"/>
    <s v="2"/>
    <n v="0.88000000000000012"/>
    <n v="0.85000000000000009"/>
    <n v="3.5509567377962123"/>
    <n v="3.7295087839287464"/>
    <n v="3.4498928457660809"/>
    <n v="3.5919792503655756"/>
    <n v="3.8127477487882548"/>
    <n v="7.7370263387576346"/>
    <n v="7.8602588611130457"/>
    <n v="3.9536872827961154"/>
  </r>
  <r>
    <x v="343"/>
    <s v="Defender"/>
    <x v="0"/>
    <s v="Leicester City"/>
    <s v="LEI"/>
    <n v="7.0000000000000007E-2"/>
    <n v="0.12"/>
    <n v="0.06"/>
    <n v="0.09"/>
    <n v="0.05"/>
    <n v="0.1"/>
    <n v="0.06"/>
    <n v="0.10333333333333333"/>
    <n v="0.16333333333333333"/>
    <n v="79"/>
    <x v="0"/>
    <s v="mun"/>
    <m/>
    <s v="CRY"/>
    <s v="new"/>
    <s v="eve"/>
    <s v="AVL"/>
    <m/>
    <s v="tot"/>
    <m/>
    <s v="EVE"/>
    <s v="che"/>
    <s v="wat"/>
    <s v="NOR"/>
    <s v="SOU"/>
    <s v="2"/>
    <n v="0.36"/>
    <n v="0.31"/>
    <n v="2.6594484570932275"/>
    <n v="2.5484855355162024"/>
    <n v="5.4286140595763399"/>
    <n v="2.6063659187027817"/>
    <n v="2.5603780658015682"/>
    <n v="5.1072037255847107"/>
    <n v="5.6581147505463578"/>
    <n v="2.6698097602498612"/>
  </r>
  <r>
    <x v="344"/>
    <s v="Forward"/>
    <x v="3"/>
    <s v="Everton"/>
    <s v="EVE"/>
    <n v="0.26"/>
    <n v="0.17"/>
    <n v="0.22"/>
    <n v="0.18"/>
    <n v="0.26"/>
    <n v="0.16"/>
    <n v="0.24666666666666667"/>
    <n v="0.17"/>
    <n v="0.41666666666666669"/>
    <n v="88"/>
    <x v="0"/>
    <s v="whu"/>
    <s v="bur"/>
    <s v="MUN"/>
    <s v="LEI"/>
    <m/>
    <s v="liv"/>
    <m/>
    <s v="CHE"/>
    <m/>
    <s v="lei"/>
    <s v="CRY"/>
    <s v="BRE"/>
    <s v="wat"/>
    <s v="ars"/>
    <s v="2"/>
    <n v="0.98666666666666669"/>
    <n v="0.51"/>
    <n v="6.9088989995781418"/>
    <n v="3.4730963046510404"/>
    <n v="3.8287314138388489"/>
    <n v="2.944742722789929"/>
    <n v="2.9050520019971393"/>
    <n v="7.0539553215342465"/>
    <n v="7.0319560024006842"/>
    <n v="3.2543388973968597"/>
  </r>
  <r>
    <x v="345"/>
    <s v="Defender"/>
    <x v="0"/>
    <s v="Brentford"/>
    <s v="BRE"/>
    <n v="7.0000000000000007E-2"/>
    <n v="0.04"/>
    <n v="7.0000000000000007E-2"/>
    <n v="0.03"/>
    <n v="0.06"/>
    <n v="0.03"/>
    <n v="6.6666666666666666E-2"/>
    <n v="3.3333333333333333E-2"/>
    <n v="0.1"/>
    <n v="86"/>
    <x v="0"/>
    <s v="che"/>
    <m/>
    <s v="WHU"/>
    <s v="wat"/>
    <m/>
    <m/>
    <m/>
    <s v="mun"/>
    <m/>
    <s v="SOU"/>
    <m/>
    <s v="eve"/>
    <m/>
    <s v="LEE"/>
    <s v="2"/>
    <n v="0.4"/>
    <n v="0.1"/>
    <n v="2.3023559026716502"/>
    <n v="2.460109609932247"/>
    <n v="2.5646495036982992"/>
    <n v="0"/>
    <n v="2.4921257142486772"/>
    <n v="2.4998580300372097"/>
    <n v="2.5239155343318656"/>
    <n v="2.6235560375180986"/>
  </r>
  <r>
    <x v="346"/>
    <s v="Midfielder"/>
    <x v="1"/>
    <s v="Manchester City"/>
    <s v="MCI"/>
    <n v="0.61"/>
    <n v="0.23"/>
    <n v="0.57999999999999996"/>
    <n v="0.35"/>
    <n v="0.56000000000000005"/>
    <n v="0.33"/>
    <n v="0.58333333333333337"/>
    <n v="0.30333333333333329"/>
    <n v="0.88666666666666671"/>
    <n v="61"/>
    <x v="0"/>
    <s v="bur"/>
    <m/>
    <s v="LIV"/>
    <s v="BHA"/>
    <m/>
    <s v="WAT"/>
    <m/>
    <s v="lee"/>
    <m/>
    <s v="NEW"/>
    <s v="wol"/>
    <s v="whu"/>
    <m/>
    <s v="AVL"/>
    <s v="2"/>
    <n v="2.916666666666667"/>
    <n v="0.90999999999999992"/>
    <n v="5.9160800158657647"/>
    <n v="4.4155114604963002"/>
    <n v="5.4632242520935002"/>
    <n v="6.321450868304316"/>
    <n v="6.7722822071385158"/>
    <n v="11.740160445384635"/>
    <n v="5.521372214681465"/>
    <n v="5.4632242520935002"/>
  </r>
  <r>
    <x v="347"/>
    <s v="Defender"/>
    <x v="0"/>
    <s v="Arsenal"/>
    <s v="ARS"/>
    <n v="0.04"/>
    <n v="0"/>
    <n v="0.11"/>
    <n v="0"/>
    <n v="0.14000000000000001"/>
    <n v="0"/>
    <n v="9.6666666666666679E-2"/>
    <n v="0"/>
    <n v="9.6666666666666679E-2"/>
    <n v="55"/>
    <x v="0"/>
    <s v="CRY"/>
    <m/>
    <s v="BHA"/>
    <s v="sou"/>
    <s v="che"/>
    <s v="MUN"/>
    <m/>
    <s v="whu"/>
    <m/>
    <s v="LEE"/>
    <s v="tot"/>
    <s v="new"/>
    <m/>
    <s v="EVE"/>
    <s v="1"/>
    <n v="0.58000000000000007"/>
    <n v="0"/>
    <n v="1.4748083740289515"/>
    <n v="1.5249137803695723"/>
    <n v="2.9305681619422779"/>
    <n v="1.5708658285284656"/>
    <n v="1.5337271475214069"/>
    <n v="3.2084284037671287"/>
    <n v="1.6289686586142564"/>
    <n v="1.6077420198249641"/>
  </r>
  <r>
    <x v="348"/>
    <s v="Goalkeeper"/>
    <x v="2"/>
    <s v="Brighton"/>
    <s v="BHA"/>
    <n v="0"/>
    <n v="0.02"/>
    <n v="0"/>
    <n v="0.03"/>
    <n v="0"/>
    <n v="0.03"/>
    <n v="0"/>
    <n v="2.6666666666666668E-2"/>
    <n v="2.6666666666666668E-2"/>
    <n v="97"/>
    <x v="0"/>
    <s v="NOR"/>
    <m/>
    <s v="ars"/>
    <s v="tot"/>
    <s v="MCI"/>
    <s v="SOU"/>
    <m/>
    <s v="wol"/>
    <m/>
    <s v="MUN"/>
    <m/>
    <s v="lee"/>
    <m/>
    <s v="WHU"/>
    <s v="2"/>
    <n v="0"/>
    <n v="0.08"/>
    <n v="2.1076399302197775"/>
    <n v="2.0670470680123043"/>
    <n v="4.1050193227025185"/>
    <n v="2.0799772848059535"/>
    <n v="2.0750609032089105"/>
    <n v="2.0787401142797886"/>
    <n v="2.099768966002896"/>
    <n v="2.0736175375891595"/>
  </r>
  <r>
    <x v="349"/>
    <s v="Forward"/>
    <x v="3"/>
    <s v="Liverpool"/>
    <s v="LIV"/>
    <n v="0.53"/>
    <n v="0.22"/>
    <n v="0.55000000000000004"/>
    <n v="0.17"/>
    <n v="0.47"/>
    <n v="0.13"/>
    <n v="0.51666666666666672"/>
    <n v="0.17333333333333334"/>
    <n v="0.69000000000000006"/>
    <n v="53"/>
    <x v="0"/>
    <s v="WAT"/>
    <m/>
    <s v="mci"/>
    <s v="mun"/>
    <m/>
    <s v="EVE"/>
    <m/>
    <s v="new"/>
    <m/>
    <s v="TOT"/>
    <s v="avl?"/>
    <s v="sou"/>
    <m/>
    <s v="WOL"/>
    <s v="1"/>
    <n v="2.0666666666666669"/>
    <n v="0.52"/>
    <n v="3.9211200991325348"/>
    <n v="2.2321751203067164"/>
    <n v="3.5459303617131566"/>
    <n v="3.7103896976101844"/>
    <n v="3.80505562692335"/>
    <n v="6.5044444376884361"/>
    <n v="3.5859322087258327"/>
    <n v="3.4269692037547657"/>
  </r>
  <r>
    <x v="350"/>
    <s v="Defender"/>
    <x v="0"/>
    <s v="Leeds United"/>
    <s v="LEE"/>
    <n v="0.04"/>
    <n v="0.05"/>
    <n v="0.04"/>
    <n v="0.01"/>
    <n v="0.05"/>
    <n v="0.01"/>
    <n v="4.3333333333333335E-2"/>
    <n v="2.3333333333333334E-2"/>
    <n v="6.6666666666666666E-2"/>
    <n v="85"/>
    <x v="0"/>
    <s v="SOU"/>
    <m/>
    <s v="wat"/>
    <m/>
    <m/>
    <s v="cry"/>
    <m/>
    <s v="MCI"/>
    <m/>
    <s v="ars"/>
    <m/>
    <s v="BHA"/>
    <s v="CHE"/>
    <s v="bre"/>
    <s v="2"/>
    <n v="0.26"/>
    <n v="7.0000000000000007E-2"/>
    <n v="2.3299062998245583"/>
    <n v="2.3726686724408772"/>
    <n v="0"/>
    <n v="2.2701495921199206"/>
    <n v="2.1571975991112948"/>
    <n v="2.2765691555507552"/>
    <n v="4.4982127363183899"/>
    <n v="2.2958472390015898"/>
  </r>
  <r>
    <x v="351"/>
    <s v="Midfielder"/>
    <x v="1"/>
    <s v="Manchester City"/>
    <s v="MCI"/>
    <n v="7.0000000000000007E-2"/>
    <n v="0.06"/>
    <n v="0.06"/>
    <n v="0.05"/>
    <n v="0.08"/>
    <n v="0.04"/>
    <n v="7.0000000000000007E-2"/>
    <n v="4.9999999999999996E-2"/>
    <n v="0.12"/>
    <n v="94"/>
    <x v="0"/>
    <s v="bur"/>
    <m/>
    <s v="LIV"/>
    <s v="BHA"/>
    <m/>
    <s v="WAT"/>
    <m/>
    <s v="lee"/>
    <m/>
    <s v="NEW"/>
    <s v="wol"/>
    <s v="whu"/>
    <m/>
    <s v="AVL"/>
    <s v="2"/>
    <n v="0.35000000000000003"/>
    <n v="0.15"/>
    <n v="2.5116829289023213"/>
    <n v="2.315615608949865"/>
    <n v="2.4525118796289416"/>
    <n v="2.5646495036982992"/>
    <n v="2.6235560375180986"/>
    <n v="5.0113450059300479"/>
    <n v="2.460109609932247"/>
    <n v="2.4525118796289416"/>
  </r>
  <r>
    <x v="352"/>
    <s v="Forward"/>
    <x v="3"/>
    <s v="Leeds United"/>
    <s v="LEE"/>
    <n v="0.27"/>
    <n v="0.28999999999999998"/>
    <n v="0.24"/>
    <n v="0.16"/>
    <n v="0.17"/>
    <n v="0.14000000000000001"/>
    <n v="0.22666666666666668"/>
    <n v="0.19666666666666666"/>
    <n v="0.42333333333333334"/>
    <n v="77"/>
    <x v="0"/>
    <s v="SOU"/>
    <m/>
    <s v="wat"/>
    <m/>
    <m/>
    <s v="cry"/>
    <m/>
    <s v="MCI"/>
    <m/>
    <s v="ars"/>
    <m/>
    <s v="BHA"/>
    <s v="CHE"/>
    <s v="bre"/>
    <s v="2"/>
    <n v="0.90666666666666673"/>
    <n v="0.59"/>
    <n v="3.4962417032447148"/>
    <n v="3.6901841810702423"/>
    <n v="0"/>
    <n v="3.2252239076953977"/>
    <n v="2.7129466868784995"/>
    <n v="3.2543388973968597"/>
    <n v="6.2595708950197722"/>
    <n v="3.3417718213304419"/>
  </r>
  <r>
    <x v="353"/>
    <s v="Defender"/>
    <x v="0"/>
    <s v="Southampton"/>
    <s v="SOU"/>
    <n v="0.06"/>
    <n v="0.02"/>
    <n v="0.03"/>
    <n v="0.01"/>
    <n v="0.05"/>
    <n v="0.03"/>
    <n v="4.6666666666666669E-2"/>
    <n v="0.02"/>
    <n v="6.6666666666666666E-2"/>
    <m/>
    <x v="0"/>
    <s v="lee"/>
    <m/>
    <s v="CHE"/>
    <s v="ARS"/>
    <s v="bur"/>
    <s v="bha"/>
    <m/>
    <s v="CRY"/>
    <m/>
    <s v="bre"/>
    <m/>
    <s v="LIV"/>
    <m/>
    <s v="lei"/>
    <s v="1"/>
    <n v="0.28000000000000003"/>
    <n v="0.06"/>
    <n v="1.4240181055123071"/>
    <n v="1.2056020138167221"/>
    <n v="2.6328944307058717"/>
    <n v="1.3077080781476804"/>
    <n v="1.278335943396282"/>
    <n v="1.3048123068501227"/>
    <n v="1.2146186140859081"/>
    <n v="1.4154356441237474"/>
  </r>
  <r>
    <x v="354"/>
    <s v="Defender"/>
    <x v="0"/>
    <s v="Wolves"/>
    <s v="WOL"/>
    <n v="0.12"/>
    <n v="0.01"/>
    <n v="0.14000000000000001"/>
    <n v="0.01"/>
    <n v="0.13"/>
    <n v="0.01"/>
    <n v="0.13"/>
    <n v="0.01"/>
    <n v="0.14000000000000001"/>
    <m/>
    <x v="0"/>
    <s v="AVL"/>
    <m/>
    <s v="new"/>
    <m/>
    <m/>
    <s v="bur"/>
    <m/>
    <s v="BHA"/>
    <m/>
    <s v="che"/>
    <s v="MCI"/>
    <s v="NOR"/>
    <m/>
    <s v="liv"/>
    <s v="1"/>
    <n v="0.78"/>
    <n v="0.03"/>
    <n v="1.7330692449988856"/>
    <n v="1.8783872646164612"/>
    <n v="0"/>
    <n v="1.8289263448217603"/>
    <n v="1.7330692449988856"/>
    <n v="2.8756652146921606"/>
    <n v="2.0898542934752475"/>
    <n v="1.5112972864987815"/>
  </r>
  <r>
    <x v="355"/>
    <s v="Forward"/>
    <x v="3"/>
    <s v="Chelsea"/>
    <s v="CHE"/>
    <n v="0.38"/>
    <n v="0.2"/>
    <n v="0.41"/>
    <n v="0.2"/>
    <n v="0.36"/>
    <n v="0.18"/>
    <n v="0.3833333333333333"/>
    <n v="0.19333333333333336"/>
    <n v="0.57666666666666666"/>
    <n v="70"/>
    <x v="0"/>
    <s v="BRE"/>
    <m/>
    <s v="sou"/>
    <s v="ARS"/>
    <m/>
    <s v="WHU"/>
    <m/>
    <s v="eve"/>
    <m/>
    <s v="WOL"/>
    <s v="LEI"/>
    <s v="mun"/>
    <s v="lee"/>
    <s v="WAT"/>
    <s v="2"/>
    <n v="1.5333333333333332"/>
    <n v="0.58000000000000007"/>
    <n v="3.8946176719899781"/>
    <n v="4.1127332736239399"/>
    <n v="3.7711600466583723"/>
    <n v="3.9447299513136316"/>
    <n v="4.2144163251093518"/>
    <n v="8.5650764908908297"/>
    <n v="8.7156148708009056"/>
    <n v="4.3865852356314772"/>
  </r>
  <r>
    <x v="356"/>
    <s v="Defender"/>
    <x v="0"/>
    <s v="Manchester City"/>
    <s v="MCI"/>
    <n v="7.0000000000000007E-2"/>
    <n v="0.06"/>
    <n v="0.08"/>
    <n v="0.1"/>
    <n v="0.09"/>
    <n v="0.1"/>
    <n v="0.08"/>
    <n v="8.666666666666667E-2"/>
    <n v="0.16666666666666669"/>
    <n v="92"/>
    <x v="0"/>
    <s v="bur"/>
    <m/>
    <s v="LIV"/>
    <s v="BHA"/>
    <m/>
    <s v="WAT"/>
    <m/>
    <s v="lee"/>
    <m/>
    <s v="NEW"/>
    <s v="wol"/>
    <s v="whu"/>
    <m/>
    <s v="AVL"/>
    <s v="2"/>
    <n v="0.48"/>
    <n v="0.26"/>
    <n v="2.7572907347754354"/>
    <n v="2.4671111012458002"/>
    <n v="2.6697175818508336"/>
    <n v="2.8356812654734824"/>
    <n v="2.9228629355267861"/>
    <n v="5.4967906087764717"/>
    <n v="2.6809622226997258"/>
    <n v="2.6697175818508336"/>
  </r>
  <r>
    <x v="357"/>
    <s v="Midfielder"/>
    <x v="1"/>
    <s v="Chelsea"/>
    <s v="CHE"/>
    <n v="0.11"/>
    <n v="0.1"/>
    <n v="0.1"/>
    <n v="0.17"/>
    <n v="0.12"/>
    <n v="0.14000000000000001"/>
    <n v="0.11"/>
    <n v="0.13666666666666669"/>
    <n v="0.2466666666666667"/>
    <n v="58"/>
    <x v="0"/>
    <s v="BRE"/>
    <m/>
    <s v="sou"/>
    <s v="ARS"/>
    <m/>
    <s v="WHU"/>
    <m/>
    <s v="eve"/>
    <m/>
    <s v="WOL"/>
    <s v="LEI"/>
    <s v="mun"/>
    <s v="lee"/>
    <s v="WAT"/>
    <s v="1"/>
    <n v="0.55000000000000004"/>
    <n v="0.41000000000000003"/>
    <n v="1.8606465134591699"/>
    <n v="1.959727417671443"/>
    <n v="1.8045648161476517"/>
    <n v="1.8834104510699148"/>
    <n v="2.0059178259171819"/>
    <n v="4.0737255983857388"/>
    <n v="4.1421089633922099"/>
    <n v="2.0841270471007345"/>
  </r>
  <r>
    <x v="358"/>
    <s v="Midfielder"/>
    <x v="1"/>
    <s v="Wolves"/>
    <s v="WOL"/>
    <n v="0.04"/>
    <n v="0.09"/>
    <n v="0.04"/>
    <n v="0.09"/>
    <n v="0.04"/>
    <n v="0.1"/>
    <n v="0.04"/>
    <n v="9.3333333333333338E-2"/>
    <n v="0.13333333333333333"/>
    <m/>
    <x v="0"/>
    <s v="AVL"/>
    <m/>
    <s v="new"/>
    <m/>
    <m/>
    <s v="bur"/>
    <m/>
    <s v="BHA"/>
    <m/>
    <s v="che"/>
    <s v="MCI"/>
    <s v="NOR"/>
    <m/>
    <s v="liv"/>
    <s v="1"/>
    <n v="0.2"/>
    <n v="0.28000000000000003"/>
    <n v="1.4344114044437841"/>
    <n v="1.5205257864393844"/>
    <n v="0"/>
    <n v="1.4912156117462283"/>
    <n v="1.4344114044437841"/>
    <n v="2.5189127198175769"/>
    <n v="1.6458395813186653"/>
    <n v="1.3029909845918706"/>
  </r>
  <r>
    <x v="359"/>
    <s v="Defender"/>
    <x v="0"/>
    <s v="Leicester City"/>
    <s v="LEI"/>
    <n v="0"/>
    <n v="0.08"/>
    <n v="0"/>
    <n v="0"/>
    <n v="0"/>
    <n v="0"/>
    <n v="0"/>
    <n v="2.6666666666666668E-2"/>
    <n v="2.6666666666666668E-2"/>
    <n v="90"/>
    <x v="0"/>
    <s v="mun"/>
    <m/>
    <s v="CRY"/>
    <s v="new"/>
    <s v="eve"/>
    <s v="AVL"/>
    <m/>
    <s v="tot"/>
    <m/>
    <s v="EVE"/>
    <s v="che"/>
    <s v="wat"/>
    <s v="NOR"/>
    <s v="SOU"/>
    <s v="2"/>
    <n v="0"/>
    <n v="0.08"/>
    <n v="2.0787401142797886"/>
    <n v="2.06549081021089"/>
    <n v="4.170580783232996"/>
    <n v="2.0724019007406307"/>
    <n v="2.0669108138270529"/>
    <n v="4.1322034299205619"/>
    <n v="4.1979838508115055"/>
    <n v="2.0799772848059535"/>
  </r>
  <r>
    <x v="360"/>
    <s v="Midfielder"/>
    <x v="1"/>
    <s v="Newcastle Utd"/>
    <s v="NEW"/>
    <n v="7.0000000000000007E-2"/>
    <n v="0.15"/>
    <n v="7.0000000000000007E-2"/>
    <n v="0.12"/>
    <n v="0.17"/>
    <n v="0.15"/>
    <n v="0.10333333333333335"/>
    <n v="0.14000000000000001"/>
    <n v="0.24333333333333335"/>
    <n v="61"/>
    <x v="0"/>
    <s v="tot"/>
    <m/>
    <s v="WOL"/>
    <s v="LEI"/>
    <s v="CRY"/>
    <s v="nor"/>
    <m/>
    <s v="LIV"/>
    <m/>
    <s v="mci"/>
    <m/>
    <s v="ARS"/>
    <m/>
    <s v="bur"/>
    <s v="2"/>
    <n v="0.51666666666666672"/>
    <n v="0.42000000000000004"/>
    <n v="2.7834141118917448"/>
    <n v="2.8788380750709912"/>
    <n v="5.9112727067953745"/>
    <n v="3.2602841829898956"/>
    <n v="2.5912532407660804"/>
    <n v="2.4461871247502414"/>
    <n v="2.7850094213107299"/>
    <n v="2.9585526868103482"/>
  </r>
  <r>
    <x v="361"/>
    <s v="Midfielder"/>
    <x v="1"/>
    <s v="Tottenham"/>
    <s v="TOT"/>
    <n v="0.03"/>
    <n v="0.13"/>
    <n v="0.03"/>
    <n v="0.1"/>
    <n v="0.02"/>
    <n v="0.01"/>
    <n v="2.6666666666666668E-2"/>
    <n v="0.08"/>
    <n v="0.10666666666666667"/>
    <n v="63"/>
    <x v="1"/>
    <s v="NEW"/>
    <m/>
    <s v="avl"/>
    <s v="BHA"/>
    <m/>
    <s v="bre"/>
    <m/>
    <s v="LEI"/>
    <m/>
    <s v="liv"/>
    <s v="ARS"/>
    <s v="BUR"/>
    <m/>
    <s v="nor"/>
    <s v="2"/>
    <n v="0.13333333333333333"/>
    <n v="0.24"/>
    <n v="2.4048533894528545"/>
    <n v="2.3378755367896096"/>
    <n v="2.3378755367896096"/>
    <n v="2.3346958663452329"/>
    <n v="2.456164628841762"/>
    <n v="4.5485459720733195"/>
    <n v="2.3820565869137331"/>
    <n v="2.502319674358962"/>
  </r>
  <r>
    <x v="362"/>
    <s v="Midfielder"/>
    <x v="1"/>
    <s v="Liverpool"/>
    <s v="LIV"/>
    <n v="0.57999999999999996"/>
    <n v="0.15"/>
    <n v="0.55000000000000004"/>
    <n v="0.18"/>
    <n v="0.54"/>
    <n v="0.2"/>
    <n v="0.55666666666666664"/>
    <n v="0.17666666666666667"/>
    <n v="0.73333333333333328"/>
    <n v="91"/>
    <x v="0"/>
    <s v="WAT"/>
    <m/>
    <s v="mci"/>
    <s v="mun"/>
    <m/>
    <s v="EVE"/>
    <m/>
    <s v="new"/>
    <m/>
    <s v="TOT"/>
    <s v="avl?"/>
    <s v="sou"/>
    <m/>
    <s v="WOL"/>
    <s v="2"/>
    <n v="2.7833333333333332"/>
    <n v="0.53"/>
    <n v="5.7417440445073957"/>
    <n v="3.5783274092588604"/>
    <n v="5.261153066421234"/>
    <n v="5.4718136075058288"/>
    <n v="5.5930738313940846"/>
    <n v="9.76986826167823"/>
    <n v="5.3123925457132444"/>
    <n v="5.1087724079023671"/>
  </r>
  <r>
    <x v="363"/>
    <s v="Midfielder"/>
    <x v="1"/>
    <s v="West Ham"/>
    <s v="WHU"/>
    <n v="0.21"/>
    <n v="0.13"/>
    <n v="0.22"/>
    <n v="0.2"/>
    <n v="0.25"/>
    <n v="0.17"/>
    <n v="0.22666666666666666"/>
    <n v="0.16666666666666666"/>
    <n v="0.39333333333333331"/>
    <m/>
    <x v="0"/>
    <s v="EVE"/>
    <m/>
    <s v="bre"/>
    <s v="BUR"/>
    <m/>
    <s v="che"/>
    <m/>
    <s v="ARS"/>
    <m/>
    <s v="nor"/>
    <m/>
    <s v="MCI"/>
    <m/>
    <s v="bha"/>
    <s v="1"/>
    <n v="1.1333333333333333"/>
    <n v="0.5"/>
    <n v="2.7114574121507609"/>
    <n v="2.4642944152603929"/>
    <n v="2.6714975677475823"/>
    <n v="1.9876959487273904"/>
    <n v="2.3688776385845465"/>
    <n v="3.1976485753204584"/>
    <n v="1.7780487228740862"/>
    <n v="2.4782054734545427"/>
  </r>
  <r>
    <x v="364"/>
    <s v="Forward"/>
    <x v="3"/>
    <s v="Everton"/>
    <s v="EVE"/>
    <n v="0.25"/>
    <n v="0.08"/>
    <n v="0.26"/>
    <n v="7.0000000000000007E-2"/>
    <n v="0.27"/>
    <n v="0.08"/>
    <n v="0.26"/>
    <n v="7.6666666666666675E-2"/>
    <n v="0.33666666666666667"/>
    <n v="56"/>
    <x v="0"/>
    <s v="whu"/>
    <s v="bur"/>
    <s v="MUN"/>
    <s v="LEI"/>
    <m/>
    <s v="liv"/>
    <m/>
    <s v="CHE"/>
    <m/>
    <s v="lei"/>
    <s v="CRY"/>
    <s v="BRE"/>
    <s v="wat"/>
    <s v="ars"/>
    <s v="1"/>
    <n v="1.04"/>
    <n v="0.23000000000000004"/>
    <n v="4.4683530486398038"/>
    <n v="2.2499993141916401"/>
    <n v="2.5517743177563506"/>
    <n v="1.8016636467326572"/>
    <n v="1.7679839927859913"/>
    <n v="4.5914409298542278"/>
    <n v="4.5727733561573736"/>
    <n v="2.064372204695331"/>
  </r>
  <r>
    <x v="365"/>
    <s v="Midfielder"/>
    <x v="1"/>
    <s v="Brentford"/>
    <s v="BRE"/>
    <n v="0.13"/>
    <n v="0.25"/>
    <n v="0.16"/>
    <n v="0.27"/>
    <n v="0.12"/>
    <n v="0.19"/>
    <n v="0.13666666666666669"/>
    <n v="0.23666666666666666"/>
    <n v="0.37333333333333335"/>
    <n v="36"/>
    <x v="0"/>
    <s v="che"/>
    <m/>
    <s v="WHU"/>
    <s v="wat"/>
    <m/>
    <m/>
    <m/>
    <s v="mun"/>
    <m/>
    <s v="SOU"/>
    <m/>
    <s v="eve"/>
    <m/>
    <s v="LEE"/>
    <s v="1"/>
    <n v="0.68333333333333346"/>
    <n v="0.71"/>
    <n v="1.8425651154449985"/>
    <n v="2.2821721130111956"/>
    <n v="2.5734899503059272"/>
    <n v="0"/>
    <n v="2.3713903237063141"/>
    <n v="2.3929377103703584"/>
    <n v="2.4599779556714654"/>
    <n v="2.7376428245504352"/>
  </r>
  <r>
    <x v="366"/>
    <s v="Midfielder"/>
    <x v="1"/>
    <s v="Chelsea"/>
    <s v="CHE"/>
    <n v="0.04"/>
    <n v="0.06"/>
    <n v="0.03"/>
    <n v="0"/>
    <n v="0.05"/>
    <n v="0"/>
    <n v="0.04"/>
    <n v="0.02"/>
    <n v="0.06"/>
    <n v="48"/>
    <x v="0"/>
    <s v="BRE"/>
    <m/>
    <s v="sou"/>
    <s v="ARS"/>
    <m/>
    <s v="WHU"/>
    <m/>
    <s v="eve"/>
    <m/>
    <s v="WOL"/>
    <s v="LEI"/>
    <s v="mun"/>
    <s v="lee"/>
    <s v="WAT"/>
    <s v="1"/>
    <n v="0.2"/>
    <n v="0.06"/>
    <n v="1.2330917640618586"/>
    <n v="1.2599261756193492"/>
    <n v="1.2179029710399889"/>
    <n v="1.2392569971647687"/>
    <n v="1.2724360778525701"/>
    <n v="2.5616340162294708"/>
    <n v="2.5801545109187236"/>
    <n v="1.2936177419231156"/>
  </r>
  <r>
    <x v="367"/>
    <s v="Midfielder"/>
    <x v="1"/>
    <s v="Manchester Utd"/>
    <s v="MUN"/>
    <n v="0.05"/>
    <n v="0.08"/>
    <n v="0.04"/>
    <n v="0.09"/>
    <n v="0.05"/>
    <n v="7.0000000000000007E-2"/>
    <n v="4.6666666666666669E-2"/>
    <n v="0.08"/>
    <n v="0.12666666666666668"/>
    <n v="84"/>
    <x v="0"/>
    <s v="LEI"/>
    <m/>
    <s v="eve"/>
    <s v="NOR"/>
    <s v="liv"/>
    <s v="ars"/>
    <m/>
    <s v="BRE"/>
    <m/>
    <s v="bha"/>
    <m/>
    <s v="CHE"/>
    <m/>
    <s v="cry"/>
    <s v="2"/>
    <n v="0.23333333333333334"/>
    <n v="0.24"/>
    <n v="2.578351582995805"/>
    <n v="2.4959733725008326"/>
    <n v="4.9356523636062226"/>
    <n v="2.3966951524061337"/>
    <n v="2.4243465448305628"/>
    <n v="2.4283779127153982"/>
    <n v="2.286230254529162"/>
    <n v="2.3874872937477649"/>
  </r>
  <r>
    <x v="368"/>
    <s v="Defender"/>
    <x v="0"/>
    <s v="Everton"/>
    <s v="EVE"/>
    <n v="0.01"/>
    <n v="0.06"/>
    <n v="0.01"/>
    <n v="0.04"/>
    <n v="0.05"/>
    <n v="0.03"/>
    <n v="2.3333333333333334E-2"/>
    <n v="4.3333333333333335E-2"/>
    <n v="6.6666666666666666E-2"/>
    <n v="96"/>
    <x v="0"/>
    <s v="whu"/>
    <s v="bur"/>
    <s v="MUN"/>
    <s v="LEI"/>
    <m/>
    <s v="liv"/>
    <m/>
    <s v="CHE"/>
    <m/>
    <s v="lei"/>
    <s v="CRY"/>
    <s v="BRE"/>
    <s v="wat"/>
    <s v="ars"/>
    <s v="2"/>
    <n v="0.14000000000000001"/>
    <n v="0.13"/>
    <n v="4.5247679709706663"/>
    <n v="2.2657478856942856"/>
    <n v="2.3299047762159173"/>
    <n v="2.1704324288329273"/>
    <n v="2.1632721874426912"/>
    <n v="4.5509362606776707"/>
    <n v="4.5469675639074731"/>
    <n v="2.2262838545415269"/>
  </r>
  <r>
    <x v="369"/>
    <s v="Midfielder"/>
    <x v="1"/>
    <s v="Newcastle Utd"/>
    <s v="NEW"/>
    <n v="0.1"/>
    <n v="0.04"/>
    <n v="0.06"/>
    <n v="0.03"/>
    <n v="7.0000000000000007E-2"/>
    <n v="0.02"/>
    <n v="7.6666666666666675E-2"/>
    <n v="3.0000000000000002E-2"/>
    <n v="0.10666666666666667"/>
    <n v="68"/>
    <x v="0"/>
    <s v="tot"/>
    <m/>
    <s v="WOL"/>
    <s v="LEI"/>
    <s v="CRY"/>
    <s v="nor"/>
    <m/>
    <s v="LIV"/>
    <m/>
    <s v="mci"/>
    <m/>
    <s v="ARS"/>
    <m/>
    <s v="bur"/>
    <s v="2"/>
    <n v="0.38333333333333336"/>
    <n v="9.0000000000000011E-2"/>
    <n v="2.3958889818100633"/>
    <n v="2.4441103439860523"/>
    <n v="4.9658388767435699"/>
    <n v="2.6368695871336838"/>
    <n v="2.2987827764725388"/>
    <n v="2.2254753441798374"/>
    <n v="2.3966951524061337"/>
    <n v="2.4843931726941975"/>
  </r>
  <r>
    <x v="370"/>
    <s v="Midfielder"/>
    <x v="1"/>
    <s v="Brentford"/>
    <s v="BRE"/>
    <n v="0.12"/>
    <n v="7.0000000000000007E-2"/>
    <n v="0.14000000000000001"/>
    <n v="0.08"/>
    <n v="0.13"/>
    <n v="0.09"/>
    <n v="0.13"/>
    <n v="0.08"/>
    <n v="0.21000000000000002"/>
    <n v="79"/>
    <x v="0"/>
    <s v="che"/>
    <m/>
    <s v="WHU"/>
    <s v="wat"/>
    <m/>
    <m/>
    <m/>
    <s v="mun"/>
    <m/>
    <s v="SOU"/>
    <m/>
    <s v="eve"/>
    <m/>
    <s v="LEE"/>
    <s v="2"/>
    <n v="0.65"/>
    <n v="0.24"/>
    <n v="2.5381935067555372"/>
    <n v="2.8189951056794"/>
    <n v="3.0050761165829725"/>
    <n v="0"/>
    <n v="2.8759837713626455"/>
    <n v="2.8897472934662334"/>
    <n v="2.9325696511107209"/>
    <n v="3.1099297467822158"/>
  </r>
  <r>
    <x v="371"/>
    <s v="Defender"/>
    <x v="0"/>
    <s v="Tottenham"/>
    <s v="TOT"/>
    <n v="0.15"/>
    <n v="0.2"/>
    <n v="0.15"/>
    <n v="0.18"/>
    <n v="0.15"/>
    <n v="0.18"/>
    <n v="0.15"/>
    <n v="0.18666666666666668"/>
    <n v="0.33666666666666667"/>
    <n v="85"/>
    <x v="0"/>
    <s v="NEW"/>
    <m/>
    <s v="avl"/>
    <s v="BHA"/>
    <m/>
    <s v="bre"/>
    <m/>
    <s v="LEI"/>
    <m/>
    <s v="liv"/>
    <s v="ARS"/>
    <s v="BUR"/>
    <m/>
    <s v="nor"/>
    <s v="2"/>
    <n v="0.89999999999999991"/>
    <n v="0.56000000000000005"/>
    <n v="3.5832659337531276"/>
    <n v="3.3213346885165098"/>
    <n v="3.3213346885165098"/>
    <n v="3.3088999058858208"/>
    <n v="3.7839295306490328"/>
    <n v="6.1452065693581597"/>
    <n v="3.4941141523947774"/>
    <n v="3.9644287265109401"/>
  </r>
  <r>
    <x v="372"/>
    <s v="Midfielder"/>
    <x v="1"/>
    <s v="Brentford"/>
    <s v="BRE"/>
    <n v="0.06"/>
    <n v="0.05"/>
    <n v="0.05"/>
    <n v="0.05"/>
    <n v="0.06"/>
    <n v="0.03"/>
    <n v="5.6666666666666664E-2"/>
    <n v="4.3333333333333335E-2"/>
    <n v="0.1"/>
    <n v="50"/>
    <x v="0"/>
    <s v="che"/>
    <m/>
    <s v="WHU"/>
    <s v="wat"/>
    <m/>
    <m/>
    <m/>
    <s v="mun"/>
    <m/>
    <s v="SOU"/>
    <m/>
    <s v="eve"/>
    <m/>
    <s v="LEE"/>
    <s v="1"/>
    <n v="0.28333333333333333"/>
    <n v="0.13"/>
    <n v="1.2499475462085641"/>
    <n v="1.380357277543991"/>
    <n v="1.4667769230572607"/>
    <n v="0"/>
    <n v="1.4068239237789064"/>
    <n v="1.4132159714974268"/>
    <n v="1.4331035083810089"/>
    <n v="1.5154729910149616"/>
  </r>
  <r>
    <x v="373"/>
    <s v="Defender"/>
    <x v="0"/>
    <s v="Brighton"/>
    <s v="BHA"/>
    <n v="0.06"/>
    <n v="0.01"/>
    <n v="0.05"/>
    <n v="0"/>
    <n v="0.1"/>
    <n v="0.01"/>
    <n v="7.0000000000000007E-2"/>
    <n v="6.6666666666666671E-3"/>
    <n v="7.6666666666666675E-2"/>
    <n v="87"/>
    <x v="0"/>
    <s v="NOR"/>
    <m/>
    <s v="ars"/>
    <s v="tot"/>
    <s v="MCI"/>
    <s v="SOU"/>
    <m/>
    <s v="wol"/>
    <m/>
    <s v="MUN"/>
    <m/>
    <s v="lee"/>
    <m/>
    <s v="WHU"/>
    <s v="2"/>
    <n v="0.42000000000000004"/>
    <n v="0.02"/>
    <n v="2.5920196162087765"/>
    <n v="2.3687588740676739"/>
    <n v="4.5776062748638511"/>
    <n v="2.4398750664327449"/>
    <n v="2.4128349676490064"/>
    <n v="2.4330706285388359"/>
    <n v="2.5487293130159268"/>
    <n v="2.4048964567403774"/>
  </r>
  <r>
    <x v="374"/>
    <s v="Midfielder"/>
    <x v="1"/>
    <s v="Brighton"/>
    <s v="BHA"/>
    <n v="0.09"/>
    <n v="0.12"/>
    <n v="0.1"/>
    <n v="0.18"/>
    <n v="0.06"/>
    <n v="0.16"/>
    <n v="8.3333333333333329E-2"/>
    <n v="0.15333333333333332"/>
    <n v="0.23666666666666664"/>
    <n v="60"/>
    <x v="0"/>
    <s v="NOR"/>
    <m/>
    <s v="ars"/>
    <s v="tot"/>
    <s v="MCI"/>
    <s v="SOU"/>
    <m/>
    <s v="wol"/>
    <m/>
    <s v="MUN"/>
    <m/>
    <s v="lee"/>
    <m/>
    <s v="WHU"/>
    <s v="2"/>
    <n v="0.41666666666666663"/>
    <n v="0.45999999999999996"/>
    <n v="3.1795542353250621"/>
    <n v="2.7347241203015011"/>
    <n v="5.1508367446150967"/>
    <n v="2.8764177459985745"/>
    <n v="2.822542397664308"/>
    <n v="2.8628604189826805"/>
    <n v="3.0933015857817328"/>
    <n v="2.8067255160812068"/>
  </r>
  <r>
    <x v="375"/>
    <s v="Midfielder"/>
    <x v="1"/>
    <s v="Tottenham"/>
    <s v="TOT"/>
    <n v="0.42"/>
    <n v="0.27"/>
    <n v="0.42"/>
    <n v="0.2"/>
    <n v="0.43"/>
    <n v="0.22"/>
    <n v="0.42333333333333334"/>
    <n v="0.23"/>
    <n v="0.65333333333333332"/>
    <n v="92"/>
    <x v="0"/>
    <s v="NEW"/>
    <m/>
    <s v="avl"/>
    <s v="BHA"/>
    <m/>
    <s v="bre"/>
    <m/>
    <s v="LEI"/>
    <m/>
    <s v="liv"/>
    <s v="ARS"/>
    <s v="BUR"/>
    <m/>
    <s v="nor"/>
    <s v="2"/>
    <n v="2.1166666666666667"/>
    <n v="0.69000000000000006"/>
    <n v="5.0436299457080676"/>
    <n v="4.5401000176504596"/>
    <n v="4.5401000176504596"/>
    <n v="4.516195709488267"/>
    <n v="5.4293805132568167"/>
    <n v="8.1238902543369189"/>
    <n v="4.8722468409050297"/>
    <n v="5.776367551877196"/>
  </r>
  <r>
    <x v="376"/>
    <s v="Midfielder"/>
    <x v="1"/>
    <s v="Brighton"/>
    <s v="BHA"/>
    <n v="0.02"/>
    <n v="0.04"/>
    <n v="0.03"/>
    <n v="0.06"/>
    <n v="0.02"/>
    <n v="0.06"/>
    <n v="2.3333333333333334E-2"/>
    <n v="5.3333333333333337E-2"/>
    <n v="7.6666666666666675E-2"/>
    <n v="49"/>
    <x v="0"/>
    <s v="NOR"/>
    <m/>
    <s v="ars"/>
    <s v="tot"/>
    <s v="MCI"/>
    <s v="SOU"/>
    <m/>
    <s v="wol"/>
    <m/>
    <s v="MUN"/>
    <m/>
    <s v="lee"/>
    <m/>
    <s v="WHU"/>
    <s v="1"/>
    <n v="0.11666666666666667"/>
    <n v="0.16"/>
    <n v="1.3722547586767306"/>
    <n v="1.231871110209219"/>
    <n v="2.3631918243462096"/>
    <n v="1.2765881099539227"/>
    <n v="1.2595856235974814"/>
    <n v="1.2723095618842679"/>
    <n v="1.3450343407600145"/>
    <n v="1.25459398416251"/>
  </r>
  <r>
    <x v="377"/>
    <s v="Midfielder"/>
    <x v="1"/>
    <s v="Tottenham"/>
    <s v="TOT"/>
    <n v="0.41"/>
    <n v="0.11"/>
    <n v="0.41"/>
    <n v="0.16"/>
    <n v="0.43"/>
    <n v="0.12"/>
    <n v="0.41666666666666669"/>
    <n v="0.13"/>
    <n v="0.54666666666666663"/>
    <n v="32"/>
    <x v="0"/>
    <s v="NEW"/>
    <m/>
    <s v="avl"/>
    <s v="BHA"/>
    <m/>
    <s v="bre"/>
    <m/>
    <s v="LEI"/>
    <m/>
    <s v="liv"/>
    <s v="ARS"/>
    <s v="BUR"/>
    <m/>
    <s v="nor"/>
    <s v="1"/>
    <n v="2.0833333333333335"/>
    <n v="0.39"/>
    <n v="3.6821537051251618"/>
    <n v="3.2384254312311649"/>
    <n v="3.2384254312311649"/>
    <n v="3.2173601145371671"/>
    <n v="4.0220906660766724"/>
    <n v="5.6341170649857411"/>
    <n v="3.531124888303482"/>
    <n v="4.3278678426281232"/>
  </r>
  <r>
    <x v="378"/>
    <s v="Midfielder"/>
    <x v="1"/>
    <s v="Southampton"/>
    <s v="SOU"/>
    <n v="0.23"/>
    <n v="0.09"/>
    <n v="0.19"/>
    <n v="0.13"/>
    <n v="0.17"/>
    <n v="0.09"/>
    <n v="0.19666666666666668"/>
    <n v="0.10333333333333333"/>
    <n v="0.30000000000000004"/>
    <m/>
    <x v="0"/>
    <s v="lee"/>
    <m/>
    <s v="CHE"/>
    <s v="ARS"/>
    <s v="bur"/>
    <s v="bha"/>
    <m/>
    <s v="CRY"/>
    <m/>
    <s v="bre"/>
    <m/>
    <s v="LIV"/>
    <m/>
    <s v="lei"/>
    <s v="1"/>
    <n v="0.98333333333333339"/>
    <n v="0.31"/>
    <n v="2.6129316170468155"/>
    <n v="1.7820939349106684"/>
    <n v="4.4074807756262571"/>
    <n v="2.1704973953068625"/>
    <n v="2.0587680984093861"/>
    <n v="2.1594821084102707"/>
    <n v="1.8163923751503175"/>
    <n v="2.5802846070589607"/>
  </r>
  <r>
    <x v="379"/>
    <s v="Midfielder"/>
    <x v="1"/>
    <s v="Leeds United"/>
    <s v="LEE"/>
    <n v="7.0000000000000007E-2"/>
    <n v="0.09"/>
    <n v="0.05"/>
    <n v="0.08"/>
    <n v="7.0000000000000007E-2"/>
    <n v="0.09"/>
    <n v="6.3333333333333339E-2"/>
    <n v="8.666666666666667E-2"/>
    <n v="0.15000000000000002"/>
    <n v="94"/>
    <x v="0"/>
    <s v="SOU"/>
    <m/>
    <s v="wat"/>
    <m/>
    <m/>
    <s v="cry"/>
    <m/>
    <s v="MCI"/>
    <m/>
    <s v="ars"/>
    <m/>
    <s v="BHA"/>
    <s v="CHE"/>
    <s v="bre"/>
    <s v="2"/>
    <n v="0.31666666666666671"/>
    <n v="0.26"/>
    <n v="2.5765029279762488"/>
    <n v="2.6512290942653718"/>
    <n v="0"/>
    <n v="2.4720795902701642"/>
    <n v="2.2746988348106467"/>
    <n v="2.4832976152553603"/>
    <n v="4.8706141755866827"/>
    <n v="2.5169855792654041"/>
  </r>
  <r>
    <x v="380"/>
    <s v="Defender"/>
    <x v="0"/>
    <s v="Arsenal"/>
    <s v="ARS"/>
    <n v="0.02"/>
    <n v="0.04"/>
    <n v="0.02"/>
    <n v="0.06"/>
    <n v="0.03"/>
    <n v="0.06"/>
    <n v="2.3333333333333334E-2"/>
    <n v="5.3333333333333337E-2"/>
    <n v="7.6666666666666675E-2"/>
    <n v="93"/>
    <x v="1"/>
    <s v="CRY"/>
    <m/>
    <s v="BHA"/>
    <s v="sou"/>
    <s v="che"/>
    <s v="MUN"/>
    <m/>
    <s v="whu"/>
    <m/>
    <s v="LEE"/>
    <s v="tot"/>
    <s v="new"/>
    <m/>
    <s v="EVE"/>
    <s v="2"/>
    <n v="0.14000000000000001"/>
    <n v="0.16"/>
    <n v="2.2455905382908368"/>
    <n v="2.2715071277773649"/>
    <n v="4.4813283596253157"/>
    <n v="2.2952754285492061"/>
    <n v="2.2760657659593484"/>
    <n v="4.6250491743623083"/>
    <n v="2.3253286165246152"/>
    <n v="2.3143493205991192"/>
  </r>
  <r>
    <x v="381"/>
    <s v="Defender"/>
    <x v="0"/>
    <s v="Brighton"/>
    <s v="BHA"/>
    <n v="0.05"/>
    <n v="0.11"/>
    <n v="0.08"/>
    <n v="0.14000000000000001"/>
    <n v="7.0000000000000007E-2"/>
    <n v="0.13"/>
    <n v="6.6666666666666666E-2"/>
    <n v="0.12666666666666668"/>
    <n v="0.19333333333333336"/>
    <n v="64"/>
    <x v="0"/>
    <s v="NOR"/>
    <m/>
    <s v="ars"/>
    <s v="tot"/>
    <s v="MCI"/>
    <s v="SOU"/>
    <m/>
    <s v="wol"/>
    <m/>
    <s v="MUN"/>
    <m/>
    <s v="lee"/>
    <m/>
    <s v="WHU"/>
    <s v="2"/>
    <n v="0.4"/>
    <n v="0.38"/>
    <n v="3.0494893196428312"/>
    <n v="2.6537089131199671"/>
    <n v="5.0239383963495543"/>
    <n v="2.7797785268580473"/>
    <n v="2.7318438062868751"/>
    <n v="2.7677161142279365"/>
    <n v="2.9727474185282343"/>
    <n v="2.7177709914943056"/>
  </r>
  <r>
    <x v="382"/>
    <s v="Forward"/>
    <x v="3"/>
    <s v="Norwich City"/>
    <s v="NOR"/>
    <n v="0.26"/>
    <n v="0.04"/>
    <n v="0.25"/>
    <n v="0.08"/>
    <n v="0.26"/>
    <n v="7.0000000000000007E-2"/>
    <n v="0.25666666666666665"/>
    <n v="6.3333333333333339E-2"/>
    <n v="0.32"/>
    <m/>
    <x v="0"/>
    <s v="bha"/>
    <m/>
    <s v="BUR"/>
    <s v="mun"/>
    <m/>
    <s v="NEW"/>
    <m/>
    <s v="avl"/>
    <m/>
    <s v="WHU"/>
    <m/>
    <s v="wol"/>
    <s v="lei"/>
    <s v="TOT"/>
    <s v="1"/>
    <n v="1.0266666666666666"/>
    <n v="0.19"/>
    <n v="2.1011122404304245"/>
    <n v="2.2450951269956478"/>
    <n v="2.1975059046717811"/>
    <n v="2.3193882781276063"/>
    <n v="2.1011122404304245"/>
    <n v="2.1196000508351349"/>
    <n v="4.628159178509704"/>
    <n v="2.0176019602864299"/>
  </r>
  <r>
    <x v="383"/>
    <s v="Midfielder"/>
    <x v="1"/>
    <s v="Southampton"/>
    <s v="SOU"/>
    <n v="0.17"/>
    <n v="0.01"/>
    <n v="0.2"/>
    <n v="0.01"/>
    <n v="0.26"/>
    <n v="0.01"/>
    <n v="0.21"/>
    <n v="0.01"/>
    <n v="0.22"/>
    <m/>
    <x v="0"/>
    <s v="lee"/>
    <m/>
    <s v="CHE"/>
    <s v="ARS"/>
    <s v="bur"/>
    <s v="bha"/>
    <m/>
    <s v="CRY"/>
    <m/>
    <s v="bre"/>
    <m/>
    <s v="LIV"/>
    <m/>
    <s v="lei"/>
    <s v="1"/>
    <n v="1.05"/>
    <n v="0.03"/>
    <n v="2.3468810410390932"/>
    <n v="1.6530887497707645"/>
    <n v="4.0103705445951219"/>
    <n v="1.9774256599985141"/>
    <n v="1.8841259378470132"/>
    <n v="1.968227327641566"/>
    <n v="1.6817297153317083"/>
    <n v="2.3196191048636683"/>
  </r>
  <r>
    <x v="384"/>
    <s v="Midfielder"/>
    <x v="1"/>
    <s v="Liverpool"/>
    <s v="LIV"/>
    <n v="0.14000000000000001"/>
    <n v="0.14000000000000001"/>
    <n v="0.12"/>
    <n v="0.16"/>
    <n v="0.14000000000000001"/>
    <n v="0.13"/>
    <n v="0.13333333333333333"/>
    <n v="0.14333333333333334"/>
    <n v="0.27666666666666667"/>
    <n v="64"/>
    <x v="0"/>
    <s v="WAT"/>
    <m/>
    <s v="mci"/>
    <s v="mun"/>
    <m/>
    <s v="EVE"/>
    <m/>
    <s v="new"/>
    <m/>
    <s v="TOT"/>
    <s v="avl?"/>
    <s v="sou"/>
    <m/>
    <s v="WOL"/>
    <s v="2"/>
    <n v="0.66666666666666663"/>
    <n v="0.43000000000000005"/>
    <n v="3.2384645781116026"/>
    <n v="2.5224041425011721"/>
    <n v="3.0793957332520985"/>
    <n v="3.1491214053012251"/>
    <n v="3.1892568315177603"/>
    <n v="5.90974512886533"/>
    <n v="3.0963552792149471"/>
    <n v="3.0289598814888117"/>
  </r>
  <r>
    <x v="385"/>
    <s v="Defender"/>
    <x v="0"/>
    <s v="Chelsea"/>
    <s v="CHE"/>
    <n v="0.03"/>
    <n v="0.01"/>
    <n v="0.05"/>
    <n v="0.01"/>
    <n v="0.06"/>
    <n v="0.01"/>
    <n v="4.6666666666666669E-2"/>
    <n v="0.01"/>
    <n v="5.6666666666666671E-2"/>
    <n v="90"/>
    <x v="0"/>
    <s v="BRE"/>
    <m/>
    <s v="sou"/>
    <s v="ARS"/>
    <m/>
    <s v="WHU"/>
    <m/>
    <s v="eve"/>
    <m/>
    <s v="WOL"/>
    <s v="LEI"/>
    <s v="mun"/>
    <s v="lee"/>
    <s v="WAT"/>
    <s v="2"/>
    <n v="0.28000000000000003"/>
    <n v="0.03"/>
    <n v="2.2779171033045236"/>
    <n v="2.3099119786230702"/>
    <n v="2.2598073885476793"/>
    <n v="2.2852679581579931"/>
    <n v="2.3248276312857565"/>
    <n v="4.6696405578120626"/>
    <n v="4.6917226860954013"/>
    <n v="2.3500826922929456"/>
  </r>
  <r>
    <x v="386"/>
    <s v="Midfielder"/>
    <x v="1"/>
    <s v="Arsenal"/>
    <s v="ARS"/>
    <n v="0.1"/>
    <n v="0.05"/>
    <n v="0.12"/>
    <n v="0.03"/>
    <n v="0.11"/>
    <n v="0.03"/>
    <n v="0.11"/>
    <n v="3.6666666666666667E-2"/>
    <n v="0.14666666666666667"/>
    <n v="91"/>
    <x v="0"/>
    <s v="CRY"/>
    <m/>
    <s v="BHA"/>
    <s v="sou"/>
    <s v="che"/>
    <s v="MUN"/>
    <m/>
    <s v="whu"/>
    <m/>
    <s v="LEE"/>
    <s v="tot"/>
    <s v="new"/>
    <m/>
    <s v="EVE"/>
    <s v="2"/>
    <n v="0.55000000000000004"/>
    <n v="0.11"/>
    <n v="2.5402991842398412"/>
    <n v="2.5973156811102029"/>
    <n v="5.0589223911756953"/>
    <n v="2.6496059428082539"/>
    <n v="2.6073446851105664"/>
    <n v="5.3751081835970771"/>
    <n v="2.7157229563541536"/>
    <n v="2.6915685053180627"/>
  </r>
  <r>
    <x v="387"/>
    <s v="Goalkeeper"/>
    <x v="2"/>
    <s v="Norwich City"/>
    <s v="NOR"/>
    <n v="0"/>
    <n v="0"/>
    <n v="0"/>
    <n v="0"/>
    <n v="0.01"/>
    <n v="0"/>
    <n v="3.3333333333333335E-3"/>
    <n v="0"/>
    <n v="3.3333333333333335E-3"/>
    <m/>
    <x v="0"/>
    <s v="bha"/>
    <m/>
    <s v="BUR"/>
    <s v="mun"/>
    <m/>
    <s v="NEW"/>
    <m/>
    <s v="avl"/>
    <m/>
    <s v="WHU"/>
    <m/>
    <s v="wol"/>
    <s v="lei"/>
    <s v="TOT"/>
    <s v="1"/>
    <n v="1.3333333333333334E-2"/>
    <n v="0"/>
    <n v="1.0120669834567717"/>
    <n v="1.0136448781040619"/>
    <n v="1.0131233523799648"/>
    <n v="1.0144590496233163"/>
    <n v="1.0120669834567717"/>
    <n v="1.0122695895981932"/>
    <n v="2.0288017444220241"/>
    <n v="1.0111518023045087"/>
  </r>
  <r>
    <x v="388"/>
    <s v="Forward"/>
    <x v="3"/>
    <s v="Chelsea"/>
    <s v="CHE"/>
    <n v="0.44"/>
    <n v="0.02"/>
    <n v="0.43"/>
    <n v="0.01"/>
    <n v="0.38"/>
    <n v="0.02"/>
    <n v="0.41666666666666669"/>
    <n v="1.6666666666666666E-2"/>
    <n v="0.43333333333333335"/>
    <n v="57"/>
    <x v="0"/>
    <s v="BRE"/>
    <m/>
    <s v="sou"/>
    <s v="ARS"/>
    <m/>
    <s v="WHU"/>
    <m/>
    <s v="eve"/>
    <m/>
    <s v="WOL"/>
    <s v="LEI"/>
    <s v="mun"/>
    <s v="lee"/>
    <s v="WAT"/>
    <s v="1"/>
    <n v="1.6666666666666667"/>
    <n v="0.05"/>
    <n v="2.5390033139981685"/>
    <n v="2.7161792364610875"/>
    <n v="2.4387183344306966"/>
    <n v="2.579709660767382"/>
    <n v="2.7987766678727386"/>
    <n v="5.7082245943356105"/>
    <n v="5.8305073477325973"/>
    <n v="2.9386299626974939"/>
  </r>
  <r>
    <x v="389"/>
    <s v="Defender"/>
    <x v="0"/>
    <s v="Leicester City"/>
    <s v="LEI"/>
    <n v="0"/>
    <n v="0.03"/>
    <n v="0"/>
    <n v="0.03"/>
    <n v="0.01"/>
    <n v="0.02"/>
    <n v="3.3333333333333335E-3"/>
    <n v="2.6666666666666668E-2"/>
    <n v="3.0000000000000002E-2"/>
    <n v="85"/>
    <x v="0"/>
    <s v="mun"/>
    <m/>
    <s v="CRY"/>
    <s v="new"/>
    <s v="eve"/>
    <s v="AVL"/>
    <m/>
    <s v="tot"/>
    <m/>
    <s v="EVE"/>
    <s v="che"/>
    <s v="wat"/>
    <s v="NOR"/>
    <s v="SOU"/>
    <s v="2"/>
    <n v="0.02"/>
    <n v="0.08"/>
    <n v="2.0984251428497354"/>
    <n v="2.0818635127636123"/>
    <n v="4.2132259790412441"/>
    <n v="2.0905023759257881"/>
    <n v="2.0836385172838163"/>
    <n v="4.1652542874007032"/>
    <n v="4.2474798135143814"/>
    <n v="2.099971606007442"/>
  </r>
  <r>
    <x v="390"/>
    <s v="Midfielder"/>
    <x v="1"/>
    <s v="Watford"/>
    <s v="WAT"/>
    <n v="0.04"/>
    <n v="0.15"/>
    <n v="0.04"/>
    <n v="0.13"/>
    <n v="0.04"/>
    <n v="0.12"/>
    <n v="0.04"/>
    <n v="0.13333333333333333"/>
    <n v="0.17333333333333334"/>
    <m/>
    <x v="0"/>
    <s v="liv"/>
    <m/>
    <s v="LEE"/>
    <s v="BRE"/>
    <m/>
    <s v="mci"/>
    <m/>
    <s v="BUR"/>
    <m/>
    <s v="cry"/>
    <m/>
    <s v="LEI"/>
    <s v="EVE"/>
    <s v="che"/>
    <s v="1"/>
    <n v="0.2"/>
    <n v="0.4"/>
    <n v="1.378738730739838"/>
    <n v="1.7482672450217185"/>
    <n v="1.5379040709119813"/>
    <n v="1.2858138165659909"/>
    <n v="1.6140195146827854"/>
    <n v="1.491181076581674"/>
    <n v="3.3618203661224988"/>
    <n v="1.3628270832059801"/>
  </r>
  <r>
    <x v="391"/>
    <s v="Goalkeeper"/>
    <x v="2"/>
    <s v="Manchester Utd"/>
    <s v="MUN"/>
    <n v="0"/>
    <n v="0"/>
    <n v="0"/>
    <n v="0"/>
    <n v="0"/>
    <n v="0"/>
    <n v="0"/>
    <n v="0"/>
    <n v="0"/>
    <n v="0"/>
    <x v="0"/>
    <s v="LEI"/>
    <m/>
    <s v="eve"/>
    <s v="NOR"/>
    <s v="liv"/>
    <s v="ars"/>
    <m/>
    <s v="BRE"/>
    <m/>
    <s v="bha"/>
    <m/>
    <s v="CHE"/>
    <m/>
    <s v="cry"/>
    <s v="1"/>
    <n v="0"/>
    <n v="0"/>
    <n v="1"/>
    <n v="1"/>
    <n v="2"/>
    <n v="1"/>
    <n v="1"/>
    <n v="1"/>
    <n v="1"/>
    <n v="1"/>
  </r>
  <r>
    <x v="392"/>
    <s v="Midfielder"/>
    <x v="1"/>
    <s v="West Ham"/>
    <s v="WHU"/>
    <n v="0.14000000000000001"/>
    <n v="0.02"/>
    <n v="0.16"/>
    <n v="0.06"/>
    <n v="0.17"/>
    <n v="0.06"/>
    <n v="0.1566666666666667"/>
    <n v="4.6666666666666669E-2"/>
    <n v="0.20333333333333337"/>
    <m/>
    <x v="0"/>
    <s v="EVE"/>
    <m/>
    <s v="bre"/>
    <s v="BUR"/>
    <m/>
    <s v="che"/>
    <m/>
    <s v="ARS"/>
    <m/>
    <s v="nor"/>
    <m/>
    <s v="MCI"/>
    <m/>
    <s v="bha"/>
    <s v="1"/>
    <n v="0.78333333333333355"/>
    <n v="0.14000000000000001"/>
    <n v="1.9674973533995119"/>
    <n v="1.827774598014549"/>
    <n v="1.9449078087062865"/>
    <n v="1.5583505669336475"/>
    <n v="1.7738349099753457"/>
    <n v="2.2423441946199327"/>
    <n v="1.4398357066043306"/>
    <n v="1.8356386043814459"/>
  </r>
  <r>
    <x v="393"/>
    <s v="Defender"/>
    <x v="0"/>
    <s v="Liverpool"/>
    <s v="LIV"/>
    <n v="0.11"/>
    <n v="0.37"/>
    <n v="0.08"/>
    <n v="0.44"/>
    <n v="0.08"/>
    <n v="0.43"/>
    <n v="9.0000000000000011E-2"/>
    <n v="0.41333333333333333"/>
    <n v="0.5033333333333333"/>
    <n v="95"/>
    <x v="0"/>
    <s v="WAT"/>
    <m/>
    <s v="mci"/>
    <s v="mun"/>
    <m/>
    <s v="EVE"/>
    <m/>
    <s v="new"/>
    <m/>
    <s v="TOT"/>
    <s v="avl?"/>
    <s v="sou"/>
    <m/>
    <s v="WOL"/>
    <s v="2"/>
    <n v="0.54"/>
    <n v="1.24"/>
    <n v="4.0101522331659449"/>
    <n v="2.8479143224791064"/>
    <n v="3.751967542725291"/>
    <n v="3.8651393022214413"/>
    <n v="3.9302831247127172"/>
    <n v="7.0997078991309603"/>
    <n v="3.7794945869324672"/>
    <n v="3.6701050963982533"/>
  </r>
  <r>
    <x v="394"/>
    <s v="Defender"/>
    <x v="0"/>
    <s v="Chelsea"/>
    <s v="CHE"/>
    <n v="0.06"/>
    <n v="0"/>
    <n v="0.06"/>
    <n v="0"/>
    <n v="0.06"/>
    <n v="0"/>
    <n v="0.06"/>
    <n v="0"/>
    <n v="0.06"/>
    <n v="75"/>
    <x v="0"/>
    <s v="BRE"/>
    <m/>
    <s v="sou"/>
    <s v="ARS"/>
    <m/>
    <s v="WHU"/>
    <m/>
    <s v="eve"/>
    <m/>
    <s v="WOL"/>
    <s v="LEI"/>
    <s v="mun"/>
    <s v="lee"/>
    <s v="WAT"/>
    <s v="2"/>
    <n v="0.36"/>
    <n v="0"/>
    <n v="2.3227424425471885"/>
    <n v="2.359897781626791"/>
    <n v="2.3017118060553692"/>
    <n v="2.331278919151218"/>
    <n v="2.377219184718943"/>
    <n v="4.7776470993946525"/>
    <n v="4.8032908612720782"/>
    <n v="2.4065476426627752"/>
  </r>
  <r>
    <x v="395"/>
    <s v="Midfielder"/>
    <x v="1"/>
    <s v="Leeds United"/>
    <s v="LEE"/>
    <n v="0.27"/>
    <n v="0.13"/>
    <n v="0.26"/>
    <n v="0.15"/>
    <n v="0.2"/>
    <n v="0.11"/>
    <n v="0.24333333333333332"/>
    <n v="0.13"/>
    <n v="0.37333333333333329"/>
    <n v="49"/>
    <x v="0"/>
    <s v="SOU"/>
    <m/>
    <s v="wat"/>
    <m/>
    <m/>
    <s v="cry"/>
    <m/>
    <s v="MCI"/>
    <m/>
    <s v="ars"/>
    <m/>
    <s v="BHA"/>
    <s v="CHE"/>
    <s v="bre"/>
    <s v="1"/>
    <n v="1.2166666666666666"/>
    <n v="0.39"/>
    <n v="2.6062104698529009"/>
    <n v="2.8144070718838679"/>
    <n v="0"/>
    <n v="2.3152737717353711"/>
    <n v="1.7653458865822644"/>
    <n v="2.3465286159137779"/>
    <n v="4.4256418071259018"/>
    <n v="2.4403875676643052"/>
  </r>
  <r>
    <x v="396"/>
    <s v="Defender"/>
    <x v="0"/>
    <s v="Crystal Palace"/>
    <s v="CRY"/>
    <n v="0.01"/>
    <n v="0.04"/>
    <n v="0"/>
    <n v="7.0000000000000007E-2"/>
    <n v="0"/>
    <n v="0.06"/>
    <n v="3.3333333333333335E-3"/>
    <n v="5.6666666666666671E-2"/>
    <n v="6.0000000000000005E-2"/>
    <n v="96"/>
    <x v="0"/>
    <s v="ARS"/>
    <m/>
    <s v="lei"/>
    <s v="new"/>
    <m/>
    <s v="LEE"/>
    <m/>
    <s v="sou"/>
    <m/>
    <s v="WAT"/>
    <s v="eve??"/>
    <s v="avl"/>
    <s v="eve??"/>
    <s v="MUN"/>
    <s v="2"/>
    <n v="0.02"/>
    <n v="0.17"/>
    <n v="2.1592367865292226"/>
    <n v="2.2321552128926823"/>
    <n v="2.2060414571322564"/>
    <n v="2.2369512942568774"/>
    <n v="2.1899460514141396"/>
    <n v="4.4136547144514626"/>
    <n v="4.371042417305107"/>
    <n v="2.1870077714144975"/>
  </r>
  <r>
    <x v="397"/>
    <s v="Defender"/>
    <x v="0"/>
    <s v="Aston Villa"/>
    <s v="AVL"/>
    <n v="0.04"/>
    <n v="0.02"/>
    <n v="0.04"/>
    <n v="0.04"/>
    <n v="0.06"/>
    <n v="0.05"/>
    <n v="4.6666666666666669E-2"/>
    <n v="3.6666666666666667E-2"/>
    <n v="8.3333333333333343E-2"/>
    <m/>
    <x v="0"/>
    <s v="wol"/>
    <m/>
    <s v="TOT"/>
    <m/>
    <m/>
    <s v="lei"/>
    <m/>
    <s v="NOR"/>
    <m/>
    <s v="bur"/>
    <s v="LIV"/>
    <s v="CRY"/>
    <s v="BUR"/>
    <s v="mci"/>
    <s v="1"/>
    <n v="0.28000000000000003"/>
    <n v="0.11"/>
    <n v="1.3659219031434375"/>
    <n v="1.3261902174068831"/>
    <n v="0"/>
    <n v="1.4765291212007692"/>
    <n v="1.5247446598214156"/>
    <n v="2.6452928595247052"/>
    <n v="2.7183803843218985"/>
    <n v="1.185778980767894"/>
  </r>
  <r>
    <x v="398"/>
    <s v="Defender"/>
    <x v="0"/>
    <s v="Southampton"/>
    <s v="SOU"/>
    <n v="0.04"/>
    <n v="0.08"/>
    <n v="0.02"/>
    <n v="0.08"/>
    <n v="0.04"/>
    <n v="7.0000000000000007E-2"/>
    <n v="3.3333333333333333E-2"/>
    <n v="7.6666666666666675E-2"/>
    <n v="0.11000000000000001"/>
    <m/>
    <x v="0"/>
    <s v="lee"/>
    <m/>
    <s v="CHE"/>
    <s v="ARS"/>
    <s v="bur"/>
    <s v="bha"/>
    <m/>
    <s v="CRY"/>
    <m/>
    <s v="bre"/>
    <m/>
    <s v="LIV"/>
    <m/>
    <s v="lei"/>
    <s v="1"/>
    <n v="0.2"/>
    <n v="0.23000000000000004"/>
    <n v="1.5362581922655649"/>
    <n v="1.2600260762976192"/>
    <n v="2.8004253094221321"/>
    <n v="1.3891602164808898"/>
    <n v="1.3520131048835329"/>
    <n v="1.3854979174869198"/>
    <n v="1.2714294236968839"/>
    <n v="1.5254039028623865"/>
  </r>
  <r>
    <x v="399"/>
    <s v="Goalkeeper"/>
    <x v="2"/>
    <s v="Crystal Palace"/>
    <s v="CRY"/>
    <n v="0"/>
    <n v="0"/>
    <n v="0"/>
    <n v="0"/>
    <n v="0"/>
    <n v="0"/>
    <n v="0"/>
    <n v="0"/>
    <n v="0"/>
    <n v="95"/>
    <x v="0"/>
    <s v="ARS"/>
    <m/>
    <s v="lei"/>
    <s v="new"/>
    <m/>
    <s v="LEE"/>
    <m/>
    <s v="sou"/>
    <m/>
    <s v="WAT"/>
    <s v="eve??"/>
    <s v="avl"/>
    <s v="eve??"/>
    <s v="MUN"/>
    <s v="2"/>
    <n v="0"/>
    <n v="0"/>
    <n v="2"/>
    <n v="2"/>
    <n v="2"/>
    <n v="2"/>
    <n v="2"/>
    <n v="4"/>
    <n v="4"/>
    <n v="2"/>
  </r>
  <r>
    <x v="400"/>
    <s v="Defender"/>
    <x v="0"/>
    <s v="Manchester Utd"/>
    <s v="MUN"/>
    <n v="0.01"/>
    <n v="0.03"/>
    <n v="0"/>
    <n v="0.04"/>
    <n v="0"/>
    <n v="0.03"/>
    <n v="3.3333333333333335E-3"/>
    <n v="3.3333333333333333E-2"/>
    <n v="3.6666666666666667E-2"/>
    <n v="87"/>
    <x v="0"/>
    <s v="LEI"/>
    <m/>
    <s v="eve"/>
    <s v="NOR"/>
    <s v="liv"/>
    <s v="ars"/>
    <m/>
    <s v="BRE"/>
    <m/>
    <s v="bha"/>
    <m/>
    <s v="CHE"/>
    <m/>
    <s v="cry"/>
    <s v="2"/>
    <n v="0.02"/>
    <n v="0.1"/>
    <n v="2.1466243449848519"/>
    <n v="2.1257397282396475"/>
    <n v="4.2372076414776334"/>
    <n v="2.1005706020184567"/>
    <n v="2.1075808141823962"/>
    <n v="2.108602851110946"/>
    <n v="2.0725654166411962"/>
    <n v="2.098236215316335"/>
  </r>
  <r>
    <x v="401"/>
    <s v="Defender"/>
    <x v="0"/>
    <s v="Liverpool"/>
    <s v="LIV"/>
    <n v="0.08"/>
    <n v="0"/>
    <n v="0.06"/>
    <n v="0.04"/>
    <n v="0.09"/>
    <n v="0.05"/>
    <n v="7.6666666666666675E-2"/>
    <n v="0.03"/>
    <n v="0.10666666666666667"/>
    <n v="96"/>
    <x v="0"/>
    <s v="WAT"/>
    <m/>
    <s v="mci"/>
    <s v="mun"/>
    <m/>
    <s v="EVE"/>
    <m/>
    <s v="new"/>
    <m/>
    <s v="TOT"/>
    <s v="avl?"/>
    <s v="sou"/>
    <m/>
    <s v="WOL"/>
    <s v="2"/>
    <n v="0.46000000000000008"/>
    <n v="0.09"/>
    <n v="2.6211144540681293"/>
    <n v="2.2619959985188252"/>
    <n v="2.5413382856735449"/>
    <n v="2.576307087765052"/>
    <n v="2.5964357969617948"/>
    <n v="4.957774912652825"/>
    <n v="2.549843833040931"/>
    <n v="2.5160437095612584"/>
  </r>
  <r>
    <x v="402"/>
    <s v="Midfielder"/>
    <x v="1"/>
    <s v="Brentford"/>
    <s v="BRE"/>
    <n v="0.11"/>
    <n v="7.0000000000000007E-2"/>
    <n v="0.11"/>
    <n v="7.0000000000000007E-2"/>
    <n v="0.11"/>
    <n v="0.05"/>
    <n v="0.11"/>
    <n v="6.3333333333333339E-2"/>
    <n v="0.17333333333333334"/>
    <n v="81"/>
    <x v="0"/>
    <s v="che"/>
    <m/>
    <s v="WHU"/>
    <s v="wat"/>
    <m/>
    <s v="TOT"/>
    <m/>
    <s v="mun"/>
    <m/>
    <s v="SOU"/>
    <m/>
    <s v="eve"/>
    <m/>
    <s v="LEE"/>
    <s v="2"/>
    <n v="0.55000000000000004"/>
    <n v="0.19"/>
    <n v="2.4474867359540422"/>
    <n v="2.6809622226997258"/>
    <n v="2.8356812654734829"/>
    <n v="2.6189250279002394"/>
    <n v="2.728346057088042"/>
    <n v="2.7397898844550705"/>
    <n v="2.775394990811161"/>
    <n v="2.9228629355267861"/>
  </r>
  <r>
    <x v="403"/>
    <s v="Defender"/>
    <x v="0"/>
    <s v="West Ham"/>
    <s v="WHU"/>
    <n v="0.03"/>
    <n v="0.13"/>
    <n v="0.03"/>
    <n v="0.15"/>
    <n v="0.04"/>
    <n v="0.14000000000000001"/>
    <n v="3.3333333333333333E-2"/>
    <n v="0.14000000000000001"/>
    <n v="0.17333333333333334"/>
    <m/>
    <x v="0"/>
    <s v="EVE"/>
    <m/>
    <s v="bre"/>
    <s v="BUR"/>
    <m/>
    <s v="che"/>
    <m/>
    <s v="ARS"/>
    <m/>
    <s v="nor"/>
    <m/>
    <s v="MCI"/>
    <m/>
    <s v="bha"/>
    <s v="1"/>
    <n v="0.2"/>
    <n v="0.42000000000000004"/>
    <n v="1.6496552625715133"/>
    <n v="1.5558342066090471"/>
    <n v="1.6344868318388783"/>
    <n v="1.3749213193128462"/>
    <n v="1.5196147770953585"/>
    <n v="1.8342094592032763"/>
    <n v="1.2953409437848573"/>
    <n v="1.5611147307398876"/>
  </r>
  <r>
    <x v="404"/>
    <s v="Goalkeeper"/>
    <x v="2"/>
    <s v="Burnley"/>
    <s v="BUR"/>
    <n v="0"/>
    <n v="0"/>
    <n v="0"/>
    <n v="0"/>
    <n v="0"/>
    <n v="0"/>
    <n v="0"/>
    <n v="0"/>
    <n v="0"/>
    <n v="96"/>
    <x v="0"/>
    <s v="MCI"/>
    <s v="EVE"/>
    <s v="nor"/>
    <s v="whu"/>
    <s v="SOU"/>
    <s v="WOL"/>
    <m/>
    <s v="wat"/>
    <m/>
    <s v="AVL"/>
    <m/>
    <s v="tot"/>
    <s v="avl"/>
    <s v="NEW"/>
    <s v="2"/>
    <n v="0"/>
    <n v="0"/>
    <n v="4"/>
    <n v="2"/>
    <n v="4"/>
    <n v="2"/>
    <n v="2"/>
    <n v="2"/>
    <n v="4"/>
    <n v="2"/>
  </r>
  <r>
    <x v="405"/>
    <s v="Midfielder"/>
    <x v="1"/>
    <s v="Leicester City"/>
    <s v="LEI"/>
    <n v="7.0000000000000007E-2"/>
    <n v="0"/>
    <n v="0.03"/>
    <n v="0"/>
    <n v="0.04"/>
    <n v="0"/>
    <n v="4.6666666666666669E-2"/>
    <n v="0"/>
    <n v="4.6666666666666669E-2"/>
    <n v="91"/>
    <x v="1"/>
    <s v="mun"/>
    <m/>
    <s v="CRY"/>
    <s v="new"/>
    <s v="eve"/>
    <s v="AVL"/>
    <m/>
    <s v="tot"/>
    <m/>
    <s v="EVE"/>
    <s v="che"/>
    <s v="wat"/>
    <s v="NOR"/>
    <s v="SOU"/>
    <s v="2"/>
    <n v="0.23333333333333334"/>
    <n v="0"/>
    <n v="2.2296586666493825"/>
    <n v="2.1910148631150954"/>
    <n v="4.4975272844295713"/>
    <n v="2.2111722104935061"/>
    <n v="2.1951565403289042"/>
    <n v="4.3855933372683076"/>
    <n v="4.5774528982002245"/>
    <n v="2.2332670806840311"/>
  </r>
  <r>
    <x v="406"/>
    <s v="Forward"/>
    <x v="3"/>
    <s v="Crystal Palace"/>
    <s v="CRY"/>
    <n v="0.22"/>
    <n v="0.19"/>
    <n v="0.24"/>
    <n v="0.18"/>
    <n v="0.26"/>
    <n v="0.16"/>
    <n v="0.24"/>
    <n v="0.17666666666666667"/>
    <n v="0.41666666666666663"/>
    <n v="90"/>
    <x v="0"/>
    <s v="ARS"/>
    <m/>
    <s v="lei"/>
    <s v="new"/>
    <m/>
    <s v="LEE"/>
    <m/>
    <s v="sou"/>
    <m/>
    <s v="WAT"/>
    <s v="eve??"/>
    <s v="avl"/>
    <s v="eve??"/>
    <s v="MUN"/>
    <s v="2"/>
    <n v="0.96"/>
    <n v="0.53"/>
    <n v="3.248751641729168"/>
    <n v="3.8205856168952459"/>
    <n v="3.6157987954055892"/>
    <n v="3.8581969918039341"/>
    <n v="3.4895769295108856"/>
    <n v="7.2439238133298911"/>
    <n v="6.9097536936032053"/>
    <n v="3.4665346284610581"/>
  </r>
  <r>
    <x v="407"/>
    <s v="Midfielder"/>
    <x v="1"/>
    <s v="Crystal Palace"/>
    <s v="CRY"/>
    <n v="0.01"/>
    <n v="7.0000000000000007E-2"/>
    <n v="0.01"/>
    <n v="0.1"/>
    <n v="0.2"/>
    <n v="0.11"/>
    <n v="7.3333333333333334E-2"/>
    <n v="9.3333333333333338E-2"/>
    <n v="0.16666666666666669"/>
    <n v="73"/>
    <x v="0"/>
    <s v="ARS"/>
    <m/>
    <s v="lei"/>
    <s v="new"/>
    <m/>
    <s v="LEE"/>
    <m/>
    <s v="sou"/>
    <m/>
    <s v="WAT"/>
    <s v="eve??"/>
    <s v="avl"/>
    <s v="eve??"/>
    <s v="MUN"/>
    <s v="2"/>
    <n v="0.3666666666666667"/>
    <n v="0.28000000000000003"/>
    <n v="2.5419637997661266"/>
    <n v="2.7901423035294801"/>
    <n v="2.7012639067308375"/>
    <n v="2.8064658085234075"/>
    <n v="2.6464830521814582"/>
    <n v="5.4078774491856798"/>
    <n v="5.2628461220559775"/>
    <n v="2.6364825904282894"/>
  </r>
  <r>
    <x v="408"/>
    <s v="Defender"/>
    <x v="0"/>
    <s v="Watford"/>
    <s v="WAT"/>
    <n v="0.01"/>
    <n v="0.01"/>
    <n v="0.01"/>
    <n v="0"/>
    <n v="0.01"/>
    <n v="0.02"/>
    <n v="0.01"/>
    <n v="0.01"/>
    <n v="0.02"/>
    <m/>
    <x v="0"/>
    <s v="liv"/>
    <m/>
    <s v="LEE"/>
    <s v="BRE"/>
    <m/>
    <s v="mci"/>
    <m/>
    <s v="BUR"/>
    <m/>
    <s v="cry"/>
    <m/>
    <s v="LEI"/>
    <s v="EVE"/>
    <s v="che"/>
    <s v="1"/>
    <n v="0.06"/>
    <n v="0.03"/>
    <n v="1.0568108096109756"/>
    <n v="1.1122400867532578"/>
    <n v="1.0806856106367972"/>
    <n v="1.0428720724848985"/>
    <n v="1.0921029272024179"/>
    <n v="1.0736771614872511"/>
    <n v="2.2042730549183749"/>
    <n v="1.0544240624808969"/>
  </r>
  <r>
    <x v="409"/>
    <s v="Goalkeeper"/>
    <x v="2"/>
    <s v="Southampton"/>
    <s v="SOU"/>
    <n v="0"/>
    <n v="0"/>
    <n v="0"/>
    <n v="0"/>
    <n v="0"/>
    <n v="0"/>
    <n v="0"/>
    <n v="0"/>
    <n v="0"/>
    <m/>
    <x v="0"/>
    <s v="lee"/>
    <m/>
    <s v="CHE"/>
    <s v="ARS"/>
    <s v="bur"/>
    <s v="bha"/>
    <m/>
    <s v="CRY"/>
    <m/>
    <s v="bre"/>
    <m/>
    <s v="LIV"/>
    <m/>
    <s v="lei"/>
    <s v="1"/>
    <n v="0"/>
    <n v="0"/>
    <n v="1"/>
    <n v="1"/>
    <n v="2"/>
    <n v="1"/>
    <n v="1"/>
    <n v="1"/>
    <n v="1"/>
    <n v="1"/>
  </r>
  <r>
    <x v="410"/>
    <s v="Forward"/>
    <x v="3"/>
    <s v="Burnley"/>
    <s v="BUR"/>
    <n v="0.18"/>
    <n v="0.06"/>
    <n v="0.24"/>
    <n v="0.09"/>
    <n v="0.22"/>
    <n v="0.06"/>
    <n v="0.21333333333333335"/>
    <n v="6.9999999999999993E-2"/>
    <n v="0.28333333333333333"/>
    <n v="87"/>
    <x v="0"/>
    <s v="MCI"/>
    <s v="EVE"/>
    <s v="nor"/>
    <s v="whu"/>
    <s v="SOU"/>
    <s v="WOL"/>
    <m/>
    <s v="wat"/>
    <m/>
    <s v="AVL"/>
    <m/>
    <s v="tot"/>
    <s v="avl"/>
    <s v="NEW"/>
    <s v="2"/>
    <n v="0.85333333333333339"/>
    <n v="0.20999999999999996"/>
    <n v="5.6207193001488296"/>
    <n v="3.4307140725045437"/>
    <n v="6.0415311810017123"/>
    <n v="2.9976845051517658"/>
    <n v="3.2008212778650496"/>
    <n v="2.9623419306775491"/>
    <n v="5.8516981644621282"/>
    <n v="3.1531092074594698"/>
  </r>
  <r>
    <x v="411"/>
    <s v="Defender"/>
    <x v="0"/>
    <s v="Everton"/>
    <s v="EVE"/>
    <n v="0.04"/>
    <n v="0"/>
    <n v="0.03"/>
    <n v="0"/>
    <n v="0.05"/>
    <n v="0"/>
    <n v="0.04"/>
    <n v="0"/>
    <n v="0.04"/>
    <n v="71"/>
    <x v="0"/>
    <s v="whu"/>
    <s v="bur"/>
    <s v="MUN"/>
    <s v="LEI"/>
    <m/>
    <s v="liv"/>
    <m/>
    <s v="CHE"/>
    <m/>
    <s v="lei"/>
    <s v="CRY"/>
    <s v="BRE"/>
    <s v="wat"/>
    <s v="ars"/>
    <s v="2"/>
    <n v="0.24"/>
    <n v="0"/>
    <n v="4.466460418640593"/>
    <n v="2.2362203428393652"/>
    <n v="2.2932486899697042"/>
    <n v="2.1514954922959353"/>
    <n v="2.145130833282392"/>
    <n v="4.4897211206023737"/>
    <n v="4.4861933901399755"/>
    <n v="2.2011412040369129"/>
  </r>
  <r>
    <x v="412"/>
    <s v="Forward"/>
    <x v="3"/>
    <s v="Brentford"/>
    <s v="BRE"/>
    <n v="0.2"/>
    <n v="0.04"/>
    <n v="0.21"/>
    <n v="0.05"/>
    <n v="0.19"/>
    <n v="0.02"/>
    <n v="0.20000000000000004"/>
    <n v="3.6666666666666667E-2"/>
    <n v="0.23666666666666669"/>
    <n v="46"/>
    <x v="0"/>
    <s v="che"/>
    <m/>
    <s v="WHU"/>
    <s v="wat"/>
    <m/>
    <s v="TOT"/>
    <m/>
    <s v="mun"/>
    <m/>
    <s v="SOU"/>
    <m/>
    <s v="eve"/>
    <m/>
    <s v="LEE"/>
    <s v="1"/>
    <n v="0.80000000000000016"/>
    <n v="0.11"/>
    <n v="1.5502877428624033"/>
    <n v="1.8373994900766899"/>
    <n v="2.0276620967309045"/>
    <n v="1.7611105072827271"/>
    <n v="1.8956687999325927"/>
    <n v="1.9097416146677222"/>
    <n v="1.9535262724839955"/>
    <n v="2.1348719882829399"/>
  </r>
  <r>
    <x v="413"/>
    <s v="Midfielder"/>
    <x v="1"/>
    <s v="Leicester City"/>
    <s v="LEI"/>
    <n v="0.21"/>
    <n v="0.21"/>
    <n v="0.19"/>
    <n v="0.19"/>
    <n v="0.27"/>
    <n v="0.16"/>
    <n v="0.22333333333333336"/>
    <n v="0.18666666666666668"/>
    <n v="0.41000000000000003"/>
    <n v="88"/>
    <x v="0"/>
    <s v="mun"/>
    <m/>
    <s v="CRY"/>
    <s v="new"/>
    <s v="eve"/>
    <s v="AVL"/>
    <m/>
    <s v="tot"/>
    <m/>
    <s v="EVE"/>
    <s v="che"/>
    <s v="wat"/>
    <s v="NOR"/>
    <s v="SOU"/>
    <s v="2"/>
    <n v="1.1166666666666667"/>
    <n v="0.56000000000000005"/>
    <n v="3.6502615617805643"/>
    <n v="3.3725782306698999"/>
    <n v="7.5750889152582062"/>
    <n v="3.5174231696890512"/>
    <n v="3.4023391397919842"/>
    <n v="6.770763552085123"/>
    <n v="8.1494115399244684"/>
    <n v="3.6761905940581103"/>
  </r>
  <r>
    <x v="414"/>
    <s v="Midfielder"/>
    <x v="1"/>
    <s v="Brighton"/>
    <s v="BHA"/>
    <n v="0.04"/>
    <n v="0.04"/>
    <n v="0.04"/>
    <n v="0.04"/>
    <n v="0.04"/>
    <n v="0.03"/>
    <n v="0.04"/>
    <n v="3.6666666666666667E-2"/>
    <n v="7.6666666666666661E-2"/>
    <n v="88"/>
    <x v="0"/>
    <s v="NOR"/>
    <m/>
    <s v="ars"/>
    <s v="tot"/>
    <s v="MCI"/>
    <s v="SOU"/>
    <m/>
    <s v="wol"/>
    <m/>
    <s v="MUN"/>
    <m/>
    <s v="lee"/>
    <m/>
    <s v="WHU"/>
    <s v="2"/>
    <n v="0.2"/>
    <n v="0.11"/>
    <n v="2.4171047296016379"/>
    <n v="2.2598073885476793"/>
    <n v="4.4069498754722591"/>
    <n v="2.3099119786230702"/>
    <n v="2.2908609999345275"/>
    <n v="2.3051179428341797"/>
    <n v="2.3866047432612212"/>
    <n v="2.2852679581579931"/>
  </r>
  <r>
    <x v="415"/>
    <s v="Goalkeeper"/>
    <x v="2"/>
    <s v="Manchester City"/>
    <s v="MCI"/>
    <n v="0"/>
    <n v="0"/>
    <n v="0"/>
    <n v="0"/>
    <n v="0"/>
    <n v="0"/>
    <n v="0"/>
    <n v="0"/>
    <n v="0"/>
    <n v="97"/>
    <x v="0"/>
    <s v="bur"/>
    <m/>
    <s v="LIV"/>
    <s v="BHA"/>
    <m/>
    <s v="WAT"/>
    <m/>
    <s v="lee"/>
    <m/>
    <s v="NEW"/>
    <s v="wol"/>
    <s v="whu"/>
    <m/>
    <s v="AVL"/>
    <s v="2"/>
    <n v="0"/>
    <n v="0"/>
    <n v="2"/>
    <n v="2"/>
    <n v="2"/>
    <n v="2"/>
    <n v="2"/>
    <n v="4"/>
    <n v="2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0">
  <r>
    <x v="0"/>
    <s v="Defender"/>
    <x v="0"/>
    <s v="West Ham"/>
    <s v="WHU"/>
    <n v="0.03"/>
    <n v="0.12"/>
    <n v="0.03"/>
    <n v="0.15"/>
    <n v="0.03"/>
    <n v="0.17"/>
    <n v="0.03"/>
    <n v="0.1466666666666667"/>
    <n v="0.17666666666666669"/>
    <m/>
    <x v="0"/>
    <s v="EVE"/>
    <m/>
    <s v="bre"/>
    <s v="BUR"/>
    <m/>
    <s v="che"/>
    <m/>
    <s v="ARS"/>
    <m/>
    <s v="nor"/>
    <m/>
    <s v="MCI"/>
    <m/>
    <s v="bha"/>
    <s v="1"/>
    <n v="0.18"/>
    <n v="0.44000000000000006"/>
    <n v="1.6496552625715133"/>
    <n v="1.5558342066090471"/>
    <n v="1.6344868318388783"/>
    <n v="1.3749213193128462"/>
    <n v="1.5196147770953585"/>
    <n v="1.8342094592032763"/>
    <n v="1.2953409437848573"/>
    <n v="1.5611147307398876"/>
  </r>
  <r>
    <x v="1"/>
    <s v="Midfielder"/>
    <x v="1"/>
    <s v="Burnley"/>
    <s v="BUR"/>
    <n v="0.06"/>
    <n v="0.02"/>
    <n v="7.0000000000000007E-2"/>
    <n v="0.01"/>
    <n v="0.06"/>
    <n v="0.01"/>
    <n v="6.3333333333333339E-2"/>
    <n v="1.3333333333333334E-2"/>
    <n v="7.6666666666666675E-2"/>
    <n v="64"/>
    <x v="0"/>
    <s v="MCI"/>
    <s v="EVE"/>
    <s v="nor"/>
    <s v="whu"/>
    <s v="SOU"/>
    <s v="WOL"/>
    <m/>
    <s v="wat"/>
    <m/>
    <s v="AVL"/>
    <m/>
    <s v="tot"/>
    <s v="avl"/>
    <s v="NEW"/>
    <s v="2"/>
    <n v="0.31666666666666671"/>
    <n v="0.04"/>
    <n v="4.5436268498931813"/>
    <n v="2.4798946888965085"/>
    <n v="4.6847769165115469"/>
    <n v="2.3346465268063916"/>
    <n v="2.4027833126381202"/>
    <n v="2.3227918074686453"/>
    <n v="4.6211025191142561"/>
    <n v="2.3867795774237095"/>
  </r>
  <r>
    <x v="2"/>
    <s v="Goalkeeper"/>
    <x v="2"/>
    <s v="Arsenal"/>
    <s v="ARS"/>
    <n v="0"/>
    <n v="0"/>
    <n v="0"/>
    <n v="0"/>
    <n v="0"/>
    <n v="0"/>
    <n v="0"/>
    <n v="0"/>
    <n v="0"/>
    <n v="97"/>
    <x v="0"/>
    <s v="CRY"/>
    <m/>
    <s v="BHA"/>
    <s v="sou"/>
    <s v="che"/>
    <s v="MUN"/>
    <m/>
    <s v="whu"/>
    <m/>
    <s v="LEE"/>
    <s v="tot"/>
    <s v="new"/>
    <m/>
    <s v="EVE"/>
    <s v="2"/>
    <n v="0"/>
    <n v="0"/>
    <n v="2"/>
    <n v="2"/>
    <n v="4"/>
    <n v="2"/>
    <n v="2"/>
    <n v="4"/>
    <n v="2"/>
    <n v="2"/>
  </r>
  <r>
    <x v="3"/>
    <s v="Defender"/>
    <x v="0"/>
    <s v="Manchester Utd"/>
    <s v="MUN"/>
    <n v="0.01"/>
    <n v="0.05"/>
    <n v="0"/>
    <n v="0.05"/>
    <n v="0.01"/>
    <n v="0.05"/>
    <n v="6.6666666666666671E-3"/>
    <n v="5.000000000000001E-2"/>
    <n v="5.6666666666666678E-2"/>
    <n v="96"/>
    <x v="0"/>
    <s v="LEI"/>
    <m/>
    <s v="eve"/>
    <s v="NOR"/>
    <s v="liv"/>
    <s v="ars"/>
    <m/>
    <s v="BRE"/>
    <m/>
    <s v="bha"/>
    <m/>
    <s v="CHE"/>
    <m/>
    <s v="cry"/>
    <s v="2"/>
    <n v="0.04"/>
    <n v="0.15000000000000002"/>
    <n v="2.2321552128926823"/>
    <n v="2.199087903046109"/>
    <n v="4.3755787656729206"/>
    <n v="2.1592367865292226"/>
    <n v="2.1703362891221274"/>
    <n v="2.171954514258998"/>
    <n v="2.1148952430152272"/>
    <n v="2.1555406742508634"/>
  </r>
  <r>
    <x v="4"/>
    <s v="Midfielder"/>
    <x v="1"/>
    <s v="Everton"/>
    <s v="EVE"/>
    <n v="0.1"/>
    <n v="7.0000000000000007E-2"/>
    <n v="0.11"/>
    <n v="0.1"/>
    <n v="0.1"/>
    <n v="0.08"/>
    <n v="0.10333333333333335"/>
    <n v="8.3333333333333329E-2"/>
    <n v="0.18666666666666668"/>
    <n v="96"/>
    <x v="0"/>
    <s v="whu"/>
    <s v="bur"/>
    <s v="MUN"/>
    <s v="LEI"/>
    <m/>
    <s v="liv"/>
    <m/>
    <s v="CHE"/>
    <m/>
    <s v="lei"/>
    <s v="CRY"/>
    <s v="BRE"/>
    <s v="wat"/>
    <s v="ars"/>
    <s v="2"/>
    <n v="0.51666666666666672"/>
    <n v="0.25"/>
    <n v="5.4900818928796715"/>
    <n v="2.754592761847972"/>
    <n v="2.9367666485143324"/>
    <n v="2.4839439337231264"/>
    <n v="2.4636123840965301"/>
    <n v="5.56438691303536"/>
    <n v="5.5531177740582569"/>
    <n v="2.6425344017845829"/>
  </r>
  <r>
    <x v="5"/>
    <s v="Forward"/>
    <x v="3"/>
    <s v="Southampton"/>
    <s v="SOU"/>
    <n v="0.31"/>
    <n v="0.13"/>
    <n v="0.31"/>
    <n v="0.12"/>
    <n v="0.3"/>
    <n v="0.1"/>
    <n v="0.30666666666666664"/>
    <n v="0.11666666666666665"/>
    <n v="0.42333333333333328"/>
    <m/>
    <x v="0"/>
    <s v="lee"/>
    <m/>
    <s v="CHE"/>
    <s v="ARS"/>
    <s v="bur"/>
    <s v="bha"/>
    <m/>
    <s v="CRY"/>
    <m/>
    <s v="bre"/>
    <m/>
    <s v="LIV"/>
    <m/>
    <s v="lei"/>
    <s v="1"/>
    <n v="1.2266666666666666"/>
    <n v="0.35"/>
    <n v="2.9662800383070715"/>
    <n v="1.9534289464246033"/>
    <n v="4.9348928012144837"/>
    <n v="2.4269207937632626"/>
    <n v="2.2907147179062877"/>
    <n v="2.4134923641187056"/>
    <n v="1.9952412202219076"/>
    <n v="2.9264809771620834"/>
  </r>
  <r>
    <x v="6"/>
    <s v="Midfielder"/>
    <x v="1"/>
    <s v="Leeds United"/>
    <s v="LEE"/>
    <n v="0.02"/>
    <n v="7.0000000000000007E-2"/>
    <n v="0.02"/>
    <n v="0.1"/>
    <n v="0.03"/>
    <n v="0.05"/>
    <n v="2.3333333333333334E-2"/>
    <n v="7.3333333333333348E-2"/>
    <n v="9.6666666666666679E-2"/>
    <n v="75"/>
    <x v="0"/>
    <s v="SOU"/>
    <m/>
    <s v="wat"/>
    <m/>
    <m/>
    <s v="cry"/>
    <m/>
    <s v="MCI"/>
    <m/>
    <s v="ars"/>
    <m/>
    <s v="BHA"/>
    <s v="CHE"/>
    <s v="bre"/>
    <s v="2"/>
    <n v="0.11666666666666667"/>
    <n v="0.22000000000000003"/>
    <n v="2.336571073558388"/>
    <n v="2.3801973324901882"/>
    <n v="0"/>
    <n v="2.2756071596374947"/>
    <n v="2.1603733081842504"/>
    <n v="2.2821564112184474"/>
    <n v="4.5082776400823992"/>
    <n v="2.3018239509006118"/>
  </r>
  <r>
    <x v="7"/>
    <s v="Forward"/>
    <x v="3"/>
    <s v="Norwich City"/>
    <s v="NOR"/>
    <n v="0.28000000000000003"/>
    <n v="0.09"/>
    <n v="0.28000000000000003"/>
    <n v="7.0000000000000007E-2"/>
    <n v="0.3"/>
    <n v="0.13"/>
    <n v="0.28666666666666668"/>
    <n v="9.6666666666666679E-2"/>
    <n v="0.38333333333333336"/>
    <m/>
    <x v="0"/>
    <s v="bha"/>
    <m/>
    <s v="BUR"/>
    <s v="mun"/>
    <m/>
    <s v="NEW"/>
    <m/>
    <s v="avl"/>
    <m/>
    <s v="WHU"/>
    <m/>
    <s v="wol"/>
    <s v="lei"/>
    <s v="TOT"/>
    <s v="1"/>
    <n v="1.1466666666666667"/>
    <n v="0.29000000000000004"/>
    <n v="2.3002174674671592"/>
    <n v="2.4702356157126695"/>
    <n v="2.4140412189411991"/>
    <n v="2.5579625969123247"/>
    <n v="2.3002174674671592"/>
    <n v="2.3220482792053239"/>
    <n v="5.1033879614731035"/>
    <n v="2.2016066983108256"/>
  </r>
  <r>
    <x v="8"/>
    <s v="Midfielder"/>
    <x v="1"/>
    <s v="Brighton"/>
    <s v="BHA"/>
    <n v="7.0000000000000007E-2"/>
    <n v="0.04"/>
    <n v="0.05"/>
    <n v="0.06"/>
    <n v="7.0000000000000007E-2"/>
    <n v="0.05"/>
    <n v="6.3333333333333339E-2"/>
    <n v="5.000000000000001E-2"/>
    <n v="0.11333333333333334"/>
    <n v="78"/>
    <x v="0"/>
    <s v="NOR"/>
    <m/>
    <s v="ars"/>
    <s v="tot"/>
    <s v="MCI"/>
    <s v="SOU"/>
    <m/>
    <s v="wol"/>
    <m/>
    <s v="MUN"/>
    <m/>
    <s v="lee"/>
    <m/>
    <s v="WHU"/>
    <s v="2"/>
    <n v="0.31666666666666671"/>
    <n v="0.15000000000000002"/>
    <n v="2.6278995929487023"/>
    <n v="2.391107896738442"/>
    <n v="4.6126127157646906"/>
    <n v="2.4665341613680627"/>
    <n v="2.4378552687186432"/>
    <n v="2.4593173332987655"/>
    <n v="2.5819856350168924"/>
    <n v="2.4294356359367644"/>
  </r>
  <r>
    <x v="9"/>
    <s v="Defender"/>
    <x v="0"/>
    <s v="Watford"/>
    <s v="WAT"/>
    <n v="0.02"/>
    <n v="0.05"/>
    <n v="0.01"/>
    <n v="7.0000000000000007E-2"/>
    <n v="0.03"/>
    <n v="7.0000000000000007E-2"/>
    <n v="0.02"/>
    <n v="6.3333333333333339E-2"/>
    <n v="8.3333333333333343E-2"/>
    <m/>
    <x v="0"/>
    <s v="liv"/>
    <m/>
    <s v="LEE"/>
    <s v="BRE"/>
    <m/>
    <s v="mci"/>
    <m/>
    <s v="BUR"/>
    <m/>
    <s v="cry"/>
    <m/>
    <s v="LEI"/>
    <s v="EVE"/>
    <s v="che"/>
    <s v="1"/>
    <n v="0.12"/>
    <n v="0.19"/>
    <n v="1.1956816775489163"/>
    <n v="1.3866047432612212"/>
    <n v="1.2779171033045236"/>
    <n v="1.1476704718924287"/>
    <n v="1.3172434159194391"/>
    <n v="1.2537768895671981"/>
    <n v="2.7036071891632911"/>
    <n v="1.187460659656423"/>
  </r>
  <r>
    <x v="10"/>
    <s v="Defender"/>
    <x v="0"/>
    <s v="Brighton"/>
    <s v="BHA"/>
    <n v="0.03"/>
    <n v="0.01"/>
    <n v="0.02"/>
    <n v="0"/>
    <n v="0.03"/>
    <n v="0"/>
    <n v="2.6666666666666668E-2"/>
    <n v="3.3333333333333335E-3"/>
    <n v="3.0000000000000002E-2"/>
    <n v="83"/>
    <x v="0"/>
    <s v="NOR"/>
    <m/>
    <s v="ars"/>
    <s v="tot"/>
    <s v="MCI"/>
    <s v="SOU"/>
    <m/>
    <s v="wol"/>
    <m/>
    <s v="MUN"/>
    <m/>
    <s v="lee"/>
    <m/>
    <s v="WHU"/>
    <s v="2"/>
    <n v="0.16"/>
    <n v="0.01"/>
    <n v="2.2287348517170273"/>
    <n v="2.1424750195261466"/>
    <n v="4.2231660607428516"/>
    <n v="2.1699517302126514"/>
    <n v="2.1595044193189343"/>
    <n v="2.1673227428445503"/>
    <n v="2.2120090527561533"/>
    <n v="2.1564372673769641"/>
  </r>
  <r>
    <x v="11"/>
    <s v="Midfielder"/>
    <x v="1"/>
    <s v="Leicester City"/>
    <s v="LEI"/>
    <n v="0.27"/>
    <n v="0.13"/>
    <n v="0.27"/>
    <n v="0.1"/>
    <n v="0.23"/>
    <n v="0.1"/>
    <n v="0.25666666666666665"/>
    <n v="0.11"/>
    <n v="0.36666666666666664"/>
    <n v="64"/>
    <x v="0"/>
    <s v="mun"/>
    <m/>
    <s v="CRY"/>
    <s v="new"/>
    <s v="eve"/>
    <s v="AVL"/>
    <m/>
    <s v="tot"/>
    <m/>
    <s v="EVE"/>
    <s v="che"/>
    <s v="wat"/>
    <s v="NOR"/>
    <s v="SOU"/>
    <s v="2"/>
    <n v="1.2833333333333332"/>
    <n v="0.33"/>
    <n v="3.5879256379757316"/>
    <n v="3.3207313392529452"/>
    <n v="7.4400457951987509"/>
    <n v="3.4601049982693848"/>
    <n v="3.3493680788455675"/>
    <n v="6.6661025033980108"/>
    <n v="7.992674324698692"/>
    <n v="3.6128752435867302"/>
  </r>
  <r>
    <x v="12"/>
    <s v="Goalkeeper"/>
    <x v="2"/>
    <s v="Liverpool"/>
    <s v="LIV"/>
    <n v="0"/>
    <n v="0"/>
    <n v="0"/>
    <n v="0"/>
    <n v="0"/>
    <n v="0"/>
    <n v="0"/>
    <n v="0"/>
    <n v="0"/>
    <n v="96"/>
    <x v="0"/>
    <s v="WAT"/>
    <m/>
    <s v="mci"/>
    <s v="mun"/>
    <m/>
    <s v="EVE"/>
    <m/>
    <s v="new"/>
    <m/>
    <s v="TOT"/>
    <s v="avl?"/>
    <s v="sou"/>
    <m/>
    <s v="WOL"/>
    <s v="2"/>
    <n v="0"/>
    <n v="0"/>
    <n v="2"/>
    <n v="2"/>
    <n v="2"/>
    <n v="2"/>
    <n v="2"/>
    <n v="4"/>
    <n v="2"/>
    <n v="2"/>
  </r>
  <r>
    <x v="13"/>
    <s v="Midfielder"/>
    <x v="1"/>
    <s v="Arsenal"/>
    <s v="ARS"/>
    <n v="0.05"/>
    <n v="0.06"/>
    <n v="0.04"/>
    <n v="7.0000000000000007E-2"/>
    <n v="0.05"/>
    <n v="0.06"/>
    <n v="4.6666666666666669E-2"/>
    <n v="6.3333333333333339E-2"/>
    <n v="0.11000000000000001"/>
    <n v="71"/>
    <x v="0"/>
    <s v="CRY"/>
    <m/>
    <s v="BHA"/>
    <s v="sou"/>
    <s v="che"/>
    <s v="MUN"/>
    <m/>
    <s v="whu"/>
    <m/>
    <s v="LEE"/>
    <s v="tot"/>
    <s v="new"/>
    <m/>
    <s v="EVE"/>
    <s v="2"/>
    <n v="0.23333333333333334"/>
    <n v="0.19"/>
    <n v="2.3465555373659588"/>
    <n v="2.3831267247525041"/>
    <n v="4.6792077963601688"/>
    <n v="2.41666643806388"/>
    <n v="2.3895594697426361"/>
    <n v="4.8820138349334794"/>
    <n v="2.4590748255402906"/>
    <n v="2.4435818190676462"/>
  </r>
  <r>
    <x v="14"/>
    <s v="Midfielder"/>
    <x v="1"/>
    <s v="Everton"/>
    <s v="EVE"/>
    <n v="0.13"/>
    <n v="0.14000000000000001"/>
    <n v="0.19"/>
    <n v="0.18"/>
    <n v="0.17"/>
    <n v="0.17"/>
    <n v="0.16333333333333333"/>
    <n v="0.16333333333333333"/>
    <n v="0.32666666666666666"/>
    <n v="67"/>
    <x v="0"/>
    <s v="whu"/>
    <s v="bur"/>
    <s v="MUN"/>
    <s v="LEI"/>
    <m/>
    <s v="liv"/>
    <m/>
    <s v="CHE"/>
    <m/>
    <s v="lei"/>
    <s v="CRY"/>
    <s v="BRE"/>
    <s v="wat"/>
    <s v="ars"/>
    <s v="2"/>
    <n v="0.81666666666666665"/>
    <n v="0.49"/>
    <n v="6.539617834821005"/>
    <n v="3.2860885332365433"/>
    <n v="3.5965762009461661"/>
    <n v="2.8248087913889806"/>
    <n v="2.7901567589819125"/>
    <n v="6.6662594343907005"/>
    <n v="6.6470529018732023"/>
    <n v="3.0951021108676371"/>
  </r>
  <r>
    <x v="15"/>
    <s v="Goalkeeper"/>
    <x v="2"/>
    <s v="Southampton"/>
    <s v="SOU"/>
    <n v="0"/>
    <n v="0"/>
    <n v="0"/>
    <n v="0"/>
    <n v="0"/>
    <n v="0"/>
    <n v="0"/>
    <n v="0"/>
    <n v="0"/>
    <m/>
    <x v="0"/>
    <s v="lee"/>
    <m/>
    <s v="CHE"/>
    <s v="ARS"/>
    <s v="bur"/>
    <s v="bha"/>
    <m/>
    <s v="CRY"/>
    <m/>
    <s v="bre"/>
    <m/>
    <s v="LIV"/>
    <m/>
    <s v="lei"/>
    <s v="1"/>
    <n v="0"/>
    <n v="0"/>
    <n v="1"/>
    <n v="1"/>
    <n v="2"/>
    <n v="1"/>
    <n v="1"/>
    <n v="1"/>
    <n v="1"/>
    <n v="1"/>
  </r>
  <r>
    <x v="16"/>
    <s v="Midfielder"/>
    <x v="1"/>
    <s v="Liverpool"/>
    <s v="LIV"/>
    <n v="0.09"/>
    <n v="0.1"/>
    <n v="0.13"/>
    <n v="0.16"/>
    <n v="0.1"/>
    <n v="0.15"/>
    <n v="0.10666666666666667"/>
    <n v="0.13666666666666669"/>
    <n v="0.24333333333333335"/>
    <n v="50"/>
    <x v="0"/>
    <s v="WAT"/>
    <m/>
    <s v="mci"/>
    <s v="mun"/>
    <m/>
    <s v="EVE"/>
    <m/>
    <s v="new"/>
    <m/>
    <s v="TOT"/>
    <s v="avl?"/>
    <s v="sou"/>
    <m/>
    <s v="WOL"/>
    <s v="1"/>
    <n v="0.53333333333333333"/>
    <n v="0.41000000000000003"/>
    <n v="2.0653053969774575"/>
    <n v="1.4493628338231968"/>
    <n v="1.9284771808825043"/>
    <n v="1.9884539747727863"/>
    <n v="2.0229777608496233"/>
    <n v="3.6427290926106028"/>
    <n v="1.9430654833368692"/>
    <n v="1.8850931503384003"/>
  </r>
  <r>
    <x v="17"/>
    <s v="Defender"/>
    <x v="0"/>
    <s v="Manchester Utd"/>
    <s v="MUN"/>
    <n v="0.03"/>
    <n v="7.0000000000000007E-2"/>
    <n v="0.03"/>
    <n v="0.12"/>
    <n v="0.03"/>
    <n v="0.12"/>
    <n v="0.03"/>
    <n v="0.10333333333333333"/>
    <n v="0.13333333333333333"/>
    <n v="84"/>
    <x v="0"/>
    <s v="LEI"/>
    <m/>
    <s v="eve"/>
    <s v="NOR"/>
    <s v="liv"/>
    <s v="ars"/>
    <m/>
    <s v="BRE"/>
    <m/>
    <s v="bha"/>
    <m/>
    <s v="CHE"/>
    <m/>
    <s v="cry"/>
    <s v="2"/>
    <n v="0.18"/>
    <n v="0.31"/>
    <n v="2.5987160753548126"/>
    <n v="2.5134372236452283"/>
    <n v="4.9685978693670059"/>
    <n v="2.4106632915753639"/>
    <n v="2.4392883245781181"/>
    <n v="2.4434616420363628"/>
    <n v="2.2963087846182173"/>
    <n v="2.4011312125417001"/>
  </r>
  <r>
    <x v="18"/>
    <s v="Forward"/>
    <x v="3"/>
    <s v="Arsenal"/>
    <s v="ARS"/>
    <n v="0.45"/>
    <n v="0.11"/>
    <n v="0.42"/>
    <n v="0.18"/>
    <n v="0.45"/>
    <n v="0.15"/>
    <n v="0.44"/>
    <n v="0.14666666666666664"/>
    <n v="0.58666666666666667"/>
    <n v="71"/>
    <x v="0"/>
    <s v="CRY"/>
    <m/>
    <s v="BHA"/>
    <s v="sou"/>
    <s v="che"/>
    <s v="MUN"/>
    <m/>
    <s v="whu"/>
    <m/>
    <s v="LEE"/>
    <s v="tot"/>
    <s v="new"/>
    <m/>
    <s v="EVE"/>
    <s v="2"/>
    <n v="1.76"/>
    <n v="0.43999999999999995"/>
    <n v="3.8009972807994714"/>
    <n v="3.9910522703673434"/>
    <n v="7.5297413039189838"/>
    <n v="4.1653531426941797"/>
    <n v="4.0244822837018877"/>
    <n v="8.5836939453235903"/>
    <n v="4.3857431878471793"/>
    <n v="4.3052283510602081"/>
  </r>
  <r>
    <x v="19"/>
    <s v="Midfielder"/>
    <x v="1"/>
    <s v="Brighton"/>
    <s v="BHA"/>
    <n v="0.3"/>
    <n v="0.11"/>
    <n v="0.32"/>
    <n v="0.12"/>
    <n v="0.35"/>
    <n v="0.13"/>
    <n v="0.32333333333333331"/>
    <n v="0.12"/>
    <n v="0.4433333333333333"/>
    <n v="62"/>
    <x v="0"/>
    <s v="NOR"/>
    <m/>
    <s v="ars"/>
    <s v="tot"/>
    <s v="MCI"/>
    <s v="SOU"/>
    <m/>
    <s v="wol"/>
    <m/>
    <s v="MUN"/>
    <m/>
    <s v="lee"/>
    <m/>
    <s v="WHU"/>
    <s v="2"/>
    <n v="1.6166666666666665"/>
    <n v="0.36"/>
    <n v="4.6596032758470036"/>
    <n v="3.6566213054706855"/>
    <n v="6.5948524317747248"/>
    <n v="3.976105412080436"/>
    <n v="3.854629816786824"/>
    <n v="3.9455369903297703"/>
    <n v="4.4651248683215501"/>
    <n v="3.8189666579321502"/>
  </r>
  <r>
    <x v="20"/>
    <s v="Goalkeeper"/>
    <x v="2"/>
    <s v="Liverpool"/>
    <s v="LIV"/>
    <n v="0"/>
    <n v="0.02"/>
    <n v="0"/>
    <n v="0"/>
    <n v="0.01"/>
    <n v="0.01"/>
    <n v="3.3333333333333335E-3"/>
    <n v="0.01"/>
    <n v="1.3333333333333334E-2"/>
    <n v="96"/>
    <x v="0"/>
    <s v="WAT"/>
    <m/>
    <s v="mci"/>
    <s v="mun"/>
    <m/>
    <s v="EVE"/>
    <m/>
    <s v="new"/>
    <m/>
    <s v="TOT"/>
    <s v="avl?"/>
    <s v="sou"/>
    <m/>
    <s v="WOL"/>
    <s v="2"/>
    <n v="1.3333333333333334E-2"/>
    <n v="0.03"/>
    <n v="2.048936290320519"/>
    <n v="2.0206421089742106"/>
    <n v="2.0426508952348854"/>
    <n v="2.0454060129754286"/>
    <n v="2.0469919112757777"/>
    <n v="4.0754610537241618"/>
    <n v="2.0433210292698916"/>
    <n v="2.0406579892381598"/>
  </r>
  <r>
    <x v="21"/>
    <s v="Midfielder"/>
    <x v="1"/>
    <s v="Everton"/>
    <s v="EVE"/>
    <n v="0.01"/>
    <n v="0.03"/>
    <n v="0.01"/>
    <n v="0.03"/>
    <n v="0.01"/>
    <n v="0.03"/>
    <n v="0.01"/>
    <n v="0.03"/>
    <n v="0.04"/>
    <n v="90"/>
    <x v="0"/>
    <s v="whu"/>
    <s v="bur"/>
    <s v="MUN"/>
    <s v="LEI"/>
    <m/>
    <s v="liv"/>
    <m/>
    <s v="CHE"/>
    <m/>
    <s v="lei"/>
    <s v="CRY"/>
    <s v="BRE"/>
    <s v="wat"/>
    <s v="ars"/>
    <s v="2"/>
    <n v="0.05"/>
    <n v="0.09"/>
    <n v="4.2721019108736789"/>
    <n v="2.1377951999896294"/>
    <n v="2.1710617358156608"/>
    <n v="2.088372370505962"/>
    <n v="2.0846596527480621"/>
    <n v="4.2856706536847184"/>
    <n v="4.2836128109149865"/>
    <n v="2.1173323690215327"/>
  </r>
  <r>
    <x v="22"/>
    <s v="Forward"/>
    <x v="3"/>
    <s v="Newcastle Utd"/>
    <s v="NEW"/>
    <n v="0.18"/>
    <n v="0.17"/>
    <n v="0.19"/>
    <n v="0.18"/>
    <n v="0.21"/>
    <n v="0.15"/>
    <n v="0.19333333333333333"/>
    <n v="0.16666666666666666"/>
    <n v="0.36"/>
    <n v="86"/>
    <x v="0"/>
    <s v="tot"/>
    <m/>
    <s v="WOL"/>
    <s v="LEI"/>
    <s v="CRY"/>
    <s v="nor"/>
    <m/>
    <s v="LIV"/>
    <m/>
    <s v="mci"/>
    <m/>
    <s v="ARS"/>
    <m/>
    <s v="bur"/>
    <s v="2"/>
    <n v="0.77333333333333332"/>
    <n v="0.5"/>
    <n v="3.0649971200805926"/>
    <n v="3.1947193760751551"/>
    <n v="6.5982426120848157"/>
    <n v="3.7132688893314594"/>
    <n v="2.8037677507923231"/>
    <n v="2.6065604329344918"/>
    <n v="3.0671658325291768"/>
    <n v="3.3030858589379113"/>
  </r>
  <r>
    <x v="23"/>
    <s v="Goalkeeper"/>
    <x v="2"/>
    <s v="West Ham"/>
    <s v="WHU"/>
    <n v="0"/>
    <n v="0"/>
    <n v="0"/>
    <n v="0"/>
    <n v="0"/>
    <n v="0"/>
    <n v="0"/>
    <n v="0"/>
    <n v="0"/>
    <m/>
    <x v="0"/>
    <s v="EVE"/>
    <m/>
    <s v="bre"/>
    <s v="BUR"/>
    <m/>
    <s v="che"/>
    <m/>
    <s v="ARS"/>
    <m/>
    <s v="nor"/>
    <m/>
    <s v="MCI"/>
    <m/>
    <s v="bha"/>
    <s v="1"/>
    <n v="0"/>
    <n v="0"/>
    <n v="1"/>
    <n v="1"/>
    <n v="1"/>
    <n v="1"/>
    <n v="1"/>
    <n v="1"/>
    <n v="1"/>
    <n v="1"/>
  </r>
  <r>
    <x v="24"/>
    <s v="Goalkeeper"/>
    <x v="2"/>
    <s v="Brentford"/>
    <s v="BRE"/>
    <n v="0"/>
    <n v="0"/>
    <n v="0"/>
    <n v="0"/>
    <n v="0.02"/>
    <n v="0"/>
    <n v="6.6666666666666671E-3"/>
    <n v="0"/>
    <n v="6.6666666666666671E-3"/>
    <n v="97"/>
    <x v="0"/>
    <s v="che"/>
    <m/>
    <s v="WHU"/>
    <s v="wat"/>
    <m/>
    <s v="TOT"/>
    <m/>
    <s v="mun"/>
    <m/>
    <s v="SOU"/>
    <m/>
    <s v="eve"/>
    <m/>
    <s v="LEE"/>
    <s v="2"/>
    <n v="2.6666666666666668E-2"/>
    <n v="0"/>
    <n v="2.0161256481424878"/>
    <n v="2.0245391791963865"/>
    <n v="2.0301146401972425"/>
    <n v="2.0223036046090175"/>
    <n v="2.0262467047599295"/>
    <n v="2.0266590949353178"/>
    <n v="2.0279421618310329"/>
    <n v="2.0332563220009652"/>
  </r>
  <r>
    <x v="25"/>
    <s v="Midfielder"/>
    <x v="1"/>
    <s v="Everton"/>
    <s v="EVE"/>
    <n v="0.11"/>
    <n v="0.04"/>
    <n v="7.0000000000000007E-2"/>
    <n v="0.03"/>
    <n v="0.16"/>
    <n v="0.03"/>
    <n v="0.11333333333333333"/>
    <n v="3.3333333333333333E-2"/>
    <n v="0.14666666666666667"/>
    <n v="49"/>
    <x v="0"/>
    <s v="whu"/>
    <s v="bur"/>
    <s v="MUN"/>
    <s v="LEI"/>
    <m/>
    <s v="liv"/>
    <m/>
    <s v="CHE"/>
    <m/>
    <s v="lei"/>
    <s v="CRY"/>
    <s v="BRE"/>
    <s v="wat"/>
    <s v="ars"/>
    <s v="1"/>
    <n v="0.56666666666666665"/>
    <n v="0.1"/>
    <n v="3.2957233851127579"/>
    <n v="1.6561676189982362"/>
    <n v="1.814579694360289"/>
    <n v="1.4208208119331533"/>
    <n v="1.4031412035622002"/>
    <n v="3.3603364461177043"/>
    <n v="3.350537194833267"/>
    <n v="1.5587255667692026"/>
  </r>
  <r>
    <x v="26"/>
    <s v="Defender"/>
    <x v="0"/>
    <s v="Chelsea"/>
    <s v="CHE"/>
    <n v="0.03"/>
    <n v="0.02"/>
    <n v="0.05"/>
    <n v="0.01"/>
    <n v="0.04"/>
    <n v="0.02"/>
    <n v="0.04"/>
    <n v="1.6666666666666666E-2"/>
    <n v="5.6666666666666671E-2"/>
    <n v="86"/>
    <x v="0"/>
    <s v="BRE"/>
    <m/>
    <s v="sou"/>
    <s v="ARS"/>
    <m/>
    <s v="WHU"/>
    <m/>
    <s v="eve"/>
    <m/>
    <s v="WOL"/>
    <s v="LEI"/>
    <s v="mun"/>
    <s v="lee"/>
    <s v="WAT"/>
    <s v="2"/>
    <n v="0.24"/>
    <n v="0.05"/>
    <n v="2.2599869676074578"/>
    <n v="2.2899176574215816"/>
    <n v="2.2430456215446033"/>
    <n v="2.2668635737607032"/>
    <n v="2.3038710099124819"/>
    <n v="4.6264379411790255"/>
    <n v="4.6470954160247295"/>
    <n v="2.3274967121450136"/>
  </r>
  <r>
    <x v="27"/>
    <s v="Defender"/>
    <x v="0"/>
    <s v="Norwich City"/>
    <s v="NOR"/>
    <n v="0.08"/>
    <n v="0"/>
    <n v="0.04"/>
    <n v="0"/>
    <n v="7.0000000000000007E-2"/>
    <n v="0"/>
    <n v="6.3333333333333339E-2"/>
    <n v="0"/>
    <n v="6.3333333333333339E-2"/>
    <m/>
    <x v="0"/>
    <s v="bha"/>
    <m/>
    <s v="BUR"/>
    <s v="mun"/>
    <m/>
    <s v="NEW"/>
    <m/>
    <s v="avl"/>
    <m/>
    <s v="WHU"/>
    <m/>
    <s v="wol"/>
    <s v="lei"/>
    <s v="TOT"/>
    <s v="1"/>
    <n v="0.38"/>
    <n v="0"/>
    <n v="1.3439090285179958"/>
    <n v="1.388879025965764"/>
    <n v="1.3740155428289946"/>
    <n v="1.4120829142645128"/>
    <n v="1.3439090285179958"/>
    <n v="1.3496833035485079"/>
    <n v="2.8208497160276886"/>
    <n v="1.3178263656785014"/>
  </r>
  <r>
    <x v="28"/>
    <s v="Defender"/>
    <x v="0"/>
    <s v="Liverpool"/>
    <s v="LIV"/>
    <n v="7.0000000000000007E-2"/>
    <n v="0.23"/>
    <n v="7.0000000000000007E-2"/>
    <n v="0.25"/>
    <n v="0.05"/>
    <n v="0.26"/>
    <n v="6.3333333333333339E-2"/>
    <n v="0.24666666666666667"/>
    <n v="0.31"/>
    <n v="94"/>
    <x v="0"/>
    <s v="WAT"/>
    <m/>
    <s v="mci"/>
    <s v="mun"/>
    <m/>
    <s v="EVE"/>
    <m/>
    <s v="new"/>
    <m/>
    <s v="TOT"/>
    <s v="avl?"/>
    <s v="sou"/>
    <m/>
    <s v="WOL"/>
    <s v="2"/>
    <n v="0.38"/>
    <n v="0.74"/>
    <n v="3.2648148882841901"/>
    <n v="2.5335191242565163"/>
    <n v="3.1023615999170371"/>
    <n v="3.1735707969033786"/>
    <n v="3.2145601683585636"/>
    <n v="5.9503780039475709"/>
    <n v="3.1196819872833501"/>
    <n v="3.0508526449247437"/>
  </r>
  <r>
    <x v="29"/>
    <s v="Midfielder"/>
    <x v="1"/>
    <s v="West Ham"/>
    <s v="WHU"/>
    <n v="0.27"/>
    <n v="0.02"/>
    <n v="0.3"/>
    <n v="0.14000000000000001"/>
    <n v="0.12"/>
    <n v="0.1"/>
    <n v="0.23"/>
    <n v="8.666666666666667E-2"/>
    <n v="0.31666666666666665"/>
    <m/>
    <x v="0"/>
    <s v="EVE"/>
    <m/>
    <s v="bre"/>
    <s v="BUR"/>
    <m/>
    <s v="che"/>
    <m/>
    <s v="ARS"/>
    <m/>
    <s v="nor"/>
    <m/>
    <s v="MCI"/>
    <m/>
    <s v="bha"/>
    <s v="1"/>
    <n v="1.1500000000000001"/>
    <n v="0.26"/>
    <n v="2.477441806815861"/>
    <n v="2.2640745666431559"/>
    <n v="2.4429458595045457"/>
    <n v="1.8526436455340534"/>
    <n v="2.1817045737168637"/>
    <n v="2.8971537701235794"/>
    <n v="1.6716624689300785"/>
    <n v="2.2760835005536157"/>
  </r>
  <r>
    <x v="30"/>
    <s v="Midfielder"/>
    <x v="1"/>
    <s v="Everton"/>
    <s v="EVE"/>
    <n v="0.15"/>
    <n v="0.16"/>
    <n v="0.14000000000000001"/>
    <n v="0.19"/>
    <n v="0.14000000000000001"/>
    <n v="0.18"/>
    <n v="0.14333333333333334"/>
    <n v="0.17666666666666667"/>
    <n v="0.32"/>
    <n v="75"/>
    <x v="1"/>
    <s v="whu"/>
    <s v="bur"/>
    <s v="MUN"/>
    <s v="LEI"/>
    <m/>
    <s v="liv"/>
    <m/>
    <s v="CHE"/>
    <m/>
    <s v="lei"/>
    <s v="CRY"/>
    <s v="BRE"/>
    <s v="wat"/>
    <s v="ars"/>
    <s v="2"/>
    <n v="0.71666666666666667"/>
    <n v="0.53"/>
    <n v="6.4230027301608565"/>
    <n v="3.227033447526702"/>
    <n v="3.5232640284537404"/>
    <n v="2.786934918314997"/>
    <n v="2.7538740506613144"/>
    <n v="6.5438291542401075"/>
    <n v="6.5255045543382089"/>
    <n v="3.0448168098584087"/>
  </r>
  <r>
    <x v="31"/>
    <s v="Defender"/>
    <x v="0"/>
    <s v="West Ham"/>
    <s v="WHU"/>
    <n v="0.03"/>
    <n v="0"/>
    <n v="0.06"/>
    <n v="0"/>
    <n v="7.0000000000000007E-2"/>
    <n v="0"/>
    <n v="5.3333333333333337E-2"/>
    <n v="0"/>
    <n v="5.3333333333333337E-2"/>
    <m/>
    <x v="0"/>
    <s v="EVE"/>
    <m/>
    <s v="bre"/>
    <s v="BUR"/>
    <m/>
    <s v="che"/>
    <m/>
    <s v="ARS"/>
    <m/>
    <s v="nor"/>
    <m/>
    <s v="MCI"/>
    <m/>
    <s v="bha"/>
    <s v="1"/>
    <n v="0.32"/>
    <n v="0"/>
    <n v="1.3353059419723938"/>
    <n v="1.2868821711530567"/>
    <n v="1.3274770744974855"/>
    <n v="1.1935077777098562"/>
    <n v="1.2681882720492172"/>
    <n v="1.4305597208791103"/>
    <n v="1.1524340355018619"/>
    <n v="1.2896076029625227"/>
  </r>
  <r>
    <x v="32"/>
    <s v="Goalkeeper"/>
    <x v="2"/>
    <s v="Norwich City"/>
    <s v="NOR"/>
    <n v="0"/>
    <n v="0"/>
    <n v="0"/>
    <n v="0"/>
    <n v="0"/>
    <n v="0"/>
    <n v="0"/>
    <n v="0"/>
    <n v="0"/>
    <m/>
    <x v="0"/>
    <s v="bha"/>
    <m/>
    <s v="BUR"/>
    <s v="mun"/>
    <m/>
    <s v="NEW"/>
    <m/>
    <s v="avl"/>
    <m/>
    <s v="WHU"/>
    <m/>
    <s v="wol"/>
    <s v="lei"/>
    <s v="TOT"/>
    <s v="1"/>
    <n v="0"/>
    <n v="0"/>
    <n v="1"/>
    <n v="1"/>
    <n v="1"/>
    <n v="1"/>
    <n v="1"/>
    <n v="1"/>
    <n v="2"/>
    <n v="1"/>
  </r>
  <r>
    <x v="33"/>
    <s v="Midfielder"/>
    <x v="1"/>
    <s v="Manchester Utd"/>
    <s v="MUN"/>
    <n v="0.37"/>
    <n v="0.09"/>
    <n v="0.43"/>
    <n v="0.12"/>
    <n v="0.28000000000000003"/>
    <n v="7.0000000000000007E-2"/>
    <n v="0.36000000000000004"/>
    <n v="9.3333333333333338E-2"/>
    <n v="0.45333333333333337"/>
    <n v="51"/>
    <x v="0"/>
    <s v="LEI"/>
    <m/>
    <s v="eve"/>
    <s v="NOR"/>
    <s v="liv"/>
    <s v="ars"/>
    <m/>
    <s v="BRE"/>
    <m/>
    <s v="bha"/>
    <m/>
    <s v="CHE"/>
    <m/>
    <s v="cry"/>
    <s v="1"/>
    <n v="1.8000000000000003"/>
    <n v="0.28000000000000003"/>
    <n v="3.541488646404102"/>
    <n v="3.179488622820561"/>
    <n v="6.1115991189456551"/>
    <n v="2.7432237683199121"/>
    <n v="2.8647341124948684"/>
    <n v="2.8824494192563979"/>
    <n v="2.2578005551140645"/>
    <n v="2.7027610654831364"/>
  </r>
  <r>
    <x v="34"/>
    <s v="Midfielder"/>
    <x v="1"/>
    <s v="Everton"/>
    <s v="EVE"/>
    <n v="0.14000000000000001"/>
    <n v="0.11"/>
    <n v="0.14000000000000001"/>
    <n v="0.17"/>
    <n v="0.15"/>
    <n v="0.15"/>
    <n v="0.14333333333333334"/>
    <n v="0.14333333333333334"/>
    <n v="0.28666666666666668"/>
    <n v="68"/>
    <x v="0"/>
    <s v="whu"/>
    <s v="bur"/>
    <s v="MUN"/>
    <s v="LEI"/>
    <m/>
    <s v="liv"/>
    <m/>
    <s v="CHE"/>
    <m/>
    <s v="lei"/>
    <s v="CRY"/>
    <s v="BRE"/>
    <s v="wat"/>
    <s v="ars"/>
    <s v="2"/>
    <n v="0.71666666666666667"/>
    <n v="0.43000000000000005"/>
    <n v="6.2286442223939433"/>
    <n v="3.1286083046769662"/>
    <n v="3.401077074299697"/>
    <n v="2.7238117965250237"/>
    <n v="2.6934028701269845"/>
    <n v="6.3397786873224522"/>
    <n v="6.3229239751132189"/>
    <n v="2.9610079748430285"/>
  </r>
  <r>
    <x v="35"/>
    <s v="Defender"/>
    <x v="0"/>
    <s v="Chelsea"/>
    <s v="CHE"/>
    <n v="0.08"/>
    <n v="0.05"/>
    <n v="7.0000000000000007E-2"/>
    <n v="0.03"/>
    <n v="0.11"/>
    <n v="0.04"/>
    <n v="8.666666666666667E-2"/>
    <n v="0.04"/>
    <n v="0.12666666666666668"/>
    <n v="97"/>
    <x v="0"/>
    <s v="BRE"/>
    <m/>
    <s v="sou"/>
    <s v="ARS"/>
    <m/>
    <s v="WHU"/>
    <m/>
    <s v="eve"/>
    <m/>
    <s v="WOL"/>
    <s v="LEI"/>
    <s v="mun"/>
    <s v="lee"/>
    <s v="WAT"/>
    <s v="2"/>
    <n v="0.52"/>
    <n v="0.12"/>
    <n v="2.573764342306113"/>
    <n v="2.6398182784476285"/>
    <n v="2.5363765440984345"/>
    <n v="2.5889403007132765"/>
    <n v="2.6706118839447877"/>
    <n v="5.3824837322571595"/>
    <n v="5.4280726422614727"/>
    <n v="2.7227513647338228"/>
  </r>
  <r>
    <x v="36"/>
    <s v="Midfielder"/>
    <x v="1"/>
    <s v="Everton"/>
    <s v="EVE"/>
    <n v="0.25"/>
    <n v="0.09"/>
    <n v="0.23"/>
    <n v="0.06"/>
    <n v="0.22"/>
    <n v="0.1"/>
    <n v="0.23333333333333331"/>
    <n v="8.3333333333333329E-2"/>
    <n v="0.31666666666666665"/>
    <n v="43"/>
    <x v="0"/>
    <s v="whu"/>
    <s v="bur"/>
    <s v="MUN"/>
    <s v="LEI"/>
    <m/>
    <s v="liv"/>
    <m/>
    <s v="CHE"/>
    <m/>
    <s v="lei"/>
    <s v="CRY"/>
    <s v="BRE"/>
    <s v="wat"/>
    <s v="ars"/>
    <s v="1"/>
    <n v="1.1666666666666665"/>
    <n v="0.25"/>
    <n v="4.7534121933646105"/>
    <n v="2.3943561903712518"/>
    <n v="2.7309818505156143"/>
    <n v="1.8942442253579508"/>
    <n v="1.8566750575696753"/>
    <n v="4.890714948000122"/>
    <n v="4.8698915390206912"/>
    <n v="2.1872918293845554"/>
  </r>
  <r>
    <x v="37"/>
    <s v="Forward"/>
    <x v="3"/>
    <s v="Southampton"/>
    <s v="SOU"/>
    <n v="0.37"/>
    <n v="0.06"/>
    <n v="0.34"/>
    <n v="0.01"/>
    <n v="0.39"/>
    <n v="0.01"/>
    <n v="0.3666666666666667"/>
    <n v="2.6666666666666661E-2"/>
    <n v="0.39333333333333337"/>
    <m/>
    <x v="0"/>
    <s v="lee"/>
    <m/>
    <s v="CHE"/>
    <s v="ARS"/>
    <s v="bur"/>
    <s v="bha"/>
    <m/>
    <s v="CRY"/>
    <m/>
    <s v="bre"/>
    <m/>
    <s v="LIV"/>
    <m/>
    <s v="lei"/>
    <s v="1"/>
    <n v="1.4666666666666668"/>
    <n v="7.9999999999999988E-2"/>
    <n v="2.9288666760559856"/>
    <n v="1.9352875922643045"/>
    <n v="4.8790491749757301"/>
    <n v="2.3997700809855265"/>
    <n v="2.2661556640772043"/>
    <n v="2.3865971605731069"/>
    <n v="1.9763042836849158"/>
    <n v="2.8898248909158708"/>
  </r>
  <r>
    <x v="38"/>
    <s v="Defender"/>
    <x v="0"/>
    <s v="West Ham"/>
    <s v="WHU"/>
    <n v="0.02"/>
    <n v="0.14000000000000001"/>
    <n v="0.01"/>
    <n v="0.14000000000000001"/>
    <n v="0.02"/>
    <n v="0.11"/>
    <n v="1.6666666666666666E-2"/>
    <n v="0.13"/>
    <n v="0.14666666666666667"/>
    <m/>
    <x v="0"/>
    <s v="EVE"/>
    <m/>
    <s v="bre"/>
    <s v="BUR"/>
    <m/>
    <s v="che"/>
    <m/>
    <s v="ARS"/>
    <m/>
    <s v="nor"/>
    <m/>
    <s v="MCI"/>
    <m/>
    <s v="bha"/>
    <s v="1"/>
    <n v="0.1"/>
    <n v="0.39"/>
    <n v="1.5134372236452283"/>
    <n v="1.4392883245781181"/>
    <n v="1.5014492703242748"/>
    <n v="1.2963087846182171"/>
    <n v="1.4106632915753639"/>
    <n v="1.6592945725961377"/>
    <n v="1.233414616862226"/>
    <n v="1.4434616420363628"/>
  </r>
  <r>
    <x v="39"/>
    <s v="Forward"/>
    <x v="3"/>
    <s v="Burnley"/>
    <s v="BUR"/>
    <n v="0.14000000000000001"/>
    <n v="0.17"/>
    <n v="0.15"/>
    <n v="0.09"/>
    <n v="0.14000000000000001"/>
    <n v="0.06"/>
    <n v="0.14333333333333334"/>
    <n v="0.10666666666666667"/>
    <n v="0.25"/>
    <n v="33"/>
    <x v="0"/>
    <s v="MCI"/>
    <s v="EVE"/>
    <s v="nor"/>
    <s v="whu"/>
    <s v="SOU"/>
    <s v="WOL"/>
    <m/>
    <s v="wat"/>
    <m/>
    <s v="AVL"/>
    <m/>
    <s v="tot"/>
    <s v="avl"/>
    <s v="NEW"/>
    <s v="1"/>
    <n v="0.57333333333333336"/>
    <n v="0.32"/>
    <n v="3.3616074371156306"/>
    <n v="2.201979220787516"/>
    <n v="3.7151421834120963"/>
    <n v="1.8381800858328314"/>
    <n v="2.0088404466076279"/>
    <n v="1.8084878916037093"/>
    <n v="3.5556586460058002"/>
    <n v="1.9687563247621878"/>
  </r>
  <r>
    <x v="40"/>
    <s v="Midfielder"/>
    <x v="1"/>
    <s v="Burnley"/>
    <s v="BUR"/>
    <n v="0.03"/>
    <n v="0.18"/>
    <n v="0.01"/>
    <n v="0.22"/>
    <n v="0.02"/>
    <n v="0.21"/>
    <n v="0.02"/>
    <n v="0.20333333333333334"/>
    <n v="0.22333333333333333"/>
    <n v="92"/>
    <x v="0"/>
    <s v="MCI"/>
    <s v="EVE"/>
    <s v="nor"/>
    <s v="whu"/>
    <s v="SOU"/>
    <s v="WOL"/>
    <m/>
    <s v="wat"/>
    <m/>
    <s v="AVL"/>
    <m/>
    <s v="tot"/>
    <s v="avl"/>
    <s v="NEW"/>
    <s v="2"/>
    <n v="0.1"/>
    <n v="0.61"/>
    <n v="5.0821730750210055"/>
    <n v="2.9553043807005257"/>
    <n v="5.3631540487566287"/>
    <n v="2.6661655159790785"/>
    <n v="2.8018022952515849"/>
    <n v="2.6425668690730975"/>
    <n v="5.2364003417881921"/>
    <n v="2.7699443924415896"/>
  </r>
  <r>
    <x v="41"/>
    <s v="Defender"/>
    <x v="0"/>
    <s v="Aston Villa"/>
    <s v="AVL"/>
    <n v="0.05"/>
    <n v="0.03"/>
    <n v="0.05"/>
    <n v="0.03"/>
    <n v="0.04"/>
    <n v="0.05"/>
    <n v="4.6666666666666669E-2"/>
    <n v="3.6666666666666667E-2"/>
    <n v="8.3333333333333343E-2"/>
    <m/>
    <x v="0"/>
    <s v="wol"/>
    <m/>
    <s v="TOT"/>
    <m/>
    <m/>
    <s v="lei"/>
    <m/>
    <s v="NOR"/>
    <m/>
    <s v="bur"/>
    <s v="LIV"/>
    <s v="CRY"/>
    <s v="BUR"/>
    <s v="mci"/>
    <s v="1"/>
    <n v="0.28000000000000003"/>
    <n v="0.11"/>
    <n v="1.3659219031434375"/>
    <n v="1.3261902174068831"/>
    <n v="0"/>
    <n v="1.4765291212007692"/>
    <n v="1.5247446598214156"/>
    <n v="2.6452928595247052"/>
    <n v="2.7183803843218985"/>
    <n v="1.185778980767894"/>
  </r>
  <r>
    <x v="42"/>
    <s v="Goalkeeper"/>
    <x v="2"/>
    <s v="Everton"/>
    <s v="EVE"/>
    <n v="0"/>
    <n v="0"/>
    <n v="0"/>
    <n v="0"/>
    <n v="0"/>
    <n v="0"/>
    <n v="0"/>
    <n v="0"/>
    <n v="0"/>
    <n v="102"/>
    <x v="0"/>
    <s v="whu"/>
    <s v="bur"/>
    <s v="MUN"/>
    <s v="LEI"/>
    <m/>
    <s v="liv"/>
    <m/>
    <s v="CHE"/>
    <m/>
    <s v="lei"/>
    <s v="CRY"/>
    <s v="BRE"/>
    <s v="wat"/>
    <s v="ars"/>
    <s v="2"/>
    <n v="0"/>
    <n v="0"/>
    <n v="4"/>
    <n v="2"/>
    <n v="2"/>
    <n v="2"/>
    <n v="2"/>
    <n v="4"/>
    <n v="4"/>
    <n v="2"/>
  </r>
  <r>
    <x v="43"/>
    <s v="Defender"/>
    <x v="0"/>
    <s v="Manchester City"/>
    <s v="MCI"/>
    <n v="0.16"/>
    <n v="0.01"/>
    <n v="0.15"/>
    <n v="0.01"/>
    <n v="0.18"/>
    <n v="0.01"/>
    <n v="0.16333333333333333"/>
    <n v="0.01"/>
    <n v="0.17333333333333334"/>
    <n v="93"/>
    <x v="0"/>
    <s v="bur"/>
    <m/>
    <s v="LIV"/>
    <s v="BHA"/>
    <m/>
    <s v="WAT"/>
    <m/>
    <s v="lee"/>
    <m/>
    <s v="NEW"/>
    <s v="wol"/>
    <s v="whu"/>
    <m/>
    <s v="AVL"/>
    <s v="2"/>
    <n v="0.98"/>
    <n v="0.03"/>
    <n v="3.0335995163826883"/>
    <n v="2.6375435300787275"/>
    <n v="2.9140739968504623"/>
    <n v="3.1405919974705645"/>
    <n v="3.2595831957865595"/>
    <n v="6.042916911978697"/>
    <n v="2.9294214120631392"/>
    <n v="2.9140739968504623"/>
  </r>
  <r>
    <x v="44"/>
    <s v="Defender"/>
    <x v="0"/>
    <s v="Chelsea"/>
    <s v="CHE"/>
    <n v="0.19"/>
    <n v="0.15"/>
    <n v="0.22"/>
    <n v="0.14000000000000001"/>
    <n v="0.18"/>
    <n v="0.16"/>
    <n v="0.19666666666666668"/>
    <n v="0.15000000000000002"/>
    <n v="0.34666666666666668"/>
    <n v="96"/>
    <x v="1"/>
    <s v="BRE"/>
    <m/>
    <s v="sou"/>
    <s v="ARS"/>
    <m/>
    <s v="WHU"/>
    <m/>
    <s v="eve"/>
    <m/>
    <s v="WOL"/>
    <s v="LEI"/>
    <s v="mun"/>
    <s v="lee"/>
    <s v="WAT"/>
    <s v="2"/>
    <n v="1.1800000000000002"/>
    <n v="0.45000000000000007"/>
    <n v="3.4613060593108824"/>
    <n v="3.6295371779213044"/>
    <n v="3.3660840107507006"/>
    <n v="3.4999573283791259"/>
    <n v="3.7079646419218819"/>
    <n v="7.5210132555924538"/>
    <n v="7.6371225107596903"/>
    <n v="3.8407573820564553"/>
  </r>
  <r>
    <x v="45"/>
    <s v="Defender"/>
    <x v="0"/>
    <s v="Tottenham"/>
    <s v="TOT"/>
    <n v="0.12"/>
    <n v="0.05"/>
    <n v="0.15"/>
    <n v="0.04"/>
    <n v="0.17"/>
    <n v="0.04"/>
    <n v="0.1466666666666667"/>
    <n v="4.3333333333333335E-2"/>
    <n v="0.19000000000000003"/>
    <n v="94"/>
    <x v="0"/>
    <s v="NEW"/>
    <m/>
    <s v="avl"/>
    <s v="BHA"/>
    <m/>
    <s v="bre"/>
    <m/>
    <s v="LEI"/>
    <m/>
    <s v="liv"/>
    <s v="ARS"/>
    <s v="BUR"/>
    <m/>
    <s v="nor"/>
    <s v="2"/>
    <n v="0.88000000000000012"/>
    <n v="0.13"/>
    <n v="3.0952730089662048"/>
    <n v="2.9140739968504623"/>
    <n v="2.9140739968504623"/>
    <n v="2.9054718527018348"/>
    <n v="3.2340882369558379"/>
    <n v="5.4840127637340697"/>
    <n v="3.0335995163826888"/>
    <n v="3.3589541190246921"/>
  </r>
  <r>
    <x v="46"/>
    <s v="Goalkeeper"/>
    <x v="2"/>
    <s v="Watford"/>
    <s v="WAT"/>
    <n v="0"/>
    <n v="0.01"/>
    <n v="0"/>
    <n v="0.01"/>
    <n v="0"/>
    <n v="0"/>
    <n v="0"/>
    <n v="6.6666666666666671E-3"/>
    <n v="6.6666666666666671E-3"/>
    <m/>
    <x v="0"/>
    <s v="liv"/>
    <m/>
    <s v="LEE"/>
    <s v="BRE"/>
    <m/>
    <s v="mci"/>
    <m/>
    <s v="BUR"/>
    <m/>
    <s v="cry"/>
    <m/>
    <s v="LEI"/>
    <s v="EVE"/>
    <s v="che"/>
    <s v="1"/>
    <n v="0"/>
    <n v="0.02"/>
    <n v="1.0126246243579946"/>
    <n v="1.0249422415007239"/>
    <n v="1.017930135697066"/>
    <n v="1.0095271272188664"/>
    <n v="1.020467317156093"/>
    <n v="1.0163727025527225"/>
    <n v="2.045394012204083"/>
    <n v="1.0120942361068661"/>
  </r>
  <r>
    <x v="47"/>
    <s v="Defender"/>
    <x v="0"/>
    <s v="Norwich City"/>
    <s v="NOR"/>
    <n v="7.0000000000000007E-2"/>
    <n v="0"/>
    <n v="7.0000000000000007E-2"/>
    <n v="0.01"/>
    <n v="7.0000000000000007E-2"/>
    <n v="0.01"/>
    <n v="7.0000000000000007E-2"/>
    <n v="6.6666666666666671E-3"/>
    <n v="7.6666666666666675E-2"/>
    <m/>
    <x v="0"/>
    <s v="bha"/>
    <m/>
    <s v="BUR"/>
    <s v="mun"/>
    <m/>
    <s v="NEW"/>
    <m/>
    <s v="avl"/>
    <m/>
    <s v="WHU"/>
    <m/>
    <s v="wol"/>
    <s v="lei"/>
    <s v="TOT"/>
    <s v="1"/>
    <n v="0.42000000000000004"/>
    <n v="0.02"/>
    <n v="1.3982104540734688"/>
    <n v="1.4502809774340426"/>
    <n v="1.4330706285388359"/>
    <n v="1.4771486375694358"/>
    <n v="1.3982104540734688"/>
    <n v="1.4048964567403774"/>
    <n v="2.9504575659267971"/>
    <n v="1.3680094760487911"/>
  </r>
  <r>
    <x v="48"/>
    <s v="Defender"/>
    <x v="0"/>
    <s v="Everton"/>
    <s v="EVE"/>
    <n v="0.06"/>
    <n v="0.04"/>
    <n v="7.0000000000000007E-2"/>
    <n v="0.04"/>
    <n v="0.09"/>
    <n v="0.04"/>
    <n v="7.3333333333333334E-2"/>
    <n v="0.04"/>
    <n v="0.11333333333333334"/>
    <n v="95"/>
    <x v="0"/>
    <s v="whu"/>
    <s v="bur"/>
    <s v="MUN"/>
    <s v="LEI"/>
    <m/>
    <s v="liv"/>
    <m/>
    <s v="CHE"/>
    <m/>
    <s v="lei"/>
    <s v="CRY"/>
    <s v="BRE"/>
    <s v="wat"/>
    <s v="ars"/>
    <s v="2"/>
    <n v="0.44"/>
    <n v="0.12"/>
    <n v="5.0884076434947172"/>
    <n v="2.5511807999585185"/>
    <n v="2.6842469432626426"/>
    <n v="2.353489482023849"/>
    <n v="2.3386386109922483"/>
    <n v="5.142682614738872"/>
    <n v="5.1344512436599441"/>
    <n v="2.4693294760861302"/>
  </r>
  <r>
    <x v="49"/>
    <s v="Defender"/>
    <x v="0"/>
    <s v="West Ham"/>
    <s v="WHU"/>
    <n v="0.01"/>
    <n v="0.03"/>
    <n v="0.01"/>
    <n v="0.02"/>
    <n v="0.01"/>
    <n v="0.02"/>
    <n v="0.01"/>
    <n v="2.3333333333333334E-2"/>
    <n v="3.3333333333333333E-2"/>
    <m/>
    <x v="0"/>
    <s v="EVE"/>
    <m/>
    <s v="bre"/>
    <s v="BUR"/>
    <m/>
    <s v="che"/>
    <m/>
    <s v="ARS"/>
    <m/>
    <s v="nor"/>
    <m/>
    <s v="MCI"/>
    <m/>
    <s v="bha"/>
    <s v="1"/>
    <n v="0.06"/>
    <n v="7.0000000000000007E-2"/>
    <n v="1.136218038926285"/>
    <n v="1.1165458820309293"/>
    <n v="1.1330375615146036"/>
    <n v="1.0786125346946291"/>
    <n v="1.1089514855199945"/>
    <n v="1.1749148866071386"/>
    <n v="1.0619263269226313"/>
    <n v="1.1176530887035248"/>
  </r>
  <r>
    <x v="50"/>
    <s v="Defender"/>
    <x v="0"/>
    <s v="Burnley"/>
    <s v="BUR"/>
    <n v="0.09"/>
    <n v="0"/>
    <n v="0.15"/>
    <n v="0.01"/>
    <n v="0.15"/>
    <n v="0.06"/>
    <n v="0.13"/>
    <n v="2.3333333333333331E-2"/>
    <n v="0.15333333333333332"/>
    <n v="93"/>
    <x v="0"/>
    <s v="MCI"/>
    <s v="EVE"/>
    <s v="nor"/>
    <s v="whu"/>
    <s v="SOU"/>
    <s v="WOL"/>
    <m/>
    <s v="wat"/>
    <m/>
    <s v="AVL"/>
    <m/>
    <s v="tot"/>
    <s v="avl"/>
    <s v="NEW"/>
    <s v="2"/>
    <n v="0.78"/>
    <n v="6.9999999999999993E-2"/>
    <n v="5.2955593151659919"/>
    <n v="3.1436742585851363"/>
    <n v="5.631944987948077"/>
    <n v="2.7975220965946717"/>
    <n v="2.9599041562871085"/>
    <n v="2.7692701953692009"/>
    <n v="5.4801975922816384"/>
    <n v="2.92176441348641"/>
  </r>
  <r>
    <x v="51"/>
    <s v="Defender"/>
    <x v="0"/>
    <s v="Arsenal"/>
    <s v="ARS"/>
    <n v="0.01"/>
    <n v="0.01"/>
    <n v="0.01"/>
    <n v="0.04"/>
    <n v="0.01"/>
    <n v="0.05"/>
    <n v="0.01"/>
    <n v="3.3333333333333333E-2"/>
    <n v="4.3333333333333335E-2"/>
    <n v="97"/>
    <x v="0"/>
    <s v="CRY"/>
    <m/>
    <s v="BHA"/>
    <s v="sou"/>
    <s v="che"/>
    <s v="MUN"/>
    <m/>
    <s v="whu"/>
    <m/>
    <s v="LEE"/>
    <s v="tot"/>
    <s v="new"/>
    <m/>
    <s v="EVE"/>
    <s v="2"/>
    <n v="0.06"/>
    <n v="0.1"/>
    <n v="2.1309816204217795"/>
    <n v="2.1448038014812614"/>
    <n v="4.2567084584668358"/>
    <n v="2.1574802285595767"/>
    <n v="2.1472350751783189"/>
    <n v="4.3333595596598968"/>
    <n v="2.1735085954797948"/>
    <n v="2.1676529709861971"/>
  </r>
  <r>
    <x v="52"/>
    <s v="Midfielder"/>
    <x v="1"/>
    <s v="Manchester City"/>
    <s v="MCI"/>
    <n v="0.21"/>
    <n v="0.18"/>
    <n v="0.25"/>
    <n v="0.23"/>
    <n v="0.22"/>
    <n v="0.22"/>
    <n v="0.22666666666666666"/>
    <n v="0.21"/>
    <n v="0.43666666666666665"/>
    <n v="92"/>
    <x v="0"/>
    <s v="bur"/>
    <m/>
    <s v="LIV"/>
    <s v="BHA"/>
    <m/>
    <s v="WAT"/>
    <m/>
    <s v="lee"/>
    <m/>
    <s v="NEW"/>
    <s v="wol"/>
    <s v="whu"/>
    <m/>
    <s v="AVL"/>
    <s v="2"/>
    <n v="1.1333333333333333"/>
    <n v="0.63"/>
    <n v="3.8045351292621858"/>
    <n v="3.1130710475631904"/>
    <n v="3.5958585621580674"/>
    <n v="3.9913305830426684"/>
    <n v="4.1990742923138278"/>
    <n v="7.5666767209133026"/>
    <n v="3.6226532243610583"/>
    <n v="3.5958585621580674"/>
  </r>
  <r>
    <x v="53"/>
    <s v="Goalkeeper"/>
    <x v="2"/>
    <s v="Arsenal"/>
    <s v="ARS"/>
    <n v="0"/>
    <n v="0"/>
    <n v="0"/>
    <n v="0"/>
    <n v="0"/>
    <n v="0"/>
    <n v="0"/>
    <n v="0"/>
    <n v="0"/>
    <n v="97"/>
    <x v="0"/>
    <s v="CRY"/>
    <m/>
    <s v="BHA"/>
    <s v="sou"/>
    <s v="che"/>
    <s v="MUN"/>
    <m/>
    <s v="whu"/>
    <m/>
    <s v="LEE"/>
    <s v="tot"/>
    <s v="new"/>
    <m/>
    <s v="EVE"/>
    <s v="2"/>
    <n v="0"/>
    <n v="0"/>
    <n v="2"/>
    <n v="2"/>
    <n v="4"/>
    <n v="2"/>
    <n v="2"/>
    <n v="4"/>
    <n v="2"/>
    <n v="2"/>
  </r>
  <r>
    <x v="54"/>
    <s v="Midfielder"/>
    <x v="1"/>
    <s v="Norwich City"/>
    <s v="NOR"/>
    <n v="0.03"/>
    <n v="0.09"/>
    <n v="0.02"/>
    <n v="0.06"/>
    <n v="0.04"/>
    <n v="0.1"/>
    <n v="0.03"/>
    <n v="8.3333333333333329E-2"/>
    <n v="0.11333333333333333"/>
    <m/>
    <x v="0"/>
    <s v="bha"/>
    <m/>
    <s v="BUR"/>
    <s v="mun"/>
    <m/>
    <s v="NEW"/>
    <m/>
    <s v="avl"/>
    <m/>
    <s v="WHU"/>
    <m/>
    <s v="wol"/>
    <s v="lei"/>
    <s v="TOT"/>
    <s v="1"/>
    <n v="0.15"/>
    <n v="0.25"/>
    <n v="1.3620095037031534"/>
    <n v="1.4093463431218569"/>
    <n v="1.3937005713989419"/>
    <n v="1.433771488699487"/>
    <n v="1.3620095037031534"/>
    <n v="1.3680876879457977"/>
    <n v="2.8640523326607248"/>
    <n v="1.3345540691352646"/>
  </r>
  <r>
    <x v="55"/>
    <s v="Midfielder"/>
    <x v="1"/>
    <s v="Leicester City"/>
    <s v="LEI"/>
    <n v="0.03"/>
    <n v="0.02"/>
    <n v="0.02"/>
    <n v="0.02"/>
    <n v="0.03"/>
    <n v="0.02"/>
    <n v="2.6666666666666668E-2"/>
    <n v="0.02"/>
    <n v="4.6666666666666669E-2"/>
    <n v="63"/>
    <x v="0"/>
    <s v="mun"/>
    <m/>
    <s v="CRY"/>
    <s v="new"/>
    <s v="eve"/>
    <s v="AVL"/>
    <m/>
    <s v="tot"/>
    <m/>
    <s v="EVE"/>
    <s v="che"/>
    <s v="wat"/>
    <s v="NOR"/>
    <s v="SOU"/>
    <s v="2"/>
    <n v="0.13333333333333333"/>
    <n v="0.06"/>
    <n v="2.1902886095094884"/>
    <n v="2.1582694580096504"/>
    <n v="4.4122368928130733"/>
    <n v="2.1749712601231908"/>
    <n v="2.1617011334153777"/>
    <n v="4.3194916223080266"/>
    <n v="4.4784609727944718"/>
    <n v="2.1932784382810544"/>
  </r>
  <r>
    <x v="56"/>
    <s v="Defender"/>
    <x v="0"/>
    <s v="Norwich City"/>
    <s v="NOR"/>
    <n v="0"/>
    <n v="0.04"/>
    <n v="0"/>
    <n v="0.09"/>
    <n v="0"/>
    <n v="0.08"/>
    <n v="0"/>
    <n v="7.0000000000000007E-2"/>
    <n v="7.0000000000000007E-2"/>
    <m/>
    <x v="0"/>
    <s v="bha"/>
    <m/>
    <s v="BUR"/>
    <s v="mun"/>
    <m/>
    <s v="NEW"/>
    <m/>
    <s v="avl"/>
    <m/>
    <s v="WHU"/>
    <m/>
    <s v="wol"/>
    <s v="lei"/>
    <s v="TOT"/>
    <s v="1"/>
    <n v="0"/>
    <n v="0.21000000000000002"/>
    <n v="1.1900549894441554"/>
    <n v="1.2149068301389749"/>
    <n v="1.2066927999844443"/>
    <n v="1.2277300315672308"/>
    <n v="1.1900549894441554"/>
    <n v="1.1932460361715438"/>
    <n v="2.4536274746468809"/>
    <n v="1.1756408862960139"/>
  </r>
  <r>
    <x v="57"/>
    <s v="Midfielder"/>
    <x v="1"/>
    <s v="Manchester Utd"/>
    <s v="MUN"/>
    <n v="0.24"/>
    <n v="0.31"/>
    <n v="0.21"/>
    <n v="0.3"/>
    <n v="0.2"/>
    <n v="0.34"/>
    <n v="0.21666666666666665"/>
    <n v="0.31666666666666665"/>
    <n v="0.53333333333333333"/>
    <n v="91"/>
    <x v="0"/>
    <s v="LEI"/>
    <m/>
    <s v="eve"/>
    <s v="NOR"/>
    <s v="liv"/>
    <s v="ars"/>
    <m/>
    <s v="BRE"/>
    <m/>
    <s v="bha"/>
    <m/>
    <s v="CHE"/>
    <m/>
    <s v="cry"/>
    <s v="2"/>
    <n v="1.0833333333333333"/>
    <n v="0.95"/>
    <n v="4.4844680677988809"/>
    <n v="4.1305898396162526"/>
    <n v="8.0193517028154631"/>
    <n v="3.7041129786460676"/>
    <n v="3.8228971292017135"/>
    <n v="3.8402149771576961"/>
    <n v="3.2295806708647103"/>
    <n v="3.6645580928601174"/>
  </r>
  <r>
    <x v="58"/>
    <s v="Forward"/>
    <x v="3"/>
    <s v="Brentford"/>
    <s v="BRE"/>
    <n v="0.34"/>
    <n v="0.09"/>
    <n v="0.31"/>
    <n v="0.08"/>
    <n v="0.27"/>
    <n v="0.09"/>
    <n v="0.3066666666666667"/>
    <n v="8.666666666666667E-2"/>
    <n v="0.39333333333333337"/>
    <n v="90"/>
    <x v="0"/>
    <s v="che"/>
    <m/>
    <s v="WHU"/>
    <s v="wat"/>
    <m/>
    <m/>
    <m/>
    <s v="mun"/>
    <m/>
    <s v="SOU"/>
    <m/>
    <s v="eve"/>
    <m/>
    <s v="LEE"/>
    <s v="2"/>
    <n v="1.2266666666666668"/>
    <n v="0.26"/>
    <n v="2.8990048839437064"/>
    <n v="3.3680592401985483"/>
    <n v="3.6788911909962763"/>
    <n v="0"/>
    <n v="3.4632537903660667"/>
    <n v="3.4862445426439708"/>
    <n v="3.5577755220800804"/>
    <n v="3.8540399515538137"/>
  </r>
  <r>
    <x v="59"/>
    <s v="Midfielder"/>
    <x v="1"/>
    <s v="Arsenal"/>
    <s v="ARS"/>
    <n v="0.27"/>
    <n v="0.23"/>
    <n v="0.27"/>
    <n v="0.25"/>
    <n v="0.24"/>
    <n v="0.24"/>
    <n v="0.26"/>
    <n v="0.24"/>
    <n v="0.5"/>
    <n v="81"/>
    <x v="0"/>
    <s v="CRY"/>
    <m/>
    <s v="BHA"/>
    <s v="sou"/>
    <s v="che"/>
    <s v="MUN"/>
    <m/>
    <s v="whu"/>
    <m/>
    <s v="LEE"/>
    <s v="tot"/>
    <s v="new"/>
    <m/>
    <s v="EVE"/>
    <s v="2"/>
    <n v="1.3"/>
    <n v="0.72"/>
    <n v="3.6536429578249692"/>
    <n v="3.8281479937009246"/>
    <n v="7.240944288143794"/>
    <n v="3.9881878855646558"/>
    <n v="3.8588428241262784"/>
    <n v="8.2086644407062046"/>
    <n v="4.1905460179324097"/>
    <n v="4.1166187587007368"/>
  </r>
  <r>
    <x v="60"/>
    <s v="Defender"/>
    <x v="0"/>
    <s v="Leicester City"/>
    <s v="LEI"/>
    <n v="0.08"/>
    <n v="0.01"/>
    <n v="0.05"/>
    <n v="0"/>
    <n v="0.05"/>
    <n v="0.01"/>
    <n v="0.06"/>
    <n v="6.6666666666666671E-3"/>
    <n v="6.6666666666666666E-2"/>
    <n v="95"/>
    <x v="0"/>
    <s v="mun"/>
    <m/>
    <s v="CRY"/>
    <s v="new"/>
    <s v="eve"/>
    <s v="AVL"/>
    <m/>
    <s v="tot"/>
    <m/>
    <s v="EVE"/>
    <s v="che"/>
    <s v="wat"/>
    <s v="NOR"/>
    <s v="SOU"/>
    <s v="2"/>
    <n v="0.36"/>
    <n v="0.02"/>
    <n v="2.3740155428289946"/>
    <n v="2.3110813485017268"/>
    <n v="4.8102587203567309"/>
    <n v="2.3439090285179955"/>
    <n v="2.3178263656785014"/>
    <n v="4.6279662921226716"/>
    <n v="4.9404232913546506"/>
    <n v="2.3798921028282796"/>
  </r>
  <r>
    <x v="61"/>
    <s v="Midfielder"/>
    <x v="1"/>
    <s v="Chelsea"/>
    <s v="CHE"/>
    <n v="0.2"/>
    <n v="0.22"/>
    <n v="0.26"/>
    <n v="0.24"/>
    <n v="0.23"/>
    <n v="0.23"/>
    <n v="0.23"/>
    <n v="0.22999999999999998"/>
    <n v="0.45999999999999996"/>
    <n v="67"/>
    <x v="0"/>
    <s v="BRE"/>
    <m/>
    <s v="sou"/>
    <s v="ARS"/>
    <m/>
    <s v="WHU"/>
    <m/>
    <s v="eve"/>
    <m/>
    <s v="WOL"/>
    <s v="LEI"/>
    <s v="mun"/>
    <s v="lee"/>
    <s v="WAT"/>
    <s v="2"/>
    <n v="1.1500000000000001"/>
    <n v="0.69"/>
    <n v="3.6495724841300756"/>
    <n v="3.8394775505369321"/>
    <n v="3.5420825642829992"/>
    <n v="3.6932033645506697"/>
    <n v="3.9280091663412655"/>
    <n v="7.9746407302393347"/>
    <n v="8.1057088465017362"/>
    <n v="4.077910173609741"/>
  </r>
  <r>
    <x v="62"/>
    <s v="Forward"/>
    <x v="3"/>
    <s v="Newcastle Utd"/>
    <s v="NEW"/>
    <n v="0.33"/>
    <n v="0.03"/>
    <n v="0.38"/>
    <n v="0.03"/>
    <n v="0.41"/>
    <n v="0.03"/>
    <n v="0.37333333333333329"/>
    <n v="0.03"/>
    <n v="0.40333333333333332"/>
    <n v="85"/>
    <x v="1"/>
    <s v="tot"/>
    <m/>
    <s v="WOL"/>
    <s v="LEI"/>
    <s v="CRY"/>
    <s v="nor"/>
    <m/>
    <s v="LIV"/>
    <m/>
    <s v="mci"/>
    <m/>
    <s v="ARS"/>
    <m/>
    <s v="bur"/>
    <s v="2"/>
    <n v="1.4933333333333332"/>
    <n v="0.09"/>
    <n v="3.3242765236604224"/>
    <n v="3.4855803760096826"/>
    <n v="7.2307990595295477"/>
    <n v="4.1303736189330973"/>
    <n v="2.9994494283412392"/>
    <n v="2.7542309048269202"/>
    <n v="3.3269732210768561"/>
    <n v="3.6203292748573501"/>
  </r>
  <r>
    <x v="63"/>
    <s v="Defender"/>
    <x v="0"/>
    <s v="Aston Villa"/>
    <s v="AVL"/>
    <n v="0.02"/>
    <n v="0"/>
    <n v="0.02"/>
    <n v="0.01"/>
    <n v="0.01"/>
    <n v="0.01"/>
    <n v="1.6666666666666666E-2"/>
    <n v="6.6666666666666671E-3"/>
    <n v="2.3333333333333334E-2"/>
    <m/>
    <x v="0"/>
    <s v="wol"/>
    <m/>
    <s v="TOT"/>
    <m/>
    <m/>
    <s v="lei"/>
    <m/>
    <s v="NOR"/>
    <m/>
    <s v="bur"/>
    <s v="LIV"/>
    <s v="CRY"/>
    <s v="BUR"/>
    <s v="mci"/>
    <s v="1"/>
    <n v="0.1"/>
    <n v="0.02"/>
    <n v="1.1125913548133655"/>
    <n v="1.1003662207405793"/>
    <n v="0"/>
    <n v="1.1466243449848521"/>
    <n v="1.1614598953296664"/>
    <n v="2.1985516490845249"/>
    <n v="2.2210401182528918"/>
    <n v="1.0571627633131981"/>
  </r>
  <r>
    <x v="64"/>
    <s v="Goalkeeper"/>
    <x v="2"/>
    <s v="Liverpool"/>
    <s v="LIV"/>
    <n v="0"/>
    <n v="0"/>
    <n v="0"/>
    <n v="0"/>
    <n v="0"/>
    <n v="0"/>
    <n v="0"/>
    <n v="0"/>
    <n v="0"/>
    <n v="96"/>
    <x v="0"/>
    <s v="WAT"/>
    <m/>
    <s v="mci"/>
    <s v="mun"/>
    <m/>
    <s v="EVE"/>
    <m/>
    <s v="new"/>
    <m/>
    <s v="TOT"/>
    <s v="avl?"/>
    <s v="sou"/>
    <m/>
    <s v="WOL"/>
    <s v="2"/>
    <n v="0"/>
    <n v="0"/>
    <n v="2"/>
    <n v="2"/>
    <n v="2"/>
    <n v="2"/>
    <n v="2"/>
    <n v="4"/>
    <n v="2"/>
    <n v="2"/>
  </r>
  <r>
    <x v="65"/>
    <s v="Defender"/>
    <x v="0"/>
    <s v="Arsenal"/>
    <s v="ARS"/>
    <n v="0.02"/>
    <n v="0.05"/>
    <n v="0.01"/>
    <n v="0.06"/>
    <n v="0.02"/>
    <n v="0.09"/>
    <n v="1.6666666666666666E-2"/>
    <n v="6.6666666666666666E-2"/>
    <n v="8.3333333333333329E-2"/>
    <n v="82"/>
    <x v="0"/>
    <s v="CRY"/>
    <m/>
    <s v="BHA"/>
    <s v="sou"/>
    <s v="che"/>
    <s v="MUN"/>
    <m/>
    <s v="whu"/>
    <m/>
    <s v="LEE"/>
    <s v="tot"/>
    <s v="new"/>
    <m/>
    <s v="EVE"/>
    <s v="2"/>
    <n v="0.1"/>
    <n v="0.2"/>
    <n v="2.2455905382908368"/>
    <n v="2.2715071277773649"/>
    <n v="4.4813283596253157"/>
    <n v="2.2952754285492061"/>
    <n v="2.2760657659593484"/>
    <n v="4.6250491743623083"/>
    <n v="2.3253286165246152"/>
    <n v="2.3143493205991192"/>
  </r>
  <r>
    <x v="66"/>
    <s v="Defender"/>
    <x v="0"/>
    <s v="Chelsea"/>
    <s v="CHE"/>
    <n v="0.05"/>
    <n v="0.12"/>
    <n v="0.05"/>
    <n v="0.12"/>
    <n v="7.0000000000000007E-2"/>
    <n v="0.11"/>
    <n v="5.6666666666666671E-2"/>
    <n v="0.11666666666666665"/>
    <n v="0.17333333333333334"/>
    <n v="85"/>
    <x v="0"/>
    <s v="BRE"/>
    <m/>
    <s v="sou"/>
    <s v="ARS"/>
    <m/>
    <s v="WHU"/>
    <m/>
    <s v="eve"/>
    <m/>
    <s v="WOL"/>
    <s v="LEI"/>
    <s v="mun"/>
    <s v="lee"/>
    <s v="WAT"/>
    <s v="2"/>
    <n v="0.34"/>
    <n v="0.35"/>
    <n v="2.6185896815487784"/>
    <n v="2.6898040814513493"/>
    <n v="2.5782809616061249"/>
    <n v="2.634951261706501"/>
    <n v="2.7230034373779746"/>
    <n v="5.4904902738397503"/>
    <n v="5.5396408174381513"/>
    <n v="2.7792163151036529"/>
  </r>
  <r>
    <x v="67"/>
    <s v="Defender"/>
    <x v="0"/>
    <s v="Burnley"/>
    <s v="BUR"/>
    <n v="0.01"/>
    <n v="0.1"/>
    <n v="0.01"/>
    <n v="0.1"/>
    <n v="0.01"/>
    <n v="0.11"/>
    <n v="0.01"/>
    <n v="0.10333333333333333"/>
    <n v="0.11333333333333333"/>
    <n v="93"/>
    <x v="0"/>
    <s v="MCI"/>
    <s v="EVE"/>
    <s v="nor"/>
    <s v="whu"/>
    <s v="SOU"/>
    <s v="WOL"/>
    <m/>
    <s v="wat"/>
    <m/>
    <s v="AVL"/>
    <m/>
    <s v="tot"/>
    <s v="avl"/>
    <s v="NEW"/>
    <s v="2"/>
    <n v="0.06"/>
    <n v="0.31"/>
    <n v="4.5639493489546084"/>
    <n v="2.497834677266471"/>
    <n v="4.7103760535773986"/>
    <n v="2.3471566773412098"/>
    <n v="2.4178406327367412"/>
    <n v="2.3348587909254168"/>
    <n v="4.6443213048755361"/>
    <n v="2.4012386270470256"/>
  </r>
  <r>
    <x v="68"/>
    <s v="Forward"/>
    <x v="3"/>
    <s v="Southampton"/>
    <s v="SOU"/>
    <n v="0.26"/>
    <n v="0.14000000000000001"/>
    <n v="0.22"/>
    <n v="0.13"/>
    <n v="0.25"/>
    <n v="0.13"/>
    <n v="0.24333333333333332"/>
    <n v="0.13333333333333333"/>
    <n v="0.37666666666666665"/>
    <m/>
    <x v="0"/>
    <s v="lee"/>
    <m/>
    <s v="CHE"/>
    <s v="ARS"/>
    <s v="bur"/>
    <s v="bha"/>
    <m/>
    <s v="CRY"/>
    <m/>
    <s v="bre"/>
    <m/>
    <s v="LIV"/>
    <m/>
    <s v="lei"/>
    <s v="1"/>
    <n v="0.97333333333333327"/>
    <n v="0.4"/>
    <n v="2.7127005830497111"/>
    <n v="1.8304708793381324"/>
    <n v="4.5563971122629319"/>
    <n v="2.2428992960474932"/>
    <n v="2.1242589086202761"/>
    <n v="2.2312026511985348"/>
    <n v="1.8668908725822959"/>
    <n v="2.6780341703821953"/>
  </r>
  <r>
    <x v="69"/>
    <s v="Midfielder"/>
    <x v="1"/>
    <s v="Crystal Palace"/>
    <s v="CRY"/>
    <n v="0.01"/>
    <n v="0.04"/>
    <n v="0.01"/>
    <n v="0.04"/>
    <n v="0.01"/>
    <n v="0.04"/>
    <n v="0.01"/>
    <n v="0.04"/>
    <n v="0.05"/>
    <n v="81"/>
    <x v="0"/>
    <s v="ARS"/>
    <m/>
    <s v="lei"/>
    <s v="new"/>
    <m/>
    <s v="LEE"/>
    <m/>
    <s v="sou"/>
    <m/>
    <s v="WAT"/>
    <s v="eve??"/>
    <s v="avl"/>
    <s v="eve??"/>
    <s v="MUN"/>
    <s v="2"/>
    <n v="0.05"/>
    <n v="0.12"/>
    <n v="2.1424750195261466"/>
    <n v="2.2077178220618738"/>
    <n v="2.184352882697282"/>
    <n v="2.2120090527561533"/>
    <n v="2.1699517302126514"/>
    <n v="4.370112112930256"/>
    <n v="4.331985320746675"/>
    <n v="2.1673227428445503"/>
  </r>
  <r>
    <x v="70"/>
    <s v="Forward"/>
    <x v="3"/>
    <s v="Newcastle Utd"/>
    <s v="NEW"/>
    <n v="0.18"/>
    <n v="0.08"/>
    <n v="0.31"/>
    <n v="0.03"/>
    <n v="0.31"/>
    <n v="0.06"/>
    <n v="0.26666666666666666"/>
    <n v="5.6666666666666664E-2"/>
    <n v="0.32333333333333331"/>
    <n v="90"/>
    <x v="0"/>
    <s v="tot"/>
    <m/>
    <s v="WOL"/>
    <s v="LEI"/>
    <s v="CRY"/>
    <s v="nor"/>
    <m/>
    <s v="LIV"/>
    <m/>
    <s v="mci"/>
    <m/>
    <s v="ARS"/>
    <m/>
    <s v="bur"/>
    <s v="2"/>
    <n v="1.0666666666666667"/>
    <n v="0.16999999999999998"/>
    <n v="3.0343296637431934"/>
    <n v="3.1603164621044044"/>
    <n v="6.5234241075483412"/>
    <n v="3.6639339213140616"/>
    <n v="2.7806226061359993"/>
    <n v="2.5890940330332368"/>
    <n v="3.0364359263568708"/>
    <n v="3.2655624441517412"/>
  </r>
  <r>
    <x v="71"/>
    <s v="Forward"/>
    <x v="3"/>
    <s v="Crystal Palace"/>
    <s v="CRY"/>
    <n v="0.45"/>
    <n v="0.09"/>
    <n v="0.4"/>
    <n v="0.14000000000000001"/>
    <n v="0.48"/>
    <n v="0.11"/>
    <n v="0.44333333333333336"/>
    <n v="0.11333333333333334"/>
    <n v="0.55666666666666664"/>
    <n v="57"/>
    <x v="0"/>
    <s v="ARS"/>
    <m/>
    <s v="lei"/>
    <s v="new"/>
    <m/>
    <s v="LEE"/>
    <m/>
    <s v="sou"/>
    <m/>
    <s v="WAT"/>
    <s v="eve??"/>
    <s v="avl"/>
    <s v="eve??"/>
    <s v="MUN"/>
    <s v="1"/>
    <n v="1.7733333333333334"/>
    <n v="0.34"/>
    <n v="2.7711600466583723"/>
    <n v="3.5822176311221159"/>
    <n v="3.2917593652956234"/>
    <n v="3.6355635185764976"/>
    <n v="3.1127332736239404"/>
    <n v="6.6010015607408299"/>
    <n v="6.1270332030076791"/>
    <n v="3.0800513522244088"/>
  </r>
  <r>
    <x v="72"/>
    <s v="Midfielder"/>
    <x v="1"/>
    <s v="Brentford"/>
    <s v="BRE"/>
    <n v="7.0000000000000007E-2"/>
    <n v="0.23"/>
    <n v="0.06"/>
    <n v="0.27"/>
    <n v="0.05"/>
    <n v="0.23"/>
    <n v="0.06"/>
    <n v="0.24333333333333332"/>
    <n v="0.30333333333333334"/>
    <n v="81"/>
    <x v="0"/>
    <s v="che"/>
    <m/>
    <s v="WHU"/>
    <s v="wat"/>
    <m/>
    <m/>
    <m/>
    <s v="mun"/>
    <m/>
    <s v="SOU"/>
    <m/>
    <s v="eve"/>
    <m/>
    <s v="LEE"/>
    <s v="2"/>
    <n v="0.3"/>
    <n v="0.73"/>
    <n v="2.6228531595035993"/>
    <n v="2.9478257964604291"/>
    <n v="3.1631779776184965"/>
    <n v="0"/>
    <n v="3.0137789713522749"/>
    <n v="3.0297075418766521"/>
    <n v="3.079266000723643"/>
    <n v="3.2845254372872832"/>
  </r>
  <r>
    <x v="73"/>
    <s v="Defender"/>
    <x v="0"/>
    <s v="Watford"/>
    <s v="WAT"/>
    <n v="0.06"/>
    <n v="0.01"/>
    <n v="0.09"/>
    <n v="0.01"/>
    <n v="0.11"/>
    <n v="0.01"/>
    <n v="8.666666666666667E-2"/>
    <n v="0.01"/>
    <n v="9.6666666666666665E-2"/>
    <m/>
    <x v="0"/>
    <s v="liv"/>
    <m/>
    <s v="LEE"/>
    <s v="BRE"/>
    <m/>
    <s v="mci"/>
    <m/>
    <s v="BUR"/>
    <m/>
    <s v="cry"/>
    <m/>
    <s v="LEI"/>
    <s v="EVE"/>
    <s v="che"/>
    <s v="1"/>
    <n v="0.52"/>
    <n v="0.03"/>
    <n v="1.3471771698448516"/>
    <n v="1.6859116412699087"/>
    <n v="1.4930787316693159"/>
    <n v="1.2619959985188249"/>
    <n v="1.5628512217925532"/>
    <n v="1.4502493201998679"/>
    <n v="3.2483353356122904"/>
    <n v="1.3325914929388152"/>
  </r>
  <r>
    <x v="74"/>
    <s v="Midfielder"/>
    <x v="1"/>
    <s v="Brentford"/>
    <s v="BRE"/>
    <n v="0.11"/>
    <n v="0.09"/>
    <n v="0.17"/>
    <n v="0.12"/>
    <n v="0.14000000000000001"/>
    <n v="0.11"/>
    <n v="0.14000000000000001"/>
    <n v="0.10666666666666667"/>
    <n v="0.2466666666666667"/>
    <n v="95"/>
    <x v="0"/>
    <s v="che"/>
    <m/>
    <s v="WHU"/>
    <s v="wat"/>
    <m/>
    <m/>
    <m/>
    <s v="mun"/>
    <m/>
    <s v="SOU"/>
    <m/>
    <s v="eve"/>
    <m/>
    <s v="LEE"/>
    <s v="2"/>
    <n v="0.70000000000000007"/>
    <n v="0.32"/>
    <n v="2.6168060414501664"/>
    <n v="2.9386236042617844"/>
    <n v="3.1518849875445305"/>
    <n v="0"/>
    <n v="3.0039364570673017"/>
    <n v="3.0197103812759081"/>
    <n v="3.0687876900370057"/>
    <n v="3.2720543165369218"/>
  </r>
  <r>
    <x v="75"/>
    <s v="Midfielder"/>
    <x v="1"/>
    <s v="Chelsea"/>
    <s v="CHE"/>
    <n v="0.28999999999999998"/>
    <n v="0.06"/>
    <n v="0.39"/>
    <n v="0.05"/>
    <n v="0.37"/>
    <n v="0.05"/>
    <n v="0.34999999999999992"/>
    <n v="5.3333333333333337E-2"/>
    <n v="0.40333333333333327"/>
    <n v="69"/>
    <x v="0"/>
    <s v="BRE"/>
    <m/>
    <s v="sou"/>
    <s v="ARS"/>
    <m/>
    <s v="WHU"/>
    <m/>
    <s v="eve"/>
    <m/>
    <s v="WOL"/>
    <s v="LEI"/>
    <s v="mun"/>
    <s v="lee"/>
    <s v="WAT"/>
    <s v="2"/>
    <n v="1.7499999999999996"/>
    <n v="0.16"/>
    <n v="3.7123279590698059"/>
    <n v="3.909457674742141"/>
    <n v="3.6007487487937651"/>
    <n v="3.757618709941184"/>
    <n v="4.0013573411477257"/>
    <n v="8.1258498884549599"/>
    <n v="8.261904291749083"/>
    <n v="4.1569611041275021"/>
  </r>
  <r>
    <x v="76"/>
    <s v="Defender"/>
    <x v="0"/>
    <s v="Newcastle Utd"/>
    <s v="NEW"/>
    <n v="7.0000000000000007E-2"/>
    <n v="0.03"/>
    <n v="0.09"/>
    <n v="0.02"/>
    <n v="0.1"/>
    <n v="0.03"/>
    <n v="8.666666666666667E-2"/>
    <n v="2.6666666666666668E-2"/>
    <n v="0.11333333333333334"/>
    <n v="85"/>
    <x v="0"/>
    <s v="tot"/>
    <m/>
    <s v="WOL"/>
    <s v="LEI"/>
    <s v="CRY"/>
    <s v="nor"/>
    <m/>
    <s v="LIV"/>
    <m/>
    <s v="mci"/>
    <m/>
    <s v="ARS"/>
    <m/>
    <s v="bur"/>
    <s v="2"/>
    <n v="0.52"/>
    <n v="0.08"/>
    <n v="2.5018311037028971"/>
    <n v="2.5629567740668269"/>
    <n v="5.2243028015059334"/>
    <n v="2.8072994766483319"/>
    <n v="2.3787387307398378"/>
    <n v="2.2858138165659909"/>
    <n v="2.5028530100922826"/>
    <n v="2.6140195146827852"/>
  </r>
  <r>
    <x v="77"/>
    <s v="Defender"/>
    <x v="0"/>
    <s v="Burnley"/>
    <s v="BUR"/>
    <n v="0.01"/>
    <n v="0.03"/>
    <n v="0.01"/>
    <n v="0.04"/>
    <n v="0.01"/>
    <n v="0.03"/>
    <n v="0.01"/>
    <n v="3.3333333333333333E-2"/>
    <n v="4.3333333333333335E-2"/>
    <n v="88"/>
    <x v="0"/>
    <s v="MCI"/>
    <s v="EVE"/>
    <s v="nor"/>
    <s v="whu"/>
    <s v="SOU"/>
    <s v="WOL"/>
    <m/>
    <s v="wat"/>
    <m/>
    <s v="AVL"/>
    <m/>
    <s v="tot"/>
    <s v="avl"/>
    <s v="NEW"/>
    <s v="2"/>
    <n v="0.06"/>
    <n v="0.1"/>
    <n v="4.2438699887371278"/>
    <n v="2.2152798604395549"/>
    <n v="4.3071896447902258"/>
    <n v="2.1501218064178205"/>
    <n v="2.1806878411834556"/>
    <n v="2.1448038014812614"/>
    <n v="4.2786254291353671"/>
    <n v="2.1735085954797948"/>
  </r>
  <r>
    <x v="78"/>
    <s v="Defender"/>
    <x v="0"/>
    <s v="Wolves"/>
    <s v="WOL"/>
    <n v="0.06"/>
    <n v="0"/>
    <n v="0.08"/>
    <n v="0"/>
    <n v="0.09"/>
    <n v="0"/>
    <n v="7.6666666666666675E-2"/>
    <n v="0"/>
    <n v="7.6666666666666675E-2"/>
    <m/>
    <x v="0"/>
    <s v="AVL"/>
    <m/>
    <s v="new"/>
    <m/>
    <m/>
    <s v="bur"/>
    <m/>
    <s v="BHA"/>
    <m/>
    <s v="che"/>
    <s v="MCI"/>
    <s v="NOR"/>
    <m/>
    <s v="liv"/>
    <s v="1"/>
    <n v="0.46000000000000008"/>
    <n v="0"/>
    <n v="1.4163109292586264"/>
    <n v="1.4988372120044102"/>
    <n v="0"/>
    <n v="1.4707482945901356"/>
    <n v="1.4163109292586264"/>
    <n v="2.4972913564918446"/>
    <n v="1.6189295987637211"/>
    <n v="1.2903663602338757"/>
  </r>
  <r>
    <x v="79"/>
    <s v="Midfielder"/>
    <x v="1"/>
    <s v="Crystal Palace"/>
    <s v="CRY"/>
    <n v="0.2"/>
    <n v="0.13"/>
    <n v="0.35"/>
    <n v="0.2"/>
    <n v="0.24"/>
    <n v="0.13"/>
    <n v="0.26333333333333336"/>
    <n v="0.15333333333333335"/>
    <n v="0.41666666666666674"/>
    <n v="94"/>
    <x v="0"/>
    <s v="ARS"/>
    <m/>
    <s v="lei"/>
    <s v="new"/>
    <m/>
    <s v="LEE"/>
    <m/>
    <s v="sou"/>
    <m/>
    <s v="WAT"/>
    <s v="eve??"/>
    <s v="avl"/>
    <s v="eve??"/>
    <s v="MUN"/>
    <s v="2"/>
    <n v="1.3166666666666669"/>
    <n v="0.46000000000000008"/>
    <n v="3.489003635439925"/>
    <n v="4.1708548854701704"/>
    <n v="3.9266683623068888"/>
    <n v="4.2157024533143108"/>
    <n v="3.7761622000655528"/>
    <n v="7.8680344351338523"/>
    <n v="7.4695720776074026"/>
    <n v="3.7486867046303001"/>
  </r>
  <r>
    <x v="80"/>
    <s v="Defender"/>
    <x v="0"/>
    <s v="Watford"/>
    <s v="WAT"/>
    <n v="0"/>
    <n v="0.01"/>
    <n v="0"/>
    <n v="0.05"/>
    <n v="0.01"/>
    <n v="0.05"/>
    <n v="3.3333333333333335E-3"/>
    <n v="3.6666666666666674E-2"/>
    <n v="4.0000000000000008E-2"/>
    <m/>
    <x v="0"/>
    <s v="liv"/>
    <m/>
    <s v="LEE"/>
    <s v="BRE"/>
    <m/>
    <s v="mci"/>
    <m/>
    <s v="BUR"/>
    <m/>
    <s v="cry"/>
    <m/>
    <s v="LEI"/>
    <s v="EVE"/>
    <s v="che"/>
    <s v="1"/>
    <n v="0.02"/>
    <n v="0.11000000000000001"/>
    <n v="1.0820600583269648"/>
    <n v="1.1621245697547056"/>
    <n v="1.1165458820309293"/>
    <n v="1.0619263269226313"/>
    <n v="1.1330375615146036"/>
    <n v="1.1064225665926961"/>
    <n v="2.2950610793265414"/>
    <n v="1.0786125346946291"/>
  </r>
  <r>
    <x v="81"/>
    <s v="Defender"/>
    <x v="0"/>
    <s v="West Ham"/>
    <s v="WHU"/>
    <n v="0.1"/>
    <n v="0.02"/>
    <n v="0.09"/>
    <n v="0.04"/>
    <n v="0.11"/>
    <n v="0.03"/>
    <n v="9.9999999999999992E-2"/>
    <n v="0.03"/>
    <n v="0.13"/>
    <m/>
    <x v="0"/>
    <s v="EVE"/>
    <m/>
    <s v="bre"/>
    <s v="BUR"/>
    <m/>
    <s v="che"/>
    <m/>
    <s v="ARS"/>
    <m/>
    <s v="nor"/>
    <m/>
    <s v="MCI"/>
    <m/>
    <s v="bha"/>
    <s v="1"/>
    <n v="0.6"/>
    <n v="0.09"/>
    <n v="1.7230034373779743"/>
    <n v="1.6185896815487784"/>
    <n v="1.7061224418852032"/>
    <n v="1.4172511456868773"/>
    <n v="1.5782809616061246"/>
    <n v="1.9283943981455813"/>
    <n v="1.3286858890508895"/>
    <n v="1.6244663938879396"/>
  </r>
  <r>
    <x v="82"/>
    <s v="Defender"/>
    <x v="0"/>
    <s v="Tottenham"/>
    <s v="TOT"/>
    <n v="0.04"/>
    <n v="0.02"/>
    <n v="0.02"/>
    <n v="0.01"/>
    <n v="0"/>
    <n v="0"/>
    <n v="0.02"/>
    <n v="0.01"/>
    <n v="0.03"/>
    <n v="88"/>
    <x v="0"/>
    <s v="NEW"/>
    <m/>
    <s v="avl"/>
    <s v="BHA"/>
    <m/>
    <s v="bre"/>
    <m/>
    <s v="LEI"/>
    <m/>
    <s v="liv"/>
    <s v="ARS"/>
    <s v="BUR"/>
    <m/>
    <s v="nor"/>
    <s v="2"/>
    <n v="0.12"/>
    <n v="0.03"/>
    <n v="2.1626643082623076"/>
    <n v="2.1357535638886826"/>
    <n v="2.1357535638886826"/>
    <n v="2.1344760177279953"/>
    <n v="2.183280431231065"/>
    <n v="4.2203979352080303"/>
    <n v="2.1535048786706965"/>
    <n v="2.201824869162083"/>
  </r>
  <r>
    <x v="83"/>
    <s v="Forward"/>
    <x v="3"/>
    <s v="Manchester Utd"/>
    <s v="MUN"/>
    <n v="0.63"/>
    <n v="0.13"/>
    <n v="0.63"/>
    <n v="0.11"/>
    <n v="0.64"/>
    <n v="0.08"/>
    <n v="0.6333333333333333"/>
    <n v="0.10666666666666667"/>
    <n v="0.74"/>
    <n v="86"/>
    <x v="0"/>
    <s v="LEI"/>
    <m/>
    <s v="eve"/>
    <s v="NOR"/>
    <s v="liv"/>
    <s v="ars"/>
    <m/>
    <s v="BRE"/>
    <m/>
    <s v="bha"/>
    <m/>
    <s v="CHE"/>
    <m/>
    <s v="cry"/>
    <s v="2"/>
    <n v="2.5333333333333332"/>
    <n v="0.32"/>
    <n v="5.4864010918620369"/>
    <n v="4.9898113159205124"/>
    <n v="9.640270586245963"/>
    <n v="4.3913454257721867"/>
    <n v="4.5580326927814214"/>
    <n v="4.5823344597491609"/>
    <n v="3.7254443512462165"/>
    <n v="4.3358388975217377"/>
  </r>
  <r>
    <x v="84"/>
    <s v="Forward"/>
    <x v="3"/>
    <s v="Watford"/>
    <s v="WAT"/>
    <n v="0.22"/>
    <n v="0.17"/>
    <n v="0.24"/>
    <n v="0.15"/>
    <n v="0.21"/>
    <n v="0.19"/>
    <n v="0.2233333333333333"/>
    <n v="0.17"/>
    <n v="0.39333333333333331"/>
    <m/>
    <x v="0"/>
    <s v="liv"/>
    <m/>
    <s v="LEE"/>
    <s v="BRE"/>
    <m/>
    <s v="mci"/>
    <m/>
    <s v="BUR"/>
    <m/>
    <s v="cry"/>
    <m/>
    <s v="LEI"/>
    <s v="EVE"/>
    <s v="che"/>
    <s v="1"/>
    <n v="0.8933333333333332"/>
    <n v="0.51"/>
    <n v="1.8858278091192877"/>
    <n v="2.750113945300797"/>
    <n v="2.2580978547441335"/>
    <n v="1.6684867598571231"/>
    <n v="2.4361234204525148"/>
    <n v="2.1488179624493595"/>
    <n v="5.1851465229865106"/>
    <n v="1.8486122334984314"/>
  </r>
  <r>
    <x v="85"/>
    <s v="Midfielder"/>
    <x v="1"/>
    <s v="Liverpool"/>
    <s v="LIV"/>
    <n v="0.09"/>
    <n v="0.06"/>
    <n v="0.08"/>
    <n v="7.0000000000000007E-2"/>
    <n v="0.08"/>
    <n v="0.09"/>
    <n v="8.3333333333333329E-2"/>
    <n v="7.3333333333333334E-2"/>
    <n v="0.15666666666666668"/>
    <n v="57"/>
    <x v="0"/>
    <s v="WAT"/>
    <m/>
    <s v="mci"/>
    <s v="mun"/>
    <m/>
    <s v="EVE"/>
    <m/>
    <s v="new"/>
    <m/>
    <s v="TOT"/>
    <s v="avl?"/>
    <s v="sou"/>
    <m/>
    <s v="WOL"/>
    <s v="1"/>
    <n v="0.41666666666666663"/>
    <n v="0.22"/>
    <n v="1.7189870347091676"/>
    <n v="1.3032802164672459"/>
    <n v="1.6266400761433155"/>
    <n v="1.6671191137159087"/>
    <n v="1.6904196195133503"/>
    <n v="3.1086970201011486"/>
    <n v="1.6364858915807139"/>
    <n v="1.5973596880375776"/>
  </r>
  <r>
    <x v="86"/>
    <s v="Midfielder"/>
    <x v="1"/>
    <s v="Burnley"/>
    <s v="BUR"/>
    <n v="0.02"/>
    <n v="0.04"/>
    <n v="0.03"/>
    <n v="0.01"/>
    <n v="0.05"/>
    <n v="0.01"/>
    <n v="3.3333333333333333E-2"/>
    <n v="0.02"/>
    <n v="5.333333333333333E-2"/>
    <n v="66"/>
    <x v="0"/>
    <s v="MCI"/>
    <s v="EVE"/>
    <s v="nor"/>
    <s v="whu"/>
    <s v="SOU"/>
    <s v="WOL"/>
    <m/>
    <s v="wat"/>
    <m/>
    <s v="AVL"/>
    <m/>
    <s v="tot"/>
    <s v="avl"/>
    <s v="NEW"/>
    <s v="2"/>
    <n v="0.16666666666666666"/>
    <n v="0.06"/>
    <n v="4.3454824840442647"/>
    <n v="2.3049798022893695"/>
    <n v="4.4351853301194879"/>
    <n v="2.2126725590919123"/>
    <n v="2.2559744416765621"/>
    <n v="2.2051387187651201"/>
    <n v="4.3947193579417707"/>
    <n v="2.2458038435963759"/>
  </r>
  <r>
    <x v="87"/>
    <s v="Defender"/>
    <x v="0"/>
    <s v="Newcastle Utd"/>
    <s v="NEW"/>
    <n v="0.04"/>
    <n v="0.03"/>
    <n v="0.08"/>
    <n v="0.06"/>
    <n v="0.11"/>
    <n v="0.04"/>
    <n v="7.6666666666666661E-2"/>
    <n v="4.3333333333333335E-2"/>
    <n v="0.12"/>
    <n v="91"/>
    <x v="0"/>
    <s v="tot"/>
    <m/>
    <s v="WOL"/>
    <s v="LEI"/>
    <s v="CRY"/>
    <s v="nor"/>
    <m/>
    <s v="LIV"/>
    <m/>
    <s v="mci"/>
    <m/>
    <s v="ARS"/>
    <m/>
    <s v="bur"/>
    <s v="2"/>
    <n v="0.45999999999999996"/>
    <n v="0.13"/>
    <n v="2.4934672519745154"/>
    <n v="2.553574161165713"/>
    <n v="5.2038977548141681"/>
    <n v="2.7938444853708595"/>
    <n v="2.3724264185608406"/>
    <n v="2.2810502529565575"/>
    <n v="2.4944721265907441"/>
    <n v="2.6037858561047389"/>
  </r>
  <r>
    <x v="88"/>
    <s v="Defender"/>
    <x v="0"/>
    <s v="Leicester City"/>
    <s v="LEI"/>
    <n v="0"/>
    <n v="0"/>
    <n v="0"/>
    <n v="0"/>
    <n v="0"/>
    <n v="0.01"/>
    <n v="0"/>
    <n v="3.3333333333333335E-3"/>
    <n v="3.3333333333333335E-3"/>
    <n v="90"/>
    <x v="0"/>
    <s v="mun"/>
    <m/>
    <s v="CRY"/>
    <s v="new"/>
    <s v="eve"/>
    <s v="AVL"/>
    <m/>
    <s v="tot"/>
    <m/>
    <s v="EVE"/>
    <s v="che"/>
    <s v="wat"/>
    <s v="NOR"/>
    <s v="SOU"/>
    <s v="2"/>
    <n v="0"/>
    <n v="0.01"/>
    <n v="2.0098425142849736"/>
    <n v="2.0081863512763611"/>
    <n v="4.0213225979041241"/>
    <n v="2.0090502375925787"/>
    <n v="2.0083638517283817"/>
    <n v="4.0165254287400707"/>
    <n v="4.0247479813514389"/>
    <n v="2.0099971606007441"/>
  </r>
  <r>
    <x v="89"/>
    <s v="Goalkeeper"/>
    <x v="2"/>
    <s v="Watford"/>
    <s v="WAT"/>
    <n v="0"/>
    <n v="0"/>
    <n v="0"/>
    <n v="0"/>
    <n v="0"/>
    <n v="0"/>
    <n v="0"/>
    <n v="0"/>
    <n v="0"/>
    <m/>
    <x v="0"/>
    <s v="liv"/>
    <m/>
    <s v="LEE"/>
    <s v="BRE"/>
    <m/>
    <s v="mci"/>
    <m/>
    <s v="BUR"/>
    <m/>
    <s v="cry"/>
    <m/>
    <s v="LEI"/>
    <s v="EVE"/>
    <s v="che"/>
    <s v="1"/>
    <n v="0"/>
    <n v="0"/>
    <n v="1"/>
    <n v="1"/>
    <n v="1"/>
    <n v="1"/>
    <n v="1"/>
    <n v="1"/>
    <n v="2"/>
    <n v="1"/>
  </r>
  <r>
    <x v="90"/>
    <s v="Midfielder"/>
    <x v="1"/>
    <s v="Leeds United"/>
    <s v="LEE"/>
    <n v="0.22"/>
    <n v="0.11"/>
    <n v="0.3"/>
    <n v="0.14000000000000001"/>
    <n v="0.26"/>
    <n v="0.1"/>
    <n v="0.26"/>
    <n v="0.11666666666666665"/>
    <n v="0.37666666666666665"/>
    <n v="83"/>
    <x v="0"/>
    <s v="SOU"/>
    <m/>
    <s v="wat"/>
    <m/>
    <m/>
    <s v="cry"/>
    <m/>
    <s v="MCI"/>
    <m/>
    <s v="ars"/>
    <m/>
    <s v="BHA"/>
    <s v="CHE"/>
    <s v="bre"/>
    <s v="2"/>
    <n v="1.3"/>
    <n v="0.35"/>
    <n v="3.6495314991227925"/>
    <n v="3.8633433622043873"/>
    <n v="0"/>
    <n v="3.3507479605996036"/>
    <n v="2.785987995556475"/>
    <n v="3.3828457777537766"/>
    <n v="6.4910636815919531"/>
    <n v="3.4792361950079482"/>
  </r>
  <r>
    <x v="91"/>
    <s v="Midfielder"/>
    <x v="1"/>
    <s v="Wolves"/>
    <s v="WOL"/>
    <n v="0.12"/>
    <n v="0.23"/>
    <n v="0.12"/>
    <n v="0.26"/>
    <n v="0.1"/>
    <n v="0.24"/>
    <n v="0.11333333333333333"/>
    <n v="0.24333333333333332"/>
    <n v="0.35666666666666663"/>
    <m/>
    <x v="0"/>
    <s v="AVL"/>
    <m/>
    <s v="new"/>
    <m/>
    <m/>
    <s v="bur"/>
    <m/>
    <s v="BHA"/>
    <m/>
    <s v="che"/>
    <s v="MCI"/>
    <s v="NOR"/>
    <m/>
    <s v="liv"/>
    <s v="1"/>
    <n v="0.56666666666666665"/>
    <n v="0.73"/>
    <n v="2.1735141411710552"/>
    <n v="2.4061425758675039"/>
    <n v="0"/>
    <n v="2.3269643956200197"/>
    <n v="2.1735141411710552"/>
    <n v="3.4017850556183151"/>
    <n v="2.7446638689788943"/>
    <n v="1.8184964792099831"/>
  </r>
  <r>
    <x v="92"/>
    <s v="Forward"/>
    <x v="3"/>
    <s v="Aston Villa"/>
    <s v="AVL"/>
    <n v="0.26"/>
    <n v="0.06"/>
    <n v="0.23"/>
    <n v="0.02"/>
    <n v="0.22"/>
    <n v="0.02"/>
    <n v="0.23666666666666666"/>
    <n v="3.3333333333333333E-2"/>
    <n v="0.27"/>
    <m/>
    <x v="0"/>
    <s v="wol"/>
    <m/>
    <s v="TOT"/>
    <m/>
    <m/>
    <s v="lei"/>
    <m/>
    <s v="NOR"/>
    <m/>
    <s v="bur"/>
    <s v="LIV"/>
    <s v="CRY"/>
    <s v="BUR"/>
    <s v="mci"/>
    <s v="1"/>
    <n v="0.94666666666666666"/>
    <n v="0.1"/>
    <n v="1.9820468169832428"/>
    <n v="1.8754164809039424"/>
    <n v="0"/>
    <n v="2.2788901201456535"/>
    <n v="2.4082890870420899"/>
    <n v="3.7318116059039097"/>
    <n v="3.9279610314280013"/>
    <n v="1.4985863244540063"/>
  </r>
  <r>
    <x v="93"/>
    <s v="Defender"/>
    <x v="0"/>
    <s v="Watford"/>
    <s v="WAT"/>
    <n v="0.02"/>
    <n v="0.1"/>
    <n v="0.02"/>
    <n v="0.08"/>
    <n v="0.02"/>
    <n v="0.09"/>
    <n v="0.02"/>
    <n v="9.0000000000000011E-2"/>
    <n v="0.11000000000000001"/>
    <m/>
    <x v="0"/>
    <s v="liv"/>
    <m/>
    <s v="LEE"/>
    <s v="BRE"/>
    <m/>
    <s v="mci"/>
    <m/>
    <s v="BUR"/>
    <m/>
    <s v="cry"/>
    <m/>
    <s v="LEI"/>
    <s v="EVE"/>
    <s v="che"/>
    <s v="1"/>
    <n v="0.12"/>
    <n v="0.27"/>
    <n v="1.2461801749808947"/>
    <n v="1.4863737092641172"/>
    <n v="1.3496376460927877"/>
    <n v="1.185778980767894"/>
    <n v="1.3991126845438104"/>
    <n v="1.3192676997780881"/>
    <n v="2.8851832379796241"/>
    <n v="1.2358376040838872"/>
  </r>
  <r>
    <x v="94"/>
    <s v="Goalkeeper"/>
    <x v="2"/>
    <s v="Leicester City"/>
    <s v="LEI"/>
    <n v="0"/>
    <n v="0"/>
    <n v="0"/>
    <n v="0"/>
    <n v="0"/>
    <n v="0"/>
    <n v="0"/>
    <n v="0"/>
    <n v="0"/>
    <n v="0"/>
    <x v="0"/>
    <s v="mun"/>
    <m/>
    <s v="CRY"/>
    <s v="new"/>
    <s v="eve"/>
    <s v="AVL"/>
    <m/>
    <s v="tot"/>
    <m/>
    <s v="EVE"/>
    <s v="che"/>
    <s v="wat"/>
    <s v="NOR"/>
    <s v="SOU"/>
    <s v="1"/>
    <n v="0"/>
    <n v="0"/>
    <n v="1"/>
    <n v="1"/>
    <n v="2"/>
    <n v="1"/>
    <n v="1"/>
    <n v="2"/>
    <n v="2"/>
    <n v="1"/>
  </r>
  <r>
    <x v="95"/>
    <s v="Forward"/>
    <x v="3"/>
    <s v="Brighton"/>
    <s v="BHA"/>
    <n v="0.21"/>
    <n v="0.02"/>
    <n v="0.33"/>
    <n v="0.03"/>
    <n v="0.23"/>
    <n v="0.04"/>
    <n v="0.25666666666666665"/>
    <n v="0.03"/>
    <n v="0.28666666666666663"/>
    <n v="51"/>
    <x v="0"/>
    <s v="NOR"/>
    <m/>
    <s v="ars"/>
    <s v="tot"/>
    <s v="MCI"/>
    <s v="SOU"/>
    <m/>
    <s v="wol"/>
    <m/>
    <s v="MUN"/>
    <m/>
    <s v="lee"/>
    <m/>
    <s v="WHU"/>
    <s v="1"/>
    <n v="1.0266666666666666"/>
    <n v="0.09"/>
    <n v="2.5024740259843949"/>
    <n v="1.9358653243384143"/>
    <n v="3.465894712722652"/>
    <n v="2.1163496004164353"/>
    <n v="2.047725107291039"/>
    <n v="2.0990807618220457"/>
    <n v="2.3926084837904202"/>
    <n v="2.0275781288486856"/>
  </r>
  <r>
    <x v="96"/>
    <s v="Goalkeeper"/>
    <x v="2"/>
    <s v="Manchester Utd"/>
    <s v="MUN"/>
    <n v="0"/>
    <n v="0"/>
    <n v="0"/>
    <n v="0"/>
    <n v="0"/>
    <n v="0"/>
    <n v="0"/>
    <n v="0"/>
    <n v="0"/>
    <n v="97"/>
    <x v="0"/>
    <s v="LEI"/>
    <m/>
    <s v="eve"/>
    <s v="NOR"/>
    <s v="liv"/>
    <s v="ars"/>
    <m/>
    <s v="BRE"/>
    <m/>
    <s v="bha"/>
    <m/>
    <s v="CHE"/>
    <m/>
    <s v="cry"/>
    <s v="2"/>
    <n v="0"/>
    <n v="0"/>
    <n v="2"/>
    <n v="2"/>
    <n v="4"/>
    <n v="2"/>
    <n v="2"/>
    <n v="2"/>
    <n v="2"/>
    <n v="2"/>
  </r>
  <r>
    <x v="97"/>
    <s v="Goalkeeper"/>
    <x v="2"/>
    <s v="Brentford"/>
    <s v="BRE"/>
    <n v="0"/>
    <n v="0"/>
    <n v="0"/>
    <n v="0"/>
    <n v="0"/>
    <n v="0"/>
    <n v="0"/>
    <n v="0"/>
    <n v="0"/>
    <n v="98"/>
    <x v="0"/>
    <s v="che"/>
    <m/>
    <s v="WHU"/>
    <s v="wat"/>
    <m/>
    <m/>
    <m/>
    <s v="mun"/>
    <m/>
    <s v="SOU"/>
    <m/>
    <s v="eve"/>
    <m/>
    <s v="LEE"/>
    <s v="2"/>
    <n v="0"/>
    <n v="0"/>
    <n v="2"/>
    <n v="2"/>
    <n v="2"/>
    <n v="0"/>
    <n v="2"/>
    <n v="2"/>
    <n v="2"/>
    <n v="2"/>
  </r>
  <r>
    <x v="98"/>
    <s v="Defender"/>
    <x v="0"/>
    <s v="Tottenham"/>
    <s v="TOT"/>
    <n v="0.14000000000000001"/>
    <n v="0.01"/>
    <n v="0.16"/>
    <n v="0.01"/>
    <n v="0.17"/>
    <n v="0.01"/>
    <n v="0.1566666666666667"/>
    <n v="0.01"/>
    <n v="0.16666666666666671"/>
    <n v="81"/>
    <x v="0"/>
    <s v="NEW"/>
    <m/>
    <s v="avl"/>
    <s v="BHA"/>
    <m/>
    <s v="bre"/>
    <m/>
    <s v="LEI"/>
    <m/>
    <s v="liv"/>
    <s v="ARS"/>
    <s v="BUR"/>
    <m/>
    <s v="nor"/>
    <s v="2"/>
    <n v="0.94000000000000017"/>
    <n v="0.03"/>
    <n v="3.0518958600962565"/>
    <n v="2.877873046480147"/>
    <n v="2.877873046480147"/>
    <n v="2.8696115813077032"/>
    <n v="3.1852134552942211"/>
    <n v="5.4252399810119289"/>
    <n v="2.9926648820705033"/>
    <n v="3.3051341539148034"/>
  </r>
  <r>
    <x v="99"/>
    <s v="Goalkeeper"/>
    <x v="2"/>
    <s v="Manchester Utd"/>
    <s v="MUN"/>
    <n v="0"/>
    <n v="0"/>
    <n v="0"/>
    <n v="0"/>
    <n v="0"/>
    <n v="0"/>
    <n v="0"/>
    <n v="0"/>
    <n v="0"/>
    <n v="0"/>
    <x v="0"/>
    <s v="LEI"/>
    <m/>
    <s v="eve"/>
    <s v="NOR"/>
    <s v="liv"/>
    <s v="ars"/>
    <m/>
    <s v="BRE"/>
    <m/>
    <s v="bha"/>
    <m/>
    <s v="CHE"/>
    <m/>
    <s v="cry"/>
    <s v="1"/>
    <n v="0"/>
    <n v="0"/>
    <n v="1"/>
    <n v="1"/>
    <n v="2"/>
    <n v="1"/>
    <n v="1"/>
    <n v="1"/>
    <n v="1"/>
    <n v="1"/>
  </r>
  <r>
    <x v="100"/>
    <s v="Midfielder"/>
    <x v="1"/>
    <s v="West Ham"/>
    <s v="WHU"/>
    <n v="0.03"/>
    <n v="0.08"/>
    <n v="0.03"/>
    <n v="0.06"/>
    <n v="0.04"/>
    <n v="0.06"/>
    <n v="3.3333333333333333E-2"/>
    <n v="6.6666666666666666E-2"/>
    <n v="0.1"/>
    <m/>
    <x v="0"/>
    <s v="EVE"/>
    <m/>
    <s v="bre"/>
    <s v="BUR"/>
    <m/>
    <s v="che"/>
    <m/>
    <s v="ARS"/>
    <m/>
    <s v="nor"/>
    <m/>
    <s v="MCI"/>
    <m/>
    <s v="bha"/>
    <s v="1"/>
    <n v="0.16666666666666666"/>
    <n v="0.2"/>
    <n v="1.3842047251767013"/>
    <n v="1.3287191544462107"/>
    <n v="1.3752341478617023"/>
    <n v="1.2217276619592101"/>
    <n v="1.3072990617230613"/>
    <n v="1.4933496801739805"/>
    <n v="1.17466399901255"/>
    <n v="1.3318420450612241"/>
  </r>
  <r>
    <x v="101"/>
    <s v="Midfielder"/>
    <x v="1"/>
    <s v="Everton"/>
    <s v="EVE"/>
    <n v="0.04"/>
    <n v="0.13"/>
    <n v="0.18"/>
    <n v="0.13"/>
    <n v="0.19"/>
    <n v="0.09"/>
    <n v="0.13666666666666669"/>
    <n v="0.11666666666666665"/>
    <n v="0.25333333333333335"/>
    <n v="57"/>
    <x v="0"/>
    <s v="whu"/>
    <s v="bur"/>
    <s v="MUN"/>
    <s v="LEI"/>
    <m/>
    <s v="liv"/>
    <m/>
    <s v="CHE"/>
    <m/>
    <s v="lei"/>
    <s v="CRY"/>
    <s v="BRE"/>
    <s v="wat"/>
    <s v="ars"/>
    <s v="1"/>
    <n v="0.68333333333333346"/>
    <n v="0.35"/>
    <n v="4.0083712469247743"/>
    <n v="2.0170598094472663"/>
    <n v="2.262598526258448"/>
    <n v="1.6522722584963878"/>
    <n v="1.6248688655214103"/>
    <n v="4.1085214914824419"/>
    <n v="4.0933326519915632"/>
    <n v="1.8660246284922641"/>
  </r>
  <r>
    <x v="102"/>
    <s v="Midfielder"/>
    <x v="1"/>
    <s v="Everton"/>
    <s v="EVE"/>
    <n v="0.18"/>
    <n v="0.15"/>
    <n v="0.19"/>
    <n v="0.13"/>
    <n v="0.18"/>
    <n v="0.15"/>
    <n v="0.18333333333333335"/>
    <n v="0.14333333333333334"/>
    <n v="0.32666666666666666"/>
    <n v="78"/>
    <x v="0"/>
    <s v="whu"/>
    <s v="bur"/>
    <s v="MUN"/>
    <s v="LEI"/>
    <m/>
    <s v="liv"/>
    <m/>
    <s v="CHE"/>
    <m/>
    <s v="lei"/>
    <s v="CRY"/>
    <s v="BRE"/>
    <s v="wat"/>
    <s v="ars"/>
    <s v="2"/>
    <n v="0.91666666666666674"/>
    <n v="0.43000000000000005"/>
    <n v="6.6173612379277706"/>
    <n v="3.3254585903764373"/>
    <n v="3.6454509826077839"/>
    <n v="2.8500580401049698"/>
    <n v="2.8143452311956443"/>
    <n v="6.7478796211577627"/>
    <n v="6.7280851335631997"/>
    <n v="3.1286256448737895"/>
  </r>
  <r>
    <x v="103"/>
    <s v="Defender"/>
    <x v="0"/>
    <s v="Leeds United"/>
    <s v="LEE"/>
    <n v="0.02"/>
    <n v="0"/>
    <n v="0.05"/>
    <n v="0"/>
    <n v="0.08"/>
    <n v="0"/>
    <n v="5.000000000000001E-2"/>
    <n v="0"/>
    <n v="5.000000000000001E-2"/>
    <n v="88"/>
    <x v="0"/>
    <s v="SOU"/>
    <m/>
    <s v="wat"/>
    <m/>
    <m/>
    <s v="cry"/>
    <m/>
    <s v="MCI"/>
    <m/>
    <s v="ars"/>
    <m/>
    <s v="BHA"/>
    <s v="CHE"/>
    <s v="bre"/>
    <s v="2"/>
    <n v="0.30000000000000004"/>
    <n v="0"/>
    <n v="2.2999148180223261"/>
    <n v="2.3387897022189796"/>
    <n v="0"/>
    <n v="2.2455905382908372"/>
    <n v="2.1429069082829955"/>
    <n v="2.2514265050461413"/>
    <n v="4.4529206693803554"/>
    <n v="2.2689520354559907"/>
  </r>
  <r>
    <x v="104"/>
    <s v="Defender"/>
    <x v="0"/>
    <s v="Norwich City"/>
    <s v="NOR"/>
    <n v="0.01"/>
    <n v="0.05"/>
    <n v="0.01"/>
    <n v="7.0000000000000007E-2"/>
    <n v="0.01"/>
    <n v="0.06"/>
    <n v="0.01"/>
    <n v="0.06"/>
    <n v="6.9999999999999993E-2"/>
    <m/>
    <x v="0"/>
    <s v="bha"/>
    <m/>
    <s v="BUR"/>
    <s v="mun"/>
    <m/>
    <s v="NEW"/>
    <m/>
    <s v="avl"/>
    <m/>
    <s v="WHU"/>
    <m/>
    <s v="wol"/>
    <s v="lei"/>
    <s v="TOT"/>
    <s v="1"/>
    <n v="0.06"/>
    <n v="0.18"/>
    <n v="1.2172057022218921"/>
    <n v="1.2456078058731141"/>
    <n v="1.236220342839365"/>
    <n v="1.2602628932196922"/>
    <n v="1.2172057022218921"/>
    <n v="1.2208526127674786"/>
    <n v="2.5184313995964347"/>
    <n v="1.2007324414811587"/>
  </r>
  <r>
    <x v="105"/>
    <s v="Defender"/>
    <x v="0"/>
    <s v="Manchester Utd"/>
    <s v="MUN"/>
    <n v="0.04"/>
    <n v="0.04"/>
    <n v="0.03"/>
    <n v="0.03"/>
    <n v="0.02"/>
    <n v="0.05"/>
    <n v="3.0000000000000002E-2"/>
    <n v="0.04"/>
    <n v="7.0000000000000007E-2"/>
    <n v="76"/>
    <x v="0"/>
    <s v="LEI"/>
    <m/>
    <s v="eve"/>
    <s v="NOR"/>
    <s v="liv"/>
    <s v="ars"/>
    <m/>
    <s v="BRE"/>
    <m/>
    <s v="bha"/>
    <m/>
    <s v="CHE"/>
    <m/>
    <s v="cry"/>
    <s v="2"/>
    <n v="0.18000000000000002"/>
    <n v="0.12"/>
    <n v="2.3665608624621299"/>
    <n v="2.3143493205991192"/>
    <n v="4.5930191036940844"/>
    <n v="2.2514265050461413"/>
    <n v="2.2689520354559907"/>
    <n v="2.2715071277773649"/>
    <n v="2.1814135416029901"/>
    <n v="2.2455905382908368"/>
  </r>
  <r>
    <x v="106"/>
    <s v="Midfielder"/>
    <x v="1"/>
    <s v="Liverpool"/>
    <s v="LIV"/>
    <n v="0.67"/>
    <n v="0.21"/>
    <n v="0.71"/>
    <n v="0.22"/>
    <n v="0.78"/>
    <n v="0.21"/>
    <n v="0.72000000000000008"/>
    <n v="0.21333333333333335"/>
    <n v="0.93333333333333346"/>
    <n v="72"/>
    <x v="0"/>
    <s v="WAT"/>
    <m/>
    <s v="mci"/>
    <s v="mun"/>
    <m/>
    <s v="EVE"/>
    <m/>
    <s v="new"/>
    <m/>
    <s v="TOT"/>
    <s v="avl?"/>
    <s v="sou"/>
    <m/>
    <s v="WOL"/>
    <s v="2"/>
    <n v="3.6000000000000005"/>
    <n v="0.64"/>
    <n v="6.7882277913615781"/>
    <n v="4.0197509703996692"/>
    <n v="6.1732260568287831"/>
    <n v="6.4428037311342203"/>
    <n v="6.5979777802145634"/>
    <n v="11.383573872087231"/>
    <n v="6.2387960947155401"/>
    <n v="5.9782278700722449"/>
  </r>
  <r>
    <x v="107"/>
    <s v="Forward"/>
    <x v="3"/>
    <s v="Everton"/>
    <s v="EVE"/>
    <n v="0.68"/>
    <n v="0.09"/>
    <n v="0.57999999999999996"/>
    <n v="0.08"/>
    <n v="0.57999999999999996"/>
    <n v="0.06"/>
    <n v="0.61333333333333329"/>
    <n v="7.6666666666666661E-2"/>
    <n v="0.69"/>
    <n v="83"/>
    <x v="0"/>
    <s v="whu"/>
    <s v="bur"/>
    <s v="MUN"/>
    <s v="LEI"/>
    <m/>
    <s v="liv"/>
    <m/>
    <s v="CHE"/>
    <m/>
    <s v="lei"/>
    <s v="CRY"/>
    <s v="BRE"/>
    <s v="wat"/>
    <s v="ars"/>
    <s v="2"/>
    <n v="2.4533333333333331"/>
    <n v="0.22999999999999998"/>
    <n v="9.2152866250788499"/>
    <n v="4.641074666467901"/>
    <n v="5.2786832698001627"/>
    <n v="3.6938037680309419"/>
    <n v="3.6226433443378556"/>
    <n v="9.4753541956237584"/>
    <n v="9.4359122092038987"/>
    <n v="4.2488704062460405"/>
  </r>
  <r>
    <x v="108"/>
    <s v="Midfielder"/>
    <x v="1"/>
    <s v="Everton"/>
    <s v="EVE"/>
    <n v="0.03"/>
    <n v="0.01"/>
    <n v="0.22"/>
    <n v="0.11"/>
    <n v="0.12"/>
    <n v="7.0000000000000007E-2"/>
    <n v="0.12333333333333334"/>
    <n v="6.3333333333333339E-2"/>
    <n v="0.18666666666666668"/>
    <n v="42"/>
    <x v="0"/>
    <s v="whu"/>
    <s v="bur"/>
    <s v="MUN"/>
    <s v="LEI"/>
    <m/>
    <s v="liv"/>
    <m/>
    <s v="CHE"/>
    <m/>
    <s v="lei"/>
    <s v="CRY"/>
    <s v="BRE"/>
    <s v="wat"/>
    <s v="ars"/>
    <s v="1"/>
    <n v="0.6166666666666667"/>
    <n v="0.19"/>
    <n v="3.5678252959864372"/>
    <n v="1.793962818987866"/>
    <n v="1.9856414301759497"/>
    <n v="1.5091931824391156"/>
    <n v="1.4878008563102623"/>
    <n v="3.6460070998024223"/>
    <n v="3.634150005748253"/>
    <n v="1.6760579357907353"/>
  </r>
  <r>
    <x v="109"/>
    <s v="Midfielder"/>
    <x v="1"/>
    <s v="Aston Villa"/>
    <s v="AVL"/>
    <n v="0.02"/>
    <n v="0.11"/>
    <n v="0.02"/>
    <n v="0.1"/>
    <n v="0.03"/>
    <n v="0.1"/>
    <n v="2.3333333333333334E-2"/>
    <n v="0.10333333333333335"/>
    <n v="0.12666666666666668"/>
    <m/>
    <x v="0"/>
    <s v="wol"/>
    <m/>
    <s v="TOT"/>
    <m/>
    <m/>
    <s v="lei"/>
    <m/>
    <s v="NOR"/>
    <m/>
    <s v="bur"/>
    <s v="LIV"/>
    <s v="CRY"/>
    <s v="BUR"/>
    <s v="mci"/>
    <s v="1"/>
    <n v="0.11666666666666667"/>
    <n v="0.31000000000000005"/>
    <n v="1.4003248171141882"/>
    <n v="1.3568576737442823"/>
    <n v="0"/>
    <n v="1.521331004390585"/>
    <n v="1.5740796278388136"/>
    <n v="2.705961418967199"/>
    <n v="2.7859204204547265"/>
    <n v="1.203245380669149"/>
  </r>
  <r>
    <x v="110"/>
    <s v="Midfielder"/>
    <x v="1"/>
    <s v="Burnley"/>
    <s v="BUR"/>
    <n v="0.04"/>
    <n v="0.13"/>
    <n v="0.04"/>
    <n v="0.14000000000000001"/>
    <n v="0.05"/>
    <n v="0.14000000000000001"/>
    <n v="4.3333333333333335E-2"/>
    <n v="0.13666666666666669"/>
    <n v="0.18000000000000002"/>
    <n v="92"/>
    <x v="0"/>
    <s v="MCI"/>
    <s v="EVE"/>
    <s v="nor"/>
    <s v="whu"/>
    <s v="SOU"/>
    <s v="WOL"/>
    <m/>
    <s v="wat"/>
    <m/>
    <s v="AVL"/>
    <m/>
    <s v="tot"/>
    <s v="avl"/>
    <s v="NEW"/>
    <s v="2"/>
    <n v="0.21666666666666667"/>
    <n v="0.41000000000000003"/>
    <n v="4.9551574558870843"/>
    <n v="2.8431794533882577"/>
    <n v="5.2031594420950533"/>
    <n v="2.5879770751364637"/>
    <n v="2.7076940446352014"/>
    <n v="2.5671482224682736"/>
    <n v="5.0912829307801886"/>
    <n v="2.6795753322958631"/>
  </r>
  <r>
    <x v="111"/>
    <s v="Goalkeeper"/>
    <x v="2"/>
    <s v="Manchester City"/>
    <s v="MCI"/>
    <n v="0"/>
    <n v="0"/>
    <n v="0"/>
    <n v="0"/>
    <n v="0"/>
    <n v="0"/>
    <n v="0"/>
    <n v="0"/>
    <n v="0"/>
    <n v="97"/>
    <x v="0"/>
    <s v="bur"/>
    <m/>
    <s v="LIV"/>
    <s v="BHA"/>
    <m/>
    <s v="WAT"/>
    <m/>
    <s v="lee"/>
    <m/>
    <s v="NEW"/>
    <s v="wol"/>
    <s v="whu"/>
    <m/>
    <s v="AVL"/>
    <s v="2"/>
    <n v="0"/>
    <n v="0"/>
    <n v="2"/>
    <n v="2"/>
    <n v="2"/>
    <n v="2"/>
    <n v="2"/>
    <n v="4"/>
    <n v="2"/>
    <n v="2"/>
  </r>
  <r>
    <x v="112"/>
    <s v="Forward"/>
    <x v="3"/>
    <s v="Manchester Utd"/>
    <s v="MUN"/>
    <n v="0.45"/>
    <n v="0.17"/>
    <n v="0.51"/>
    <n v="0.16"/>
    <n v="0.47"/>
    <n v="0.09"/>
    <n v="0.47666666666666663"/>
    <n v="0.14000000000000001"/>
    <n v="0.6166666666666667"/>
    <n v="57"/>
    <x v="1"/>
    <s v="LEI"/>
    <m/>
    <s v="eve"/>
    <s v="NOR"/>
    <s v="liv"/>
    <s v="ars"/>
    <m/>
    <s v="BRE"/>
    <m/>
    <s v="bha"/>
    <m/>
    <s v="CHE"/>
    <m/>
    <s v="cry"/>
    <s v="1"/>
    <n v="1.9066666666666665"/>
    <n v="0.42000000000000004"/>
    <n v="3.8428831333174087"/>
    <n v="3.4379536197576144"/>
    <n v="6.5991926042052356"/>
    <n v="2.9499522280245172"/>
    <n v="3.0858724527586823"/>
    <n v="3.105688613206675"/>
    <n v="2.4069628004320784"/>
    <n v="2.90469106363338"/>
  </r>
  <r>
    <x v="113"/>
    <s v="Midfielder"/>
    <x v="1"/>
    <s v="Watford"/>
    <s v="WAT"/>
    <n v="0.01"/>
    <n v="0.05"/>
    <n v="0.01"/>
    <n v="0.08"/>
    <n v="0.01"/>
    <n v="0.06"/>
    <n v="0.01"/>
    <n v="6.3333333333333339E-2"/>
    <n v="7.3333333333333334E-2"/>
    <m/>
    <x v="0"/>
    <s v="liv"/>
    <m/>
    <s v="LEE"/>
    <s v="BRE"/>
    <m/>
    <s v="mci"/>
    <m/>
    <s v="BUR"/>
    <m/>
    <s v="cry"/>
    <m/>
    <s v="LEI"/>
    <s v="EVE"/>
    <s v="che"/>
    <s v="1"/>
    <n v="0.05"/>
    <n v="0.19"/>
    <n v="1.1514954922959353"/>
    <n v="1.2993068980086875"/>
    <n v="1.2151616283647924"/>
    <n v="1.1143255266263963"/>
    <n v="1.2456078058731141"/>
    <n v="1.1964724306326695"/>
    <n v="2.5447281464489997"/>
    <n v="1.145130833282392"/>
  </r>
  <r>
    <x v="114"/>
    <s v="Goalkeeper"/>
    <x v="2"/>
    <s v="Chelsea"/>
    <s v="CHE"/>
    <n v="0"/>
    <n v="0"/>
    <n v="0"/>
    <n v="0"/>
    <n v="0"/>
    <n v="0"/>
    <n v="0"/>
    <n v="0"/>
    <n v="0"/>
    <n v="97"/>
    <x v="0"/>
    <s v="BRE"/>
    <m/>
    <s v="sou"/>
    <s v="ARS"/>
    <m/>
    <s v="WHU"/>
    <m/>
    <s v="eve"/>
    <m/>
    <s v="WOL"/>
    <s v="LEI"/>
    <s v="mun"/>
    <s v="lee"/>
    <s v="WAT"/>
    <s v="2"/>
    <n v="0"/>
    <n v="0"/>
    <n v="2"/>
    <n v="2"/>
    <n v="2"/>
    <n v="2"/>
    <n v="2"/>
    <n v="4"/>
    <n v="4"/>
    <n v="2"/>
  </r>
  <r>
    <x v="115"/>
    <s v="Defender"/>
    <x v="0"/>
    <s v="Tottenham"/>
    <s v="TOT"/>
    <n v="0.03"/>
    <n v="0.11"/>
    <n v="0.03"/>
    <n v="0.12"/>
    <n v="0.02"/>
    <n v="0.1"/>
    <n v="2.6666666666666668E-2"/>
    <n v="0.10999999999999999"/>
    <n v="0.13666666666666666"/>
    <n v="74"/>
    <x v="0"/>
    <s v="NEW"/>
    <m/>
    <s v="avl"/>
    <s v="BHA"/>
    <m/>
    <s v="bre"/>
    <m/>
    <s v="LEI"/>
    <m/>
    <s v="liv"/>
    <s v="ARS"/>
    <s v="BUR"/>
    <m/>
    <s v="nor"/>
    <s v="2"/>
    <n v="0.16"/>
    <n v="0.32999999999999996"/>
    <n v="2.5313700736568716"/>
    <n v="2.4434616420363628"/>
    <n v="2.4434616420363628"/>
    <n v="2.4392883245781181"/>
    <n v="2.5987160753548126"/>
    <n v="4.7199665883462316"/>
    <n v="2.5014492703242746"/>
    <n v="2.6592945725961377"/>
  </r>
  <r>
    <x v="116"/>
    <s v="Midfielder"/>
    <x v="1"/>
    <s v="Aston Villa"/>
    <s v="AVL"/>
    <n v="0.13"/>
    <n v="0.2"/>
    <n v="0.12"/>
    <n v="0.17"/>
    <n v="0.11"/>
    <n v="0.2"/>
    <n v="0.12"/>
    <n v="0.19000000000000003"/>
    <n v="0.31000000000000005"/>
    <m/>
    <x v="0"/>
    <s v="wol"/>
    <m/>
    <s v="TOT"/>
    <m/>
    <m/>
    <s v="lei"/>
    <m/>
    <s v="NOR"/>
    <m/>
    <s v="bur"/>
    <s v="LIV"/>
    <s v="CRY"/>
    <s v="BUR"/>
    <s v="mci"/>
    <s v="1"/>
    <n v="0.6"/>
    <n v="0.57000000000000006"/>
    <n v="2.0977657094303126"/>
    <n v="1.9785706522206492"/>
    <n v="0"/>
    <n v="2.4295873636023071"/>
    <n v="2.574233979464247"/>
    <n v="3.9358785785741155"/>
    <n v="4.1551411529656956"/>
    <n v="1.5573369423036822"/>
  </r>
  <r>
    <x v="117"/>
    <s v="Defender"/>
    <x v="0"/>
    <s v="Newcastle Utd"/>
    <s v="NEW"/>
    <n v="0.02"/>
    <n v="0.05"/>
    <n v="0.02"/>
    <n v="0.08"/>
    <n v="0.02"/>
    <n v="7.0000000000000007E-2"/>
    <n v="0.02"/>
    <n v="6.6666666666666666E-2"/>
    <n v="8.666666666666667E-2"/>
    <n v="87"/>
    <x v="0"/>
    <s v="tot"/>
    <m/>
    <s v="WOL"/>
    <s v="LEI"/>
    <s v="CRY"/>
    <s v="nor"/>
    <m/>
    <s v="LIV"/>
    <m/>
    <s v="mci"/>
    <m/>
    <s v="ARS"/>
    <m/>
    <s v="bur"/>
    <s v="2"/>
    <n v="0.12"/>
    <n v="0.2"/>
    <n v="2.2676432553082115"/>
    <n v="2.3002436128356409"/>
    <n v="4.6529614941364983"/>
    <n v="2.4305597208791103"/>
    <n v="2.2019939897279137"/>
    <n v="2.1524340355018619"/>
    <n v="2.2681882720492172"/>
    <n v="2.3274770744974855"/>
  </r>
  <r>
    <x v="118"/>
    <s v="Midfielder"/>
    <x v="1"/>
    <s v="Arsenal"/>
    <s v="ARS"/>
    <n v="0.28000000000000003"/>
    <n v="0.12"/>
    <n v="0.26"/>
    <n v="0.19"/>
    <n v="0.28999999999999998"/>
    <n v="0.12"/>
    <n v="0.27666666666666667"/>
    <n v="0.14333333333333334"/>
    <n v="0.42000000000000004"/>
    <n v="68"/>
    <x v="0"/>
    <s v="CRY"/>
    <m/>
    <s v="BHA"/>
    <s v="sou"/>
    <s v="che"/>
    <s v="MUN"/>
    <m/>
    <s v="whu"/>
    <m/>
    <s v="LEE"/>
    <s v="tot"/>
    <s v="new"/>
    <m/>
    <s v="EVE"/>
    <s v="2"/>
    <n v="1.3833333333333333"/>
    <n v="0.43000000000000005"/>
    <n v="3.4844583647801701"/>
    <n v="3.6411097501209619"/>
    <n v="6.9093625292907985"/>
    <n v="3.7847759236752028"/>
    <n v="3.6686641853542832"/>
    <n v="7.7780750094788385"/>
    <n v="3.9664307487710078"/>
    <n v="3.9000670045102326"/>
  </r>
  <r>
    <x v="119"/>
    <s v="Goalkeeper"/>
    <x v="2"/>
    <s v="Aston Villa"/>
    <s v="AVL"/>
    <n v="0"/>
    <n v="0"/>
    <n v="0"/>
    <n v="0"/>
    <n v="0"/>
    <n v="0"/>
    <n v="0"/>
    <n v="0"/>
    <n v="0"/>
    <m/>
    <x v="0"/>
    <s v="wol"/>
    <m/>
    <s v="TOT"/>
    <m/>
    <m/>
    <s v="lei"/>
    <m/>
    <s v="NOR"/>
    <m/>
    <s v="bur"/>
    <s v="LIV"/>
    <s v="CRY"/>
    <s v="BUR"/>
    <s v="mci"/>
    <s v="1"/>
    <n v="0"/>
    <n v="0"/>
    <n v="1"/>
    <n v="1"/>
    <n v="0"/>
    <n v="1"/>
    <n v="1"/>
    <n v="2"/>
    <n v="2"/>
    <n v="1"/>
  </r>
  <r>
    <x v="120"/>
    <s v="Forward"/>
    <x v="3"/>
    <s v="Watford"/>
    <s v="WAT"/>
    <n v="0.28000000000000003"/>
    <n v="0.1"/>
    <n v="0.22"/>
    <n v="0.19"/>
    <n v="0.3"/>
    <n v="0.13"/>
    <n v="0.26666666666666666"/>
    <n v="0.14000000000000001"/>
    <n v="0.40666666666666668"/>
    <m/>
    <x v="0"/>
    <s v="liv"/>
    <m/>
    <s v="LEE"/>
    <s v="BRE"/>
    <m/>
    <s v="mci"/>
    <m/>
    <s v="BUR"/>
    <m/>
    <s v="cry"/>
    <m/>
    <s v="LEI"/>
    <s v="EVE"/>
    <s v="che"/>
    <s v="1"/>
    <n v="1.0666666666666667"/>
    <n v="0.42000000000000004"/>
    <n v="1.938430410610932"/>
    <n v="2.8540399515538137"/>
    <n v="2.332806753481909"/>
    <n v="1.7081831232690663"/>
    <n v="2.5214039086029016"/>
    <n v="2.2170375564190365"/>
    <n v="5.3742882405035246"/>
    <n v="1.8990048839437064"/>
  </r>
  <r>
    <x v="121"/>
    <s v="Midfielder"/>
    <x v="1"/>
    <s v="Brighton"/>
    <s v="BHA"/>
    <n v="0.2"/>
    <n v="0.16"/>
    <n v="0.23"/>
    <n v="0.15"/>
    <n v="0.24"/>
    <n v="0.11"/>
    <n v="0.22333333333333336"/>
    <n v="0.13999999999999999"/>
    <n v="0.36333333333333334"/>
    <n v="64"/>
    <x v="0"/>
    <s v="NOR"/>
    <m/>
    <s v="ars"/>
    <s v="tot"/>
    <s v="MCI"/>
    <s v="SOU"/>
    <m/>
    <s v="wol"/>
    <m/>
    <s v="MUN"/>
    <m/>
    <s v="lee"/>
    <m/>
    <s v="WHU"/>
    <s v="2"/>
    <n v="1.1166666666666667"/>
    <n v="0.41999999999999993"/>
    <n v="4.0675836596382275"/>
    <n v="3.287862431403012"/>
    <n v="6.0172461569108737"/>
    <n v="3.5362303456476916"/>
    <n v="3.4417948491378181"/>
    <n v="3.5124663617909344"/>
    <n v="3.9163955553056233"/>
    <n v="3.4140702011917732"/>
  </r>
  <r>
    <x v="122"/>
    <s v="Defender"/>
    <x v="0"/>
    <s v="Manchester Utd"/>
    <s v="MUN"/>
    <n v="0"/>
    <n v="0"/>
    <n v="0"/>
    <n v="0"/>
    <n v="0.05"/>
    <n v="0"/>
    <n v="1.6666666666666666E-2"/>
    <n v="0"/>
    <n v="1.6666666666666666E-2"/>
    <n v="59"/>
    <x v="0"/>
    <s v="LEI"/>
    <m/>
    <s v="eve"/>
    <s v="NOR"/>
    <s v="liv"/>
    <s v="ars"/>
    <m/>
    <s v="BRE"/>
    <m/>
    <s v="bha"/>
    <m/>
    <s v="CHE"/>
    <m/>
    <s v="cry"/>
    <s v="1"/>
    <n v="0.1"/>
    <n v="0"/>
    <n v="1.1221869541540435"/>
    <n v="1.1047831068663732"/>
    <n v="2.1976730345646951"/>
    <n v="1.0838088350153803"/>
    <n v="1.0896506784853301"/>
    <n v="1.0905023759257884"/>
    <n v="1.0604711805343301"/>
    <n v="1.0818635127636123"/>
  </r>
  <r>
    <x v="123"/>
    <s v="Defender"/>
    <x v="0"/>
    <s v="Tottenham"/>
    <s v="TOT"/>
    <n v="0.03"/>
    <n v="0.05"/>
    <n v="0.02"/>
    <n v="7.0000000000000007E-2"/>
    <n v="0.04"/>
    <n v="7.0000000000000007E-2"/>
    <n v="0.03"/>
    <n v="6.3333333333333339E-2"/>
    <n v="9.3333333333333338E-2"/>
    <n v="93"/>
    <x v="0"/>
    <s v="NEW"/>
    <m/>
    <s v="avl"/>
    <s v="BHA"/>
    <m/>
    <s v="bre"/>
    <m/>
    <s v="LEI"/>
    <m/>
    <s v="liv"/>
    <s v="ARS"/>
    <s v="BUR"/>
    <m/>
    <s v="nor"/>
    <s v="2"/>
    <n v="0.18"/>
    <n v="0.19"/>
    <n v="2.4012386270470256"/>
    <n v="2.3348587909254168"/>
    <n v="2.3348587909254168"/>
    <n v="2.3317075103957219"/>
    <n v="2.4520917303699603"/>
    <n v="4.5436482401798077"/>
    <n v="2.3786453673877177"/>
    <n v="2.4978346772664715"/>
  </r>
  <r>
    <x v="124"/>
    <s v="Defender"/>
    <x v="0"/>
    <s v="Burnley"/>
    <s v="BUR"/>
    <n v="0.02"/>
    <n v="0"/>
    <n v="0.02"/>
    <n v="0"/>
    <n v="0.03"/>
    <n v="0"/>
    <n v="2.3333333333333334E-2"/>
    <n v="0"/>
    <n v="2.3333333333333334E-2"/>
    <n v="69"/>
    <x v="1"/>
    <s v="MCI"/>
    <s v="EVE"/>
    <s v="nor"/>
    <s v="whu"/>
    <s v="SOU"/>
    <s v="WOL"/>
    <m/>
    <s v="wat"/>
    <m/>
    <s v="AVL"/>
    <m/>
    <s v="tot"/>
    <s v="avl"/>
    <s v="NEW"/>
    <s v="2"/>
    <n v="0.14000000000000001"/>
    <n v="0"/>
    <n v="4.2133862401449873"/>
    <n v="2.1883698778846106"/>
    <n v="4.2687909391914474"/>
    <n v="2.1313565806155932"/>
    <n v="2.1581018610355236"/>
    <n v="2.1267033262961035"/>
    <n v="4.2437972504934462"/>
    <n v="2.1518200210448204"/>
  </r>
  <r>
    <x v="125"/>
    <s v="Defender"/>
    <x v="0"/>
    <s v="Brentford"/>
    <s v="BRE"/>
    <n v="7.0000000000000007E-2"/>
    <n v="0.06"/>
    <n v="0.08"/>
    <n v="0.08"/>
    <n v="7.0000000000000007E-2"/>
    <n v="0.06"/>
    <n v="7.3333333333333348E-2"/>
    <n v="6.6666666666666666E-2"/>
    <n v="0.14000000000000001"/>
    <n v="93"/>
    <x v="0"/>
    <s v="che"/>
    <m/>
    <s v="WHU"/>
    <s v="wat"/>
    <m/>
    <m/>
    <m/>
    <s v="mun"/>
    <m/>
    <s v="SOU"/>
    <m/>
    <s v="eve"/>
    <m/>
    <s v="LEE"/>
    <s v="2"/>
    <n v="0.44000000000000006"/>
    <n v="0.2"/>
    <n v="2.3870155554197123"/>
    <n v="2.5889403007132765"/>
    <n v="2.7227513647338228"/>
    <n v="0"/>
    <n v="2.6299209142383067"/>
    <n v="2.6398182784476285"/>
    <n v="2.6706118839447881"/>
    <n v="2.7981517280231665"/>
  </r>
  <r>
    <x v="126"/>
    <s v="Defender"/>
    <x v="0"/>
    <s v="Aston Villa"/>
    <s v="AVL"/>
    <n v="0.06"/>
    <n v="0.01"/>
    <n v="0.06"/>
    <n v="0.01"/>
    <n v="0.1"/>
    <n v="0.01"/>
    <n v="7.3333333333333334E-2"/>
    <n v="0.01"/>
    <n v="8.3333333333333329E-2"/>
    <m/>
    <x v="0"/>
    <s v="wol"/>
    <m/>
    <s v="TOT"/>
    <m/>
    <m/>
    <s v="lei"/>
    <m/>
    <s v="NOR"/>
    <m/>
    <s v="bur"/>
    <s v="LIV"/>
    <s v="CRY"/>
    <s v="BUR"/>
    <s v="mci"/>
    <s v="1"/>
    <n v="0.44"/>
    <n v="0.03"/>
    <n v="1.440982806352348"/>
    <n v="1.393101031233936"/>
    <n v="0"/>
    <n v="1.5742786845240038"/>
    <n v="1.6323845900411931"/>
    <n v="2.777660625581055"/>
    <n v="2.8657404631571595"/>
    <n v="1.2238874896433596"/>
  </r>
  <r>
    <x v="127"/>
    <s v="Midfielder"/>
    <x v="1"/>
    <s v="Everton"/>
    <s v="EVE"/>
    <n v="0.01"/>
    <n v="0.02"/>
    <n v="0"/>
    <n v="0.01"/>
    <n v="0.01"/>
    <n v="0.01"/>
    <n v="6.6666666666666671E-3"/>
    <n v="1.3333333333333334E-2"/>
    <n v="0.02"/>
    <n v="46"/>
    <x v="0"/>
    <s v="whu"/>
    <s v="bur"/>
    <s v="MUN"/>
    <s v="LEI"/>
    <m/>
    <s v="liv"/>
    <m/>
    <s v="CHE"/>
    <m/>
    <s v="lei"/>
    <s v="CRY"/>
    <s v="BRE"/>
    <s v="wat"/>
    <s v="ars"/>
    <s v="1"/>
    <n v="3.3333333333333333E-2"/>
    <n v="0.04"/>
    <n v="2.1425295723624034"/>
    <n v="1.0721784380898061"/>
    <n v="1.0896037663796319"/>
    <n v="1.0462902893126469"/>
    <n v="1.044345532391842"/>
    <n v="2.1496370090729475"/>
    <n v="2.1485590914316592"/>
    <n v="1.0614598123446122"/>
  </r>
  <r>
    <x v="128"/>
    <s v="Defender"/>
    <x v="0"/>
    <s v="Newcastle Utd"/>
    <s v="NEW"/>
    <n v="0.06"/>
    <n v="0.02"/>
    <n v="0.02"/>
    <n v="0.05"/>
    <n v="0.05"/>
    <n v="0.08"/>
    <n v="4.3333333333333335E-2"/>
    <n v="5.000000000000001E-2"/>
    <n v="9.3333333333333351E-2"/>
    <n v="98"/>
    <x v="0"/>
    <s v="tot"/>
    <m/>
    <s v="WOL"/>
    <s v="LEI"/>
    <s v="CRY"/>
    <s v="nor"/>
    <m/>
    <s v="LIV"/>
    <m/>
    <s v="mci"/>
    <m/>
    <s v="ARS"/>
    <m/>
    <s v="bur"/>
    <s v="2"/>
    <n v="0.26"/>
    <n v="0.15000000000000002"/>
    <n v="2.3429179208636461"/>
    <n v="2.3846871289456653"/>
    <n v="4.8366069143623882"/>
    <n v="2.5516546423763602"/>
    <n v="2.2588047993388893"/>
    <n v="2.1953061079867604"/>
    <n v="2.3436162235630595"/>
    <n v="2.4195800016999032"/>
  </r>
  <r>
    <x v="129"/>
    <s v="Midfielder"/>
    <x v="1"/>
    <s v="Liverpool"/>
    <s v="LIV"/>
    <n v="0.12"/>
    <n v="0.04"/>
    <n v="0.14000000000000001"/>
    <n v="0.05"/>
    <n v="0.1"/>
    <n v="0.05"/>
    <n v="0.12"/>
    <n v="4.6666666666666669E-2"/>
    <n v="0.16666666666666666"/>
    <n v="91"/>
    <x v="0"/>
    <s v="WAT"/>
    <m/>
    <s v="mci"/>
    <s v="mun"/>
    <m/>
    <s v="EVE"/>
    <m/>
    <s v="new"/>
    <m/>
    <s v="TOT"/>
    <s v="avl?"/>
    <s v="sou"/>
    <m/>
    <s v="WOL"/>
    <s v="2"/>
    <n v="0.6"/>
    <n v="0.14000000000000001"/>
    <n v="2.8356812654734824"/>
    <n v="2.3525037070980552"/>
    <n v="2.728346057088042"/>
    <n v="2.775394990811161"/>
    <n v="2.8024772540940512"/>
    <n v="5.288642609751073"/>
    <n v="2.7397898844550705"/>
    <n v="2.6943133546824201"/>
  </r>
  <r>
    <x v="130"/>
    <s v="Forward"/>
    <x v="3"/>
    <s v="Wolves"/>
    <s v="WOL"/>
    <n v="0.33"/>
    <n v="0.03"/>
    <n v="0.49"/>
    <n v="0.15"/>
    <n v="0.28999999999999998"/>
    <n v="0.09"/>
    <n v="0.37000000000000005"/>
    <n v="9.0000000000000011E-2"/>
    <n v="0.46000000000000008"/>
    <m/>
    <x v="0"/>
    <s v="AVL"/>
    <m/>
    <s v="new"/>
    <m/>
    <m/>
    <s v="bur"/>
    <m/>
    <s v="BHA"/>
    <m/>
    <s v="che"/>
    <s v="MCI"/>
    <s v="NOR"/>
    <m/>
    <s v="liv"/>
    <s v="1"/>
    <n v="1.4800000000000002"/>
    <n v="0.27"/>
    <n v="2.5837915787012959"/>
    <n v="2.8977502630602561"/>
    <n v="0"/>
    <n v="2.7908902511581242"/>
    <n v="2.5837915787012959"/>
    <n v="3.8918692910015826"/>
    <n v="3.3546234735576346"/>
    <n v="2.1046546313245278"/>
  </r>
  <r>
    <x v="131"/>
    <s v="Defender"/>
    <x v="0"/>
    <s v="Newcastle Utd"/>
    <s v="NEW"/>
    <n v="7.0000000000000007E-2"/>
    <n v="0.06"/>
    <n v="0.06"/>
    <n v="0.05"/>
    <n v="0.09"/>
    <n v="0.04"/>
    <n v="7.3333333333333334E-2"/>
    <n v="4.9999999999999996E-2"/>
    <n v="0.12333333333333332"/>
    <n v="82"/>
    <x v="0"/>
    <s v="tot"/>
    <m/>
    <s v="WOL"/>
    <s v="LEI"/>
    <s v="CRY"/>
    <s v="nor"/>
    <m/>
    <s v="LIV"/>
    <m/>
    <s v="mci"/>
    <m/>
    <s v="ARS"/>
    <m/>
    <s v="bur"/>
    <s v="2"/>
    <n v="0.44"/>
    <n v="0.15"/>
    <n v="2.4934672519745154"/>
    <n v="2.553574161165713"/>
    <n v="5.2038977548141681"/>
    <n v="2.7938444853708595"/>
    <n v="2.3724264185608406"/>
    <n v="2.2810502529565575"/>
    <n v="2.4944721265907441"/>
    <n v="2.6037858561047389"/>
  </r>
  <r>
    <x v="132"/>
    <s v="Midfielder"/>
    <x v="1"/>
    <s v="Manchester City"/>
    <s v="MCI"/>
    <n v="0.2"/>
    <n v="0.11"/>
    <n v="0.2"/>
    <n v="0.18"/>
    <n v="0.19"/>
    <n v="0.18"/>
    <n v="0.19666666666666668"/>
    <n v="0.15666666666666665"/>
    <n v="0.35333333333333333"/>
    <n v="52"/>
    <x v="0"/>
    <s v="bur"/>
    <m/>
    <s v="LIV"/>
    <s v="BHA"/>
    <m/>
    <s v="WAT"/>
    <m/>
    <s v="lee"/>
    <m/>
    <s v="NEW"/>
    <s v="wol"/>
    <s v="whu"/>
    <m/>
    <s v="AVL"/>
    <s v="1"/>
    <n v="0.98333333333333339"/>
    <n v="0.47"/>
    <n v="2.4872917133427466"/>
    <n v="1.9173893700142743"/>
    <n v="2.3153011967881238"/>
    <n v="2.6412478907497228"/>
    <n v="2.812469549052607"/>
    <n v="4.9396428172366722"/>
    <n v="2.3373852662030652"/>
    <n v="2.3153011967881238"/>
  </r>
  <r>
    <x v="133"/>
    <s v="Defender"/>
    <x v="0"/>
    <s v="Wolves"/>
    <s v="WOL"/>
    <n v="0.04"/>
    <n v="0.01"/>
    <n v="0.04"/>
    <n v="0"/>
    <n v="0.06"/>
    <n v="0.01"/>
    <n v="4.6666666666666669E-2"/>
    <n v="6.6666666666666671E-3"/>
    <n v="5.3333333333333337E-2"/>
    <m/>
    <x v="0"/>
    <s v="AVL"/>
    <m/>
    <s v="new"/>
    <m/>
    <m/>
    <s v="bur"/>
    <m/>
    <s v="BHA"/>
    <m/>
    <s v="che"/>
    <s v="MCI"/>
    <s v="NOR"/>
    <m/>
    <s v="liv"/>
    <s v="1"/>
    <n v="0.28000000000000003"/>
    <n v="0.02"/>
    <n v="1.2715071277773651"/>
    <n v="1.3253286165246152"/>
    <n v="0"/>
    <n v="1.3070097573413926"/>
    <n v="1.2715071277773651"/>
    <n v="2.3243204498859855"/>
    <n v="1.403649738324166"/>
    <n v="1.1893693653699191"/>
  </r>
  <r>
    <x v="134"/>
    <s v="Defender"/>
    <x v="0"/>
    <s v="Watford"/>
    <s v="WAT"/>
    <n v="0.01"/>
    <n v="0"/>
    <n v="0.01"/>
    <n v="0"/>
    <n v="0.06"/>
    <n v="0"/>
    <n v="2.6666666666666668E-2"/>
    <n v="0"/>
    <n v="2.6666666666666668E-2"/>
    <m/>
    <x v="0"/>
    <s v="liv"/>
    <m/>
    <s v="LEE"/>
    <s v="BRE"/>
    <m/>
    <s v="mci"/>
    <m/>
    <s v="BUR"/>
    <m/>
    <s v="cry"/>
    <m/>
    <s v="LEI"/>
    <s v="EVE"/>
    <s v="che"/>
    <s v="1"/>
    <n v="0.16"/>
    <n v="0"/>
    <n v="1.1009969948639569"/>
    <n v="1.1995379320057915"/>
    <n v="1.1434410855765282"/>
    <n v="1.0762170177509309"/>
    <n v="1.1637385372487428"/>
    <n v="1.1309816204217797"/>
    <n v="2.3631520976326663"/>
    <n v="1.096753888854928"/>
  </r>
  <r>
    <x v="135"/>
    <s v="Midfielder"/>
    <x v="1"/>
    <s v="Wolves"/>
    <s v="WOL"/>
    <n v="0.25"/>
    <n v="0.08"/>
    <n v="0.28000000000000003"/>
    <n v="0.09"/>
    <n v="0.35"/>
    <n v="0.08"/>
    <n v="0.29333333333333333"/>
    <n v="8.3333333333333329E-2"/>
    <n v="0.37666666666666665"/>
    <m/>
    <x v="0"/>
    <s v="AVL"/>
    <m/>
    <s v="new"/>
    <m/>
    <m/>
    <s v="bur"/>
    <m/>
    <s v="BHA"/>
    <m/>
    <s v="che"/>
    <s v="MCI"/>
    <s v="NOR"/>
    <m/>
    <s v="liv"/>
    <s v="1"/>
    <n v="1.4666666666666668"/>
    <n v="0.25"/>
    <n v="2.5536241200593666"/>
    <n v="2.8616026390019655"/>
    <n v="0"/>
    <n v="2.7567780558979695"/>
    <n v="2.5536241200593666"/>
    <n v="3.8558336854586948"/>
    <n v="3.3097735026327268"/>
    <n v="2.0836135907278699"/>
  </r>
  <r>
    <x v="136"/>
    <s v="Midfielder"/>
    <x v="1"/>
    <s v="Brentford"/>
    <s v="BRE"/>
    <n v="0.09"/>
    <n v="0.02"/>
    <n v="0.06"/>
    <n v="0.02"/>
    <n v="0.08"/>
    <n v="0.02"/>
    <n v="7.6666666666666661E-2"/>
    <n v="0.02"/>
    <n v="9.6666666666666665E-2"/>
    <n v="57"/>
    <x v="0"/>
    <s v="che"/>
    <m/>
    <s v="WHU"/>
    <s v="wat"/>
    <m/>
    <m/>
    <m/>
    <s v="mun"/>
    <m/>
    <s v="SOU"/>
    <m/>
    <s v="eve"/>
    <m/>
    <s v="LEE"/>
    <s v="1"/>
    <n v="0.3833333333333333"/>
    <n v="0.06"/>
    <n v="1.2680889003688631"/>
    <n v="1.4079638541399258"/>
    <n v="1.5006558932791585"/>
    <n v="0"/>
    <n v="1.4363514666338271"/>
    <n v="1.4432074532996593"/>
    <n v="1.4645384404409207"/>
    <n v="1.5528863532660475"/>
  </r>
  <r>
    <x v="137"/>
    <s v="Goalkeeper"/>
    <x v="2"/>
    <s v="Southampton"/>
    <s v="SOU"/>
    <n v="0"/>
    <n v="0"/>
    <n v="0"/>
    <n v="0"/>
    <n v="0"/>
    <n v="0"/>
    <n v="0"/>
    <n v="0"/>
    <n v="0"/>
    <m/>
    <x v="0"/>
    <s v="lee"/>
    <m/>
    <s v="CHE"/>
    <s v="ARS"/>
    <s v="bur"/>
    <s v="bha"/>
    <m/>
    <s v="CRY"/>
    <m/>
    <s v="bre"/>
    <m/>
    <s v="LIV"/>
    <m/>
    <s v="lei"/>
    <s v="1"/>
    <n v="0"/>
    <n v="0"/>
    <n v="1"/>
    <n v="1"/>
    <n v="2"/>
    <n v="1"/>
    <n v="1"/>
    <n v="1"/>
    <n v="1"/>
    <n v="1"/>
  </r>
  <r>
    <x v="138"/>
    <s v="Midfielder"/>
    <x v="1"/>
    <s v="Manchester Utd"/>
    <s v="MUN"/>
    <n v="0.04"/>
    <n v="0.11"/>
    <n v="0.02"/>
    <n v="0.12"/>
    <n v="0.03"/>
    <n v="0.12"/>
    <n v="0.03"/>
    <n v="0.11666666666666665"/>
    <n v="0.14666666666666667"/>
    <n v="82"/>
    <x v="0"/>
    <s v="LEI"/>
    <m/>
    <s v="eve"/>
    <s v="NOR"/>
    <s v="liv"/>
    <s v="ars"/>
    <m/>
    <s v="BRE"/>
    <m/>
    <s v="bha"/>
    <m/>
    <s v="CHE"/>
    <m/>
    <s v="cry"/>
    <s v="2"/>
    <n v="0.15"/>
    <n v="0.35"/>
    <n v="2.6109347707702169"/>
    <n v="2.5239155343318656"/>
    <n v="4.9883651728234746"/>
    <n v="2.4190441750769018"/>
    <n v="2.448253392426651"/>
    <n v="2.4525118796289416"/>
    <n v="2.3023559026716502"/>
    <n v="2.4093175638180617"/>
  </r>
  <r>
    <x v="139"/>
    <s v="Defender"/>
    <x v="0"/>
    <s v="Arsenal"/>
    <s v="ARS"/>
    <n v="0.05"/>
    <n v="0.02"/>
    <n v="7.0000000000000007E-2"/>
    <n v="0"/>
    <n v="0.09"/>
    <n v="0.01"/>
    <n v="7.0000000000000007E-2"/>
    <n v="0.01"/>
    <n v="0.08"/>
    <n v="95"/>
    <x v="0"/>
    <s v="CRY"/>
    <m/>
    <s v="BHA"/>
    <s v="sou"/>
    <s v="che"/>
    <s v="MUN"/>
    <m/>
    <s v="whu"/>
    <m/>
    <s v="LEE"/>
    <s v="tot"/>
    <s v="new"/>
    <m/>
    <s v="EVE"/>
    <s v="2"/>
    <n v="0.42000000000000004"/>
    <n v="0.03"/>
    <n v="2.3683858074362556"/>
    <n v="2.4072606916660475"/>
    <n v="4.7219925394379736"/>
    <n v="2.4429131428238096"/>
    <n v="2.4140986489390226"/>
    <n v="4.9375737615434616"/>
    <n v="2.4879929247869228"/>
    <n v="2.4715239808986791"/>
  </r>
  <r>
    <x v="140"/>
    <s v="Forward"/>
    <x v="3"/>
    <s v="Manchester City"/>
    <s v="MCI"/>
    <n v="0.36"/>
    <n v="0.24"/>
    <n v="0.35"/>
    <n v="0.27"/>
    <n v="0.33"/>
    <n v="0.26"/>
    <n v="0.34666666666666668"/>
    <n v="0.25666666666666665"/>
    <n v="0.60333333333333328"/>
    <n v="72"/>
    <x v="0"/>
    <s v="bur"/>
    <m/>
    <s v="LIV"/>
    <s v="BHA"/>
    <m/>
    <s v="WAT"/>
    <m/>
    <s v="lee"/>
    <m/>
    <s v="NEW"/>
    <s v="wol"/>
    <s v="whu"/>
    <m/>
    <s v="AVL"/>
    <s v="2"/>
    <n v="1.3866666666666667"/>
    <n v="0.77"/>
    <n v="4.2070590333320119"/>
    <n v="3.3613553266037512"/>
    <n v="3.9518345741328353"/>
    <n v="4.4355215259519971"/>
    <n v="4.6896050418280657"/>
    <n v="8.3622681255782734"/>
    <n v="3.9846061175077598"/>
    <n v="3.9518345741328353"/>
  </r>
  <r>
    <x v="141"/>
    <s v="Midfielder"/>
    <x v="1"/>
    <s v="Arsenal"/>
    <s v="ARS"/>
    <n v="0.31"/>
    <n v="0.1"/>
    <n v="0.38"/>
    <n v="0.16"/>
    <n v="0.36"/>
    <n v="0.17"/>
    <n v="0.34999999999999992"/>
    <n v="0.14333333333333334"/>
    <n v="0.49333333333333329"/>
    <n v="70"/>
    <x v="0"/>
    <s v="CRY"/>
    <m/>
    <s v="BHA"/>
    <s v="sou"/>
    <s v="che"/>
    <s v="MUN"/>
    <m/>
    <s v="whu"/>
    <m/>
    <s v="LEE"/>
    <s v="tot"/>
    <s v="new"/>
    <m/>
    <s v="EVE"/>
    <s v="2"/>
    <n v="1.7499999999999996"/>
    <n v="0.43000000000000005"/>
    <n v="3.7846245782467482"/>
    <n v="3.9729517951821851"/>
    <n v="7.4976527466106297"/>
    <n v="4.1456681141242324"/>
    <n v="4.0060778993045973"/>
    <n v="8.5420240003661014"/>
    <n v="4.364054613412204"/>
    <n v="4.2842717296869335"/>
  </r>
  <r>
    <x v="142"/>
    <s v="Midfielder"/>
    <x v="1"/>
    <s v="Arsenal"/>
    <s v="ARS"/>
    <n v="0.05"/>
    <n v="0.08"/>
    <n v="0.05"/>
    <n v="0.1"/>
    <n v="0.05"/>
    <n v="0.1"/>
    <n v="5.000000000000001E-2"/>
    <n v="9.3333333333333338E-2"/>
    <n v="0.14333333333333334"/>
    <n v="92"/>
    <x v="0"/>
    <s v="CRY"/>
    <m/>
    <s v="BHA"/>
    <s v="sou"/>
    <s v="che"/>
    <s v="MUN"/>
    <m/>
    <s v="whu"/>
    <m/>
    <s v="LEE"/>
    <s v="tot"/>
    <s v="new"/>
    <m/>
    <s v="EVE"/>
    <s v="2"/>
    <n v="0.25000000000000006"/>
    <n v="0.28000000000000003"/>
    <n v="2.4338766176471456"/>
    <n v="2.4796625924066782"/>
    <n v="4.8503467686713915"/>
    <n v="2.5216532571035977"/>
    <n v="2.487716186528182"/>
    <n v="5.10425354137341"/>
    <n v="2.5747472225268204"/>
    <n v="2.5553504663917774"/>
  </r>
  <r>
    <x v="143"/>
    <s v="Defender"/>
    <x v="0"/>
    <s v="Norwich City"/>
    <s v="NOR"/>
    <n v="0.05"/>
    <n v="0.01"/>
    <n v="0.03"/>
    <n v="0.02"/>
    <n v="0.05"/>
    <n v="0.02"/>
    <n v="4.3333333333333335E-2"/>
    <n v="1.6666666666666666E-2"/>
    <n v="0.06"/>
    <m/>
    <x v="0"/>
    <s v="bha"/>
    <m/>
    <s v="BUR"/>
    <s v="mun"/>
    <m/>
    <s v="NEW"/>
    <m/>
    <s v="avl"/>
    <m/>
    <s v="WHU"/>
    <m/>
    <s v="wol"/>
    <s v="lei"/>
    <s v="TOT"/>
    <s v="1"/>
    <n v="0.26"/>
    <n v="0.05"/>
    <n v="1.2805573653699438"/>
    <n v="1.3172434159194391"/>
    <n v="1.3051179428341799"/>
    <n v="1.3361729037421024"/>
    <n v="1.2805573653699438"/>
    <n v="1.2852679581579933"/>
    <n v="2.6696405578120617"/>
    <n v="1.25927940357983"/>
  </r>
  <r>
    <x v="144"/>
    <s v="Midfielder"/>
    <x v="1"/>
    <s v="Chelsea"/>
    <s v="CHE"/>
    <n v="0.27"/>
    <n v="0.22"/>
    <n v="0.27"/>
    <n v="0.27"/>
    <n v="0.28999999999999998"/>
    <n v="0.27"/>
    <n v="0.27666666666666667"/>
    <n v="0.25333333333333335"/>
    <n v="0.53"/>
    <n v="70"/>
    <x v="0"/>
    <s v="BRE"/>
    <m/>
    <s v="sou"/>
    <s v="ARS"/>
    <m/>
    <s v="WHU"/>
    <m/>
    <s v="eve"/>
    <m/>
    <s v="WOL"/>
    <s v="LEI"/>
    <s v="mun"/>
    <s v="lee"/>
    <s v="WAT"/>
    <s v="2"/>
    <n v="1.3833333333333333"/>
    <n v="0.76"/>
    <n v="3.9215128755355773"/>
    <n v="4.1427247554261726"/>
    <n v="3.7963026971629863"/>
    <n v="3.9723365279095662"/>
    <n v="4.2458512571692637"/>
    <n v="8.6298804158403826"/>
    <n v="8.7825557759069142"/>
    <n v="4.4204642058533761"/>
  </r>
  <r>
    <x v="145"/>
    <s v="Midfielder"/>
    <x v="1"/>
    <s v="Leicester City"/>
    <s v="LEI"/>
    <n v="0.01"/>
    <n v="0"/>
    <n v="0.01"/>
    <n v="0"/>
    <n v="0.02"/>
    <n v="0"/>
    <n v="1.3333333333333334E-2"/>
    <n v="0"/>
    <n v="1.3333333333333334E-2"/>
    <n v="60"/>
    <x v="0"/>
    <s v="mun"/>
    <m/>
    <s v="CRY"/>
    <s v="new"/>
    <s v="eve"/>
    <s v="AVL"/>
    <m/>
    <s v="tot"/>
    <m/>
    <s v="EVE"/>
    <s v="che"/>
    <s v="wat"/>
    <s v="NOR"/>
    <s v="SOU"/>
    <s v="2"/>
    <n v="6.6666666666666666E-2"/>
    <n v="0"/>
    <n v="2.0656167618998236"/>
    <n v="2.0545756751757414"/>
    <n v="4.1421506526941627"/>
    <n v="2.0603349172838588"/>
    <n v="2.0557590115225439"/>
    <n v="4.1101695249338022"/>
    <n v="4.1649865423429215"/>
    <n v="2.0666477373382945"/>
  </r>
  <r>
    <x v="146"/>
    <s v="Forward"/>
    <x v="3"/>
    <s v="Tottenham"/>
    <s v="TOT"/>
    <n v="0.55000000000000004"/>
    <n v="0.23"/>
    <n v="0.56000000000000005"/>
    <n v="0.25"/>
    <n v="0.54"/>
    <n v="0.21"/>
    <n v="0.55000000000000004"/>
    <n v="0.22999999999999998"/>
    <n v="0.78"/>
    <n v="93"/>
    <x v="0"/>
    <s v="NEW"/>
    <m/>
    <s v="avl"/>
    <s v="BHA"/>
    <m/>
    <s v="bre"/>
    <m/>
    <s v="LEI"/>
    <m/>
    <s v="liv"/>
    <s v="ARS"/>
    <s v="BUR"/>
    <m/>
    <s v="nor"/>
    <s v="2"/>
    <n v="2.2000000000000002"/>
    <n v="0.69"/>
    <n v="5.1339990058537941"/>
    <n v="4.6155186642552835"/>
    <n v="4.6155186642552835"/>
    <n v="4.5909046082260421"/>
    <n v="5.531202975051853"/>
    <n v="8.2463335516747129"/>
    <n v="4.9575273290554165"/>
    <n v="5.8884924791894644"/>
  </r>
  <r>
    <x v="147"/>
    <s v="Defender"/>
    <x v="0"/>
    <s v="Manchester Utd"/>
    <s v="MUN"/>
    <n v="0.06"/>
    <n v="0"/>
    <n v="0.06"/>
    <n v="0"/>
    <n v="0.1"/>
    <n v="0"/>
    <n v="7.3333333333333334E-2"/>
    <n v="0"/>
    <n v="7.3333333333333334E-2"/>
    <n v="92"/>
    <x v="0"/>
    <s v="LEI"/>
    <m/>
    <s v="eve"/>
    <s v="NOR"/>
    <s v="liv"/>
    <s v="ars"/>
    <m/>
    <s v="BRE"/>
    <m/>
    <s v="bha"/>
    <m/>
    <s v="CHE"/>
    <m/>
    <s v="cry"/>
    <s v="2"/>
    <n v="0.44"/>
    <n v="0"/>
    <n v="2.5376225982777907"/>
    <n v="2.4610456702120418"/>
    <n v="4.8697613520846579"/>
    <n v="2.3687588740676739"/>
    <n v="2.3944629853354531"/>
    <n v="2.3982104540734688"/>
    <n v="2.2660731943510521"/>
    <n v="2.3601994561598945"/>
  </r>
  <r>
    <x v="148"/>
    <s v="Midfielder"/>
    <x v="1"/>
    <s v="Tottenham"/>
    <s v="TOT"/>
    <n v="0.01"/>
    <n v="0.16"/>
    <n v="0.01"/>
    <n v="1.6E-2"/>
    <n v="0"/>
    <n v="0.24"/>
    <n v="6.6666666666666671E-3"/>
    <n v="0.13866666666666666"/>
    <n v="0.14533333333333331"/>
    <n v="66"/>
    <x v="0"/>
    <s v="NEW"/>
    <m/>
    <s v="avl"/>
    <s v="BHA"/>
    <m/>
    <s v="bre"/>
    <m/>
    <s v="LEI"/>
    <m/>
    <s v="liv"/>
    <s v="ARS"/>
    <s v="BUR"/>
    <m/>
    <s v="nor"/>
    <s v="2"/>
    <n v="3.3333333333333333E-2"/>
    <n v="0.41599999999999998"/>
    <n v="2.4872699723057572"/>
    <n v="2.406657342493209"/>
    <n v="2.406657342493209"/>
    <n v="2.4028303819940837"/>
    <n v="2.5490267139988347"/>
    <n v="4.6602142592453877"/>
    <n v="2.4598323921068861"/>
    <n v="2.6045776080677507"/>
  </r>
  <r>
    <x v="149"/>
    <s v="Midfielder"/>
    <x v="1"/>
    <s v="Leicester City"/>
    <s v="LEI"/>
    <n v="0.2"/>
    <n v="0.13"/>
    <n v="0.24"/>
    <n v="0.16"/>
    <n v="0.26"/>
    <n v="0.15"/>
    <n v="0.23333333333333331"/>
    <n v="0.1466666666666667"/>
    <n v="0.38"/>
    <n v="76"/>
    <x v="0"/>
    <s v="mun"/>
    <m/>
    <s v="CRY"/>
    <s v="new"/>
    <s v="eve"/>
    <s v="AVL"/>
    <m/>
    <s v="tot"/>
    <m/>
    <s v="EVE"/>
    <s v="che"/>
    <s v="wat"/>
    <s v="NOR"/>
    <s v="SOU"/>
    <s v="2"/>
    <n v="1.1666666666666665"/>
    <n v="0.44000000000000006"/>
    <n v="3.5813639617857493"/>
    <n v="3.3152737717353711"/>
    <n v="7.4258307299293342"/>
    <n v="3.4540715065409993"/>
    <n v="3.3437921776933131"/>
    <n v="6.6550855509046301"/>
    <n v="7.9761756704644009"/>
    <n v="3.6062104698529005"/>
  </r>
  <r>
    <x v="150"/>
    <s v="Defender"/>
    <x v="0"/>
    <s v="Watford"/>
    <s v="WAT"/>
    <n v="0.01"/>
    <n v="0.03"/>
    <n v="0.01"/>
    <n v="0.05"/>
    <n v="0.01"/>
    <n v="0.06"/>
    <n v="0.01"/>
    <n v="4.6666666666666669E-2"/>
    <n v="5.6666666666666671E-2"/>
    <m/>
    <x v="0"/>
    <s v="liv"/>
    <m/>
    <s v="LEE"/>
    <s v="BRE"/>
    <m/>
    <s v="mci"/>
    <m/>
    <s v="BUR"/>
    <m/>
    <s v="cry"/>
    <m/>
    <s v="LEI"/>
    <s v="EVE"/>
    <s v="che"/>
    <s v="1"/>
    <n v="0.06"/>
    <n v="0.14000000000000001"/>
    <n v="1.1262462435799461"/>
    <n v="1.2494224150072395"/>
    <n v="1.1793013569706603"/>
    <n v="1.0952712721886637"/>
    <n v="1.2046731715609285"/>
    <n v="1.1637270255272247"/>
    <n v="2.4539401220408328"/>
    <n v="1.12094236106866"/>
  </r>
  <r>
    <x v="151"/>
    <s v="Goalkeeper"/>
    <x v="2"/>
    <s v="Tottenham"/>
    <s v="TOT"/>
    <n v="0"/>
    <n v="0.03"/>
    <n v="0"/>
    <n v="0.01"/>
    <n v="0"/>
    <n v="0.01"/>
    <n v="0"/>
    <n v="1.6666666666666666E-2"/>
    <n v="1.6666666666666666E-2"/>
    <n v="97"/>
    <x v="0"/>
    <s v="NEW"/>
    <m/>
    <s v="avl"/>
    <s v="BHA"/>
    <m/>
    <s v="bre"/>
    <m/>
    <s v="LEI"/>
    <m/>
    <s v="liv"/>
    <s v="ARS"/>
    <s v="BUR"/>
    <m/>
    <s v="nor"/>
    <s v="2"/>
    <n v="0"/>
    <n v="0.05"/>
    <n v="2.054221436087436"/>
    <n v="2.0452511879628941"/>
    <n v="2.0452511879628941"/>
    <n v="2.044825339242665"/>
    <n v="2.0610934770770215"/>
    <n v="4.0734659784026768"/>
    <n v="2.0511682928902322"/>
    <n v="2.0672749563873611"/>
  </r>
  <r>
    <x v="152"/>
    <s v="Forward"/>
    <x v="3"/>
    <s v="Wolves"/>
    <s v="WOL"/>
    <n v="0.2"/>
    <n v="0.09"/>
    <n v="0.22"/>
    <n v="7.0000000000000007E-2"/>
    <n v="0.18"/>
    <n v="0.08"/>
    <n v="0.20000000000000004"/>
    <n v="0.08"/>
    <n v="0.28000000000000003"/>
    <n v="66"/>
    <x v="0"/>
    <s v="AVL"/>
    <m/>
    <s v="new"/>
    <m/>
    <m/>
    <s v="bur"/>
    <m/>
    <s v="BHA"/>
    <m/>
    <s v="che"/>
    <s v="MCI"/>
    <s v="NOR"/>
    <m/>
    <s v="liv"/>
    <s v="2"/>
    <n v="0.80000000000000016"/>
    <n v="0.24"/>
    <n v="2.9412247096281989"/>
    <n v="3.1278058706186664"/>
    <n v="0"/>
    <n v="3.064300492116828"/>
    <n v="2.9412247096281989"/>
    <n v="5.124310892938083"/>
    <n v="3.3993190928571084"/>
    <n v="2.6564804666157191"/>
  </r>
  <r>
    <x v="153"/>
    <s v="Midfielder"/>
    <x v="1"/>
    <s v="Southampton"/>
    <s v="SOU"/>
    <n v="0.05"/>
    <n v="0.11"/>
    <n v="0.04"/>
    <n v="0.11"/>
    <n v="0.04"/>
    <n v="0.1"/>
    <n v="4.3333333333333335E-2"/>
    <n v="0.10666666666666667"/>
    <n v="0.15000000000000002"/>
    <m/>
    <x v="0"/>
    <s v="lee"/>
    <m/>
    <s v="CHE"/>
    <s v="ARS"/>
    <s v="bur"/>
    <s v="bha"/>
    <m/>
    <s v="CRY"/>
    <m/>
    <s v="bre"/>
    <m/>
    <s v="LIV"/>
    <m/>
    <s v="lei"/>
    <s v="1"/>
    <n v="0.21666666666666667"/>
    <n v="0.32"/>
    <n v="1.6692834802694261"/>
    <n v="1.324528668867571"/>
    <n v="2.9989804249376997"/>
    <n v="1.4856960841350642"/>
    <n v="1.4393341851647194"/>
    <n v="1.4811253078712721"/>
    <n v="1.3387607536061885"/>
    <n v="1.6557366539600327"/>
  </r>
  <r>
    <x v="154"/>
    <s v="Defender"/>
    <x v="0"/>
    <s v="Liverpool"/>
    <s v="LIV"/>
    <n v="0.01"/>
    <n v="0.01"/>
    <n v="0.01"/>
    <n v="0"/>
    <n v="0.02"/>
    <n v="0"/>
    <n v="1.3333333333333334E-2"/>
    <n v="3.3333333333333335E-3"/>
    <n v="1.6666666666666666E-2"/>
    <n v="97"/>
    <x v="0"/>
    <s v="WAT"/>
    <m/>
    <s v="mci"/>
    <s v="mun"/>
    <m/>
    <s v="EVE"/>
    <m/>
    <s v="new"/>
    <m/>
    <s v="TOT"/>
    <s v="avl?"/>
    <s v="sou"/>
    <m/>
    <s v="WOL"/>
    <s v="2"/>
    <n v="0.08"/>
    <n v="0.01"/>
    <n v="2.101636910665694"/>
    <n v="2.0428720724848985"/>
    <n v="2.0885826285647617"/>
    <n v="2.0943047961797356"/>
    <n v="2.0975985849573844"/>
    <n v="4.1567268038886436"/>
    <n v="2.089974445406698"/>
    <n v="2.0844435161100239"/>
  </r>
  <r>
    <x v="155"/>
    <s v="Midfielder"/>
    <x v="1"/>
    <s v="Manchester City"/>
    <s v="MCI"/>
    <n v="0.44"/>
    <n v="0.2"/>
    <n v="0.52"/>
    <n v="0.25"/>
    <n v="0.48"/>
    <n v="0.23"/>
    <n v="0.48"/>
    <n v="0.22666666666666668"/>
    <n v="0.70666666666666667"/>
    <n v="53"/>
    <x v="0"/>
    <s v="bur"/>
    <m/>
    <s v="LIV"/>
    <s v="BHA"/>
    <m/>
    <s v="WAT"/>
    <m/>
    <s v="lee"/>
    <m/>
    <s v="NEW"/>
    <s v="wol"/>
    <s v="whu"/>
    <m/>
    <s v="AVL"/>
    <s v="1"/>
    <n v="2.4"/>
    <n v="0.68"/>
    <n v="4.1519668420382985"/>
    <n v="2.9441921511311682"/>
    <n v="3.787473178514281"/>
    <n v="4.4782409427815226"/>
    <n v="4.8411051911114882"/>
    <n v="8.2298852365290944"/>
    <n v="3.8342751971826425"/>
    <n v="3.787473178514281"/>
  </r>
  <r>
    <x v="156"/>
    <s v="Goalkeeper"/>
    <x v="2"/>
    <s v="Leeds United"/>
    <s v="LEE"/>
    <n v="0"/>
    <n v="0"/>
    <n v="0"/>
    <n v="0"/>
    <n v="0"/>
    <n v="0"/>
    <n v="0"/>
    <n v="0"/>
    <n v="0"/>
    <n v="96"/>
    <x v="1"/>
    <s v="SOU"/>
    <m/>
    <s v="wat"/>
    <m/>
    <m/>
    <s v="cry"/>
    <m/>
    <s v="MCI"/>
    <m/>
    <s v="ars"/>
    <m/>
    <s v="BHA"/>
    <s v="CHE"/>
    <s v="bre"/>
    <s v="2"/>
    <n v="0"/>
    <n v="0"/>
    <n v="2"/>
    <n v="2"/>
    <n v="0"/>
    <n v="2"/>
    <n v="2"/>
    <n v="2"/>
    <n v="4"/>
    <n v="2"/>
  </r>
  <r>
    <x v="157"/>
    <s v="Midfielder"/>
    <x v="1"/>
    <s v="Watford"/>
    <s v="WAT"/>
    <n v="0.04"/>
    <n v="7.0000000000000007E-2"/>
    <n v="0.04"/>
    <n v="0.05"/>
    <n v="0.04"/>
    <n v="0.08"/>
    <n v="0.04"/>
    <n v="6.6666666666666666E-2"/>
    <n v="0.10666666666666666"/>
    <m/>
    <x v="0"/>
    <s v="liv"/>
    <m/>
    <s v="LEE"/>
    <s v="BRE"/>
    <m/>
    <s v="mci"/>
    <m/>
    <s v="BUR"/>
    <m/>
    <s v="cry"/>
    <m/>
    <s v="LEI"/>
    <s v="EVE"/>
    <s v="che"/>
    <s v="1"/>
    <n v="0.2"/>
    <n v="0.2"/>
    <n v="1.2524924871598921"/>
    <n v="1.498844830014479"/>
    <n v="1.3586027139413208"/>
    <n v="1.1905425443773272"/>
    <n v="1.4093463431218569"/>
    <n v="1.3274540510544492"/>
    <n v="2.9078802440816656"/>
    <n v="1.2418847221373202"/>
  </r>
  <r>
    <x v="158"/>
    <s v="Midfielder"/>
    <x v="1"/>
    <s v="Newcastle Utd"/>
    <s v="NEW"/>
    <n v="0.04"/>
    <n v="0.01"/>
    <n v="0.03"/>
    <n v="0.01"/>
    <n v="0.04"/>
    <n v="0"/>
    <n v="3.6666666666666674E-2"/>
    <n v="6.6666666666666671E-3"/>
    <n v="4.3333333333333342E-2"/>
    <n v="87"/>
    <x v="0"/>
    <s v="tot"/>
    <m/>
    <s v="WOL"/>
    <s v="LEI"/>
    <s v="CRY"/>
    <s v="nor"/>
    <m/>
    <s v="LIV"/>
    <m/>
    <s v="mci"/>
    <m/>
    <s v="ARS"/>
    <m/>
    <s v="bur"/>
    <s v="2"/>
    <n v="0.18333333333333338"/>
    <n v="0.02"/>
    <n v="2.1700649851437595"/>
    <n v="2.1907797956559802"/>
    <n v="4.4149026160659002"/>
    <n v="2.2735848226419346"/>
    <n v="2.128350347639612"/>
    <n v="2.0968591267251413"/>
    <n v="2.1704112978646068"/>
    <n v="2.2080843910869441"/>
  </r>
  <r>
    <x v="159"/>
    <s v="Midfielder"/>
    <x v="1"/>
    <s v="Watford"/>
    <s v="WAT"/>
    <n v="0.28999999999999998"/>
    <n v="0.1"/>
    <n v="0.3"/>
    <n v="0.1"/>
    <n v="0.3"/>
    <n v="0.18"/>
    <n v="0.29666666666666663"/>
    <n v="0.12666666666666668"/>
    <n v="0.42333333333333334"/>
    <m/>
    <x v="0"/>
    <s v="liv"/>
    <m/>
    <s v="LEE"/>
    <s v="BRE"/>
    <m/>
    <s v="mci"/>
    <m/>
    <s v="BUR"/>
    <m/>
    <s v="cry"/>
    <m/>
    <s v="LEI"/>
    <s v="EVE"/>
    <s v="che"/>
    <s v="1"/>
    <n v="1.4833333333333332"/>
    <n v="0.38"/>
    <n v="2.1761941693531637"/>
    <n v="3.3237854998174479"/>
    <n v="2.6704909757766524"/>
    <n v="1.8876106858910493"/>
    <n v="2.9068717150426497"/>
    <n v="2.5253901211619763"/>
    <n v="6.2292088036804261"/>
    <n v="2.1267796639563494"/>
  </r>
  <r>
    <x v="160"/>
    <s v="Defender"/>
    <x v="0"/>
    <s v="West Ham"/>
    <s v="WHU"/>
    <n v="0.01"/>
    <n v="0"/>
    <n v="0"/>
    <n v="0"/>
    <n v="0.01"/>
    <n v="0"/>
    <n v="6.6666666666666671E-3"/>
    <n v="0"/>
    <n v="6.6666666666666671E-3"/>
    <m/>
    <x v="0"/>
    <s v="EVE"/>
    <m/>
    <s v="bre"/>
    <s v="BUR"/>
    <m/>
    <s v="che"/>
    <m/>
    <s v="ARS"/>
    <m/>
    <s v="nor"/>
    <m/>
    <s v="MCI"/>
    <m/>
    <s v="bha"/>
    <s v="1"/>
    <n v="0.04"/>
    <n v="0"/>
    <n v="1.0419132427465492"/>
    <n v="1.0358602713941321"/>
    <n v="1.0409346343121857"/>
    <n v="1.024188472213732"/>
    <n v="1.0335235340061522"/>
    <n v="1.0538199651098887"/>
    <n v="1.0190542544377328"/>
    <n v="1.0362009503703153"/>
  </r>
  <r>
    <x v="161"/>
    <s v="Forward"/>
    <x v="3"/>
    <s v="Brentford"/>
    <s v="BRE"/>
    <n v="0.28000000000000003"/>
    <n v="0.18"/>
    <n v="0.36"/>
    <n v="0.2"/>
    <n v="0.4"/>
    <n v="0.16"/>
    <n v="0.34666666666666668"/>
    <n v="0.18000000000000002"/>
    <n v="0.52666666666666673"/>
    <n v="96"/>
    <x v="0"/>
    <s v="che"/>
    <m/>
    <s v="WHU"/>
    <s v="wat"/>
    <m/>
    <m/>
    <m/>
    <s v="mun"/>
    <m/>
    <s v="SOU"/>
    <m/>
    <s v="eve"/>
    <m/>
    <s v="LEE"/>
    <s v="2"/>
    <n v="1.3866666666666667"/>
    <n v="0.54"/>
    <n v="3.1650780782947585"/>
    <n v="3.7729556969389257"/>
    <n v="4.175782754250779"/>
    <n v="0"/>
    <n v="3.8963244189049027"/>
    <n v="3.9261196090767152"/>
    <n v="4.0188211922921226"/>
    <n v="4.4027692645697405"/>
  </r>
  <r>
    <x v="162"/>
    <s v="Goalkeeper"/>
    <x v="2"/>
    <s v="Crystal Palace"/>
    <s v="CRY"/>
    <n v="0"/>
    <n v="0"/>
    <n v="0"/>
    <n v="0"/>
    <n v="0"/>
    <n v="0"/>
    <n v="0"/>
    <n v="0"/>
    <n v="0"/>
    <n v="89"/>
    <x v="0"/>
    <s v="ARS"/>
    <m/>
    <s v="lei"/>
    <s v="new"/>
    <m/>
    <s v="LEE"/>
    <m/>
    <s v="sou"/>
    <m/>
    <s v="WAT"/>
    <s v="eve??"/>
    <s v="avl"/>
    <s v="eve??"/>
    <s v="MUN"/>
    <s v="2"/>
    <n v="0"/>
    <n v="0"/>
    <n v="2"/>
    <n v="2"/>
    <n v="2"/>
    <n v="2"/>
    <n v="2"/>
    <n v="4"/>
    <n v="4"/>
    <n v="2"/>
  </r>
  <r>
    <x v="163"/>
    <s v="Midfielder"/>
    <x v="1"/>
    <s v="Burnley"/>
    <s v="BUR"/>
    <n v="0.01"/>
    <n v="0.01"/>
    <n v="0.01"/>
    <n v="0.01"/>
    <n v="0.01"/>
    <n v="0.02"/>
    <n v="0.01"/>
    <n v="1.3333333333333334E-2"/>
    <n v="2.3333333333333334E-2"/>
    <n v="84"/>
    <x v="0"/>
    <s v="MCI"/>
    <s v="EVE"/>
    <s v="nor"/>
    <s v="whu"/>
    <s v="SOU"/>
    <s v="WOL"/>
    <m/>
    <s v="wat"/>
    <m/>
    <s v="AVL"/>
    <m/>
    <s v="tot"/>
    <s v="avl"/>
    <s v="NEW"/>
    <s v="2"/>
    <n v="0.05"/>
    <n v="0.04"/>
    <n v="4.1371768686646337"/>
    <n v="2.1210949214972499"/>
    <n v="4.1727941751945021"/>
    <n v="2.0844435161100239"/>
    <n v="2.101636910665694"/>
    <n v="2.0814521383332094"/>
    <n v="4.1567268038886436"/>
    <n v="2.0975985849573844"/>
  </r>
  <r>
    <x v="164"/>
    <s v="Midfielder"/>
    <x v="1"/>
    <s v="Manchester City"/>
    <s v="MCI"/>
    <n v="0.3"/>
    <n v="0.26"/>
    <n v="0.33"/>
    <n v="0.2"/>
    <n v="0.33"/>
    <n v="0.2"/>
    <n v="0.32"/>
    <n v="0.22"/>
    <n v="0.54"/>
    <n v="81"/>
    <x v="0"/>
    <s v="bur"/>
    <m/>
    <s v="LIV"/>
    <s v="BHA"/>
    <m/>
    <s v="WAT"/>
    <m/>
    <s v="lee"/>
    <m/>
    <s v="NEW"/>
    <s v="wol"/>
    <s v="whu"/>
    <m/>
    <s v="AVL"/>
    <s v="2"/>
    <n v="1.6"/>
    <n v="0.66"/>
    <n v="4.3128068386384921"/>
    <n v="3.4265825524533899"/>
    <n v="4.0453536959228167"/>
    <n v="4.5522157567163122"/>
    <n v="4.8184732895818065"/>
    <n v="8.5712794268038159"/>
    <n v="4.0796954368937577"/>
    <n v="4.0453536959228167"/>
  </r>
  <r>
    <x v="165"/>
    <s v="Midfielder"/>
    <x v="1"/>
    <s v="Leeds United"/>
    <s v="LEE"/>
    <n v="0.15"/>
    <n v="0.1"/>
    <n v="0.2"/>
    <n v="0.12"/>
    <n v="0.14000000000000001"/>
    <n v="0.1"/>
    <n v="0.16333333333333333"/>
    <n v="0.10666666666666667"/>
    <n v="0.27"/>
    <n v="79"/>
    <x v="0"/>
    <s v="SOU"/>
    <m/>
    <s v="wat"/>
    <m/>
    <m/>
    <s v="cry"/>
    <m/>
    <s v="MCI"/>
    <m/>
    <s v="ars"/>
    <m/>
    <s v="BHA"/>
    <s v="CHE"/>
    <s v="bre"/>
    <s v="2"/>
    <n v="0.81666666666666665"/>
    <n v="0.32"/>
    <n v="3.1363439216179234"/>
    <n v="3.2836365384074666"/>
    <n v="0"/>
    <n v="2.9305152617463932"/>
    <n v="2.5414583969389049"/>
    <n v="2.9526270913414905"/>
    <n v="5.716066091763345"/>
    <n v="3.0190293787832534"/>
  </r>
  <r>
    <x v="166"/>
    <s v="Defender"/>
    <x v="0"/>
    <s v="Southampton"/>
    <s v="SOU"/>
    <n v="0"/>
    <n v="0.04"/>
    <n v="0"/>
    <n v="0.04"/>
    <n v="0"/>
    <n v="0.06"/>
    <n v="0"/>
    <n v="4.6666666666666669E-2"/>
    <n v="4.6666666666666669E-2"/>
    <m/>
    <x v="0"/>
    <s v="lee"/>
    <m/>
    <s v="CHE"/>
    <s v="ARS"/>
    <s v="bur"/>
    <s v="bha"/>
    <m/>
    <s v="CRY"/>
    <m/>
    <s v="bre"/>
    <m/>
    <s v="LIV"/>
    <m/>
    <s v="lei"/>
    <s v="1"/>
    <n v="0"/>
    <n v="0.14000000000000001"/>
    <n v="1.1745956905050676"/>
    <n v="1.0846596527480621"/>
    <n v="2.2606035891141825"/>
    <n v="1.1267033262961037"/>
    <n v="1.1146089178690572"/>
    <n v="1.1255109498794622"/>
    <n v="1.0883723705059622"/>
    <n v="1.1710617358156608"/>
  </r>
  <r>
    <x v="167"/>
    <s v="Midfielder"/>
    <x v="1"/>
    <s v="Newcastle Utd"/>
    <s v="NEW"/>
    <n v="0.11"/>
    <n v="0.1"/>
    <n v="0.11"/>
    <n v="0.1"/>
    <n v="0.16"/>
    <n v="0.1"/>
    <n v="0.12666666666666668"/>
    <n v="0.10000000000000002"/>
    <n v="0.22666666666666668"/>
    <n v="58"/>
    <x v="0"/>
    <s v="tot"/>
    <m/>
    <s v="WOL"/>
    <s v="LEI"/>
    <s v="CRY"/>
    <s v="nor"/>
    <m/>
    <s v="LIV"/>
    <m/>
    <s v="mci"/>
    <m/>
    <s v="ARS"/>
    <m/>
    <s v="bur"/>
    <s v="1"/>
    <n v="0.63333333333333341"/>
    <n v="0.30000000000000004"/>
    <n v="1.7806261613156176"/>
    <n v="1.8757105374372864"/>
    <n v="3.9044710245647867"/>
    <n v="2.2557991858974047"/>
    <n v="1.5891491367064148"/>
    <n v="1.4445992702137636"/>
    <n v="1.7822157934768839"/>
    <n v="1.955141467284333"/>
  </r>
  <r>
    <x v="168"/>
    <s v="Midfielder"/>
    <x v="1"/>
    <s v="Aston Villa"/>
    <s v="AVL"/>
    <n v="0.14000000000000001"/>
    <n v="0.11"/>
    <n v="0.13"/>
    <n v="0.1"/>
    <n v="0.15"/>
    <n v="7.0000000000000007E-2"/>
    <n v="0.14000000000000001"/>
    <n v="9.3333333333333338E-2"/>
    <n v="0.23333333333333334"/>
    <m/>
    <x v="0"/>
    <s v="wol"/>
    <m/>
    <s v="TOT"/>
    <m/>
    <m/>
    <s v="lei"/>
    <m/>
    <s v="NOR"/>
    <m/>
    <s v="bur"/>
    <s v="LIV"/>
    <s v="CRY"/>
    <s v="BUR"/>
    <s v="mci"/>
    <s v="1"/>
    <n v="0.70000000000000007"/>
    <n v="0.28000000000000003"/>
    <n v="1.919496064309151"/>
    <n v="1.8196574693813985"/>
    <n v="0"/>
    <n v="2.1974321507096248"/>
    <n v="2.3185891451922753"/>
    <n v="3.6215051341902851"/>
    <n v="3.8051609657319503"/>
    <n v="1.466829233724452"/>
  </r>
  <r>
    <x v="169"/>
    <s v="Defender"/>
    <x v="0"/>
    <s v="Norwich City"/>
    <s v="NOR"/>
    <n v="0.09"/>
    <n v="0"/>
    <n v="0.04"/>
    <n v="0"/>
    <n v="7.0000000000000007E-2"/>
    <n v="0"/>
    <n v="6.6666666666666666E-2"/>
    <n v="0"/>
    <n v="6.6666666666666666E-2"/>
    <m/>
    <x v="0"/>
    <s v="bha"/>
    <m/>
    <s v="BUR"/>
    <s v="mun"/>
    <m/>
    <s v="NEW"/>
    <m/>
    <s v="avl"/>
    <m/>
    <s v="WHU"/>
    <m/>
    <s v="wol"/>
    <s v="lei"/>
    <s v="TOT"/>
    <s v="1"/>
    <n v="0.4"/>
    <n v="0"/>
    <n v="1.3620095037031534"/>
    <n v="1.4093463431218569"/>
    <n v="1.3937005713989419"/>
    <n v="1.433771488699487"/>
    <n v="1.3620095037031534"/>
    <n v="1.3680876879457977"/>
    <n v="2.8640523326607248"/>
    <n v="1.3345540691352646"/>
  </r>
  <r>
    <x v="170"/>
    <s v="Midfielder"/>
    <x v="1"/>
    <s v="Manchester Utd"/>
    <s v="MUN"/>
    <n v="0.12"/>
    <n v="0.16"/>
    <n v="0.12"/>
    <n v="0.13"/>
    <n v="0.16"/>
    <n v="0.11"/>
    <n v="0.13333333333333333"/>
    <n v="0.13333333333333333"/>
    <n v="0.26666666666666666"/>
    <n v="77"/>
    <x v="0"/>
    <s v="LEI"/>
    <m/>
    <s v="eve"/>
    <s v="NOR"/>
    <s v="liv"/>
    <s v="ars"/>
    <m/>
    <s v="BRE"/>
    <m/>
    <s v="bha"/>
    <m/>
    <s v="CHE"/>
    <m/>
    <s v="cry"/>
    <s v="2"/>
    <n v="0.66666666666666663"/>
    <n v="0.4"/>
    <n v="3.3033275109764624"/>
    <n v="3.1176864732413132"/>
    <n v="6.1085123686900786"/>
    <n v="2.8939609068307242"/>
    <n v="2.9562739038435222"/>
    <n v="2.9653586765417423"/>
    <n v="2.6450259256995201"/>
    <n v="2.8732108028118648"/>
  </r>
  <r>
    <x v="171"/>
    <s v="Midfielder"/>
    <x v="1"/>
    <s v="Brighton"/>
    <s v="BHA"/>
    <n v="0.13"/>
    <n v="0.09"/>
    <n v="0.16"/>
    <n v="0.12"/>
    <n v="0.16"/>
    <n v="0.14000000000000001"/>
    <n v="0.15000000000000002"/>
    <n v="0.11666666666666665"/>
    <n v="0.26666666666666666"/>
    <n v="69"/>
    <x v="0"/>
    <s v="NOR"/>
    <m/>
    <s v="ars"/>
    <s v="tot"/>
    <s v="MCI"/>
    <s v="SOU"/>
    <m/>
    <s v="wol"/>
    <m/>
    <s v="MUN"/>
    <m/>
    <s v="lee"/>
    <m/>
    <s v="WHU"/>
    <s v="2"/>
    <n v="0.75000000000000011"/>
    <n v="0.35"/>
    <n v="3.4800490405219415"/>
    <n v="2.9218971851691844"/>
    <n v="5.4440156871596272"/>
    <n v="3.099687666081862"/>
    <n v="3.0320874191225164"/>
    <n v="3.0826765713470898"/>
    <n v="3.3718232825398173"/>
    <n v="3.0122411418509438"/>
  </r>
  <r>
    <x v="172"/>
    <s v="Defender"/>
    <x v="0"/>
    <s v="Newcastle Utd"/>
    <s v="NEW"/>
    <n v="0.04"/>
    <n v="0.01"/>
    <n v="0.06"/>
    <n v="0.01"/>
    <n v="0.1"/>
    <n v="0.02"/>
    <n v="6.6666666666666666E-2"/>
    <n v="1.3333333333333334E-2"/>
    <n v="0.08"/>
    <n v="92"/>
    <x v="0"/>
    <s v="tot"/>
    <m/>
    <s v="WOL"/>
    <s v="LEI"/>
    <s v="CRY"/>
    <s v="nor"/>
    <m/>
    <s v="LIV"/>
    <m/>
    <s v="mci"/>
    <m/>
    <s v="ARS"/>
    <m/>
    <s v="bur"/>
    <s v="2"/>
    <n v="0.4"/>
    <n v="0.04"/>
    <n v="2.3680094760487913"/>
    <n v="2.4128349676490064"/>
    <n v="4.8978220544376851"/>
    <n v="2.5920196162087765"/>
    <n v="2.2777417358758814"/>
    <n v="2.2095967988150598"/>
    <n v="2.3687588740676739"/>
    <n v="2.4502809774340424"/>
  </r>
  <r>
    <x v="173"/>
    <s v="Defender"/>
    <x v="0"/>
    <s v="Newcastle Utd"/>
    <s v="NEW"/>
    <n v="0"/>
    <n v="0.01"/>
    <n v="0"/>
    <n v="0.01"/>
    <n v="0"/>
    <n v="0.01"/>
    <n v="0"/>
    <n v="0.01"/>
    <n v="0.01"/>
    <n v="57"/>
    <x v="0"/>
    <s v="tot"/>
    <m/>
    <s v="WOL"/>
    <s v="LEI"/>
    <s v="CRY"/>
    <s v="nor"/>
    <m/>
    <s v="LIV"/>
    <m/>
    <s v="mci"/>
    <m/>
    <s v="ARS"/>
    <m/>
    <s v="bur"/>
    <s v="1"/>
    <n v="0"/>
    <n v="0.03"/>
    <n v="1.0250915551851449"/>
    <n v="1.0281478387033414"/>
    <n v="2.0612151400752969"/>
    <n v="1.0403649738324166"/>
    <n v="1.0189369365369918"/>
    <n v="1.0142906908282996"/>
    <n v="1.0251426505046142"/>
    <n v="1.0307009757341392"/>
  </r>
  <r>
    <x v="174"/>
    <s v="Defender"/>
    <x v="0"/>
    <s v="Leicester City"/>
    <s v="LEI"/>
    <n v="0.13"/>
    <n v="0.14000000000000001"/>
    <n v="0"/>
    <n v="0.09"/>
    <n v="0"/>
    <n v="0.09"/>
    <n v="4.3333333333333335E-2"/>
    <n v="0.10666666666666667"/>
    <n v="0.15000000000000002"/>
    <n v="66"/>
    <x v="0"/>
    <s v="mun"/>
    <m/>
    <s v="CRY"/>
    <s v="new"/>
    <s v="eve"/>
    <s v="AVL"/>
    <m/>
    <s v="tot"/>
    <m/>
    <s v="EVE"/>
    <s v="che"/>
    <s v="wat"/>
    <s v="NOR"/>
    <s v="SOU"/>
    <s v="2"/>
    <n v="0.26"/>
    <n v="0.32"/>
    <n v="2.5708658285284658"/>
    <n v="2.4748083740289513"/>
    <n v="5.2367106784392199"/>
    <n v="2.5249137803695723"/>
    <n v="2.4851034002461336"/>
    <n v="4.9584748669240781"/>
    <n v="5.4353829183834144"/>
    <n v="2.5798353148431632"/>
  </r>
  <r>
    <x v="175"/>
    <s v="Midfielder"/>
    <x v="1"/>
    <s v="Leicester City"/>
    <s v="LEI"/>
    <n v="0.28999999999999998"/>
    <n v="0.18"/>
    <n v="0.26"/>
    <n v="0.17"/>
    <n v="0.27"/>
    <n v="0.16"/>
    <n v="0.27333333333333337"/>
    <n v="0.17"/>
    <n v="0.44333333333333336"/>
    <n v="71"/>
    <x v="0"/>
    <s v="mun"/>
    <m/>
    <s v="CRY"/>
    <s v="new"/>
    <s v="eve"/>
    <s v="AVL"/>
    <m/>
    <s v="tot"/>
    <m/>
    <s v="EVE"/>
    <s v="che"/>
    <s v="wat"/>
    <s v="NOR"/>
    <s v="SOU"/>
    <s v="2"/>
    <n v="1.3666666666666669"/>
    <n v="0.51"/>
    <n v="3.8471118474800354"/>
    <n v="3.5363052561971249"/>
    <n v="8.0015408733406961"/>
    <n v="3.6984279215406279"/>
    <n v="3.5696161743596169"/>
    <n v="7.1012721268865286"/>
    <n v="8.6443711669532313"/>
    <n v="3.8761338060729944"/>
  </r>
  <r>
    <x v="176"/>
    <s v="Midfielder"/>
    <x v="1"/>
    <s v="Crystal Palace"/>
    <s v="CRY"/>
    <n v="0.02"/>
    <n v="7.0000000000000007E-2"/>
    <n v="0.02"/>
    <n v="0.09"/>
    <n v="0.02"/>
    <n v="0.09"/>
    <n v="0.02"/>
    <n v="8.3333333333333329E-2"/>
    <n v="0.10333333333333333"/>
    <n v="83"/>
    <x v="0"/>
    <s v="ARS"/>
    <m/>
    <s v="lei"/>
    <s v="new"/>
    <m/>
    <s v="LEE"/>
    <m/>
    <s v="sou"/>
    <m/>
    <s v="WAT"/>
    <s v="eve??"/>
    <s v="avl"/>
    <s v="eve??"/>
    <s v="MUN"/>
    <s v="2"/>
    <n v="0.1"/>
    <n v="0.25"/>
    <n v="2.2933309225538312"/>
    <n v="2.4276543395391519"/>
    <n v="2.3795500526120512"/>
    <n v="2.436489226262669"/>
    <n v="2.3499006210260469"/>
    <n v="4.7619955266211154"/>
    <n v="4.6834991897725651"/>
    <n v="2.3444879999740742"/>
  </r>
  <r>
    <x v="177"/>
    <s v="Defender"/>
    <x v="0"/>
    <s v="Burnley"/>
    <s v="BUR"/>
    <n v="0.06"/>
    <n v="0.02"/>
    <n v="0.13"/>
    <n v="0.01"/>
    <n v="0.13"/>
    <n v="0.01"/>
    <n v="0.10666666666666667"/>
    <n v="1.3333333333333334E-2"/>
    <n v="0.12000000000000001"/>
    <n v="96"/>
    <x v="0"/>
    <s v="MCI"/>
    <s v="EVE"/>
    <s v="nor"/>
    <s v="whu"/>
    <s v="SOU"/>
    <s v="WOL"/>
    <m/>
    <s v="wat"/>
    <m/>
    <s v="AVL"/>
    <m/>
    <s v="tot"/>
    <s v="avl"/>
    <s v="NEW"/>
    <s v="2"/>
    <n v="0.64"/>
    <n v="0.04"/>
    <n v="5.0364474521327942"/>
    <n v="2.9149394068681094"/>
    <n v="5.3055559903584619"/>
    <n v="2.6380176772757373"/>
    <n v="2.7679233250296869"/>
    <n v="2.6154161562953608"/>
    <n v="5.1841580738253104"/>
    <n v="2.737411530789128"/>
  </r>
  <r>
    <x v="178"/>
    <s v="Defender"/>
    <x v="0"/>
    <s v="Crystal Palace"/>
    <s v="CRY"/>
    <n v="0.09"/>
    <n v="0.06"/>
    <n v="0.11"/>
    <n v="0.06"/>
    <n v="0.12"/>
    <n v="0.09"/>
    <n v="0.10666666666666667"/>
    <n v="6.9999999999999993E-2"/>
    <n v="0.17666666666666667"/>
    <n v="75"/>
    <x v="0"/>
    <s v="ARS"/>
    <m/>
    <s v="lei"/>
    <s v="new"/>
    <m/>
    <s v="LEE"/>
    <m/>
    <s v="sou"/>
    <m/>
    <s v="WAT"/>
    <s v="eve??"/>
    <s v="avl"/>
    <s v="eve??"/>
    <s v="MUN"/>
    <s v="2"/>
    <n v="0.64"/>
    <n v="0.20999999999999996"/>
    <n v="2.7123750976307335"/>
    <n v="3.0385891103093687"/>
    <n v="2.92176441348641"/>
    <n v="3.0600452637807676"/>
    <n v="2.8497586510632567"/>
    <n v="5.8505605646512802"/>
    <n v="5.6599266037333722"/>
    <n v="2.836613714222751"/>
  </r>
  <r>
    <x v="179"/>
    <s v="Midfielder"/>
    <x v="1"/>
    <s v="Southampton"/>
    <s v="SOU"/>
    <n v="0.14000000000000001"/>
    <n v="0.2"/>
    <n v="0.16"/>
    <n v="0.12"/>
    <n v="0.17"/>
    <n v="0.15"/>
    <n v="0.1566666666666667"/>
    <n v="0.15666666666666665"/>
    <n v="0.31333333333333335"/>
    <m/>
    <x v="0"/>
    <s v="lee"/>
    <m/>
    <s v="CHE"/>
    <s v="ARS"/>
    <s v="bur"/>
    <s v="bha"/>
    <m/>
    <s v="CRY"/>
    <m/>
    <s v="bre"/>
    <m/>
    <s v="LIV"/>
    <m/>
    <s v="lei"/>
    <s v="1"/>
    <n v="0.78333333333333355"/>
    <n v="0.47"/>
    <n v="2.5630471340453678"/>
    <n v="1.7579054626969364"/>
    <n v="4.3330226073079201"/>
    <n v="2.1342964449365471"/>
    <n v="2.0260226933039411"/>
    <n v="2.1236218370161386"/>
    <n v="1.7911431264343285"/>
    <n v="2.5314098253973434"/>
  </r>
  <r>
    <x v="180"/>
    <s v="Defender"/>
    <x v="0"/>
    <s v="Leeds United"/>
    <s v="LEE"/>
    <n v="0.02"/>
    <n v="0.01"/>
    <n v="0.02"/>
    <n v="0"/>
    <n v="0.02"/>
    <n v="0"/>
    <n v="0.02"/>
    <n v="3.3333333333333335E-3"/>
    <n v="2.3333333333333334E-2"/>
    <n v="58"/>
    <x v="0"/>
    <s v="SOU"/>
    <m/>
    <s v="wat"/>
    <m/>
    <m/>
    <s v="cry"/>
    <m/>
    <s v="MCI"/>
    <m/>
    <s v="ars"/>
    <m/>
    <s v="BHA"/>
    <s v="CHE"/>
    <s v="bre"/>
    <s v="1"/>
    <n v="0.12"/>
    <n v="0.01"/>
    <n v="1.1299630878096745"/>
    <n v="1.1468088709615578"/>
    <n v="0"/>
    <n v="1.1064225665926961"/>
    <n v="1.0619263269226313"/>
    <n v="1.1089514855199945"/>
    <n v="2.1962656233981539"/>
    <n v="1.1165458820309293"/>
  </r>
  <r>
    <x v="181"/>
    <s v="Forward"/>
    <x v="3"/>
    <s v="Leicester City"/>
    <s v="LEI"/>
    <n v="0.42"/>
    <n v="0.09"/>
    <n v="0.41"/>
    <n v="0.08"/>
    <n v="0.37"/>
    <n v="0.09"/>
    <n v="0.39999999999999997"/>
    <n v="8.666666666666667E-2"/>
    <n v="0.48666666666666664"/>
    <n v="84"/>
    <x v="0"/>
    <s v="mun"/>
    <m/>
    <s v="CRY"/>
    <s v="new"/>
    <s v="eve"/>
    <s v="AVL"/>
    <m/>
    <s v="tot"/>
    <m/>
    <s v="EVE"/>
    <s v="che"/>
    <s v="wat"/>
    <s v="NOR"/>
    <s v="SOU"/>
    <s v="2"/>
    <n v="1.5999999999999999"/>
    <n v="0.26"/>
    <n v="3.8307076570050791"/>
    <n v="3.5226613374031892"/>
    <n v="7.9660032101671536"/>
    <n v="3.6833441922196632"/>
    <n v="3.5556764214789807"/>
    <n v="7.0737297456530781"/>
    <n v="8.6031245313675022"/>
    <n v="3.8594718717384207"/>
  </r>
  <r>
    <x v="182"/>
    <s v="Defender"/>
    <x v="0"/>
    <s v="Southampton"/>
    <s v="SOU"/>
    <n v="0.1"/>
    <n v="0.03"/>
    <n v="0.13"/>
    <n v="0.01"/>
    <n v="0.16"/>
    <n v="0.02"/>
    <n v="0.13"/>
    <n v="0.02"/>
    <n v="0.15"/>
    <m/>
    <x v="0"/>
    <s v="lee"/>
    <m/>
    <s v="CHE"/>
    <s v="ARS"/>
    <s v="bur"/>
    <s v="bha"/>
    <m/>
    <s v="CRY"/>
    <m/>
    <s v="bre"/>
    <m/>
    <s v="LIV"/>
    <m/>
    <s v="lei"/>
    <s v="1"/>
    <n v="0.78"/>
    <n v="0.06"/>
    <n v="2.0475741430304062"/>
    <n v="1.5079579164883723"/>
    <n v="3.5636215346850948"/>
    <n v="1.7602199577766222"/>
    <n v="1.6876535072143435"/>
    <n v="1.7530656992767737"/>
    <n v="1.5302342230357733"/>
    <n v="2.0263704148939641"/>
  </r>
  <r>
    <x v="183"/>
    <s v="Defender"/>
    <x v="0"/>
    <s v="Leicester City"/>
    <s v="LEI"/>
    <n v="0.01"/>
    <n v="0.01"/>
    <n v="0.01"/>
    <n v="0.01"/>
    <n v="0.02"/>
    <n v="0.01"/>
    <n v="1.3333333333333334E-2"/>
    <n v="0.01"/>
    <n v="2.3333333333333334E-2"/>
    <n v="63"/>
    <x v="0"/>
    <s v="mun"/>
    <m/>
    <s v="CRY"/>
    <s v="new"/>
    <s v="eve"/>
    <s v="AVL"/>
    <m/>
    <s v="tot"/>
    <m/>
    <s v="EVE"/>
    <s v="che"/>
    <s v="wat"/>
    <s v="NOR"/>
    <s v="SOU"/>
    <s v="2"/>
    <n v="0.08"/>
    <n v="0.03"/>
    <n v="2.108267657134709"/>
    <n v="2.0900498640399734"/>
    <n v="4.234548576945369"/>
    <n v="2.0995526135183673"/>
    <n v="2.0920023690121976"/>
    <n v="4.181779716140773"/>
    <n v="4.2722277948658203"/>
    <n v="2.1099687666081861"/>
  </r>
  <r>
    <x v="184"/>
    <s v="Defender"/>
    <x v="0"/>
    <s v="Tottenham"/>
    <s v="TOT"/>
    <n v="0.05"/>
    <n v="0.05"/>
    <n v="0.05"/>
    <n v="0.03"/>
    <n v="7.0000000000000007E-2"/>
    <n v="0.03"/>
    <n v="5.6666666666666671E-2"/>
    <n v="3.6666666666666667E-2"/>
    <n v="9.3333333333333338E-2"/>
    <n v="71"/>
    <x v="0"/>
    <s v="NEW"/>
    <m/>
    <s v="avl"/>
    <s v="BHA"/>
    <m/>
    <s v="bre"/>
    <m/>
    <s v="LEI"/>
    <m/>
    <s v="liv"/>
    <s v="ARS"/>
    <s v="BUR"/>
    <m/>
    <s v="nor"/>
    <s v="2"/>
    <n v="0.34"/>
    <n v="0.11"/>
    <n v="2.4879929247869228"/>
    <n v="2.4072606916660475"/>
    <n v="2.4072606916660475"/>
    <n v="2.403428053183986"/>
    <n v="2.5498412936931949"/>
    <n v="4.6611938056240909"/>
    <n v="2.4605146360120891"/>
    <n v="2.6054746074862489"/>
  </r>
  <r>
    <x v="185"/>
    <s v="Midfielder"/>
    <x v="1"/>
    <s v="West Ham"/>
    <s v="WHU"/>
    <n v="0.34"/>
    <n v="0.19"/>
    <n v="0.43"/>
    <n v="0.2"/>
    <n v="0.38"/>
    <n v="0.2"/>
    <n v="0.3833333333333333"/>
    <n v="0.19666666666666668"/>
    <n v="0.57999999999999996"/>
    <m/>
    <x v="0"/>
    <s v="EVE"/>
    <m/>
    <s v="bre"/>
    <s v="BUR"/>
    <m/>
    <s v="che"/>
    <m/>
    <s v="ARS"/>
    <m/>
    <s v="nor"/>
    <m/>
    <s v="MCI"/>
    <m/>
    <s v="bha"/>
    <s v="1"/>
    <n v="1.9166666666666665"/>
    <n v="0.59000000000000008"/>
    <n v="3.6265632121170857"/>
    <n v="3.2472436740322768"/>
    <n v="3.5652370835636367"/>
    <n v="2.5158109253938727"/>
    <n v="3.1008081310522018"/>
    <n v="4.37271781355303"/>
    <n v="2.1940666114312508"/>
    <n v="3.2685928898730943"/>
  </r>
  <r>
    <x v="186"/>
    <s v="Goalkeeper"/>
    <x v="2"/>
    <s v="Brighton"/>
    <s v="BHA"/>
    <n v="0"/>
    <n v="0"/>
    <n v="0"/>
    <n v="0"/>
    <n v="0"/>
    <n v="0"/>
    <n v="0"/>
    <n v="0"/>
    <n v="0"/>
    <n v="96"/>
    <x v="0"/>
    <s v="NOR"/>
    <m/>
    <s v="ars"/>
    <s v="tot"/>
    <s v="MCI"/>
    <s v="SOU"/>
    <m/>
    <s v="wol"/>
    <m/>
    <s v="MUN"/>
    <m/>
    <s v="lee"/>
    <m/>
    <s v="WHU"/>
    <s v="2"/>
    <n v="0"/>
    <n v="0"/>
    <n v="2"/>
    <n v="2"/>
    <n v="4"/>
    <n v="2"/>
    <n v="2"/>
    <n v="2"/>
    <n v="2"/>
    <n v="2"/>
  </r>
  <r>
    <x v="187"/>
    <s v="Defender"/>
    <x v="0"/>
    <s v="Newcastle Utd"/>
    <s v="NEW"/>
    <n v="0.04"/>
    <n v="0.03"/>
    <n v="0.03"/>
    <n v="0.04"/>
    <n v="0.03"/>
    <n v="0.04"/>
    <n v="3.3333333333333333E-2"/>
    <n v="3.6666666666666674E-2"/>
    <n v="7.0000000000000007E-2"/>
    <n v="74"/>
    <x v="0"/>
    <s v="tot"/>
    <m/>
    <s v="WOL"/>
    <s v="LEI"/>
    <s v="CRY"/>
    <s v="nor"/>
    <m/>
    <s v="LIV"/>
    <m/>
    <s v="mci"/>
    <m/>
    <s v="ARS"/>
    <m/>
    <s v="bur"/>
    <s v="2"/>
    <n v="0.2"/>
    <n v="0.11000000000000001"/>
    <n v="2.2592794035798303"/>
    <n v="2.2908609999345275"/>
    <n v="4.6325564474447329"/>
    <n v="2.4171047296016379"/>
    <n v="2.1956816775489165"/>
    <n v="2.1476704718924284"/>
    <n v="2.2598073885476793"/>
    <n v="2.3172434159194393"/>
  </r>
  <r>
    <x v="188"/>
    <s v="Forward"/>
    <x v="3"/>
    <s v="Burnley"/>
    <s v="BUR"/>
    <n v="0.24"/>
    <n v="0.18"/>
    <n v="0.33"/>
    <n v="0.19"/>
    <n v="0.3"/>
    <n v="0.17"/>
    <n v="0.29000000000000004"/>
    <n v="0.18000000000000002"/>
    <n v="0.47000000000000008"/>
    <n v="46"/>
    <x v="0"/>
    <s v="MCI"/>
    <s v="EVE"/>
    <s v="nor"/>
    <s v="whu"/>
    <s v="SOU"/>
    <s v="WOL"/>
    <m/>
    <s v="wat"/>
    <m/>
    <s v="AVL"/>
    <m/>
    <s v="tot"/>
    <s v="avl"/>
    <s v="NEW"/>
    <s v="1"/>
    <n v="1.1600000000000001"/>
    <n v="0.54"/>
    <n v="4.5911186303319838"/>
    <n v="3.2873485171702734"/>
    <n v="5.2638899758961539"/>
    <n v="2.5950441931893433"/>
    <n v="2.9198083125742174"/>
    <n v="2.5385403907384019"/>
    <n v="4.9603951845632768"/>
    <n v="2.8435288269728201"/>
  </r>
  <r>
    <x v="189"/>
    <s v="Forward"/>
    <x v="3"/>
    <s v="Crystal Palace"/>
    <s v="CRY"/>
    <n v="0.34"/>
    <n v="0.15"/>
    <n v="0.41"/>
    <n v="0.08"/>
    <n v="0.4"/>
    <n v="0.06"/>
    <n v="0.3833333333333333"/>
    <n v="9.6666666666666665E-2"/>
    <n v="0.48"/>
    <n v="51"/>
    <x v="0"/>
    <s v="ARS"/>
    <m/>
    <s v="lei"/>
    <s v="new"/>
    <m/>
    <s v="LEE"/>
    <m/>
    <s v="sou"/>
    <m/>
    <s v="WAT"/>
    <s v="eve??"/>
    <s v="avl"/>
    <s v="eve??"/>
    <s v="MUN"/>
    <s v="1"/>
    <n v="1.5333333333333332"/>
    <n v="0.28999999999999998"/>
    <n v="2.528114425113769"/>
    <n v="3.2278754640753902"/>
    <n v="2.977275035988495"/>
    <n v="3.2739010168159997"/>
    <n v="2.8228156162023583"/>
    <n v="5.9696338386833334"/>
    <n v="5.5607053029104101"/>
    <n v="2.7946184379601759"/>
  </r>
  <r>
    <x v="190"/>
    <s v="Midfielder"/>
    <x v="1"/>
    <s v="Crystal Palace"/>
    <s v="CRY"/>
    <n v="0.15"/>
    <n v="0.09"/>
    <n v="0.18"/>
    <n v="0.16"/>
    <n v="0.19"/>
    <n v="0.1"/>
    <n v="0.17333333333333334"/>
    <n v="0.11666666666666665"/>
    <n v="0.28999999999999998"/>
    <n v="62"/>
    <x v="0"/>
    <s v="ARS"/>
    <m/>
    <s v="lei"/>
    <s v="new"/>
    <m/>
    <s v="LEE"/>
    <m/>
    <s v="sou"/>
    <m/>
    <s v="WAT"/>
    <s v="eve??"/>
    <s v="avl"/>
    <s v="eve??"/>
    <s v="MUN"/>
    <s v="2"/>
    <n v="0.8666666666666667"/>
    <n v="0.35"/>
    <n v="3.0196741593537948"/>
    <n v="3.4866079422075273"/>
    <n v="3.3193882781276063"/>
    <n v="3.5173196912940403"/>
    <n v="3.2163212064238773"/>
    <n v="6.6488415925400677"/>
    <n v="6.3759733739712976"/>
    <n v="3.1975059046717811"/>
  </r>
  <r>
    <x v="191"/>
    <s v="Defender"/>
    <x v="0"/>
    <s v="Watford"/>
    <s v="WAT"/>
    <n v="0.01"/>
    <n v="0.04"/>
    <n v="0.01"/>
    <n v="0.02"/>
    <n v="0.02"/>
    <n v="0.03"/>
    <n v="1.3333333333333334E-2"/>
    <n v="0.03"/>
    <n v="4.3333333333333335E-2"/>
    <m/>
    <x v="0"/>
    <s v="liv"/>
    <m/>
    <s v="LEE"/>
    <s v="BRE"/>
    <m/>
    <s v="mci"/>
    <m/>
    <s v="BUR"/>
    <m/>
    <s v="cry"/>
    <m/>
    <s v="LEI"/>
    <s v="EVE"/>
    <s v="che"/>
    <s v="1"/>
    <n v="0.08"/>
    <n v="0.09"/>
    <n v="1.107309307042954"/>
    <n v="1.2120090527561536"/>
    <n v="1.1524061534250614"/>
    <n v="1.0809805813603641"/>
    <n v="1.1739721958267892"/>
    <n v="1.1391679716981409"/>
    <n v="2.3858491037347078"/>
    <n v="1.1028010069083611"/>
  </r>
  <r>
    <x v="192"/>
    <s v="Midfielder"/>
    <x v="1"/>
    <s v="Manchester Utd"/>
    <s v="MUN"/>
    <n v="0.15"/>
    <n v="0.08"/>
    <n v="0.3"/>
    <n v="0.09"/>
    <n v="0.27"/>
    <n v="0.03"/>
    <n v="0.24"/>
    <n v="6.6666666666666666E-2"/>
    <n v="0.30666666666666664"/>
    <n v="23"/>
    <x v="0"/>
    <s v="LEI"/>
    <m/>
    <s v="eve"/>
    <s v="NOR"/>
    <s v="liv"/>
    <s v="ars"/>
    <m/>
    <s v="BRE"/>
    <m/>
    <s v="bha"/>
    <m/>
    <s v="CHE"/>
    <m/>
    <s v="cry"/>
    <s v="1"/>
    <n v="1.2"/>
    <n v="0.2"/>
    <n v="2.7106173581566066"/>
    <n v="2.4669634961292237"/>
    <n v="4.7674224839057295"/>
    <n v="2.1733236902153257"/>
    <n v="2.2551094987946225"/>
    <n v="2.2670332629610366"/>
    <n v="1.8465965274806204"/>
    <n v="2.1460891786905725"/>
  </r>
  <r>
    <x v="193"/>
    <s v="Defender"/>
    <x v="0"/>
    <s v="Crystal Palace"/>
    <s v="CRY"/>
    <n v="0.02"/>
    <n v="0.03"/>
    <n v="0.01"/>
    <n v="0.01"/>
    <n v="0.03"/>
    <n v="0.02"/>
    <n v="0.02"/>
    <n v="0.02"/>
    <n v="0.04"/>
    <n v="91"/>
    <x v="0"/>
    <s v="ARS"/>
    <m/>
    <s v="lei"/>
    <s v="new"/>
    <m/>
    <s v="LEE"/>
    <m/>
    <s v="sou"/>
    <m/>
    <s v="WAT"/>
    <s v="eve??"/>
    <s v="avl"/>
    <s v="eve??"/>
    <s v="MUN"/>
    <s v="2"/>
    <n v="0.12"/>
    <n v="0.06"/>
    <n v="2.1508559030276846"/>
    <n v="2.219936517477278"/>
    <n v="2.1951971699147692"/>
    <n v="2.2244801735065156"/>
    <n v="2.1799488908133955"/>
    <n v="4.3918834136908593"/>
    <n v="4.3515138690258901"/>
    <n v="2.1771652571295239"/>
  </r>
  <r>
    <x v="194"/>
    <s v="Defender"/>
    <x v="0"/>
    <s v="Manchester City"/>
    <s v="MCI"/>
    <n v="0.1"/>
    <n v="0.14000000000000001"/>
    <n v="0.11"/>
    <n v="0.16"/>
    <n v="0.11"/>
    <n v="0.15"/>
    <n v="0.10666666666666667"/>
    <n v="0.15000000000000002"/>
    <n v="0.25666666666666671"/>
    <n v="96"/>
    <x v="0"/>
    <s v="bur"/>
    <m/>
    <s v="LIV"/>
    <s v="BHA"/>
    <m/>
    <s v="WAT"/>
    <m/>
    <s v="lee"/>
    <m/>
    <s v="NEW"/>
    <s v="wol"/>
    <s v="whu"/>
    <m/>
    <s v="AVL"/>
    <s v="2"/>
    <n v="0.64"/>
    <n v="0.45000000000000007"/>
    <n v="3.1154687850070601"/>
    <n v="2.688042027510706"/>
    <n v="2.986475897591093"/>
    <n v="3.2309359180622925"/>
    <n v="3.3593521617894551"/>
    <n v="6.2047321129275055"/>
    <n v="3.0030389496522991"/>
    <n v="2.986475897591093"/>
  </r>
  <r>
    <x v="195"/>
    <s v="Midfielder"/>
    <x v="1"/>
    <s v="Wolves"/>
    <s v="WOL"/>
    <n v="0.04"/>
    <n v="0.09"/>
    <n v="0.04"/>
    <n v="0.11"/>
    <n v="0.04"/>
    <n v="0.11"/>
    <n v="0.04"/>
    <n v="0.10333333333333333"/>
    <n v="0.14333333333333334"/>
    <m/>
    <x v="0"/>
    <s v="AVL"/>
    <m/>
    <s v="new"/>
    <m/>
    <m/>
    <s v="bur"/>
    <m/>
    <s v="BHA"/>
    <m/>
    <s v="che"/>
    <s v="MCI"/>
    <s v="NOR"/>
    <m/>
    <s v="liv"/>
    <s v="1"/>
    <n v="0.2"/>
    <n v="0.31"/>
    <n v="1.4615621172215205"/>
    <n v="1.553058648091846"/>
    <n v="0"/>
    <n v="1.5219165874803675"/>
    <n v="1.4615621172215205"/>
    <n v="2.5513447648061756"/>
    <n v="1.686204555151082"/>
    <n v="1.3219279211288624"/>
  </r>
  <r>
    <x v="196"/>
    <s v="Forward"/>
    <x v="3"/>
    <s v="Watford"/>
    <s v="WAT"/>
    <n v="0.2"/>
    <n v="0.18"/>
    <n v="0.2"/>
    <n v="0.14000000000000001"/>
    <n v="0.2"/>
    <n v="0.17"/>
    <n v="0.20000000000000004"/>
    <n v="0.16333333333333333"/>
    <n v="0.3633333333333334"/>
    <m/>
    <x v="0"/>
    <s v="liv"/>
    <m/>
    <s v="LEE"/>
    <s v="BRE"/>
    <m/>
    <s v="mci"/>
    <m/>
    <s v="BUR"/>
    <m/>
    <s v="cry"/>
    <m/>
    <s v="LEI"/>
    <s v="EVE"/>
    <s v="che"/>
    <s v="1"/>
    <n v="0.80000000000000016"/>
    <n v="0.49"/>
    <n v="1.8142882710906518"/>
    <n v="2.6087745767966952"/>
    <n v="2.1564937524607597"/>
    <n v="1.6144997056168804"/>
    <n v="2.3201419565679888"/>
    <n v="2.0560393146505991"/>
    <n v="4.9279137871633729"/>
    <n v="1.7800782288928574"/>
  </r>
  <r>
    <x v="197"/>
    <s v="Defender"/>
    <x v="0"/>
    <s v="Liverpool"/>
    <s v="LIV"/>
    <n v="0"/>
    <n v="0.01"/>
    <n v="0"/>
    <n v="0.04"/>
    <n v="0"/>
    <n v="0.04"/>
    <n v="0"/>
    <n v="0.03"/>
    <n v="0.03"/>
    <n v="26"/>
    <x v="0"/>
    <s v="WAT"/>
    <m/>
    <s v="mci"/>
    <s v="mun"/>
    <m/>
    <s v="EVE"/>
    <m/>
    <s v="new"/>
    <m/>
    <s v="TOT"/>
    <s v="avl?"/>
    <s v="sou"/>
    <m/>
    <s v="WOL"/>
    <s v="1"/>
    <n v="0"/>
    <n v="0.09"/>
    <n v="1.1016369106656938"/>
    <n v="1.0428720724848985"/>
    <n v="1.088582628564762"/>
    <n v="1.0943047961797359"/>
    <n v="1.0975985849573846"/>
    <n v="2.156726803888644"/>
    <n v="1.0899744454066977"/>
    <n v="1.0844435161100241"/>
  </r>
  <r>
    <x v="198"/>
    <s v="Midfielder"/>
    <x v="1"/>
    <s v="Newcastle Utd"/>
    <s v="NEW"/>
    <n v="7.0000000000000007E-2"/>
    <n v="0.06"/>
    <n v="0.13"/>
    <n v="0.05"/>
    <n v="0.17"/>
    <n v="0.04"/>
    <n v="0.12333333333333334"/>
    <n v="4.9999999999999996E-2"/>
    <n v="0.17333333333333334"/>
    <n v="79"/>
    <x v="0"/>
    <s v="tot"/>
    <m/>
    <s v="WOL"/>
    <s v="LEI"/>
    <s v="CRY"/>
    <s v="nor"/>
    <m/>
    <s v="LIV"/>
    <m/>
    <s v="mci"/>
    <m/>
    <s v="ARS"/>
    <m/>
    <s v="bur"/>
    <s v="2"/>
    <n v="0.6166666666666667"/>
    <n v="0.15"/>
    <n v="2.6412286325092573"/>
    <n v="2.7193336557520569"/>
    <n v="5.56438691303536"/>
    <n v="3.0315493312728683"/>
    <n v="2.4839439337231264"/>
    <n v="2.3652065433898772"/>
    <n v="2.6425344017845829"/>
    <n v="2.7845804909835592"/>
  </r>
  <r>
    <x v="199"/>
    <s v="Defender"/>
    <x v="0"/>
    <s v="Liverpool"/>
    <s v="LIV"/>
    <n v="0.1"/>
    <n v="0.01"/>
    <n v="0.06"/>
    <n v="0.02"/>
    <n v="0.15"/>
    <n v="0.01"/>
    <n v="0.10333333333333333"/>
    <n v="1.3333333333333334E-2"/>
    <n v="0.11666666666666667"/>
    <n v="96"/>
    <x v="0"/>
    <s v="WAT"/>
    <m/>
    <s v="mci"/>
    <s v="mun"/>
    <m/>
    <s v="EVE"/>
    <m/>
    <s v="new"/>
    <m/>
    <s v="TOT"/>
    <s v="avl?"/>
    <s v="sou"/>
    <m/>
    <s v="WOL"/>
    <s v="2"/>
    <n v="0.62"/>
    <n v="0.04"/>
    <n v="2.7453373448817548"/>
    <n v="2.3143951982225901"/>
    <n v="2.6496059428082539"/>
    <n v="2.6915685053180627"/>
    <n v="2.7157229563541536"/>
    <n v="5.1493298951833895"/>
    <n v="2.6598125996491171"/>
    <n v="2.6192524514735096"/>
  </r>
  <r>
    <x v="200"/>
    <s v="Defender"/>
    <x v="0"/>
    <s v="Brighton"/>
    <s v="BHA"/>
    <n v="0.01"/>
    <n v="0.06"/>
    <n v="0.01"/>
    <n v="0.04"/>
    <n v="0.01"/>
    <n v="0.05"/>
    <n v="0.01"/>
    <n v="5.000000000000001E-2"/>
    <n v="6.0000000000000012E-2"/>
    <n v="89"/>
    <x v="0"/>
    <s v="NOR"/>
    <m/>
    <s v="ars"/>
    <s v="tot"/>
    <s v="MCI"/>
    <s v="SOU"/>
    <m/>
    <s v="wol"/>
    <m/>
    <s v="MUN"/>
    <m/>
    <s v="lee"/>
    <m/>
    <s v="WHU"/>
    <s v="2"/>
    <n v="0.06"/>
    <n v="0.15000000000000002"/>
    <n v="2.2825548168269161"/>
    <n v="2.175998553532299"/>
    <n v="4.2756757220941104"/>
    <n v="2.2099403726156281"/>
    <n v="2.1970348709233893"/>
    <n v="2.2066927999844443"/>
    <n v="2.2618935357576015"/>
    <n v="2.1932460361715438"/>
  </r>
  <r>
    <x v="201"/>
    <s v="Defender"/>
    <x v="0"/>
    <s v="Crystal Palace"/>
    <s v="CRY"/>
    <n v="0.02"/>
    <n v="0.02"/>
    <n v="0.01"/>
    <n v="0.01"/>
    <n v="0.02"/>
    <n v="0.02"/>
    <n v="1.6666666666666666E-2"/>
    <n v="1.6666666666666666E-2"/>
    <n v="3.3333333333333333E-2"/>
    <n v="97"/>
    <x v="0"/>
    <s v="ARS"/>
    <m/>
    <s v="lei"/>
    <s v="new"/>
    <m/>
    <s v="LEE"/>
    <m/>
    <s v="sou"/>
    <m/>
    <s v="WAT"/>
    <s v="eve??"/>
    <s v="avl"/>
    <s v="eve??"/>
    <s v="MUN"/>
    <s v="2"/>
    <n v="0.1"/>
    <n v="0.05"/>
    <n v="2.1257132525230706"/>
    <n v="2.183280431231065"/>
    <n v="2.1626643082623076"/>
    <n v="2.1870668112554297"/>
    <n v="2.1499574090111628"/>
    <n v="4.3265695114090494"/>
    <n v="4.2929282241882429"/>
    <n v="2.147637714274603"/>
  </r>
  <r>
    <x v="202"/>
    <s v="Forward"/>
    <x v="3"/>
    <s v="Newcastle Utd"/>
    <s v="NEW"/>
    <n v="0.14000000000000001"/>
    <n v="0.08"/>
    <n v="0.19"/>
    <n v="0.09"/>
    <n v="0.28999999999999998"/>
    <n v="0.05"/>
    <n v="0.20666666666666667"/>
    <n v="7.333333333333332E-2"/>
    <n v="0.27999999999999997"/>
    <n v="80"/>
    <x v="0"/>
    <s v="tot"/>
    <m/>
    <s v="WOL"/>
    <s v="LEI"/>
    <s v="CRY"/>
    <s v="nor"/>
    <m/>
    <s v="LIV"/>
    <m/>
    <s v="mci"/>
    <m/>
    <s v="ARS"/>
    <m/>
    <s v="bur"/>
    <s v="2"/>
    <n v="0.82666666666666666"/>
    <n v="0.21999999999999997"/>
    <n v="2.8754164809039424"/>
    <n v="2.9820468169832428"/>
    <n v="6.135728220404796"/>
    <n v="3.4082890870420899"/>
    <n v="2.6606886747350504"/>
    <n v="2.4985863244540063"/>
    <n v="2.8771991398276482"/>
    <n v="3.0711229311688588"/>
  </r>
  <r>
    <x v="203"/>
    <s v="Midfielder"/>
    <x v="1"/>
    <s v="Burnley"/>
    <s v="BUR"/>
    <n v="0.14000000000000001"/>
    <n v="0.03"/>
    <n v="0.14000000000000001"/>
    <n v="0.05"/>
    <n v="0.14000000000000001"/>
    <n v="0.05"/>
    <n v="0.14000000000000001"/>
    <n v="4.3333333333333335E-2"/>
    <n v="0.18333333333333335"/>
    <n v="62"/>
    <x v="0"/>
    <s v="MCI"/>
    <s v="EVE"/>
    <s v="nor"/>
    <s v="whu"/>
    <s v="SOU"/>
    <s v="WOL"/>
    <m/>
    <s v="wat"/>
    <m/>
    <s v="AVL"/>
    <m/>
    <s v="tot"/>
    <s v="avl"/>
    <s v="NEW"/>
    <s v="2"/>
    <n v="0.70000000000000007"/>
    <n v="0.13"/>
    <n v="5.2650755665738513"/>
    <n v="3.1167642760301923"/>
    <n v="5.5935462823492994"/>
    <n v="2.7787568707924439"/>
    <n v="2.9373181761391765"/>
    <n v="2.751169720184043"/>
    <n v="5.4453694136397175"/>
    <n v="2.9000758390514356"/>
  </r>
  <r>
    <x v="204"/>
    <s v="Midfielder"/>
    <x v="1"/>
    <s v="Aston Villa"/>
    <s v="AVL"/>
    <n v="0.04"/>
    <n v="0.16"/>
    <n v="0.04"/>
    <n v="0.18"/>
    <n v="0.08"/>
    <n v="0.13"/>
    <n v="5.3333333333333337E-2"/>
    <n v="0.15666666666666665"/>
    <n v="0.21"/>
    <m/>
    <x v="0"/>
    <s v="wol"/>
    <m/>
    <s v="TOT"/>
    <m/>
    <m/>
    <s v="lei"/>
    <m/>
    <s v="NOR"/>
    <m/>
    <s v="bur"/>
    <s v="LIV"/>
    <s v="CRY"/>
    <s v="BUR"/>
    <s v="mci"/>
    <s v="1"/>
    <n v="0.26666666666666666"/>
    <n v="0.47"/>
    <n v="1.6911858170487153"/>
    <n v="1.6161370773241124"/>
    <n v="0"/>
    <n v="1.9001105622681194"/>
    <n v="1.9911843574404515"/>
    <n v="3.2188865124355539"/>
    <n v="3.3569407259413637"/>
    <n v="1.3509158525615776"/>
  </r>
  <r>
    <x v="205"/>
    <s v="Goalkeeper"/>
    <x v="2"/>
    <s v="Wolves"/>
    <s v="WOL"/>
    <n v="0"/>
    <n v="0"/>
    <n v="0"/>
    <n v="0"/>
    <n v="0"/>
    <n v="0"/>
    <n v="0"/>
    <n v="0"/>
    <n v="0"/>
    <m/>
    <x v="0"/>
    <s v="AVL"/>
    <m/>
    <s v="new"/>
    <m/>
    <m/>
    <s v="bur"/>
    <m/>
    <s v="BHA"/>
    <m/>
    <s v="che"/>
    <s v="MCI"/>
    <s v="NOR"/>
    <m/>
    <s v="liv"/>
    <s v="1"/>
    <n v="0"/>
    <n v="0"/>
    <n v="1"/>
    <n v="1"/>
    <n v="0"/>
    <n v="1"/>
    <n v="1"/>
    <n v="2"/>
    <n v="1"/>
    <n v="1"/>
  </r>
  <r>
    <x v="206"/>
    <s v="Defender"/>
    <x v="0"/>
    <s v="Manchester City"/>
    <s v="MCI"/>
    <n v="0.09"/>
    <n v="0.01"/>
    <n v="0.1"/>
    <n v="0.01"/>
    <n v="0.09"/>
    <n v="0.01"/>
    <n v="9.3333333333333338E-2"/>
    <n v="0.01"/>
    <n v="0.10333333333333333"/>
    <n v="85"/>
    <x v="0"/>
    <s v="bur"/>
    <m/>
    <s v="LIV"/>
    <s v="BHA"/>
    <m/>
    <s v="WAT"/>
    <m/>
    <s v="lee"/>
    <m/>
    <s v="NEW"/>
    <s v="wol"/>
    <s v="whu"/>
    <m/>
    <s v="AVL"/>
    <s v="2"/>
    <n v="0.56000000000000005"/>
    <n v="0.03"/>
    <n v="2.6037858561047389"/>
    <n v="2.3724264185608406"/>
    <n v="2.533964017962151"/>
    <n v="2.6662864143639928"/>
    <n v="2.7357961242713564"/>
    <n v="5.1933871069974575"/>
    <n v="2.5429293397200516"/>
    <n v="2.533964017962151"/>
  </r>
  <r>
    <x v="207"/>
    <s v="Goalkeeper"/>
    <x v="2"/>
    <s v="Brentford"/>
    <s v="BRE"/>
    <n v="0"/>
    <n v="0"/>
    <n v="0"/>
    <n v="0"/>
    <n v="0"/>
    <n v="0"/>
    <n v="0"/>
    <n v="0"/>
    <n v="0"/>
    <n v="111"/>
    <x v="0"/>
    <s v="che"/>
    <m/>
    <s v="WHU"/>
    <s v="wat"/>
    <m/>
    <m/>
    <m/>
    <s v="mun"/>
    <m/>
    <s v="SOU"/>
    <m/>
    <s v="eve"/>
    <m/>
    <s v="LEE"/>
    <s v="2"/>
    <n v="0"/>
    <n v="0"/>
    <n v="2"/>
    <n v="2"/>
    <n v="2"/>
    <n v="0"/>
    <n v="2"/>
    <n v="2"/>
    <n v="2"/>
    <n v="2"/>
  </r>
  <r>
    <x v="208"/>
    <s v="Midfielder"/>
    <x v="1"/>
    <s v="Newcastle Utd"/>
    <s v="NEW"/>
    <n v="0.05"/>
    <n v="0.04"/>
    <n v="0.04"/>
    <n v="0.04"/>
    <n v="0.06"/>
    <n v="0.06"/>
    <n v="4.9999999999999996E-2"/>
    <n v="4.6666666666666669E-2"/>
    <n v="9.6666666666666665E-2"/>
    <n v="88"/>
    <x v="0"/>
    <s v="tot"/>
    <m/>
    <s v="WOL"/>
    <s v="LEI"/>
    <s v="CRY"/>
    <s v="nor"/>
    <m/>
    <s v="LIV"/>
    <m/>
    <s v="mci"/>
    <m/>
    <s v="ARS"/>
    <m/>
    <s v="bur"/>
    <s v="2"/>
    <n v="0.24999999999999997"/>
    <n v="0.14000000000000001"/>
    <n v="2.3261902174068831"/>
    <n v="2.3659219031434375"/>
    <n v="4.7957968209788575"/>
    <n v="2.5247446598214154"/>
    <n v="2.2461801749808945"/>
    <n v="2.185778980767894"/>
    <n v="2.3268544565599836"/>
    <n v="2.3991126845438107"/>
  </r>
  <r>
    <x v="209"/>
    <s v="Defender"/>
    <x v="0"/>
    <s v="Everton"/>
    <s v="EVE"/>
    <n v="0.04"/>
    <n v="0.03"/>
    <n v="0.02"/>
    <n v="0.06"/>
    <n v="0.02"/>
    <n v="7.0000000000000007E-2"/>
    <n v="2.6666666666666668E-2"/>
    <n v="5.3333333333333337E-2"/>
    <n v="0.08"/>
    <n v="84"/>
    <x v="0"/>
    <s v="whu"/>
    <s v="bur"/>
    <s v="MUN"/>
    <s v="LEI"/>
    <m/>
    <s v="liv"/>
    <m/>
    <s v="CHE"/>
    <m/>
    <s v="lei"/>
    <s v="CRY"/>
    <s v="BRE"/>
    <s v="wat"/>
    <s v="ars"/>
    <s v="2"/>
    <n v="0.16"/>
    <n v="0.16"/>
    <n v="4.6219472248541233"/>
    <n v="2.3149604571191533"/>
    <n v="2.3909982532929388"/>
    <n v="2.2019939897279137"/>
    <n v="2.1935077777098559"/>
    <n v="4.6529614941364983"/>
    <n v="4.6482578535199686"/>
    <n v="2.2681882720492172"/>
  </r>
  <r>
    <x v="210"/>
    <s v="Defender"/>
    <x v="0"/>
    <s v="Leicester City"/>
    <s v="LEI"/>
    <n v="0.09"/>
    <n v="0.05"/>
    <n v="0.15"/>
    <n v="0.05"/>
    <n v="0.16"/>
    <n v="0.05"/>
    <n v="0.13333333333333333"/>
    <n v="5.000000000000001E-2"/>
    <n v="0.18333333333333335"/>
    <n v="76"/>
    <x v="0"/>
    <s v="mun"/>
    <m/>
    <s v="CRY"/>
    <s v="new"/>
    <s v="eve"/>
    <s v="AVL"/>
    <m/>
    <s v="tot"/>
    <m/>
    <s v="EVE"/>
    <s v="che"/>
    <s v="wat"/>
    <s v="NOR"/>
    <s v="SOU"/>
    <s v="2"/>
    <n v="0.8"/>
    <n v="0.15000000000000002"/>
    <n v="2.9350388570724868"/>
    <n v="2.7777033712543169"/>
    <n v="6.0256468008918267"/>
    <n v="2.8597725712949895"/>
    <n v="2.7945659141962533"/>
    <n v="5.56991573030668"/>
    <n v="6.351058228386627"/>
    <n v="2.9497302570706987"/>
  </r>
  <r>
    <x v="211"/>
    <s v="Forward"/>
    <x v="3"/>
    <s v="Crystal Palace"/>
    <s v="CRY"/>
    <n v="0.15"/>
    <n v="0.14000000000000001"/>
    <n v="0.17"/>
    <n v="0.19"/>
    <n v="0.18"/>
    <n v="0.15"/>
    <n v="0.16666666666666666"/>
    <n v="0.16"/>
    <n v="0.32666666666666666"/>
    <n v="67"/>
    <x v="0"/>
    <s v="ARS"/>
    <m/>
    <s v="lei"/>
    <s v="new"/>
    <m/>
    <s v="LEE"/>
    <m/>
    <s v="sou"/>
    <m/>
    <s v="WAT"/>
    <s v="eve??"/>
    <s v="avl"/>
    <s v="eve??"/>
    <s v="MUN"/>
    <s v="2"/>
    <n v="0.66666666666666663"/>
    <n v="0.48"/>
    <n v="2.9610079748430285"/>
    <n v="3.401077074299697"/>
    <n v="3.2434782676051963"/>
    <n v="3.4300218460415062"/>
    <n v="3.1463410822186679"/>
    <n v="6.4964424872158446"/>
    <n v="6.2392735360167846"/>
    <n v="3.1286083046769662"/>
  </r>
  <r>
    <x v="212"/>
    <s v="Midfielder"/>
    <x v="1"/>
    <s v="Liverpool"/>
    <s v="LIV"/>
    <n v="0.06"/>
    <n v="0.14000000000000001"/>
    <n v="0.06"/>
    <n v="0.16"/>
    <n v="0.06"/>
    <n v="0.18"/>
    <n v="0.06"/>
    <n v="0.16"/>
    <n v="0.22"/>
    <n v="82"/>
    <x v="0"/>
    <s v="WAT"/>
    <m/>
    <s v="mci"/>
    <s v="mun"/>
    <m/>
    <s v="EVE"/>
    <m/>
    <s v="new"/>
    <m/>
    <s v="TOT"/>
    <s v="avl?"/>
    <s v="sou"/>
    <m/>
    <s v="WOL"/>
    <s v="2"/>
    <n v="0.3"/>
    <n v="0.48"/>
    <n v="2.8808532257693464"/>
    <n v="2.371557961535788"/>
    <n v="2.7677161142279365"/>
    <n v="2.8173082335577102"/>
    <n v="2.8458544029639996"/>
    <n v="5.3582989670349157"/>
    <n v="2.7797785268580473"/>
    <n v="2.7318438062868751"/>
  </r>
  <r>
    <x v="213"/>
    <s v="Goalkeeper"/>
    <x v="2"/>
    <s v="Everton"/>
    <s v="EVE"/>
    <n v="0"/>
    <n v="0"/>
    <n v="0"/>
    <n v="0"/>
    <n v="0"/>
    <n v="0"/>
    <n v="0"/>
    <n v="0"/>
    <n v="0"/>
    <n v="97"/>
    <x v="0"/>
    <s v="whu"/>
    <s v="bur"/>
    <s v="MUN"/>
    <s v="LEI"/>
    <m/>
    <s v="liv"/>
    <m/>
    <s v="CHE"/>
    <m/>
    <s v="lei"/>
    <s v="CRY"/>
    <s v="BRE"/>
    <s v="wat"/>
    <s v="ars"/>
    <s v="2"/>
    <n v="0"/>
    <n v="0"/>
    <n v="4"/>
    <n v="2"/>
    <n v="2"/>
    <n v="2"/>
    <n v="2"/>
    <n v="4"/>
    <n v="4"/>
    <n v="2"/>
  </r>
  <r>
    <x v="214"/>
    <s v="Midfielder"/>
    <x v="1"/>
    <s v="Chelsea"/>
    <s v="CHE"/>
    <n v="0.3"/>
    <n v="0.13"/>
    <n v="0.3"/>
    <n v="0.12"/>
    <n v="0.33"/>
    <n v="0.11"/>
    <n v="0.31"/>
    <n v="0.12"/>
    <n v="0.43"/>
    <n v="83"/>
    <x v="0"/>
    <s v="BRE"/>
    <m/>
    <s v="sou"/>
    <s v="ARS"/>
    <m/>
    <s v="WHU"/>
    <m/>
    <s v="eve"/>
    <m/>
    <s v="WOL"/>
    <s v="LEI"/>
    <s v="mun"/>
    <s v="lee"/>
    <s v="WAT"/>
    <s v="2"/>
    <n v="1.55"/>
    <n v="0.36"/>
    <n v="3.7123279590698068"/>
    <n v="3.9094576747421419"/>
    <n v="3.6007487487937655"/>
    <n v="3.7576187099411844"/>
    <n v="4.0013573411477266"/>
    <n v="8.1258498884549599"/>
    <n v="8.2619042917490848"/>
    <n v="4.1569611041275021"/>
  </r>
  <r>
    <x v="215"/>
    <s v="Goalkeeper"/>
    <x v="2"/>
    <s v="Wolves"/>
    <s v="WOL"/>
    <n v="0"/>
    <n v="0.03"/>
    <n v="0"/>
    <n v="0.02"/>
    <n v="0"/>
    <n v="0.04"/>
    <n v="0"/>
    <n v="0.03"/>
    <n v="0.03"/>
    <m/>
    <x v="0"/>
    <s v="AVL"/>
    <m/>
    <s v="new"/>
    <m/>
    <m/>
    <s v="bur"/>
    <m/>
    <s v="BHA"/>
    <m/>
    <s v="che"/>
    <s v="MCI"/>
    <s v="NOR"/>
    <m/>
    <s v="liv"/>
    <s v="1"/>
    <n v="0"/>
    <n v="0.09"/>
    <n v="1.0814521383332094"/>
    <n v="1.0975985849573846"/>
    <n v="0"/>
    <n v="1.0921029272024179"/>
    <n v="1.0814521383332094"/>
    <n v="2.0972961349657955"/>
    <n v="1.1210949214972497"/>
    <n v="1.0568108096109756"/>
  </r>
  <r>
    <x v="216"/>
    <s v="Midfielder"/>
    <x v="1"/>
    <s v="Burnley"/>
    <s v="BUR"/>
    <n v="0.04"/>
    <n v="7.0000000000000007E-2"/>
    <n v="0.03"/>
    <n v="0.05"/>
    <n v="0.04"/>
    <n v="0.08"/>
    <n v="3.6666666666666674E-2"/>
    <n v="6.6666666666666666E-2"/>
    <n v="0.10333333333333333"/>
    <n v="90"/>
    <x v="0"/>
    <s v="MCI"/>
    <s v="EVE"/>
    <s v="nor"/>
    <s v="whu"/>
    <s v="SOU"/>
    <s v="WOL"/>
    <m/>
    <s v="wat"/>
    <m/>
    <s v="AVL"/>
    <m/>
    <s v="tot"/>
    <s v="avl"/>
    <s v="NEW"/>
    <s v="2"/>
    <n v="0.18333333333333338"/>
    <n v="0.2"/>
    <n v="4.5842718480160354"/>
    <n v="2.5157746656364344"/>
    <n v="4.7359751906432503"/>
    <n v="2.3596668278760284"/>
    <n v="2.4328979528353627"/>
    <n v="2.3469257743821887"/>
    <n v="4.6675400906368179"/>
    <n v="2.4156976766703417"/>
  </r>
  <r>
    <x v="217"/>
    <s v="Midfielder"/>
    <x v="1"/>
    <s v="Brentford"/>
    <s v="BRE"/>
    <n v="0"/>
    <n v="0.04"/>
    <n v="0"/>
    <n v="7.0000000000000007E-2"/>
    <n v="0"/>
    <n v="7.0000000000000007E-2"/>
    <n v="0"/>
    <n v="6.0000000000000005E-2"/>
    <n v="6.0000000000000005E-2"/>
    <n v="38"/>
    <x v="1"/>
    <s v="che"/>
    <m/>
    <s v="WHU"/>
    <s v="wat"/>
    <m/>
    <m/>
    <m/>
    <s v="mun"/>
    <m/>
    <s v="SOU"/>
    <m/>
    <s v="eve"/>
    <m/>
    <s v="LEE"/>
    <s v="1"/>
    <n v="0"/>
    <n v="0.18000000000000002"/>
    <n v="1.1088481249617941"/>
    <n v="1.165639459575609"/>
    <n v="1.2032738213313876"/>
    <n v="0"/>
    <n v="1.1771652571295239"/>
    <n v="1.1799488908133955"/>
    <n v="1.1886095923594717"/>
    <n v="1.2244801735065156"/>
  </r>
  <r>
    <x v="218"/>
    <s v="Forward"/>
    <x v="3"/>
    <s v="Norwich City"/>
    <s v="NOR"/>
    <n v="0.16"/>
    <n v="0.04"/>
    <n v="0.16"/>
    <n v="0.04"/>
    <n v="0.14000000000000001"/>
    <n v="0.03"/>
    <n v="0.15333333333333335"/>
    <n v="3.6666666666666667E-2"/>
    <n v="0.19"/>
    <m/>
    <x v="0"/>
    <s v="bha"/>
    <m/>
    <s v="BUR"/>
    <s v="mun"/>
    <m/>
    <s v="NEW"/>
    <m/>
    <s v="avl"/>
    <m/>
    <s v="WHU"/>
    <m/>
    <s v="wol"/>
    <s v="lei"/>
    <s v="TOT"/>
    <s v="1"/>
    <n v="0.6133333333333334"/>
    <n v="0.11"/>
    <n v="1.6546338525298689"/>
    <n v="1.7402346371453581"/>
    <n v="1.7119418666130863"/>
    <n v="1.7844034420649058"/>
    <n v="1.6546338525298689"/>
    <n v="1.6656252357019843"/>
    <n v="3.5624946348948106"/>
    <n v="1.6049852750196036"/>
  </r>
  <r>
    <x v="219"/>
    <s v="Forward"/>
    <x v="3"/>
    <s v="Watford"/>
    <s v="WAT"/>
    <n v="0.35"/>
    <n v="0.14000000000000001"/>
    <n v="0.42"/>
    <n v="0.18"/>
    <n v="0.39"/>
    <n v="0.18"/>
    <n v="0.38666666666666671"/>
    <n v="0.16666666666666666"/>
    <n v="0.55333333333333334"/>
    <m/>
    <x v="0"/>
    <s v="liv"/>
    <m/>
    <s v="LEE"/>
    <s v="BRE"/>
    <m/>
    <s v="mci"/>
    <m/>
    <s v="BUR"/>
    <m/>
    <s v="cry"/>
    <m/>
    <s v="LEI"/>
    <s v="EVE"/>
    <s v="che"/>
    <s v="1"/>
    <n v="1.5466666666666669"/>
    <n v="0.5"/>
    <n v="2.2919198926347808"/>
    <n v="3.5524227135740842"/>
    <n v="2.8348505529997583"/>
    <n v="1.9749426853973246"/>
    <n v="3.0944887889735013"/>
    <n v="2.6754732278952655"/>
    <n v="6.6453205822178578"/>
    <n v="2.2376434949359547"/>
  </r>
  <r>
    <x v="220"/>
    <s v="Defender"/>
    <x v="0"/>
    <s v="Leeds United"/>
    <s v="LEE"/>
    <n v="0.05"/>
    <n v="0.11"/>
    <n v="7.0000000000000007E-2"/>
    <n v="0.05"/>
    <n v="0.06"/>
    <n v="7.0000000000000007E-2"/>
    <n v="0.06"/>
    <n v="7.6666666666666675E-2"/>
    <n v="0.13666666666666666"/>
    <n v="76"/>
    <x v="0"/>
    <s v="SOU"/>
    <m/>
    <s v="wat"/>
    <m/>
    <m/>
    <s v="cry"/>
    <m/>
    <s v="MCI"/>
    <m/>
    <s v="ars"/>
    <m/>
    <s v="BHA"/>
    <s v="CHE"/>
    <s v="bre"/>
    <s v="2"/>
    <n v="0.36"/>
    <n v="0.23000000000000004"/>
    <n v="2.5898324754439077"/>
    <n v="2.6662864143639933"/>
    <n v="0"/>
    <n v="2.4829947253053128"/>
    <n v="2.2810502529565575"/>
    <n v="2.4944721265907441"/>
    <n v="4.8907439831146977"/>
    <n v="2.5289390030634484"/>
  </r>
  <r>
    <x v="221"/>
    <s v="Midfielder"/>
    <x v="1"/>
    <s v="Watford"/>
    <s v="WAT"/>
    <n v="0.12"/>
    <n v="0.06"/>
    <n v="0.08"/>
    <n v="0.01"/>
    <n v="0.11"/>
    <n v="0.06"/>
    <n v="0.10333333333333333"/>
    <n v="4.3333333333333335E-2"/>
    <n v="0.14666666666666667"/>
    <m/>
    <x v="0"/>
    <s v="liv"/>
    <m/>
    <s v="LEE"/>
    <s v="BRE"/>
    <m/>
    <s v="mci"/>
    <m/>
    <s v="BUR"/>
    <m/>
    <s v="cry"/>
    <m/>
    <s v="LEI"/>
    <s v="EVE"/>
    <s v="che"/>
    <s v="1"/>
    <n v="0.51666666666666661"/>
    <n v="0.13"/>
    <n v="1.4081961875751587"/>
    <n v="1.8064658085234075"/>
    <n v="1.5797410542051353"/>
    <n v="1.3080437800766791"/>
    <n v="1.6617765880470019"/>
    <n v="1.5293840492046931"/>
    <n v="3.4677397279320261"/>
    <n v="1.3910469674553341"/>
  </r>
  <r>
    <x v="222"/>
    <s v="Midfielder"/>
    <x v="1"/>
    <s v="Chelsea"/>
    <s v="CHE"/>
    <n v="0.28999999999999998"/>
    <n v="7.0000000000000007E-2"/>
    <n v="0.36"/>
    <n v="0.11"/>
    <n v="0.33"/>
    <n v="0.09"/>
    <n v="0.32666666666666666"/>
    <n v="9.0000000000000011E-2"/>
    <n v="0.41666666666666669"/>
    <n v="70"/>
    <x v="0"/>
    <s v="BRE"/>
    <m/>
    <s v="sou"/>
    <s v="ARS"/>
    <m/>
    <s v="WHU"/>
    <m/>
    <s v="eve"/>
    <m/>
    <s v="WOL"/>
    <s v="LEI"/>
    <s v="mun"/>
    <s v="lee"/>
    <s v="WAT"/>
    <s v="2"/>
    <n v="1.6333333333333333"/>
    <n v="0.27"/>
    <n v="3.7063512471707849"/>
    <n v="3.9027929010083122"/>
    <n v="3.5951614931260734"/>
    <n v="3.7514839151420878"/>
    <n v="3.9943718006899682"/>
    <n v="8.1114490162439488"/>
    <n v="8.2470285350588597"/>
    <n v="4.149432444078192"/>
  </r>
  <r>
    <x v="223"/>
    <s v="Midfielder"/>
    <x v="1"/>
    <s v="Leeds United"/>
    <s v="LEE"/>
    <n v="0.05"/>
    <n v="0.02"/>
    <n v="0.06"/>
    <n v="0.1"/>
    <n v="7.0000000000000007E-2"/>
    <n v="7.0000000000000007E-2"/>
    <n v="0.06"/>
    <n v="6.3333333333333339E-2"/>
    <n v="0.12333333333333334"/>
    <n v="90"/>
    <x v="1"/>
    <s v="SOU"/>
    <m/>
    <s v="wat"/>
    <m/>
    <m/>
    <s v="cry"/>
    <m/>
    <s v="MCI"/>
    <m/>
    <s v="ars"/>
    <m/>
    <s v="BHA"/>
    <s v="CHE"/>
    <s v="bre"/>
    <s v="2"/>
    <n v="0.3"/>
    <n v="0.19"/>
    <n v="2.4898608694364657"/>
    <n v="2.5533565136243332"/>
    <n v="0"/>
    <n v="2.4011312125417001"/>
    <n v="2.233414616862226"/>
    <n v="2.4106632915753639"/>
    <n v="4.7397704266545801"/>
    <n v="2.4392883245781181"/>
  </r>
  <r>
    <x v="224"/>
    <s v="Goalkeeper"/>
    <x v="2"/>
    <s v="Newcastle Utd"/>
    <s v="NEW"/>
    <n v="0"/>
    <n v="0"/>
    <n v="0"/>
    <n v="0"/>
    <n v="0"/>
    <n v="0"/>
    <n v="0"/>
    <n v="0"/>
    <n v="0"/>
    <n v="97"/>
    <x v="0"/>
    <s v="tot"/>
    <m/>
    <s v="WOL"/>
    <s v="LEI"/>
    <s v="CRY"/>
    <s v="nor"/>
    <m/>
    <s v="LIV"/>
    <m/>
    <s v="mci"/>
    <m/>
    <s v="ARS"/>
    <m/>
    <s v="bur"/>
    <s v="2"/>
    <n v="0"/>
    <n v="0"/>
    <n v="2"/>
    <n v="2"/>
    <n v="4"/>
    <n v="2"/>
    <n v="2"/>
    <n v="2"/>
    <n v="2"/>
    <n v="2"/>
  </r>
  <r>
    <x v="225"/>
    <s v="Goalkeeper"/>
    <x v="2"/>
    <s v="Leicester City"/>
    <s v="LEI"/>
    <n v="0"/>
    <n v="0"/>
    <n v="0"/>
    <n v="0"/>
    <n v="0"/>
    <n v="0"/>
    <n v="0"/>
    <n v="0"/>
    <n v="0"/>
    <n v="97"/>
    <x v="0"/>
    <s v="mun"/>
    <m/>
    <s v="CRY"/>
    <s v="new"/>
    <s v="eve"/>
    <s v="AVL"/>
    <m/>
    <s v="tot"/>
    <m/>
    <s v="EVE"/>
    <s v="che"/>
    <s v="wat"/>
    <s v="NOR"/>
    <s v="SOU"/>
    <s v="2"/>
    <n v="0"/>
    <n v="0"/>
    <n v="2"/>
    <n v="2"/>
    <n v="4"/>
    <n v="2"/>
    <n v="2"/>
    <n v="4"/>
    <n v="4"/>
    <n v="2"/>
  </r>
  <r>
    <x v="226"/>
    <s v="Forward"/>
    <x v="3"/>
    <s v="Leicester City"/>
    <s v="LEI"/>
    <n v="0.27"/>
    <n v="0.26"/>
    <n v="0.3"/>
    <n v="0.31"/>
    <n v="0.28000000000000003"/>
    <n v="0.23"/>
    <n v="0.28333333333333338"/>
    <n v="0.26666666666666666"/>
    <n v="0.55000000000000004"/>
    <n v="49"/>
    <x v="0"/>
    <s v="mun"/>
    <m/>
    <s v="CRY"/>
    <s v="new"/>
    <s v="eve"/>
    <s v="AVL"/>
    <m/>
    <s v="tot"/>
    <m/>
    <s v="EVE"/>
    <s v="che"/>
    <s v="wat"/>
    <s v="NOR"/>
    <s v="SOU"/>
    <s v="1"/>
    <n v="1.1333333333333335"/>
    <n v="0.8"/>
    <n v="2.9028860950948854"/>
    <n v="2.5826945800965051"/>
    <n v="6.1223689281307347"/>
    <n v="2.749712601231908"/>
    <n v="2.6170113341537791"/>
    <n v="5.194916223080261"/>
    <n v="6.7846097279447148"/>
    <n v="2.9327843828105449"/>
  </r>
  <r>
    <x v="227"/>
    <s v="Midfielder"/>
    <x v="1"/>
    <s v="Watford"/>
    <s v="WAT"/>
    <n v="0.01"/>
    <n v="0.1"/>
    <n v="0.01"/>
    <n v="0.11"/>
    <n v="0.1"/>
    <n v="0.09"/>
    <n v="0.04"/>
    <n v="0.10000000000000002"/>
    <n v="0.14000000000000001"/>
    <m/>
    <x v="0"/>
    <s v="liv"/>
    <m/>
    <s v="LEE"/>
    <s v="BRE"/>
    <m/>
    <s v="mci"/>
    <m/>
    <s v="BUR"/>
    <m/>
    <s v="cry"/>
    <m/>
    <s v="LEI"/>
    <s v="EVE"/>
    <s v="che"/>
    <s v="1"/>
    <n v="0.2"/>
    <n v="0.30000000000000004"/>
    <n v="1.315615608949865"/>
    <n v="1.6235560375180988"/>
    <n v="1.448253392426651"/>
    <n v="1.2381781804716592"/>
    <n v="1.5116829289023213"/>
    <n v="1.4093175638180617"/>
    <n v="3.1348503051020824"/>
    <n v="1.3023559026716502"/>
  </r>
  <r>
    <x v="228"/>
    <s v="Midfielder"/>
    <x v="1"/>
    <s v="Norwich City"/>
    <s v="NOR"/>
    <n v="7.0000000000000007E-2"/>
    <n v="0.02"/>
    <n v="0.05"/>
    <n v="0.04"/>
    <n v="0.06"/>
    <n v="0.03"/>
    <n v="0.06"/>
    <n v="0.03"/>
    <n v="0.09"/>
    <m/>
    <x v="0"/>
    <s v="bha"/>
    <m/>
    <s v="BUR"/>
    <s v="mun"/>
    <m/>
    <s v="NEW"/>
    <m/>
    <s v="avl"/>
    <m/>
    <s v="WHU"/>
    <m/>
    <s v="wol"/>
    <s v="lei"/>
    <s v="TOT"/>
    <s v="1"/>
    <n v="0.3"/>
    <n v="0.09"/>
    <n v="1.3529592661105745"/>
    <n v="1.3991126845438104"/>
    <n v="1.3838580571139683"/>
    <n v="1.4229272014819998"/>
    <n v="1.3529592661105745"/>
    <n v="1.3588854957471528"/>
    <n v="2.8424510243442067"/>
    <n v="1.3261902174068831"/>
  </r>
  <r>
    <x v="229"/>
    <s v="Goalkeeper"/>
    <x v="2"/>
    <s v="Chelsea"/>
    <s v="CHE"/>
    <n v="0"/>
    <n v="0"/>
    <n v="0"/>
    <n v="0"/>
    <n v="0"/>
    <n v="0"/>
    <n v="0"/>
    <n v="0"/>
    <n v="0"/>
    <n v="96"/>
    <x v="0"/>
    <s v="BRE"/>
    <m/>
    <s v="sou"/>
    <s v="ARS"/>
    <m/>
    <s v="WHU"/>
    <m/>
    <s v="eve"/>
    <m/>
    <s v="WOL"/>
    <s v="LEI"/>
    <s v="mun"/>
    <s v="lee"/>
    <s v="WAT"/>
    <s v="2"/>
    <n v="0"/>
    <n v="0"/>
    <n v="2"/>
    <n v="2"/>
    <n v="2"/>
    <n v="2"/>
    <n v="2"/>
    <n v="4"/>
    <n v="4"/>
    <n v="2"/>
  </r>
  <r>
    <x v="230"/>
    <s v="Midfielder"/>
    <x v="1"/>
    <s v="Manchester City"/>
    <s v="MCI"/>
    <n v="0.26"/>
    <n v="0.32"/>
    <n v="0.22"/>
    <n v="0.41"/>
    <n v="0.18"/>
    <n v="0.38"/>
    <n v="0.21999999999999997"/>
    <n v="0.36999999999999994"/>
    <n v="0.58999999999999986"/>
    <n v="76"/>
    <x v="0"/>
    <s v="bur"/>
    <m/>
    <s v="LIV"/>
    <s v="BHA"/>
    <m/>
    <s v="WAT"/>
    <m/>
    <s v="lee"/>
    <m/>
    <s v="NEW"/>
    <s v="wol"/>
    <s v="whu"/>
    <m/>
    <s v="AVL"/>
    <s v="2"/>
    <n v="1.0999999999999999"/>
    <n v="1.1099999999999999"/>
    <n v="4.2616385457482595"/>
    <n v="3.3950209915584031"/>
    <n v="4.0001025079599222"/>
    <n v="4.4957508063464822"/>
    <n v="4.7561176858299961"/>
    <n v="8.4701449262108106"/>
    <n v="4.0336844759005324"/>
    <n v="4.0001025079599222"/>
  </r>
  <r>
    <x v="231"/>
    <s v="Midfielder"/>
    <x v="1"/>
    <s v="Norwich City"/>
    <s v="NOR"/>
    <n v="0.04"/>
    <n v="0.15"/>
    <n v="0.05"/>
    <n v="0.05"/>
    <n v="0.05"/>
    <n v="0.06"/>
    <n v="4.6666666666666669E-2"/>
    <n v="8.666666666666667E-2"/>
    <n v="0.13333333333333333"/>
    <m/>
    <x v="0"/>
    <s v="bha"/>
    <m/>
    <s v="BUR"/>
    <s v="mun"/>
    <m/>
    <s v="NEW"/>
    <m/>
    <s v="avl"/>
    <m/>
    <s v="WHU"/>
    <m/>
    <s v="wol"/>
    <s v="lei"/>
    <s v="TOT"/>
    <s v="1"/>
    <n v="0.23333333333333334"/>
    <n v="0.26"/>
    <n v="1.4464783879005558"/>
    <n v="1.5048604898502902"/>
    <n v="1.485564038058695"/>
    <n v="1.5349848360627008"/>
    <n v="1.4464783879005558"/>
    <n v="1.4539748151331506"/>
    <n v="3.0656645436148939"/>
    <n v="1.4126166852668263"/>
  </r>
  <r>
    <x v="232"/>
    <s v="Defender"/>
    <x v="0"/>
    <s v="Arsenal"/>
    <s v="ARS"/>
    <n v="0.04"/>
    <n v="0.09"/>
    <n v="0.04"/>
    <n v="0.06"/>
    <n v="0.03"/>
    <n v="7.0000000000000007E-2"/>
    <n v="3.6666666666666667E-2"/>
    <n v="7.3333333333333334E-2"/>
    <n v="0.11"/>
    <n v="93"/>
    <x v="0"/>
    <s v="CRY"/>
    <m/>
    <s v="BHA"/>
    <s v="sou"/>
    <s v="che"/>
    <s v="MUN"/>
    <m/>
    <s v="whu"/>
    <m/>
    <s v="LEE"/>
    <s v="tot"/>
    <s v="new"/>
    <m/>
    <s v="EVE"/>
    <s v="2"/>
    <n v="0.22"/>
    <n v="0.22"/>
    <n v="2.3601994561598945"/>
    <n v="2.3982104540734688"/>
    <n v="4.7059482607837966"/>
    <n v="2.4330706285388359"/>
    <n v="2.4048964567403774"/>
    <n v="4.9167387890647181"/>
    <n v="2.4771486375694356"/>
    <n v="2.4610456702120418"/>
  </r>
  <r>
    <x v="233"/>
    <s v="Defender"/>
    <x v="0"/>
    <s v="Newcastle Utd"/>
    <s v="NEW"/>
    <n v="0.04"/>
    <n v="0.11"/>
    <n v="0.08"/>
    <n v="0.05"/>
    <n v="0.05"/>
    <n v="0.1"/>
    <n v="5.6666666666666664E-2"/>
    <n v="8.666666666666667E-2"/>
    <n v="0.14333333333333334"/>
    <n v="86"/>
    <x v="1"/>
    <s v="tot"/>
    <m/>
    <s v="WOL"/>
    <s v="LEI"/>
    <s v="CRY"/>
    <s v="nor"/>
    <m/>
    <s v="LIV"/>
    <m/>
    <s v="mci"/>
    <m/>
    <s v="ARS"/>
    <m/>
    <s v="bur"/>
    <s v="2"/>
    <n v="0.33999999999999997"/>
    <n v="0.26"/>
    <n v="2.5018311037028971"/>
    <n v="2.5629567740668269"/>
    <n v="5.2243028015059334"/>
    <n v="2.8072994766483319"/>
    <n v="2.3787387307398378"/>
    <n v="2.2858138165659909"/>
    <n v="2.5028530100922826"/>
    <n v="2.6140195146827852"/>
  </r>
  <r>
    <x v="234"/>
    <s v="Midfielder"/>
    <x v="1"/>
    <s v="Leicester City"/>
    <s v="LEI"/>
    <n v="7.0000000000000007E-2"/>
    <n v="0.12"/>
    <n v="0.08"/>
    <n v="0.13"/>
    <n v="7.0000000000000007E-2"/>
    <n v="0.12"/>
    <n v="7.3333333333333348E-2"/>
    <n v="0.12333333333333334"/>
    <n v="0.19666666666666668"/>
    <n v="74"/>
    <x v="0"/>
    <s v="mun"/>
    <m/>
    <s v="CRY"/>
    <s v="new"/>
    <s v="eve"/>
    <s v="AVL"/>
    <m/>
    <s v="tot"/>
    <m/>
    <s v="EVE"/>
    <s v="che"/>
    <s v="wat"/>
    <s v="NOR"/>
    <s v="SOU"/>
    <s v="2"/>
    <n v="0.36666666666666675"/>
    <n v="0.37"/>
    <n v="2.7250652189930511"/>
    <n v="2.6030612106919442"/>
    <n v="5.5707647122705044"/>
    <n v="2.6667008359866409"/>
    <n v="2.6161370773241126"/>
    <n v="5.2173732505185129"/>
    <n v="5.8231012928892794"/>
    <n v="2.7364574975881562"/>
  </r>
  <r>
    <x v="235"/>
    <s v="Defender"/>
    <x v="0"/>
    <s v="Watford"/>
    <s v="WAT"/>
    <n v="0"/>
    <n v="0.09"/>
    <n v="0"/>
    <n v="0.11"/>
    <n v="0.01"/>
    <n v="0.15"/>
    <n v="3.3333333333333335E-3"/>
    <n v="0.11666666666666665"/>
    <n v="0.11999999999999998"/>
    <m/>
    <x v="0"/>
    <s v="liv"/>
    <m/>
    <s v="LEE"/>
    <s v="BRE"/>
    <m/>
    <s v="mci"/>
    <m/>
    <s v="BUR"/>
    <m/>
    <s v="cry"/>
    <m/>
    <s v="LEI"/>
    <s v="EVE"/>
    <s v="che"/>
    <s v="1"/>
    <n v="0.02"/>
    <n v="0.35"/>
    <n v="1.2335555506229001"/>
    <n v="1.4614314677633931"/>
    <n v="1.3317075103957217"/>
    <n v="1.1762518535490276"/>
    <n v="1.3786453673877177"/>
    <n v="1.3028949972253656"/>
    <n v="2.839789225775541"/>
    <n v="1.2237433679770211"/>
  </r>
  <r>
    <x v="236"/>
    <s v="Defender"/>
    <x v="0"/>
    <s v="Liverpool"/>
    <s v="LIV"/>
    <n v="7.0000000000000007E-2"/>
    <n v="0.23"/>
    <n v="0.09"/>
    <n v="0.24"/>
    <n v="0.04"/>
    <n v="0.34"/>
    <n v="6.6666666666666666E-2"/>
    <n v="0.27"/>
    <n v="0.33666666666666667"/>
    <n v="72"/>
    <x v="0"/>
    <s v="WAT"/>
    <m/>
    <s v="mci"/>
    <s v="mun"/>
    <m/>
    <s v="EVE"/>
    <m/>
    <s v="new"/>
    <m/>
    <s v="TOT"/>
    <s v="avl?"/>
    <s v="sou"/>
    <m/>
    <s v="WOL"/>
    <s v="2"/>
    <n v="0.4"/>
    <n v="0.81"/>
    <n v="3.3664517989498841"/>
    <n v="2.5763911967414153"/>
    <n v="3.1909442284817988"/>
    <n v="3.2678755930831147"/>
    <n v="3.3121587533159484"/>
    <n v="6.1071048078362145"/>
    <n v="3.2096564326900481"/>
    <n v="3.135296161034768"/>
  </r>
  <r>
    <x v="237"/>
    <s v="Defender"/>
    <x v="0"/>
    <s v="Aston Villa"/>
    <s v="AVL"/>
    <n v="0.02"/>
    <n v="0"/>
    <n v="0.01"/>
    <n v="0"/>
    <n v="0.03"/>
    <n v="0"/>
    <n v="0.02"/>
    <n v="0"/>
    <n v="0.02"/>
    <m/>
    <x v="0"/>
    <s v="wol"/>
    <m/>
    <s v="TOT"/>
    <m/>
    <m/>
    <s v="lei"/>
    <m/>
    <s v="NOR"/>
    <m/>
    <s v="bur"/>
    <s v="LIV"/>
    <s v="CRY"/>
    <s v="BUR"/>
    <s v="mci"/>
    <s v="1"/>
    <n v="0.12"/>
    <n v="0"/>
    <n v="1.1125913548133655"/>
    <n v="1.1003662207405793"/>
    <n v="0"/>
    <n v="1.1466243449848521"/>
    <n v="1.1614598953296664"/>
    <n v="2.1985516490845249"/>
    <n v="2.2210401182528918"/>
    <n v="1.0571627633131981"/>
  </r>
  <r>
    <x v="238"/>
    <s v="Defender"/>
    <x v="0"/>
    <s v="Brentford"/>
    <s v="BRE"/>
    <n v="0.02"/>
    <n v="0.03"/>
    <n v="0.02"/>
    <n v="0.02"/>
    <n v="0.02"/>
    <n v="0.06"/>
    <n v="0.02"/>
    <n v="3.6666666666666667E-2"/>
    <n v="5.6666666666666671E-2"/>
    <n v="90"/>
    <x v="0"/>
    <s v="che"/>
    <m/>
    <s v="WHU"/>
    <s v="wat"/>
    <m/>
    <m/>
    <m/>
    <s v="mun"/>
    <m/>
    <s v="SOU"/>
    <m/>
    <s v="eve"/>
    <m/>
    <s v="LEE"/>
    <s v="2"/>
    <n v="0.12"/>
    <n v="0.11"/>
    <n v="2.139083715228959"/>
    <n v="2.2116504205688337"/>
    <n v="2.2597387717012176"/>
    <n v="0"/>
    <n v="2.2263778285543916"/>
    <n v="2.2299346938171167"/>
    <n v="2.2410011457926582"/>
    <n v="2.2868357772583252"/>
  </r>
  <r>
    <x v="239"/>
    <s v="Goalkeeper"/>
    <x v="2"/>
    <s v="Leeds United"/>
    <s v="LEE"/>
    <n v="0"/>
    <n v="0"/>
    <n v="0"/>
    <n v="0"/>
    <n v="0"/>
    <n v="0"/>
    <n v="0"/>
    <n v="0"/>
    <n v="0"/>
    <n v="56"/>
    <x v="0"/>
    <s v="SOU"/>
    <m/>
    <s v="wat"/>
    <m/>
    <m/>
    <s v="cry"/>
    <m/>
    <s v="MCI"/>
    <m/>
    <s v="ars"/>
    <m/>
    <s v="BHA"/>
    <s v="CHE"/>
    <s v="bre"/>
    <s v="1"/>
    <n v="0"/>
    <n v="0"/>
    <n v="1"/>
    <n v="1"/>
    <n v="0"/>
    <n v="1"/>
    <n v="1"/>
    <n v="1"/>
    <n v="2"/>
    <n v="1"/>
  </r>
  <r>
    <x v="240"/>
    <s v="Defender"/>
    <x v="0"/>
    <s v="West Ham"/>
    <s v="WHU"/>
    <n v="0.03"/>
    <n v="0"/>
    <n v="0.04"/>
    <n v="0.01"/>
    <n v="0.05"/>
    <n v="0.01"/>
    <n v="0.04"/>
    <n v="6.6666666666666671E-3"/>
    <n v="4.6666666666666669E-2"/>
    <m/>
    <x v="0"/>
    <s v="EVE"/>
    <m/>
    <s v="bre"/>
    <s v="BUR"/>
    <m/>
    <s v="che"/>
    <m/>
    <s v="ARS"/>
    <m/>
    <s v="nor"/>
    <m/>
    <s v="MCI"/>
    <m/>
    <s v="bha"/>
    <s v="1"/>
    <n v="0.24"/>
    <n v="0.02"/>
    <n v="1.2724360778525701"/>
    <n v="1.2330917640618586"/>
    <n v="1.2660751230292071"/>
    <n v="1.1572250693892581"/>
    <n v="1.2179029710399889"/>
    <n v="1.349829773214277"/>
    <n v="1.1238526538452627"/>
    <n v="1.2353061774070497"/>
  </r>
  <r>
    <x v="241"/>
    <s v="Defender"/>
    <x v="0"/>
    <s v="Manchester City"/>
    <s v="MCI"/>
    <n v="0.01"/>
    <n v="0.05"/>
    <n v="0.01"/>
    <n v="0.09"/>
    <n v="0.02"/>
    <n v="0.08"/>
    <n v="1.3333333333333334E-2"/>
    <n v="7.3333333333333348E-2"/>
    <n v="8.6666666666666684E-2"/>
    <n v="94"/>
    <x v="0"/>
    <s v="bur"/>
    <m/>
    <s v="LIV"/>
    <s v="BHA"/>
    <m/>
    <s v="WAT"/>
    <m/>
    <s v="lee"/>
    <m/>
    <s v="NEW"/>
    <s v="wol"/>
    <s v="whu"/>
    <m/>
    <s v="AVL"/>
    <s v="2"/>
    <n v="0.08"/>
    <n v="0.22000000000000003"/>
    <n v="2.3070097573413926"/>
    <n v="2.1893693653699189"/>
    <n v="2.2715071277773649"/>
    <n v="2.3387897022189796"/>
    <n v="2.3741336225108594"/>
    <n v="4.6068070035580284"/>
    <n v="2.2760657659593484"/>
    <n v="2.2715071277773649"/>
  </r>
  <r>
    <x v="242"/>
    <s v="Defender"/>
    <x v="0"/>
    <s v="Southampton"/>
    <s v="SOU"/>
    <n v="0.02"/>
    <n v="0.11"/>
    <n v="0.03"/>
    <n v="0.13"/>
    <n v="0.02"/>
    <n v="0.11"/>
    <n v="2.3333333333333334E-2"/>
    <n v="0.11666666666666665"/>
    <n v="0.13999999999999999"/>
    <m/>
    <x v="0"/>
    <s v="lee"/>
    <m/>
    <s v="CHE"/>
    <s v="ARS"/>
    <s v="bur"/>
    <s v="bha"/>
    <m/>
    <s v="CRY"/>
    <m/>
    <s v="bre"/>
    <m/>
    <s v="LIV"/>
    <m/>
    <s v="lei"/>
    <s v="1"/>
    <n v="0.14000000000000001"/>
    <n v="0.35"/>
    <n v="1.6110849167677368"/>
    <n v="1.2963087846182171"/>
    <n v="2.9121125618996384"/>
    <n v="1.4434616420363628"/>
    <n v="1.4011312125417004"/>
    <n v="1.4392883245781181"/>
    <n v="1.3093032967708678"/>
    <n v="1.5987160753548124"/>
  </r>
  <r>
    <x v="243"/>
    <s v="Midfielder"/>
    <x v="1"/>
    <s v="Wolves"/>
    <s v="WOL"/>
    <n v="7.0000000000000007E-2"/>
    <n v="0.09"/>
    <n v="0.06"/>
    <n v="0.09"/>
    <n v="0.06"/>
    <n v="7.0000000000000007E-2"/>
    <n v="6.3333333333333339E-2"/>
    <n v="8.3333333333333329E-2"/>
    <n v="0.14666666666666667"/>
    <m/>
    <x v="0"/>
    <s v="AVL"/>
    <m/>
    <s v="new"/>
    <m/>
    <m/>
    <s v="bur"/>
    <m/>
    <s v="BHA"/>
    <m/>
    <s v="che"/>
    <s v="MCI"/>
    <s v="NOR"/>
    <m/>
    <s v="liv"/>
    <s v="1"/>
    <n v="0.31666666666666671"/>
    <n v="0.25"/>
    <n v="1.5128467969128006"/>
    <n v="1.6145096089909401"/>
    <n v="0"/>
    <n v="1.5799073194226307"/>
    <n v="1.5128467969128006"/>
    <n v="2.6126052942290841"/>
    <n v="1.7624495057234244"/>
    <n v="1.3576976901431803"/>
  </r>
  <r>
    <x v="244"/>
    <s v="Midfielder"/>
    <x v="1"/>
    <s v="Brighton"/>
    <s v="BHA"/>
    <n v="0.23"/>
    <n v="0.09"/>
    <n v="0.23"/>
    <n v="0.1"/>
    <n v="0.22"/>
    <n v="0.08"/>
    <n v="0.22666666666666668"/>
    <n v="9.0000000000000011E-2"/>
    <n v="0.31666666666666671"/>
    <n v="88"/>
    <x v="0"/>
    <s v="NOR"/>
    <m/>
    <s v="ars"/>
    <s v="tot"/>
    <s v="MCI"/>
    <s v="SOU"/>
    <m/>
    <s v="wol"/>
    <m/>
    <s v="MUN"/>
    <m/>
    <s v="lee"/>
    <m/>
    <s v="WHU"/>
    <s v="2"/>
    <n v="1.1333333333333333"/>
    <n v="0.27"/>
    <n v="3.888183775938598"/>
    <n v="3.1761173180491715"/>
    <n v="5.8422139524066772"/>
    <n v="3.4029348709711025"/>
    <n v="3.3166933437896344"/>
    <n v="3.3812328379912873"/>
    <n v="3.7501139453007974"/>
    <n v="3.2913743052098403"/>
  </r>
  <r>
    <x v="245"/>
    <s v="Goalkeeper"/>
    <x v="2"/>
    <s v="Manchester Utd"/>
    <s v="MUN"/>
    <n v="0"/>
    <n v="0"/>
    <n v="0"/>
    <n v="0"/>
    <n v="0"/>
    <n v="0"/>
    <n v="0"/>
    <n v="0"/>
    <n v="0"/>
    <n v="0"/>
    <x v="0"/>
    <s v="LEI"/>
    <m/>
    <s v="eve"/>
    <s v="NOR"/>
    <s v="liv"/>
    <s v="ars"/>
    <m/>
    <s v="BRE"/>
    <m/>
    <s v="bha"/>
    <m/>
    <s v="CHE"/>
    <m/>
    <s v="cry"/>
    <s v="1"/>
    <n v="0"/>
    <n v="0"/>
    <n v="1"/>
    <n v="1"/>
    <n v="2"/>
    <n v="1"/>
    <n v="1"/>
    <n v="1"/>
    <n v="1"/>
    <n v="1"/>
  </r>
  <r>
    <x v="246"/>
    <s v="Midfielder"/>
    <x v="1"/>
    <s v="Aston Villa"/>
    <s v="AVL"/>
    <n v="0.22"/>
    <n v="0.1"/>
    <n v="0.22"/>
    <n v="0.05"/>
    <n v="0.16"/>
    <n v="0.05"/>
    <n v="0.19999999999999998"/>
    <n v="6.6666666666666666E-2"/>
    <n v="0.26666666666666666"/>
    <m/>
    <x v="0"/>
    <s v="wol"/>
    <m/>
    <s v="TOT"/>
    <m/>
    <m/>
    <s v="lei"/>
    <m/>
    <s v="NOR"/>
    <m/>
    <s v="bur"/>
    <s v="LIV"/>
    <s v="CRY"/>
    <s v="BUR"/>
    <s v="mci"/>
    <s v="1"/>
    <n v="0.99999999999999989"/>
    <n v="0.2"/>
    <n v="2.1259135481336537"/>
    <n v="2.0036622074057937"/>
    <n v="0"/>
    <n v="2.4662434498485197"/>
    <n v="2.6145989532966629"/>
    <n v="3.9855164908452463"/>
    <n v="4.2104011825289183"/>
    <n v="1.5716276331319818"/>
  </r>
  <r>
    <x v="247"/>
    <s v="Defender"/>
    <x v="0"/>
    <s v="Brighton"/>
    <s v="BHA"/>
    <n v="0.03"/>
    <n v="0.01"/>
    <n v="0.04"/>
    <n v="0.01"/>
    <n v="0.05"/>
    <n v="0.01"/>
    <n v="0.04"/>
    <n v="0.01"/>
    <n v="0.05"/>
    <n v="95"/>
    <x v="0"/>
    <s v="NOR"/>
    <m/>
    <s v="ars"/>
    <s v="tot"/>
    <s v="MCI"/>
    <s v="SOU"/>
    <m/>
    <s v="wol"/>
    <m/>
    <s v="MUN"/>
    <m/>
    <s v="lee"/>
    <m/>
    <s v="WHU"/>
    <s v="2"/>
    <n v="0.24"/>
    <n v="0.03"/>
    <n v="2.3632847644917492"/>
    <n v="2.2262838545415269"/>
    <n v="4.3544402141210004"/>
    <n v="2.2699233362200935"/>
    <n v="2.2533305483300721"/>
    <n v="2.2657478856942856"/>
    <n v="2.3367202602597734"/>
    <n v="2.2484591893634134"/>
  </r>
  <r>
    <x v="248"/>
    <s v="Defender"/>
    <x v="0"/>
    <s v="Leeds United"/>
    <s v="LEE"/>
    <n v="0.02"/>
    <n v="0"/>
    <n v="0.01"/>
    <n v="0.01"/>
    <n v="0.02"/>
    <n v="0.01"/>
    <n v="1.6666666666666666E-2"/>
    <n v="6.6666666666666671E-3"/>
    <n v="2.3333333333333334E-2"/>
    <n v="92"/>
    <x v="0"/>
    <s v="SOU"/>
    <m/>
    <s v="wat"/>
    <m/>
    <m/>
    <s v="cry"/>
    <m/>
    <s v="MCI"/>
    <m/>
    <s v="ars"/>
    <m/>
    <s v="BHA"/>
    <s v="CHE"/>
    <s v="bre"/>
    <s v="2"/>
    <n v="0.1"/>
    <n v="0.02"/>
    <n v="2.1199659272089302"/>
    <n v="2.135515880887592"/>
    <n v="0"/>
    <n v="2.098236215316335"/>
    <n v="2.0571627633131984"/>
    <n v="2.1005706020184567"/>
    <n v="4.1811682677521418"/>
    <n v="2.1075808141823962"/>
  </r>
  <r>
    <x v="249"/>
    <s v="Defender"/>
    <x v="0"/>
    <s v="Aston Villa"/>
    <s v="AVL"/>
    <n v="7.0000000000000007E-2"/>
    <n v="0.19"/>
    <n v="0.03"/>
    <n v="0.14000000000000001"/>
    <n v="0.05"/>
    <n v="0.13"/>
    <n v="5.000000000000001E-2"/>
    <n v="0.15333333333333335"/>
    <n v="0.20333333333333337"/>
    <m/>
    <x v="0"/>
    <s v="wol"/>
    <m/>
    <s v="TOT"/>
    <m/>
    <m/>
    <s v="lei"/>
    <m/>
    <s v="NOR"/>
    <m/>
    <s v="bur"/>
    <s v="LIV"/>
    <s v="CRY"/>
    <s v="BUR"/>
    <s v="mci"/>
    <s v="1"/>
    <n v="0.30000000000000004"/>
    <n v="0.46000000000000008"/>
    <n v="1.7130785804846478"/>
    <n v="1.6356527313570028"/>
    <n v="0"/>
    <n v="1.9286208515707295"/>
    <n v="2.0225793370878868"/>
    <n v="3.2574937775353234"/>
    <n v="3.3999207489349823"/>
    <n v="1.3620308343169218"/>
  </r>
  <r>
    <x v="250"/>
    <s v="Midfielder"/>
    <x v="1"/>
    <s v="Tottenham"/>
    <s v="TOT"/>
    <n v="0.22"/>
    <n v="0.18"/>
    <n v="0.2"/>
    <n v="0.23"/>
    <n v="0.18"/>
    <n v="0.25"/>
    <n v="0.20000000000000004"/>
    <n v="0.22"/>
    <n v="0.42000000000000004"/>
    <n v="64"/>
    <x v="0"/>
    <s v="NEW"/>
    <m/>
    <s v="avl"/>
    <s v="BHA"/>
    <m/>
    <s v="bre"/>
    <m/>
    <s v="LEI"/>
    <m/>
    <s v="liv"/>
    <s v="ARS"/>
    <s v="BUR"/>
    <m/>
    <s v="nor"/>
    <s v="2"/>
    <n v="1.0000000000000002"/>
    <n v="0.66"/>
    <n v="3.8001516781028712"/>
    <n v="3.5023394403680865"/>
    <n v="3.5023394403680865"/>
    <n v="3.4882012628564816"/>
    <n v="4.0283034389571197"/>
    <n v="6.4390704829688659"/>
    <n v="3.6987873239557065"/>
    <n v="4.2335285520603847"/>
  </r>
  <r>
    <x v="251"/>
    <s v="Midfielder"/>
    <x v="1"/>
    <s v="Liverpool"/>
    <s v="LIV"/>
    <n v="0.42"/>
    <n v="0.19"/>
    <n v="0.39"/>
    <n v="0.16"/>
    <n v="0.34"/>
    <n v="0.16"/>
    <n v="0.38333333333333336"/>
    <n v="0.17"/>
    <n v="0.55333333333333334"/>
    <n v="86"/>
    <x v="0"/>
    <s v="WAT"/>
    <m/>
    <s v="mci"/>
    <s v="mun"/>
    <m/>
    <s v="EVE"/>
    <m/>
    <s v="new"/>
    <m/>
    <s v="TOT"/>
    <s v="avl?"/>
    <s v="sou"/>
    <m/>
    <s v="WOL"/>
    <s v="2"/>
    <n v="1.9166666666666667"/>
    <n v="0.51"/>
    <n v="4.7404322579490792"/>
    <n v="3.1559581025557852"/>
    <n v="4.3884501331535795"/>
    <n v="4.5427367266239873"/>
    <n v="4.6315470314435547"/>
    <n v="8.2258190085530689"/>
    <n v="4.4259776391139249"/>
    <n v="4.2768473973369447"/>
  </r>
  <r>
    <x v="252"/>
    <s v="Midfielder"/>
    <x v="1"/>
    <s v="Crystal Palace"/>
    <s v="CRY"/>
    <n v="0.03"/>
    <n v="0.08"/>
    <n v="0.04"/>
    <n v="0.08"/>
    <n v="7.0000000000000007E-2"/>
    <n v="0.09"/>
    <n v="4.6666666666666669E-2"/>
    <n v="8.3333333333333329E-2"/>
    <n v="0.13"/>
    <n v="59"/>
    <x v="0"/>
    <s v="ARS"/>
    <m/>
    <s v="lei"/>
    <s v="new"/>
    <m/>
    <s v="LEE"/>
    <m/>
    <s v="sou"/>
    <m/>
    <s v="WAT"/>
    <s v="eve??"/>
    <s v="avl"/>
    <s v="eve??"/>
    <s v="MUN"/>
    <s v="1"/>
    <n v="0.23333333333333334"/>
    <n v="0.25"/>
    <n v="1.4050760359076719"/>
    <n v="1.5905702784112095"/>
    <n v="1.5241405488452135"/>
    <n v="1.6027708362674955"/>
    <n v="1.4831960957026362"/>
    <n v="3.0522795367624926"/>
    <n v="2.9438798334954468"/>
    <n v="1.4757215237737213"/>
  </r>
  <r>
    <x v="253"/>
    <s v="Midfielder"/>
    <x v="1"/>
    <s v="Norwich City"/>
    <s v="NOR"/>
    <n v="0.11"/>
    <n v="0.18"/>
    <n v="7.0000000000000007E-2"/>
    <n v="0.19"/>
    <n v="0.09"/>
    <n v="0.17"/>
    <n v="9.0000000000000011E-2"/>
    <n v="0.18000000000000002"/>
    <n v="0.27"/>
    <m/>
    <x v="0"/>
    <s v="bha"/>
    <m/>
    <s v="BUR"/>
    <s v="mun"/>
    <m/>
    <s v="NEW"/>
    <m/>
    <s v="avl"/>
    <m/>
    <s v="WHU"/>
    <m/>
    <s v="wol"/>
    <s v="lei"/>
    <s v="TOT"/>
    <s v="1"/>
    <n v="0.45000000000000007"/>
    <n v="0.54"/>
    <n v="1.8959735216653046"/>
    <n v="2.0131321992265958"/>
    <n v="1.9744089142123809"/>
    <n v="2.0735844345312304"/>
    <n v="1.8959735216653046"/>
    <n v="1.9110170276658496"/>
    <n v="4.1385295233352943"/>
    <n v="1.8280213211097802"/>
  </r>
  <r>
    <x v="254"/>
    <s v="Goalkeeper"/>
    <x v="2"/>
    <s v="West Ham"/>
    <s v="WHU"/>
    <n v="0"/>
    <n v="0"/>
    <n v="0"/>
    <n v="0"/>
    <n v="0"/>
    <n v="0"/>
    <n v="0"/>
    <n v="0"/>
    <n v="0"/>
    <m/>
    <x v="0"/>
    <s v="EVE"/>
    <m/>
    <s v="bre"/>
    <s v="BUR"/>
    <m/>
    <s v="che"/>
    <m/>
    <s v="ARS"/>
    <m/>
    <s v="nor"/>
    <m/>
    <s v="MCI"/>
    <m/>
    <s v="bha"/>
    <s v="1"/>
    <n v="0"/>
    <n v="0"/>
    <n v="1"/>
    <n v="1"/>
    <n v="1"/>
    <n v="1"/>
    <n v="1"/>
    <n v="1"/>
    <n v="1"/>
    <n v="1"/>
  </r>
  <r>
    <x v="255"/>
    <s v="Defender"/>
    <x v="0"/>
    <s v="Leeds United"/>
    <s v="LEE"/>
    <n v="0.05"/>
    <n v="0"/>
    <n v="0.03"/>
    <n v="0.17"/>
    <n v="0.04"/>
    <n v="0.09"/>
    <n v="0.04"/>
    <n v="8.666666666666667E-2"/>
    <n v="0.12666666666666668"/>
    <n v="98"/>
    <x v="0"/>
    <s v="SOU"/>
    <m/>
    <s v="wat"/>
    <m/>
    <m/>
    <s v="cry"/>
    <m/>
    <s v="MCI"/>
    <m/>
    <s v="ars"/>
    <m/>
    <s v="BHA"/>
    <s v="CHE"/>
    <s v="bre"/>
    <s v="2"/>
    <n v="0.24"/>
    <n v="0.26"/>
    <n v="2.4998580300372097"/>
    <n v="2.5646495036982992"/>
    <n v="0"/>
    <n v="2.4093175638180617"/>
    <n v="2.238178180471659"/>
    <n v="2.4190441750769018"/>
    <n v="4.7548677823005914"/>
    <n v="2.448253392426651"/>
  </r>
  <r>
    <x v="256"/>
    <s v="Defender"/>
    <x v="0"/>
    <s v="Manchester Utd"/>
    <s v="MUN"/>
    <n v="0.01"/>
    <n v="0.14000000000000001"/>
    <n v="0.01"/>
    <n v="0.18"/>
    <n v="0.01"/>
    <n v="0.2"/>
    <n v="0.01"/>
    <n v="0.17333333333333334"/>
    <n v="0.18333333333333335"/>
    <n v="88"/>
    <x v="0"/>
    <s v="LEI"/>
    <m/>
    <s v="eve"/>
    <s v="NOR"/>
    <s v="liv"/>
    <s v="ars"/>
    <m/>
    <s v="BRE"/>
    <m/>
    <s v="bha"/>
    <m/>
    <s v="CHE"/>
    <m/>
    <s v="cry"/>
    <s v="2"/>
    <n v="0.06"/>
    <n v="0.52"/>
    <n v="2.7086843340934514"/>
    <n v="2.6077420198249639"/>
    <n v="5.1465036004752305"/>
    <n v="2.4860912430892061"/>
    <n v="2.5199739352149151"/>
    <n v="2.5249137803695723"/>
    <n v="2.3507328470991142"/>
    <n v="2.4748083740289513"/>
  </r>
  <r>
    <x v="257"/>
    <s v="Defender"/>
    <x v="0"/>
    <s v="Leicester City"/>
    <s v="LEI"/>
    <n v="0.01"/>
    <n v="0.12"/>
    <n v="0.01"/>
    <n v="0.11"/>
    <n v="0.01"/>
    <n v="0.1"/>
    <n v="0.01"/>
    <n v="0.10999999999999999"/>
    <n v="0.11999999999999998"/>
    <n v="92"/>
    <x v="0"/>
    <s v="mun"/>
    <m/>
    <s v="CRY"/>
    <s v="new"/>
    <s v="eve"/>
    <s v="AVL"/>
    <m/>
    <s v="tot"/>
    <m/>
    <s v="EVE"/>
    <s v="che"/>
    <s v="wat"/>
    <s v="NOR"/>
    <s v="SOU"/>
    <s v="2"/>
    <n v="0.06"/>
    <n v="0.32999999999999996"/>
    <n v="2.3838580571139683"/>
    <n v="2.3192676997780879"/>
    <n v="4.8315813182608549"/>
    <n v="2.3529592661105747"/>
    <n v="2.3261902174068831"/>
    <n v="4.6444917208627423"/>
    <n v="4.9651712727060886"/>
    <n v="2.3898892634290236"/>
  </r>
  <r>
    <x v="258"/>
    <s v="Defender"/>
    <x v="0"/>
    <s v="Southampton"/>
    <s v="SOU"/>
    <n v="0.03"/>
    <n v="0.02"/>
    <n v="0.03"/>
    <n v="0.03"/>
    <n v="0.05"/>
    <n v="0.03"/>
    <n v="3.6666666666666667E-2"/>
    <n v="2.6666666666666668E-2"/>
    <n v="6.3333333333333339E-2"/>
    <m/>
    <x v="0"/>
    <s v="lee"/>
    <m/>
    <s v="CHE"/>
    <s v="ARS"/>
    <s v="bur"/>
    <s v="bha"/>
    <m/>
    <s v="CRY"/>
    <m/>
    <s v="bre"/>
    <m/>
    <s v="LIV"/>
    <m/>
    <s v="lei"/>
    <s v="1"/>
    <n v="0.22"/>
    <n v="0.08"/>
    <n v="1.3741336225108594"/>
    <n v="1.1814135416029901"/>
    <n v="2.5584362623875339"/>
    <n v="1.2715071277773651"/>
    <n v="1.245590538290837"/>
    <n v="1.2689520354559907"/>
    <n v="1.1893693653699189"/>
    <n v="1.3665608624621299"/>
  </r>
  <r>
    <x v="259"/>
    <s v="Defender"/>
    <x v="0"/>
    <s v="Brentford"/>
    <s v="BRE"/>
    <n v="0.01"/>
    <n v="0.03"/>
    <n v="0.01"/>
    <n v="0.03"/>
    <n v="0.02"/>
    <n v="0.04"/>
    <n v="1.3333333333333334E-2"/>
    <n v="3.3333333333333333E-2"/>
    <n v="4.6666666666666669E-2"/>
    <n v="82"/>
    <x v="0"/>
    <s v="che"/>
    <m/>
    <s v="WHU"/>
    <s v="wat"/>
    <m/>
    <m/>
    <m/>
    <s v="mun"/>
    <m/>
    <s v="SOU"/>
    <m/>
    <s v="eve"/>
    <m/>
    <s v="LEE"/>
    <s v="2"/>
    <n v="0.08"/>
    <n v="0.1"/>
    <n v="2.1088481249617939"/>
    <n v="2.1656394595756092"/>
    <n v="2.2032738213313876"/>
    <n v="0"/>
    <n v="2.1771652571295239"/>
    <n v="2.1799488908133955"/>
    <n v="2.1886095923594717"/>
    <n v="2.2244801735065156"/>
  </r>
  <r>
    <x v="260"/>
    <s v="Defender"/>
    <x v="0"/>
    <s v="Brentford"/>
    <s v="BRE"/>
    <n v="0.04"/>
    <n v="0.04"/>
    <n v="0.03"/>
    <n v="0.06"/>
    <n v="0.03"/>
    <n v="0.05"/>
    <n v="3.3333333333333333E-2"/>
    <n v="5.000000000000001E-2"/>
    <n v="8.3333333333333343E-2"/>
    <n v="67"/>
    <x v="0"/>
    <s v="che"/>
    <m/>
    <s v="WHU"/>
    <s v="wat"/>
    <m/>
    <m/>
    <m/>
    <s v="mun"/>
    <m/>
    <s v="SOU"/>
    <m/>
    <s v="eve"/>
    <m/>
    <s v="LEE"/>
    <s v="2"/>
    <n v="0.2"/>
    <n v="0.15000000000000002"/>
    <n v="2.2116491318701552"/>
    <n v="2.3220767269525728"/>
    <n v="2.3952546525888092"/>
    <n v="0"/>
    <n v="2.3444879999740742"/>
    <n v="2.3499006210260469"/>
    <n v="2.3667408740323062"/>
    <n v="2.436489226262669"/>
  </r>
  <r>
    <x v="261"/>
    <s v="Defender"/>
    <x v="0"/>
    <s v="Chelsea"/>
    <s v="CHE"/>
    <n v="0"/>
    <n v="0"/>
    <n v="0"/>
    <n v="0"/>
    <n v="0"/>
    <n v="0"/>
    <n v="0"/>
    <n v="0"/>
    <n v="0"/>
    <n v="89"/>
    <x v="0"/>
    <s v="BRE"/>
    <m/>
    <s v="sou"/>
    <s v="ARS"/>
    <m/>
    <s v="WHU"/>
    <m/>
    <s v="eve"/>
    <m/>
    <s v="WOL"/>
    <s v="LEI"/>
    <s v="mun"/>
    <s v="lee"/>
    <s v="WAT"/>
    <s v="2"/>
    <n v="0"/>
    <n v="0"/>
    <n v="2"/>
    <n v="2"/>
    <n v="2"/>
    <n v="2"/>
    <n v="2"/>
    <n v="4"/>
    <n v="4"/>
    <n v="2"/>
  </r>
  <r>
    <x v="262"/>
    <s v="Midfielder"/>
    <x v="1"/>
    <s v="West Ham"/>
    <s v="WHU"/>
    <n v="0.23"/>
    <n v="0.22"/>
    <n v="0.21"/>
    <n v="0.18"/>
    <n v="0.19"/>
    <n v="0.15"/>
    <n v="0.21"/>
    <n v="0.18333333333333335"/>
    <n v="0.39333333333333331"/>
    <m/>
    <x v="0"/>
    <s v="EVE"/>
    <m/>
    <s v="bre"/>
    <s v="BUR"/>
    <m/>
    <s v="che"/>
    <m/>
    <s v="ARS"/>
    <m/>
    <s v="nor"/>
    <m/>
    <s v="MCI"/>
    <m/>
    <s v="bha"/>
    <s v="1"/>
    <n v="1.05"/>
    <n v="0.55000000000000004"/>
    <n v="2.67652970986197"/>
    <n v="2.4344108557652833"/>
    <n v="2.6373853724874277"/>
    <n v="1.9675388885492806"/>
    <n v="2.3409413602460862"/>
    <n v="3.1527986043955512"/>
    <n v="1.762170177509309"/>
    <n v="2.4480380148126137"/>
  </r>
  <r>
    <x v="263"/>
    <s v="Midfielder"/>
    <x v="1"/>
    <s v="Leicester City"/>
    <s v="LEI"/>
    <n v="0.05"/>
    <n v="0.11"/>
    <n v="0.05"/>
    <n v="0.13"/>
    <n v="0.06"/>
    <n v="0.04"/>
    <n v="5.3333333333333337E-2"/>
    <n v="9.3333333333333324E-2"/>
    <n v="0.14666666666666667"/>
    <n v="73"/>
    <x v="0"/>
    <s v="mun"/>
    <m/>
    <s v="CRY"/>
    <s v="new"/>
    <s v="eve"/>
    <s v="AVL"/>
    <m/>
    <s v="tot"/>
    <m/>
    <s v="EVE"/>
    <s v="che"/>
    <s v="wat"/>
    <s v="NOR"/>
    <s v="SOU"/>
    <s v="2"/>
    <n v="0.26666666666666666"/>
    <n v="0.27999999999999997"/>
    <n v="2.538057447578554"/>
    <n v="2.4475205364410808"/>
    <n v="5.1656353520921385"/>
    <n v="2.4947463217276429"/>
    <n v="2.4572238944848617"/>
    <n v="4.903390104457177"/>
    <n v="5.3528896472119536"/>
    <n v="2.5465114461740161"/>
  </r>
  <r>
    <x v="264"/>
    <s v="Defender"/>
    <x v="0"/>
    <s v="Brighton"/>
    <s v="BHA"/>
    <n v="0.01"/>
    <n v="0.1"/>
    <n v="0.01"/>
    <n v="0.1"/>
    <n v="0.01"/>
    <n v="0.1"/>
    <n v="0.01"/>
    <n v="0.10000000000000002"/>
    <n v="0.11000000000000001"/>
    <n v="95"/>
    <x v="0"/>
    <s v="NOR"/>
    <m/>
    <s v="ars"/>
    <s v="tot"/>
    <s v="MCI"/>
    <s v="SOU"/>
    <m/>
    <s v="wol"/>
    <m/>
    <s v="MUN"/>
    <m/>
    <s v="lee"/>
    <m/>
    <s v="WHU"/>
    <s v="2"/>
    <n v="0.06"/>
    <n v="0.30000000000000004"/>
    <n v="2.4843796859889991"/>
    <n v="2.3017118060553696"/>
    <n v="4.4725869521613326"/>
    <n v="2.359897781626791"/>
    <n v="2.3377740644400964"/>
    <n v="2.3543305142590478"/>
    <n v="2.4489603470130312"/>
    <n v="2.331278919151218"/>
  </r>
  <r>
    <x v="265"/>
    <s v="Defender"/>
    <x v="0"/>
    <s v="Crystal Palace"/>
    <s v="CRY"/>
    <n v="0.08"/>
    <n v="0"/>
    <n v="0.09"/>
    <n v="0.01"/>
    <n v="0.08"/>
    <n v="0.01"/>
    <n v="8.3333333333333329E-2"/>
    <n v="6.6666666666666671E-3"/>
    <n v="0.09"/>
    <n v="97"/>
    <x v="0"/>
    <s v="ARS"/>
    <m/>
    <s v="lei"/>
    <s v="new"/>
    <m/>
    <s v="LEE"/>
    <m/>
    <s v="sou"/>
    <m/>
    <s v="WAT"/>
    <s v="eve??"/>
    <s v="avl"/>
    <s v="eve??"/>
    <s v="MUN"/>
    <s v="2"/>
    <n v="0.5"/>
    <n v="0.02"/>
    <n v="2.4358059420799778"/>
    <n v="2.6353721616010253"/>
    <n v="2.5639029353093332"/>
    <n v="2.6484982790188227"/>
    <n v="2.5198523512386983"/>
    <n v="5.1321076395513714"/>
    <n v="5.01548451051924"/>
    <n v="2.511810742818624"/>
  </r>
  <r>
    <x v="266"/>
    <s v="Defender"/>
    <x v="0"/>
    <s v="Chelsea"/>
    <s v="CHE"/>
    <n v="0.11"/>
    <n v="0.17"/>
    <n v="0.1"/>
    <n v="0.18"/>
    <n v="0.12"/>
    <n v="0.16"/>
    <n v="0.11"/>
    <n v="0.17"/>
    <n v="0.28000000000000003"/>
    <n v="82"/>
    <x v="0"/>
    <s v="BRE"/>
    <m/>
    <s v="sou"/>
    <s v="ARS"/>
    <m/>
    <s v="WHU"/>
    <m/>
    <s v="eve"/>
    <m/>
    <s v="WOL"/>
    <s v="LEI"/>
    <s v="mun"/>
    <s v="lee"/>
    <s v="WAT"/>
    <s v="2"/>
    <n v="0.66"/>
    <n v="0.51"/>
    <n v="3.0489129382783631"/>
    <n v="3.1696677902870709"/>
    <n v="2.9805633696799507"/>
    <n v="3.0766564872414586"/>
    <n v="3.2259623503365655"/>
    <n v="6.5273530730326197"/>
    <n v="6.6106952991342558"/>
    <n v="3.3212798386540201"/>
  </r>
  <r>
    <x v="267"/>
    <s v="Goalkeeper"/>
    <x v="2"/>
    <s v="Chelsea"/>
    <s v="CHE"/>
    <n v="0"/>
    <n v="0"/>
    <n v="0"/>
    <n v="0"/>
    <n v="0"/>
    <n v="0"/>
    <n v="0"/>
    <n v="0"/>
    <n v="0"/>
    <n v="0"/>
    <x v="0"/>
    <s v="BRE"/>
    <m/>
    <s v="sou"/>
    <s v="ARS"/>
    <m/>
    <s v="WHU"/>
    <m/>
    <s v="eve"/>
    <m/>
    <s v="WOL"/>
    <s v="LEI"/>
    <s v="mun"/>
    <s v="lee"/>
    <s v="WAT"/>
    <s v="1"/>
    <n v="0"/>
    <n v="0"/>
    <n v="1"/>
    <n v="1"/>
    <n v="1"/>
    <n v="1"/>
    <n v="1"/>
    <n v="2"/>
    <n v="2"/>
    <n v="1"/>
  </r>
  <r>
    <x v="268"/>
    <s v="Midfielder"/>
    <x v="1"/>
    <s v="Manchester Utd"/>
    <s v="MUN"/>
    <n v="0.22"/>
    <n v="0.19"/>
    <n v="0.28000000000000003"/>
    <n v="0.26"/>
    <n v="0.26"/>
    <n v="0.18"/>
    <n v="0.25333333333333335"/>
    <n v="0.21"/>
    <n v="0.46333333333333337"/>
    <n v="54"/>
    <x v="0"/>
    <s v="LEI"/>
    <m/>
    <s v="eve"/>
    <s v="NOR"/>
    <s v="liv"/>
    <s v="ars"/>
    <m/>
    <s v="BRE"/>
    <m/>
    <s v="bha"/>
    <m/>
    <s v="CHE"/>
    <m/>
    <s v="cry"/>
    <s v="1"/>
    <n v="1.2666666666666668"/>
    <n v="0.63"/>
    <n v="3.3174792304550222"/>
    <n v="2.9873862602322099"/>
    <n v="5.7491985555770473"/>
    <n v="2.5895742374583817"/>
    <n v="2.700374535271763"/>
    <n v="2.7165283967257858"/>
    <n v="2.1469367241344597"/>
    <n v="2.5526779587498472"/>
  </r>
  <r>
    <x v="269"/>
    <s v="Goalkeeper"/>
    <x v="2"/>
    <s v="Newcastle Utd"/>
    <s v="NEW"/>
    <n v="0"/>
    <n v="0"/>
    <n v="0"/>
    <n v="0"/>
    <n v="0"/>
    <n v="0"/>
    <n v="0"/>
    <n v="0"/>
    <n v="0"/>
    <n v="99"/>
    <x v="0"/>
    <s v="tot"/>
    <m/>
    <s v="WOL"/>
    <s v="LEI"/>
    <s v="CRY"/>
    <s v="nor"/>
    <m/>
    <s v="LIV"/>
    <m/>
    <s v="mci"/>
    <m/>
    <s v="ARS"/>
    <m/>
    <s v="bur"/>
    <s v="2"/>
    <n v="0"/>
    <n v="0"/>
    <n v="2"/>
    <n v="2"/>
    <n v="4"/>
    <n v="2"/>
    <n v="2"/>
    <n v="2"/>
    <n v="2"/>
    <n v="2"/>
  </r>
  <r>
    <x v="270"/>
    <s v="Midfielder"/>
    <x v="1"/>
    <s v="Arsenal"/>
    <s v="ARS"/>
    <n v="0.11"/>
    <n v="0.24"/>
    <n v="0.1"/>
    <n v="0.24"/>
    <n v="0.1"/>
    <n v="0.22"/>
    <n v="0.10333333333333335"/>
    <n v="0.23333333333333331"/>
    <n v="0.33666666666666667"/>
    <n v="78"/>
    <x v="0"/>
    <s v="CRY"/>
    <m/>
    <s v="BHA"/>
    <s v="sou"/>
    <s v="che"/>
    <s v="MUN"/>
    <m/>
    <s v="whu"/>
    <m/>
    <s v="LEE"/>
    <s v="tot"/>
    <s v="new"/>
    <m/>
    <s v="EVE"/>
    <s v="2"/>
    <n v="0.51666666666666672"/>
    <n v="0.7"/>
    <n v="2.9960060719572832"/>
    <n v="3.1011122404304245"/>
    <n v="5.9520539029248933"/>
    <n v="3.1975059046717811"/>
    <n v="3.1196000508351349"/>
    <n v="6.5349216515804702"/>
    <n v="3.3193882781276063"/>
    <n v="3.274861133540873"/>
  </r>
  <r>
    <x v="271"/>
    <s v="Midfielder"/>
    <x v="1"/>
    <s v="Aston Villa"/>
    <s v="AVL"/>
    <n v="0"/>
    <n v="0.01"/>
    <n v="0"/>
    <n v="0.01"/>
    <n v="0"/>
    <n v="0.01"/>
    <n v="0"/>
    <n v="0.01"/>
    <n v="0.01"/>
    <m/>
    <x v="0"/>
    <s v="wol"/>
    <m/>
    <s v="TOT"/>
    <m/>
    <m/>
    <s v="lei"/>
    <m/>
    <s v="NOR"/>
    <m/>
    <s v="bur"/>
    <s v="LIV"/>
    <s v="CRY"/>
    <s v="BUR"/>
    <s v="mci"/>
    <s v="1"/>
    <n v="0"/>
    <n v="0.03"/>
    <n v="1.0281478387033414"/>
    <n v="1.0250915551851449"/>
    <n v="0"/>
    <n v="1.0366560862462131"/>
    <n v="1.0403649738324166"/>
    <n v="2.0496379122711312"/>
    <n v="2.0552600295632226"/>
    <n v="1.0142906908282996"/>
  </r>
  <r>
    <x v="272"/>
    <s v="Midfielder"/>
    <x v="1"/>
    <s v="Manchester Utd"/>
    <s v="MUN"/>
    <n v="0.31"/>
    <n v="0.11"/>
    <n v="0.31"/>
    <n v="0.09"/>
    <n v="0.33"/>
    <n v="0.1"/>
    <n v="0.31666666666666665"/>
    <n v="0.10000000000000002"/>
    <n v="0.41666666666666669"/>
    <n v="74"/>
    <x v="1"/>
    <s v="LEI"/>
    <m/>
    <s v="eve"/>
    <s v="NOR"/>
    <s v="liv"/>
    <s v="ars"/>
    <m/>
    <s v="BRE"/>
    <m/>
    <s v="bha"/>
    <m/>
    <s v="CHE"/>
    <m/>
    <s v="cry"/>
    <s v="2"/>
    <n v="1.5833333333333333"/>
    <n v="0.30000000000000004"/>
    <n v="4.3011876365678159"/>
    <n v="3.9734151793166936"/>
    <n v="7.7228421509684217"/>
    <n v="3.5783997261229974"/>
    <n v="3.6884211114737186"/>
    <n v="3.7044614132690139"/>
    <n v="3.1388739000632153"/>
    <n v="3.5417628237146985"/>
  </r>
  <r>
    <x v="273"/>
    <s v="Defender"/>
    <x v="0"/>
    <s v="Everton"/>
    <s v="EVE"/>
    <n v="0.03"/>
    <n v="0"/>
    <n v="0.08"/>
    <n v="0"/>
    <n v="0.1"/>
    <n v="0"/>
    <n v="7.0000000000000007E-2"/>
    <n v="0"/>
    <n v="7.0000000000000007E-2"/>
    <n v="91"/>
    <x v="0"/>
    <s v="whu"/>
    <s v="bur"/>
    <s v="MUN"/>
    <s v="LEI"/>
    <m/>
    <s v="liv"/>
    <m/>
    <s v="CHE"/>
    <m/>
    <s v="lei"/>
    <s v="CRY"/>
    <s v="BRE"/>
    <s v="wat"/>
    <s v="ars"/>
    <s v="2"/>
    <n v="0.42000000000000004"/>
    <n v="0"/>
    <n v="4.8163057326210374"/>
    <n v="2.4133855999688887"/>
    <n v="2.5131852074469823"/>
    <n v="2.2651171115178865"/>
    <n v="2.2539789582441863"/>
    <n v="4.8570119610541536"/>
    <n v="4.8508384327449576"/>
    <n v="2.3519971070645975"/>
  </r>
  <r>
    <x v="274"/>
    <s v="Midfielder"/>
    <x v="1"/>
    <s v="Chelsea"/>
    <s v="CHE"/>
    <n v="0.36"/>
    <n v="0.26"/>
    <n v="0.33"/>
    <n v="0.28000000000000003"/>
    <n v="0.32"/>
    <n v="0.28000000000000003"/>
    <n v="0.33666666666666667"/>
    <n v="0.27333333333333337"/>
    <n v="0.6100000000000001"/>
    <n v="75"/>
    <x v="0"/>
    <s v="BRE"/>
    <m/>
    <s v="sou"/>
    <s v="ARS"/>
    <m/>
    <s v="WHU"/>
    <m/>
    <s v="eve"/>
    <m/>
    <s v="WOL"/>
    <s v="LEI"/>
    <s v="mun"/>
    <s v="lee"/>
    <s v="WAT"/>
    <s v="2"/>
    <n v="1.6833333333333333"/>
    <n v="0.82000000000000006"/>
    <n v="4.2442553180827662"/>
    <n v="4.5026225370529644"/>
    <n v="4.0980145032183559"/>
    <n v="4.3036154470607846"/>
    <n v="4.6230704418882071"/>
    <n v="9.4075275152350351"/>
    <n v="9.5858466371789923"/>
    <n v="4.8270118485161513"/>
  </r>
  <r>
    <x v="275"/>
    <s v="Forward"/>
    <x v="3"/>
    <s v="Burnley"/>
    <s v="BUR"/>
    <n v="0.41"/>
    <n v="0.04"/>
    <n v="0.25"/>
    <n v="0.04"/>
    <n v="0.28000000000000003"/>
    <n v="0.03"/>
    <n v="0.3133333333333333"/>
    <n v="3.6666666666666667E-2"/>
    <n v="0.35"/>
    <n v="33"/>
    <x v="0"/>
    <s v="MCI"/>
    <s v="EVE"/>
    <s v="nor"/>
    <s v="whu"/>
    <s v="SOU"/>
    <s v="WOL"/>
    <m/>
    <s v="wat"/>
    <m/>
    <s v="AVL"/>
    <m/>
    <s v="tot"/>
    <s v="avl"/>
    <s v="NEW"/>
    <s v="1"/>
    <n v="1.2533333333333332"/>
    <n v="0.11"/>
    <n v="4.0779755290309438"/>
    <n v="2.8343638108287088"/>
    <n v="4.6175117649833854"/>
    <n v="2.279162892185179"/>
    <n v="2.5396109800840287"/>
    <n v="2.233849058454914"/>
    <n v="4.3741208440909407"/>
    <n v="2.478437823984085"/>
  </r>
  <r>
    <x v="276"/>
    <s v="Midfielder"/>
    <x v="1"/>
    <s v="Chelsea"/>
    <s v="CHE"/>
    <n v="0.11"/>
    <n v="0.21"/>
    <n v="0.11"/>
    <n v="0.25"/>
    <n v="0.13"/>
    <n v="0.21"/>
    <n v="0.11666666666666665"/>
    <n v="0.2233333333333333"/>
    <n v="0.33999999999999997"/>
    <n v="69"/>
    <x v="0"/>
    <s v="BRE"/>
    <m/>
    <s v="sou"/>
    <s v="ARS"/>
    <m/>
    <s v="WHU"/>
    <m/>
    <s v="eve"/>
    <m/>
    <s v="WOL"/>
    <s v="LEI"/>
    <s v="mun"/>
    <s v="lee"/>
    <s v="WAT"/>
    <s v="2"/>
    <n v="0.58333333333333326"/>
    <n v="0.66999999999999993"/>
    <n v="3.1236218370161382"/>
    <n v="3.2529774619599392"/>
    <n v="3.0504040655261009"/>
    <n v="3.1533414222301661"/>
    <n v="3.3132816060585428"/>
    <n v="6.7073639756702708"/>
    <n v="6.7966422577620511"/>
    <n v="3.4153880892704027"/>
  </r>
  <r>
    <x v="277"/>
    <s v="Midfielder"/>
    <x v="1"/>
    <s v="Leeds United"/>
    <s v="LEE"/>
    <n v="0.14000000000000001"/>
    <n v="0.16"/>
    <n v="0.14000000000000001"/>
    <n v="0.1"/>
    <n v="0.13"/>
    <n v="0.1"/>
    <n v="0.13666666666666669"/>
    <n v="0.12"/>
    <n v="0.25666666666666671"/>
    <n v="71"/>
    <x v="0"/>
    <s v="SOU"/>
    <m/>
    <s v="wat"/>
    <m/>
    <m/>
    <s v="cry"/>
    <m/>
    <s v="MCI"/>
    <m/>
    <s v="ars"/>
    <m/>
    <s v="BHA"/>
    <s v="CHE"/>
    <s v="bre"/>
    <s v="2"/>
    <n v="0.68333333333333346"/>
    <n v="0.36"/>
    <n v="3.0430370893443115"/>
    <n v="3.1782352977171175"/>
    <n v="0"/>
    <n v="2.8541093165003555"/>
    <n v="2.4969984699175285"/>
    <n v="2.8744055119938023"/>
    <n v="5.5751574390672349"/>
    <n v="2.9353554121969454"/>
  </r>
  <r>
    <x v="278"/>
    <s v="Midfielder"/>
    <x v="1"/>
    <s v="Brentford"/>
    <s v="BRE"/>
    <n v="0.12"/>
    <n v="0.2"/>
    <n v="0.13"/>
    <n v="0.2"/>
    <n v="0.1"/>
    <n v="0.23"/>
    <n v="0.11666666666666665"/>
    <n v="0.21"/>
    <n v="0.32666666666666666"/>
    <n v="58"/>
    <x v="0"/>
    <s v="che"/>
    <m/>
    <s v="WHU"/>
    <s v="wat"/>
    <m/>
    <m/>
    <m/>
    <s v="mun"/>
    <m/>
    <s v="SOU"/>
    <m/>
    <s v="eve"/>
    <m/>
    <s v="LEE"/>
    <s v="1"/>
    <n v="0.58333333333333326"/>
    <n v="0.63"/>
    <n v="1.7337169904832042"/>
    <n v="2.1165326534355864"/>
    <n v="2.3702161289745391"/>
    <n v="0"/>
    <n v="2.1942250665767897"/>
    <n v="2.2129888195569625"/>
    <n v="2.2713683633119937"/>
    <n v="2.5131626510439196"/>
  </r>
  <r>
    <x v="279"/>
    <s v="Defender"/>
    <x v="0"/>
    <s v="Brentford"/>
    <s v="BRE"/>
    <n v="0.02"/>
    <n v="0.02"/>
    <n v="0.03"/>
    <n v="0.02"/>
    <n v="0.03"/>
    <n v="0.04"/>
    <n v="2.6666666666666668E-2"/>
    <n v="2.6666666666666668E-2"/>
    <n v="5.3333333333333337E-2"/>
    <n v="68"/>
    <x v="0"/>
    <s v="che"/>
    <m/>
    <s v="WHU"/>
    <s v="wat"/>
    <m/>
    <m/>
    <m/>
    <s v="mun"/>
    <m/>
    <s v="SOU"/>
    <m/>
    <s v="eve"/>
    <m/>
    <s v="LEE"/>
    <s v="2"/>
    <n v="0.16"/>
    <n v="0.08"/>
    <n v="2.145130833282392"/>
    <n v="2.2208526127674788"/>
    <n v="2.2710317617751836"/>
    <n v="0"/>
    <n v="2.2362203428393652"/>
    <n v="2.2399318544178608"/>
    <n v="2.2514794564792955"/>
    <n v="2.2993068980086875"/>
  </r>
  <r>
    <x v="280"/>
    <s v="Midfielder"/>
    <x v="1"/>
    <s v="Norwich City"/>
    <s v="NOR"/>
    <n v="0.09"/>
    <n v="0.05"/>
    <n v="0.08"/>
    <n v="0.06"/>
    <n v="7.0000000000000007E-2"/>
    <n v="0.04"/>
    <n v="0.08"/>
    <n v="4.9999999999999996E-2"/>
    <n v="0.13"/>
    <m/>
    <x v="0"/>
    <s v="bha"/>
    <m/>
    <s v="BUR"/>
    <s v="mun"/>
    <m/>
    <s v="NEW"/>
    <m/>
    <s v="avl"/>
    <m/>
    <s v="WHU"/>
    <m/>
    <s v="wol"/>
    <s v="lei"/>
    <s v="TOT"/>
    <s v="1"/>
    <n v="0.4"/>
    <n v="0.15"/>
    <n v="1.4977630675918359"/>
    <n v="1.5628512217925532"/>
    <n v="1.5413382856735449"/>
    <n v="1.5964357969617948"/>
    <n v="1.4977630675918359"/>
    <n v="1.5061205709254719"/>
    <n v="3.1880719574084964"/>
    <n v="1.4600118450609889"/>
  </r>
  <r>
    <x v="281"/>
    <s v="Defender"/>
    <x v="0"/>
    <s v="Newcastle Utd"/>
    <s v="NEW"/>
    <n v="0.03"/>
    <n v="0.11"/>
    <n v="0.02"/>
    <n v="0.13"/>
    <n v="0.04"/>
    <n v="0.19"/>
    <n v="0.03"/>
    <n v="0.14333333333333334"/>
    <n v="0.17333333333333334"/>
    <n v="90"/>
    <x v="0"/>
    <s v="tot"/>
    <m/>
    <s v="WOL"/>
    <s v="LEI"/>
    <s v="CRY"/>
    <s v="nor"/>
    <m/>
    <s v="LIV"/>
    <m/>
    <s v="mci"/>
    <m/>
    <s v="ARS"/>
    <m/>
    <s v="bur"/>
    <s v="2"/>
    <n v="0.18"/>
    <n v="0.43000000000000005"/>
    <n v="2.5101949554312784"/>
    <n v="2.5723393869679407"/>
    <n v="5.2447078481976996"/>
    <n v="2.8207544679258039"/>
    <n v="2.3850510429188354"/>
    <n v="2.2905773801754243"/>
    <n v="2.5112338935938205"/>
    <n v="2.6242531732608319"/>
  </r>
  <r>
    <x v="282"/>
    <s v="Defender"/>
    <x v="0"/>
    <s v="Newcastle Utd"/>
    <s v="NEW"/>
    <n v="0.03"/>
    <n v="0.14000000000000001"/>
    <n v="0.05"/>
    <n v="0.14000000000000001"/>
    <n v="0.06"/>
    <n v="0.13"/>
    <n v="4.6666666666666669E-2"/>
    <n v="0.13666666666666669"/>
    <n v="0.18333333333333335"/>
    <n v="93"/>
    <x v="0"/>
    <s v="tot"/>
    <m/>
    <s v="WOL"/>
    <s v="LEI"/>
    <s v="CRY"/>
    <s v="nor"/>
    <m/>
    <s v="LIV"/>
    <m/>
    <s v="mci"/>
    <m/>
    <s v="ARS"/>
    <m/>
    <s v="bur"/>
    <s v="2"/>
    <n v="0.28000000000000003"/>
    <n v="0.41000000000000003"/>
    <n v="2.5771057692583317"/>
    <n v="2.6474002901768512"/>
    <n v="5.4079482217318242"/>
    <n v="2.9283943981455813"/>
    <n v="2.4355495403508138"/>
    <n v="2.3286858890508895"/>
    <n v="2.5782809616061249"/>
    <n v="2.7061224418852032"/>
  </r>
  <r>
    <x v="283"/>
    <s v="Defender"/>
    <x v="0"/>
    <s v="Burnley"/>
    <s v="BUR"/>
    <n v="0.03"/>
    <n v="7.0000000000000007E-2"/>
    <n v="0.04"/>
    <n v="0.12"/>
    <n v="0.05"/>
    <n v="0.14000000000000001"/>
    <n v="0.04"/>
    <n v="0.11"/>
    <n v="0.15"/>
    <n v="90"/>
    <x v="0"/>
    <s v="MCI"/>
    <s v="EVE"/>
    <s v="nor"/>
    <s v="whu"/>
    <s v="SOU"/>
    <s v="WOL"/>
    <m/>
    <s v="wat"/>
    <m/>
    <s v="AVL"/>
    <m/>
    <s v="tot"/>
    <s v="avl"/>
    <s v="NEW"/>
    <s v="2"/>
    <n v="0.24"/>
    <n v="0.33"/>
    <n v="4.8687868348760182"/>
    <n v="2.7669345028159151"/>
    <n v="5.0943631095651813"/>
    <n v="2.5348089353634857"/>
    <n v="2.6437004342160613"/>
    <n v="2.5158635427769935"/>
    <n v="4.9926030912947459"/>
    <n v="2.6181243713967692"/>
  </r>
  <r>
    <x v="284"/>
    <s v="Defender"/>
    <x v="0"/>
    <s v="Aston Villa"/>
    <s v="AVL"/>
    <n v="0.06"/>
    <n v="0.06"/>
    <n v="0.05"/>
    <n v="0.09"/>
    <n v="0.05"/>
    <n v="0.09"/>
    <n v="5.3333333333333337E-2"/>
    <n v="0.08"/>
    <n v="0.13333333333333333"/>
    <m/>
    <x v="0"/>
    <s v="wol"/>
    <m/>
    <s v="TOT"/>
    <m/>
    <m/>
    <s v="lei"/>
    <m/>
    <s v="NOR"/>
    <m/>
    <s v="bur"/>
    <s v="LIV"/>
    <s v="CRY"/>
    <s v="BUR"/>
    <s v="mci"/>
    <s v="1"/>
    <n v="0.32"/>
    <n v="0.24"/>
    <n v="1.5254263224623719"/>
    <n v="1.4683756967893706"/>
    <n v="0"/>
    <n v="1.6842469432626428"/>
    <n v="1.7534795115384429"/>
    <n v="2.9265743623944482"/>
    <n v="3.0315205518468287"/>
    <n v="1.2667595621282581"/>
  </r>
  <r>
    <x v="285"/>
    <s v="Defender"/>
    <x v="0"/>
    <s v="Norwich City"/>
    <s v="NOR"/>
    <n v="0.02"/>
    <n v="0.04"/>
    <n v="0.03"/>
    <n v="0.06"/>
    <n v="0.03"/>
    <n v="0.05"/>
    <n v="2.6666666666666668E-2"/>
    <n v="5.000000000000001E-2"/>
    <n v="7.6666666666666675E-2"/>
    <m/>
    <x v="1"/>
    <s v="bha"/>
    <m/>
    <s v="BUR"/>
    <s v="mun"/>
    <m/>
    <s v="NEW"/>
    <m/>
    <s v="avl"/>
    <m/>
    <s v="WHU"/>
    <m/>
    <s v="wol"/>
    <s v="lei"/>
    <s v="TOT"/>
    <s v="1"/>
    <n v="0.16"/>
    <n v="0.15000000000000002"/>
    <n v="1.280557365369944"/>
    <n v="1.3172434159194393"/>
    <n v="1.3051179428341799"/>
    <n v="1.3361729037421024"/>
    <n v="1.280557365369944"/>
    <n v="1.2852679581579933"/>
    <n v="2.6696405578120617"/>
    <n v="1.2592794035798303"/>
  </r>
  <r>
    <x v="286"/>
    <s v="Defender"/>
    <x v="0"/>
    <s v="Wolves"/>
    <s v="WOL"/>
    <n v="0.03"/>
    <n v="0"/>
    <n v="0.06"/>
    <n v="0.01"/>
    <n v="7.0000000000000007E-2"/>
    <n v="0.01"/>
    <n v="5.3333333333333337E-2"/>
    <n v="6.6666666666666671E-3"/>
    <n v="6.0000000000000005E-2"/>
    <m/>
    <x v="0"/>
    <s v="AVL"/>
    <m/>
    <s v="new"/>
    <m/>
    <m/>
    <s v="bur"/>
    <m/>
    <s v="BHA"/>
    <m/>
    <s v="che"/>
    <s v="MCI"/>
    <s v="NOR"/>
    <m/>
    <s v="liv"/>
    <s v="1"/>
    <n v="0.32"/>
    <n v="0.02"/>
    <n v="1.3077080781476804"/>
    <n v="1.368705765394564"/>
    <n v="0"/>
    <n v="1.3479443916535785"/>
    <n v="1.3077080781476804"/>
    <n v="2.3675631765374501"/>
    <n v="1.4574697034340547"/>
    <n v="1.2146186140859081"/>
  </r>
  <r>
    <x v="287"/>
    <s v="Midfielder"/>
    <x v="1"/>
    <s v="Burnley"/>
    <s v="BUR"/>
    <n v="0.24"/>
    <n v="0.05"/>
    <n v="0.21"/>
    <n v="0.06"/>
    <n v="0.22"/>
    <n v="0.05"/>
    <n v="0.2233333333333333"/>
    <n v="5.3333333333333337E-2"/>
    <n v="0.27666666666666662"/>
    <n v="68"/>
    <x v="0"/>
    <s v="MCI"/>
    <s v="EVE"/>
    <s v="nor"/>
    <s v="whu"/>
    <s v="SOU"/>
    <s v="WOL"/>
    <m/>
    <s v="wat"/>
    <m/>
    <s v="AVL"/>
    <m/>
    <s v="tot"/>
    <s v="avl"/>
    <s v="NEW"/>
    <s v="2"/>
    <n v="1.1166666666666665"/>
    <n v="0.16"/>
    <n v="5.9458792851316655"/>
    <n v="3.7177538864239499"/>
    <n v="6.4511173740553467"/>
    <n v="3.1978469137088594"/>
    <n v="3.4417383994429906"/>
    <n v="3.1554136659858978"/>
    <n v="6.2231987366426171"/>
    <n v="3.3844540014325295"/>
  </r>
  <r>
    <x v="288"/>
    <s v="Defender"/>
    <x v="0"/>
    <s v="Everton"/>
    <s v="EVE"/>
    <n v="0.04"/>
    <n v="0.02"/>
    <n v="0.05"/>
    <n v="7.0000000000000007E-2"/>
    <n v="7.0000000000000007E-2"/>
    <n v="0.06"/>
    <n v="5.3333333333333337E-2"/>
    <n v="5.000000000000001E-2"/>
    <n v="0.10333333333333335"/>
    <n v="96"/>
    <x v="0"/>
    <s v="whu"/>
    <s v="bur"/>
    <s v="MUN"/>
    <s v="LEI"/>
    <m/>
    <s v="liv"/>
    <m/>
    <s v="CHE"/>
    <m/>
    <s v="lei"/>
    <s v="CRY"/>
    <s v="BRE"/>
    <s v="wat"/>
    <s v="ars"/>
    <s v="2"/>
    <n v="0.32"/>
    <n v="0.15000000000000002"/>
    <n v="4.9134849865044945"/>
    <n v="2.4625981713937568"/>
    <n v="2.5742786845240038"/>
    <n v="2.2966786724128729"/>
    <n v="2.284214548511351"/>
    <n v="4.9590371945129821"/>
    <n v="4.9521287223574531"/>
    <n v="2.3939015245722879"/>
  </r>
  <r>
    <x v="289"/>
    <s v="Midfielder"/>
    <x v="1"/>
    <s v="Crystal Palace"/>
    <s v="CRY"/>
    <n v="0.11"/>
    <n v="0.27"/>
    <n v="0.1"/>
    <n v="0.46"/>
    <n v="0.1"/>
    <n v="0.37"/>
    <n v="0.10333333333333335"/>
    <n v="0.3666666666666667"/>
    <n v="0.47000000000000003"/>
    <n v="50"/>
    <x v="0"/>
    <s v="ARS"/>
    <m/>
    <s v="lei"/>
    <s v="new"/>
    <m/>
    <s v="LEE"/>
    <m/>
    <s v="sou"/>
    <m/>
    <s v="WAT"/>
    <s v="eve??"/>
    <s v="avl"/>
    <s v="eve??"/>
    <s v="MUN"/>
    <s v="1"/>
    <n v="0.51666666666666672"/>
    <n v="1.1000000000000001"/>
    <n v="2.3549094994153164"/>
    <n v="2.9753557588237012"/>
    <n v="2.7531597668270935"/>
    <n v="3.0161645213085193"/>
    <n v="2.6162076304536455"/>
    <n v="5.5196936229641995"/>
    <n v="5.1571153051399428"/>
    <n v="2.591206476070723"/>
  </r>
  <r>
    <x v="290"/>
    <s v="Forward"/>
    <x v="3"/>
    <s v="West Ham"/>
    <s v="WHU"/>
    <n v="0.31"/>
    <n v="0.22"/>
    <n v="0.44"/>
    <n v="0.21"/>
    <n v="0.41"/>
    <n v="0.18"/>
    <n v="0.38666666666666666"/>
    <n v="0.20333333333333334"/>
    <n v="0.59"/>
    <m/>
    <x v="0"/>
    <s v="EVE"/>
    <m/>
    <s v="bre"/>
    <s v="BUR"/>
    <m/>
    <s v="che"/>
    <m/>
    <s v="ARS"/>
    <m/>
    <s v="nor"/>
    <m/>
    <s v="MCI"/>
    <m/>
    <s v="bha"/>
    <s v="1"/>
    <n v="1.5466666666666666"/>
    <n v="0.61"/>
    <n v="3.2598223380847804"/>
    <n v="2.9334662993336211"/>
    <n v="3.2070590333320119"/>
    <n v="2.3041617935237175"/>
    <n v="2.8074772084983701"/>
    <n v="3.9017931188415034"/>
    <n v="2.0273418851010891"/>
    <n v="2.9518345741328353"/>
  </r>
  <r>
    <x v="291"/>
    <s v="Midfielder"/>
    <x v="1"/>
    <s v="Newcastle Utd"/>
    <s v="NEW"/>
    <n v="0.08"/>
    <n v="0.04"/>
    <n v="0.08"/>
    <n v="7.0000000000000007E-2"/>
    <n v="7.0000000000000007E-2"/>
    <n v="0.06"/>
    <n v="7.6666666666666675E-2"/>
    <n v="5.6666666666666671E-2"/>
    <n v="0.13333333333333336"/>
    <n v="57"/>
    <x v="0"/>
    <s v="tot"/>
    <m/>
    <s v="WOL"/>
    <s v="LEI"/>
    <s v="CRY"/>
    <s v="nor"/>
    <m/>
    <s v="LIV"/>
    <m/>
    <s v="mci"/>
    <m/>
    <s v="ARS"/>
    <m/>
    <s v="bur"/>
    <s v="1"/>
    <n v="0.38333333333333336"/>
    <n v="0.17"/>
    <n v="1.4627997956371162"/>
    <n v="1.5191712471949628"/>
    <n v="3.129079250277695"/>
    <n v="1.7445095173534615"/>
    <n v="1.3492812739045172"/>
    <n v="1.2635838530553027"/>
    <n v="1.463742220418438"/>
    <n v="1.5662624413185688"/>
  </r>
  <r>
    <x v="292"/>
    <s v="Midfielder"/>
    <x v="1"/>
    <s v="Norwich City"/>
    <s v="NOR"/>
    <n v="0.11"/>
    <n v="0.11"/>
    <n v="0.11"/>
    <n v="7.0000000000000007E-2"/>
    <n v="0.12"/>
    <n v="0.11"/>
    <n v="0.11333333333333333"/>
    <n v="9.6666666666666665E-2"/>
    <n v="0.21"/>
    <m/>
    <x v="0"/>
    <s v="bha"/>
    <m/>
    <s v="BUR"/>
    <s v="mun"/>
    <m/>
    <s v="NEW"/>
    <m/>
    <s v="avl"/>
    <m/>
    <s v="WHU"/>
    <m/>
    <s v="wol"/>
    <s v="lei"/>
    <s v="TOT"/>
    <s v="1"/>
    <n v="0.56666666666666665"/>
    <n v="0.28999999999999998"/>
    <n v="1.7753036870975867"/>
    <n v="1.8766834181859768"/>
    <n v="1.8431753904127335"/>
    <n v="1.9289939382980681"/>
    <n v="1.7753036870975867"/>
    <n v="1.7883211316839169"/>
    <n v="3.850512079115052"/>
    <n v="1.7165032980646917"/>
  </r>
  <r>
    <x v="293"/>
    <s v="Midfielder"/>
    <x v="1"/>
    <s v="Arsenal"/>
    <s v="ARS"/>
    <n v="0.01"/>
    <n v="0.08"/>
    <n v="0.01"/>
    <n v="0.05"/>
    <n v="0.02"/>
    <n v="0.05"/>
    <n v="1.3333333333333334E-2"/>
    <n v="0.06"/>
    <n v="7.3333333333333334E-2"/>
    <n v="32"/>
    <x v="0"/>
    <s v="CRY"/>
    <m/>
    <s v="BHA"/>
    <s v="sou"/>
    <s v="che"/>
    <s v="MUN"/>
    <m/>
    <s v="whu"/>
    <m/>
    <s v="LEE"/>
    <s v="tot"/>
    <s v="new"/>
    <m/>
    <s v="EVE"/>
    <s v="1"/>
    <n v="6.6666666666666666E-2"/>
    <n v="0.18"/>
    <n v="1.2019299981502438"/>
    <n v="1.2232391939502778"/>
    <n v="2.3957588734697044"/>
    <n v="1.2427820190293475"/>
    <n v="1.2269874075665752"/>
    <n v="2.5139293211423417"/>
    <n v="1.2674924180313503"/>
    <n v="1.2584649969370536"/>
  </r>
  <r>
    <x v="294"/>
    <s v="Midfielder"/>
    <x v="1"/>
    <s v="Southampton"/>
    <s v="SOU"/>
    <n v="0.27"/>
    <n v="0.06"/>
    <n v="0.32"/>
    <n v="7.0000000000000007E-2"/>
    <n v="0.28999999999999998"/>
    <n v="0.1"/>
    <n v="0.29333333333333339"/>
    <n v="7.6666666666666675E-2"/>
    <n v="0.37000000000000005"/>
    <m/>
    <x v="0"/>
    <s v="lee"/>
    <m/>
    <s v="CHE"/>
    <s v="ARS"/>
    <s v="bur"/>
    <s v="bha"/>
    <m/>
    <s v="CRY"/>
    <m/>
    <s v="bre"/>
    <m/>
    <s v="LIV"/>
    <m/>
    <s v="lei"/>
    <s v="1"/>
    <n v="1.466666666666667"/>
    <n v="0.23000000000000004"/>
    <n v="3.1159334873114157"/>
    <n v="2.0259943630657995"/>
    <n v="5.1582673061694981"/>
    <n v="2.5355236448742091"/>
    <n v="2.3889509332226226"/>
    <n v="2.5210731783011027"/>
    <n v="2.0709889663698755"/>
    <n v="3.0731053221469358"/>
  </r>
  <r>
    <x v="295"/>
    <s v="Midfielder"/>
    <x v="1"/>
    <s v="Liverpool"/>
    <s v="LIV"/>
    <n v="0.75"/>
    <n v="0.34"/>
    <n v="0.79"/>
    <n v="0.31"/>
    <n v="0.81"/>
    <n v="0.28000000000000003"/>
    <n v="0.78333333333333333"/>
    <n v="0.31"/>
    <n v="1.0933333333333333"/>
    <n v="89"/>
    <x v="0"/>
    <s v="WAT"/>
    <m/>
    <s v="mci"/>
    <s v="mun"/>
    <m/>
    <s v="EVE"/>
    <m/>
    <s v="new"/>
    <m/>
    <s v="TOT"/>
    <s v="avl?"/>
    <s v="sou"/>
    <m/>
    <s v="WOL"/>
    <s v="2"/>
    <n v="3.9166666666666665"/>
    <n v="0.92999999999999994"/>
    <n v="7.4733358558488465"/>
    <n v="4.3087404960386149"/>
    <n v="6.7703385901171771"/>
    <n v="7.0784879127902167"/>
    <n v="7.2558645380754516"/>
    <n v="12.440028624225498"/>
    <n v="6.8452905044940211"/>
    <n v="6.54743971940648"/>
  </r>
  <r>
    <x v="296"/>
    <s v="Defender"/>
    <x v="0"/>
    <s v="Southampton"/>
    <s v="SOU"/>
    <n v="0.05"/>
    <n v="0.03"/>
    <n v="0.04"/>
    <n v="0.03"/>
    <n v="0.06"/>
    <n v="0.04"/>
    <n v="4.9999999999999996E-2"/>
    <n v="3.3333333333333333E-2"/>
    <n v="8.3333333333333329E-2"/>
    <m/>
    <x v="0"/>
    <s v="lee"/>
    <m/>
    <s v="CHE"/>
    <s v="ARS"/>
    <s v="bur"/>
    <s v="bha"/>
    <m/>
    <s v="CRY"/>
    <m/>
    <s v="bre"/>
    <m/>
    <s v="LIV"/>
    <m/>
    <s v="lei"/>
    <s v="1"/>
    <n v="0.3"/>
    <n v="0.1"/>
    <n v="1.498844830014479"/>
    <n v="1.2418847221373202"/>
    <n v="2.7445816831833785"/>
    <n v="1.3620095037031534"/>
    <n v="1.3274540510544492"/>
    <n v="1.3586027139413208"/>
    <n v="1.2524924871598921"/>
    <n v="1.4887478166161734"/>
  </r>
  <r>
    <x v="297"/>
    <s v="Midfielder"/>
    <x v="1"/>
    <s v="Aston Villa"/>
    <s v="AVL"/>
    <n v="0"/>
    <n v="0.01"/>
    <n v="0"/>
    <n v="0"/>
    <n v="0.01"/>
    <n v="0"/>
    <n v="3.3333333333333335E-3"/>
    <n v="3.3333333333333335E-3"/>
    <n v="6.6666666666666671E-3"/>
    <m/>
    <x v="0"/>
    <s v="wol"/>
    <m/>
    <s v="TOT"/>
    <m/>
    <m/>
    <s v="lei"/>
    <m/>
    <s v="NOR"/>
    <m/>
    <s v="bur"/>
    <s v="LIV"/>
    <s v="CRY"/>
    <s v="BUR"/>
    <s v="mci"/>
    <s v="1"/>
    <n v="1.6666666666666666E-2"/>
    <n v="0.01"/>
    <n v="1.0250203010696368"/>
    <n v="1.0223036046090177"/>
    <n v="0"/>
    <n v="1.0325831877744116"/>
    <n v="1.0358799767399258"/>
    <n v="2.0441225886854499"/>
    <n v="2.0491200262784206"/>
    <n v="1.0127028362918218"/>
  </r>
  <r>
    <x v="298"/>
    <s v="Midfielder"/>
    <x v="1"/>
    <s v="Southampton"/>
    <s v="SOU"/>
    <n v="0.3"/>
    <n v="0.05"/>
    <n v="0.26"/>
    <n v="0.06"/>
    <n v="0.24"/>
    <n v="0.05"/>
    <n v="0.26666666666666666"/>
    <n v="5.3333333333333337E-2"/>
    <n v="0.32"/>
    <m/>
    <x v="0"/>
    <s v="lee"/>
    <m/>
    <s v="CHE"/>
    <s v="ARS"/>
    <s v="bur"/>
    <s v="bha"/>
    <m/>
    <s v="CRY"/>
    <m/>
    <s v="bre"/>
    <m/>
    <s v="LIV"/>
    <m/>
    <s v="lei"/>
    <s v="1"/>
    <n v="1.3333333333333333"/>
    <n v="0.16"/>
    <n v="2.8623540320540548"/>
    <n v="1.9030362959793283"/>
    <n v="4.7797716172179463"/>
    <n v="2.3515021471584392"/>
    <n v="2.2224951239366106"/>
    <n v="2.3387834653809305"/>
    <n v="1.9426386187302636"/>
    <n v="2.8246585153670472"/>
  </r>
  <r>
    <x v="299"/>
    <s v="Midfielder"/>
    <x v="1"/>
    <s v="Watford"/>
    <s v="WAT"/>
    <n v="7.0000000000000007E-2"/>
    <n v="0.06"/>
    <n v="0.1"/>
    <n v="0.05"/>
    <n v="0.11"/>
    <n v="0.06"/>
    <n v="9.3333333333333338E-2"/>
    <n v="5.6666666666666664E-2"/>
    <n v="0.15"/>
    <m/>
    <x v="0"/>
    <s v="liv"/>
    <m/>
    <s v="LEE"/>
    <s v="BRE"/>
    <m/>
    <s v="mci"/>
    <m/>
    <s v="BUR"/>
    <m/>
    <s v="cry"/>
    <m/>
    <s v="LEI"/>
    <s v="EVE"/>
    <s v="che"/>
    <s v="1"/>
    <n v="0.46666666666666667"/>
    <n v="0.16999999999999998"/>
    <n v="1.4018838753961615"/>
    <n v="1.7939946877730457"/>
    <n v="1.5707759863566022"/>
    <n v="1.3032802164672459"/>
    <n v="1.6515429294689556"/>
    <n v="1.5211976979283317"/>
    <n v="3.4450427218299846"/>
    <n v="1.3849998494019011"/>
  </r>
  <r>
    <x v="300"/>
    <s v="Midfielder"/>
    <x v="1"/>
    <s v="Liverpool"/>
    <s v="LIV"/>
    <n v="0.13"/>
    <n v="0.12"/>
    <n v="0.11"/>
    <n v="0.14000000000000001"/>
    <n v="0.12"/>
    <n v="0.15"/>
    <n v="0.12"/>
    <n v="0.13666666666666669"/>
    <n v="0.25666666666666671"/>
    <n v="59"/>
    <x v="0"/>
    <s v="WAT"/>
    <m/>
    <s v="mci"/>
    <s v="mun"/>
    <m/>
    <s v="EVE"/>
    <m/>
    <s v="new"/>
    <m/>
    <s v="TOT"/>
    <s v="avl?"/>
    <s v="sou"/>
    <m/>
    <s v="WOL"/>
    <s v="1"/>
    <n v="0.6"/>
    <n v="0.41000000000000003"/>
    <n v="2.1405919974705645"/>
    <n v="1.4811199245527513"/>
    <n v="1.9940939427823279"/>
    <n v="2.0583093793503684"/>
    <n v="2.0952730089662048"/>
    <n v="3.7588230214170055"/>
    <n v="2.009713220675164"/>
    <n v="1.9476439030124921"/>
  </r>
  <r>
    <x v="301"/>
    <s v="Defender"/>
    <x v="0"/>
    <s v="Manchester City"/>
    <s v="MCI"/>
    <n v="0.1"/>
    <n v="7.0000000000000007E-2"/>
    <n v="0.1"/>
    <n v="0.08"/>
    <n v="0.1"/>
    <n v="7.0000000000000007E-2"/>
    <n v="0.10000000000000002"/>
    <n v="7.3333333333333348E-2"/>
    <n v="0.17333333333333337"/>
    <n v="81"/>
    <x v="0"/>
    <s v="bur"/>
    <m/>
    <s v="LIV"/>
    <s v="BHA"/>
    <m/>
    <s v="WAT"/>
    <m/>
    <s v="lee"/>
    <m/>
    <s v="NEW"/>
    <s v="wol"/>
    <s v="whu"/>
    <m/>
    <s v="AVL"/>
    <s v="2"/>
    <n v="0.60000000000000009"/>
    <n v="0.22000000000000003"/>
    <n v="2.8391600033998068"/>
    <n v="2.5176095986777787"/>
    <n v="2.7421194825914643"/>
    <n v="2.9260251860652104"/>
    <n v="3.0226319015296821"/>
    <n v="5.6586058097252785"/>
    <n v="2.7545797602888857"/>
    <n v="2.7421194825914643"/>
  </r>
  <r>
    <x v="302"/>
    <s v="Defender"/>
    <x v="0"/>
    <s v="Burnley"/>
    <s v="BUR"/>
    <n v="0.05"/>
    <n v="0.05"/>
    <n v="0.01"/>
    <n v="0.08"/>
    <n v="0.03"/>
    <n v="0.1"/>
    <n v="0.03"/>
    <n v="7.6666666666666675E-2"/>
    <n v="0.10666666666666667"/>
    <n v="91"/>
    <x v="1"/>
    <s v="MCI"/>
    <s v="EVE"/>
    <s v="nor"/>
    <s v="whu"/>
    <s v="SOU"/>
    <s v="WOL"/>
    <m/>
    <s v="wat"/>
    <m/>
    <s v="AVL"/>
    <m/>
    <s v="tot"/>
    <s v="avl"/>
    <s v="NEW"/>
    <s v="2"/>
    <n v="0.18"/>
    <n v="0.23000000000000004"/>
    <n v="4.6249168461388903"/>
    <n v="2.5516546423763602"/>
    <n v="4.7871734647749555"/>
    <n v="2.3846871289456653"/>
    <n v="2.4630125930326052"/>
    <n v="2.3710597412957322"/>
    <n v="4.7139776621593779"/>
    <n v="2.444615775916974"/>
  </r>
  <r>
    <x v="303"/>
    <s v="Midfielder"/>
    <x v="1"/>
    <s v="Southampton"/>
    <s v="SOU"/>
    <n v="0.12"/>
    <n v="0.24"/>
    <n v="0.1"/>
    <n v="0.23"/>
    <n v="0.1"/>
    <n v="0.25"/>
    <n v="0.10666666666666667"/>
    <n v="0.24"/>
    <n v="0.34666666666666668"/>
    <m/>
    <x v="0"/>
    <s v="lee"/>
    <m/>
    <s v="CHE"/>
    <s v="ARS"/>
    <s v="bur"/>
    <s v="bha"/>
    <m/>
    <s v="CRY"/>
    <m/>
    <s v="bre"/>
    <m/>
    <s v="LIV"/>
    <m/>
    <s v="lei"/>
    <s v="1"/>
    <n v="0.53333333333333333"/>
    <n v="0.72"/>
    <n v="2.5630471340453673"/>
    <n v="1.7579054626969364"/>
    <n v="4.3330226073079192"/>
    <n v="2.1342964449365471"/>
    <n v="2.0260226933039411"/>
    <n v="2.1236218370161382"/>
    <n v="1.7911431264343283"/>
    <n v="2.5314098253973434"/>
  </r>
  <r>
    <x v="304"/>
    <s v="Midfielder"/>
    <x v="1"/>
    <s v="Southampton"/>
    <s v="SOU"/>
    <n v="7.0000000000000007E-2"/>
    <n v="0.11"/>
    <n v="0.08"/>
    <n v="0.08"/>
    <n v="0.1"/>
    <n v="0.1"/>
    <n v="8.3333333333333329E-2"/>
    <n v="9.6666666666666679E-2"/>
    <n v="0.18"/>
    <m/>
    <x v="0"/>
    <s v="lee"/>
    <m/>
    <s v="CHE"/>
    <s v="ARS"/>
    <s v="bur"/>
    <s v="bha"/>
    <m/>
    <s v="CRY"/>
    <m/>
    <s v="bre"/>
    <m/>
    <s v="LIV"/>
    <m/>
    <s v="lei"/>
    <s v="1"/>
    <n v="0.41666666666666663"/>
    <n v="0.29000000000000004"/>
    <n v="1.8812925330255794"/>
    <n v="1.4273296757759322"/>
    <n v="3.3154276402906353"/>
    <n v="1.6395501232089043"/>
    <n v="1.5785021568628603"/>
    <n v="1.6335314612963334"/>
    <n v="1.4460700606491426"/>
    <n v="1.8634544760219063"/>
  </r>
  <r>
    <x v="305"/>
    <s v="Defender"/>
    <x v="0"/>
    <s v="Crystal Palace"/>
    <s v="CRY"/>
    <n v="0"/>
    <n v="0.01"/>
    <n v="0"/>
    <n v="0.01"/>
    <n v="0.1"/>
    <n v="0.1"/>
    <n v="3.3333333333333333E-2"/>
    <n v="0.04"/>
    <n v="7.3333333333333334E-2"/>
    <n v="84"/>
    <x v="0"/>
    <s v="ARS"/>
    <m/>
    <s v="lei"/>
    <s v="new"/>
    <m/>
    <s v="LEE"/>
    <m/>
    <s v="sou"/>
    <m/>
    <s v="WAT"/>
    <s v="eve??"/>
    <s v="avl"/>
    <s v="eve??"/>
    <s v="MUN"/>
    <s v="2"/>
    <n v="0.2"/>
    <n v="0.12"/>
    <n v="2.2681882720492172"/>
    <n v="2.3909982532929388"/>
    <n v="2.3470171909595896"/>
    <n v="2.399075864011583"/>
    <n v="2.3199091392238143"/>
    <n v="4.6966816243393055"/>
    <n v="4.6249135449349161"/>
    <n v="2.3149604571191533"/>
  </r>
  <r>
    <x v="306"/>
    <s v="Forward"/>
    <x v="3"/>
    <s v="Brighton"/>
    <s v="BHA"/>
    <n v="0.35"/>
    <n v="0.09"/>
    <n v="0.37"/>
    <n v="0.11"/>
    <n v="0.37"/>
    <n v="0.09"/>
    <n v="0.36333333333333329"/>
    <n v="9.6666666666666679E-2"/>
    <n v="0.45999999999999996"/>
    <n v="82"/>
    <x v="0"/>
    <s v="NOR"/>
    <m/>
    <s v="ars"/>
    <s v="tot"/>
    <s v="MCI"/>
    <s v="SOU"/>
    <m/>
    <s v="wol"/>
    <m/>
    <s v="MUN"/>
    <m/>
    <s v="lee"/>
    <m/>
    <s v="WHU"/>
    <s v="2"/>
    <n v="1.4533333333333331"/>
    <n v="0.29000000000000004"/>
    <n v="4.3456534793726522"/>
    <n v="3.4610673571014647"/>
    <n v="6.2885460738923786"/>
    <n v="3.7428383313964049"/>
    <n v="3.6357021824275026"/>
    <n v="3.7158783236803874"/>
    <n v="4.1741320508131041"/>
    <n v="3.6042488399637684"/>
  </r>
  <r>
    <x v="307"/>
    <s v="Defender"/>
    <x v="0"/>
    <s v="Wolves"/>
    <s v="WOL"/>
    <n v="7.0000000000000007E-2"/>
    <n v="0.04"/>
    <n v="7.0000000000000007E-2"/>
    <n v="0.05"/>
    <n v="0.06"/>
    <n v="0.04"/>
    <n v="6.6666666666666666E-2"/>
    <n v="4.3333333333333335E-2"/>
    <n v="0.11"/>
    <m/>
    <x v="0"/>
    <s v="AVL"/>
    <m/>
    <s v="new"/>
    <m/>
    <m/>
    <s v="bur"/>
    <m/>
    <s v="BHA"/>
    <m/>
    <s v="che"/>
    <s v="MCI"/>
    <s v="NOR"/>
    <m/>
    <s v="liv"/>
    <s v="1"/>
    <n v="0.4"/>
    <n v="0.13"/>
    <n v="1.4796625924066782"/>
    <n v="1.5747472225268204"/>
    <n v="0"/>
    <n v="1.5423839046364605"/>
    <n v="1.4796625924066782"/>
    <n v="2.5729661281319078"/>
    <n v="1.7131145377060264"/>
    <n v="1.334552545486857"/>
  </r>
  <r>
    <x v="308"/>
    <s v="Midfielder"/>
    <x v="1"/>
    <s v="Manchester Utd"/>
    <s v="MUN"/>
    <n v="0.01"/>
    <n v="0.1"/>
    <n v="0.02"/>
    <n v="0.12"/>
    <n v="0.02"/>
    <n v="0.1"/>
    <n v="1.6666666666666666E-2"/>
    <n v="0.10666666666666667"/>
    <n v="0.12333333333333334"/>
    <n v="67"/>
    <x v="0"/>
    <s v="LEI"/>
    <m/>
    <s v="eve"/>
    <s v="NOR"/>
    <s v="liv"/>
    <s v="ars"/>
    <m/>
    <s v="BRE"/>
    <m/>
    <s v="bha"/>
    <m/>
    <s v="CHE"/>
    <m/>
    <s v="cry"/>
    <s v="2"/>
    <n v="8.3333333333333329E-2"/>
    <n v="0.32"/>
    <n v="2.4928207150879746"/>
    <n v="2.4226251976943716"/>
    <n v="4.7972812394109363"/>
    <n v="2.3380289678953674"/>
    <n v="2.3615910698908316"/>
    <n v="2.3650262495673462"/>
    <n v="2.2439004281551309"/>
    <n v="2.3301828348132365"/>
  </r>
  <r>
    <x v="309"/>
    <s v="Midfielder"/>
    <x v="1"/>
    <s v="Chelsea"/>
    <s v="CHE"/>
    <n v="0.09"/>
    <n v="0.08"/>
    <n v="0.08"/>
    <n v="0.1"/>
    <n v="0.06"/>
    <n v="0.09"/>
    <n v="7.6666666666666661E-2"/>
    <n v="9.0000000000000011E-2"/>
    <n v="0.16666666666666669"/>
    <n v="68"/>
    <x v="0"/>
    <s v="BRE"/>
    <m/>
    <s v="sou"/>
    <s v="ARS"/>
    <m/>
    <s v="WHU"/>
    <m/>
    <s v="eve"/>
    <m/>
    <s v="WOL"/>
    <s v="LEI"/>
    <s v="mun"/>
    <s v="lee"/>
    <s v="WAT"/>
    <s v="2"/>
    <n v="0.3833333333333333"/>
    <n v="0.27"/>
    <n v="2.5857177661041573"/>
    <n v="2.6531478259152874"/>
    <n v="2.5475510554338188"/>
    <n v="2.6012098903114698"/>
    <n v="2.6845829648603043"/>
    <n v="5.4112854766791836"/>
    <n v="5.4578241556419211"/>
    <n v="2.7378086848324443"/>
  </r>
  <r>
    <x v="310"/>
    <s v="Goalkeeper"/>
    <x v="2"/>
    <s v="Burnley"/>
    <s v="BUR"/>
    <n v="0"/>
    <n v="0.01"/>
    <n v="0"/>
    <n v="0"/>
    <n v="0"/>
    <n v="0"/>
    <n v="0"/>
    <n v="3.3333333333333335E-3"/>
    <n v="3.3333333333333335E-3"/>
    <n v="96"/>
    <x v="0"/>
    <s v="MCI"/>
    <s v="EVE"/>
    <s v="nor"/>
    <s v="whu"/>
    <s v="SOU"/>
    <s v="WOL"/>
    <m/>
    <s v="wat"/>
    <m/>
    <s v="AVL"/>
    <m/>
    <s v="tot"/>
    <s v="avl"/>
    <s v="NEW"/>
    <s v="2"/>
    <n v="0"/>
    <n v="0.01"/>
    <n v="4.0152418742960698"/>
    <n v="2.0134549912774724"/>
    <n v="4.0191993527993892"/>
    <n v="2.0093826129011139"/>
    <n v="2.011292990073966"/>
    <n v="2.0090502375925787"/>
    <n v="4.01741408932096"/>
    <n v="2.0108442872174872"/>
  </r>
  <r>
    <x v="311"/>
    <s v="Defender"/>
    <x v="0"/>
    <s v="Watford"/>
    <s v="WAT"/>
    <n v="0"/>
    <n v="0.01"/>
    <n v="0"/>
    <n v="0.01"/>
    <n v="0"/>
    <n v="0.01"/>
    <n v="0"/>
    <n v="0.01"/>
    <n v="0.01"/>
    <m/>
    <x v="0"/>
    <s v="liv"/>
    <m/>
    <s v="LEE"/>
    <s v="BRE"/>
    <m/>
    <s v="mci"/>
    <m/>
    <s v="BUR"/>
    <m/>
    <s v="cry"/>
    <m/>
    <s v="LEI"/>
    <s v="EVE"/>
    <s v="che"/>
    <s v="1"/>
    <n v="0"/>
    <n v="0.03"/>
    <n v="1.0189369365369918"/>
    <n v="1.0374133622510859"/>
    <n v="1.0268952035455992"/>
    <n v="1.0142906908282996"/>
    <n v="1.0307009757341392"/>
    <n v="1.0245590538290836"/>
    <n v="2.068091018306125"/>
    <n v="1.0181413541602991"/>
  </r>
  <r>
    <x v="312"/>
    <s v="Midfielder"/>
    <x v="1"/>
    <s v="Arsenal"/>
    <s v="ARS"/>
    <n v="0.38"/>
    <n v="0.24"/>
    <n v="0.45"/>
    <n v="0.21"/>
    <n v="0.28999999999999998"/>
    <n v="0.22"/>
    <n v="0.37333333333333335"/>
    <n v="0.2233333333333333"/>
    <n v="0.59666666666666668"/>
    <n v="46"/>
    <x v="0"/>
    <s v="CRY"/>
    <m/>
    <s v="BHA"/>
    <s v="sou"/>
    <s v="che"/>
    <s v="MUN"/>
    <m/>
    <s v="whu"/>
    <m/>
    <s v="LEE"/>
    <s v="tot"/>
    <s v="new"/>
    <m/>
    <s v="EVE"/>
    <s v="1"/>
    <n v="1.8666666666666667"/>
    <n v="0.66999999999999993"/>
    <n v="3.0766044404369657"/>
    <n v="3.2957436026508309"/>
    <n v="6.0698986852762822"/>
    <n v="3.4967177902882889"/>
    <n v="3.3342894210562672"/>
    <n v="7.2851380187746235"/>
    <n v="3.750834190835914"/>
    <n v="3.6579981441769975"/>
  </r>
  <r>
    <x v="313"/>
    <s v="Midfielder"/>
    <x v="1"/>
    <s v="West Ham"/>
    <s v="WHU"/>
    <n v="0.19"/>
    <n v="0.08"/>
    <n v="0.17"/>
    <n v="0.1"/>
    <n v="0.14000000000000001"/>
    <n v="7.0000000000000007E-2"/>
    <n v="0.16666666666666666"/>
    <n v="8.3333333333333329E-2"/>
    <n v="0.25"/>
    <m/>
    <x v="0"/>
    <s v="EVE"/>
    <m/>
    <s v="bre"/>
    <s v="BUR"/>
    <m/>
    <s v="che"/>
    <m/>
    <s v="ARS"/>
    <m/>
    <s v="nor"/>
    <m/>
    <s v="MCI"/>
    <m/>
    <s v="bha"/>
    <s v="1"/>
    <n v="0.83333333333333326"/>
    <n v="0.25"/>
    <n v="2.1351503243857088"/>
    <n v="1.971215683591077"/>
    <n v="2.1086463459550293"/>
    <n v="1.6551044557885752"/>
    <n v="1.9079290459999541"/>
    <n v="2.4576240550594877"/>
    <n v="1.5160527243552613"/>
    <n v="1.9804424058627068"/>
  </r>
  <r>
    <x v="314"/>
    <s v="Defender"/>
    <x v="0"/>
    <s v="Arsenal"/>
    <s v="ARS"/>
    <n v="0.09"/>
    <n v="0.12"/>
    <n v="0.08"/>
    <n v="0.12"/>
    <n v="0.08"/>
    <n v="0.09"/>
    <n v="8.3333333333333329E-2"/>
    <n v="0.10999999999999999"/>
    <n v="0.1933333333333333"/>
    <n v="52"/>
    <x v="0"/>
    <s v="CRY"/>
    <m/>
    <s v="BHA"/>
    <s v="sou"/>
    <s v="che"/>
    <s v="MUN"/>
    <m/>
    <s v="whu"/>
    <m/>
    <s v="LEE"/>
    <s v="tot"/>
    <s v="new"/>
    <m/>
    <s v="EVE"/>
    <s v="1"/>
    <n v="0.5"/>
    <n v="0.32999999999999996"/>
    <n v="1.6794671559379823"/>
    <n v="1.751169720184043"/>
    <n v="3.3316751282967072"/>
    <n v="1.8169286856528042"/>
    <n v="1.7637819524875304"/>
    <n v="3.7293027157357179"/>
    <n v="1.9000758390514356"/>
    <n v="1.8696997869908967"/>
  </r>
  <r>
    <x v="315"/>
    <s v="Forward"/>
    <x v="3"/>
    <s v="Crystal Palace"/>
    <s v="CRY"/>
    <n v="0.42"/>
    <n v="0.14000000000000001"/>
    <n v="0.47"/>
    <n v="0.12"/>
    <n v="0.42"/>
    <n v="0.12"/>
    <n v="0.43666666666666659"/>
    <n v="0.12666666666666668"/>
    <n v="0.56333333333333324"/>
    <n v="60"/>
    <x v="0"/>
    <s v="ARS"/>
    <m/>
    <s v="lei"/>
    <s v="new"/>
    <m/>
    <s v="LEE"/>
    <m/>
    <s v="sou"/>
    <m/>
    <s v="WAT"/>
    <s v="eve??"/>
    <s v="avl"/>
    <s v="eve??"/>
    <s v="MUN"/>
    <s v="2"/>
    <n v="1.7466666666666664"/>
    <n v="0.38"/>
    <n v="3.7823345579937562"/>
    <n v="4.5985092250093214"/>
    <n v="4.3062184149189395"/>
    <n v="4.6521916795769798"/>
    <n v="4.1260628210915993"/>
    <n v="8.6300299617549676"/>
    <n v="8.1530712673799659"/>
    <n v="4.0931747046043734"/>
  </r>
  <r>
    <x v="316"/>
    <s v="Defender"/>
    <x v="0"/>
    <s v="Manchester City"/>
    <s v="MCI"/>
    <n v="0.02"/>
    <n v="0.14000000000000001"/>
    <n v="0.02"/>
    <n v="0.1"/>
    <n v="0.02"/>
    <n v="0.09"/>
    <n v="0.02"/>
    <n v="0.11"/>
    <n v="0.13"/>
    <n v="80"/>
    <x v="0"/>
    <s v="bur"/>
    <m/>
    <s v="LIV"/>
    <s v="BHA"/>
    <m/>
    <s v="WAT"/>
    <m/>
    <s v="lee"/>
    <m/>
    <s v="NEW"/>
    <s v="wol"/>
    <s v="whu"/>
    <m/>
    <s v="AVL"/>
    <s v="2"/>
    <n v="0.12"/>
    <n v="0.33"/>
    <n v="2.4605146360120891"/>
    <n v="2.2840540480548785"/>
    <n v="2.4072606916660475"/>
    <n v="2.5081845533284692"/>
    <n v="2.561200433766289"/>
    <n v="4.9102105053370426"/>
    <n v="2.4140986489390226"/>
    <n v="2.4072606916660475"/>
  </r>
  <r>
    <x v="317"/>
    <s v="Midfielder"/>
    <x v="1"/>
    <s v="Tottenham"/>
    <s v="TOT"/>
    <n v="0.01"/>
    <n v="0.05"/>
    <n v="0.01"/>
    <n v="0.05"/>
    <n v="0.01"/>
    <n v="0.04"/>
    <n v="0.01"/>
    <n v="4.6666666666666669E-2"/>
    <n v="5.6666666666666671E-2"/>
    <n v="77"/>
    <x v="1"/>
    <s v="NEW"/>
    <m/>
    <s v="avl"/>
    <s v="BHA"/>
    <m/>
    <s v="bre"/>
    <m/>
    <s v="LEI"/>
    <m/>
    <s v="liv"/>
    <s v="ARS"/>
    <s v="BUR"/>
    <m/>
    <s v="nor"/>
    <s v="2"/>
    <n v="0.05"/>
    <n v="0.14000000000000001"/>
    <n v="2.2060414571322564"/>
    <n v="2.171954514258998"/>
    <n v="2.171954514258998"/>
    <n v="2.1703362891221274"/>
    <n v="2.2321552128926823"/>
    <n v="4.279170717930171"/>
    <n v="2.194439512982882"/>
    <n v="2.2556448342719717"/>
  </r>
  <r>
    <x v="318"/>
    <s v="Forward"/>
    <x v="3"/>
    <s v="Aston Villa"/>
    <s v="AVL"/>
    <n v="0.37"/>
    <n v="0.06"/>
    <n v="0.38"/>
    <n v="0.05"/>
    <n v="0.32"/>
    <n v="0.05"/>
    <n v="0.35666666666666669"/>
    <n v="5.3333333333333337E-2"/>
    <n v="0.41000000000000003"/>
    <m/>
    <x v="0"/>
    <s v="wol"/>
    <m/>
    <s v="TOT"/>
    <m/>
    <m/>
    <s v="lei"/>
    <m/>
    <s v="NOR"/>
    <m/>
    <s v="bur"/>
    <s v="LIV"/>
    <s v="CRY"/>
    <s v="BUR"/>
    <s v="mci"/>
    <s v="1"/>
    <n v="1.4266666666666667"/>
    <n v="0.16"/>
    <n v="2.4887079136433869"/>
    <n v="2.3270644742365496"/>
    <n v="0"/>
    <n v="2.9386996725774877"/>
    <n v="3.1348586160255882"/>
    <n v="4.625294026784271"/>
    <n v="4.9226415635660148"/>
    <n v="1.755818759363398"/>
  </r>
  <r>
    <x v="319"/>
    <s v="Midfielder"/>
    <x v="1"/>
    <s v="Southampton"/>
    <s v="SOU"/>
    <n v="0.04"/>
    <n v="0.08"/>
    <n v="0.03"/>
    <n v="7.0000000000000007E-2"/>
    <n v="0.03"/>
    <n v="0.08"/>
    <n v="3.3333333333333333E-2"/>
    <n v="7.6666666666666675E-2"/>
    <n v="0.11000000000000001"/>
    <m/>
    <x v="0"/>
    <s v="lee"/>
    <m/>
    <s v="CHE"/>
    <s v="ARS"/>
    <s v="bur"/>
    <s v="bha"/>
    <m/>
    <s v="CRY"/>
    <m/>
    <s v="bre"/>
    <m/>
    <s v="LIV"/>
    <m/>
    <s v="lei"/>
    <s v="1"/>
    <n v="0.16666666666666666"/>
    <n v="0.23000000000000004"/>
    <n v="1.4946877897643585"/>
    <n v="1.2398690161195092"/>
    <n v="2.7383768358235172"/>
    <n v="1.3589927578389605"/>
    <n v="1.3247252672956622"/>
    <n v="1.3556143579918098"/>
    <n v="1.2503883831002263"/>
    <n v="1.4846749181443719"/>
  </r>
  <r>
    <x v="320"/>
    <s v="Defender"/>
    <x v="0"/>
    <s v="Norwich City"/>
    <s v="NOR"/>
    <n v="0.02"/>
    <n v="0"/>
    <n v="7.0000000000000007E-2"/>
    <n v="0"/>
    <n v="0.06"/>
    <n v="0"/>
    <n v="5.000000000000001E-2"/>
    <n v="0"/>
    <n v="5.000000000000001E-2"/>
    <m/>
    <x v="1"/>
    <s v="bha"/>
    <m/>
    <s v="BUR"/>
    <s v="mun"/>
    <m/>
    <s v="NEW"/>
    <m/>
    <s v="avl"/>
    <m/>
    <s v="WHU"/>
    <m/>
    <s v="wol"/>
    <s v="lei"/>
    <s v="TOT"/>
    <s v="1"/>
    <n v="0.30000000000000004"/>
    <n v="0"/>
    <n v="1.2715071277773651"/>
    <n v="1.3070097573413928"/>
    <n v="1.2952754285492063"/>
    <n v="1.3253286165246152"/>
    <n v="1.2715071277773651"/>
    <n v="1.2760657659593484"/>
    <n v="2.648039249495544"/>
    <n v="1.2509155518514485"/>
  </r>
  <r>
    <x v="321"/>
    <s v="Midfielder"/>
    <x v="1"/>
    <s v="West Ham"/>
    <s v="WHU"/>
    <n v="0.19"/>
    <n v="0.17"/>
    <n v="0.18"/>
    <n v="0.22"/>
    <n v="0.18"/>
    <n v="0.21"/>
    <n v="0.18333333333333335"/>
    <n v="0.19999999999999998"/>
    <n v="0.3833333333333333"/>
    <m/>
    <x v="0"/>
    <s v="EVE"/>
    <m/>
    <s v="bre"/>
    <s v="BUR"/>
    <m/>
    <s v="che"/>
    <m/>
    <s v="ARS"/>
    <m/>
    <s v="nor"/>
    <m/>
    <s v="MCI"/>
    <m/>
    <s v="bha"/>
    <s v="1"/>
    <n v="0.91666666666666674"/>
    <n v="0.6"/>
    <n v="2.5892104541399923"/>
    <n v="2.3597019570275082"/>
    <n v="2.5521048843370409"/>
    <n v="1.9171462381040054"/>
    <n v="2.2711006643999361"/>
    <n v="3.0406736770832827"/>
    <n v="1.7224738140973659"/>
    <n v="2.3726193682077898"/>
  </r>
  <r>
    <x v="322"/>
    <s v="Midfielder"/>
    <x v="1"/>
    <s v="Brighton"/>
    <s v="BHA"/>
    <n v="0.14000000000000001"/>
    <n v="0.21"/>
    <n v="0.13"/>
    <n v="0.23"/>
    <n v="0.14000000000000001"/>
    <n v="0.28999999999999998"/>
    <n v="0.13666666666666669"/>
    <n v="0.24333333333333332"/>
    <n v="0.38"/>
    <n v="73"/>
    <x v="0"/>
    <s v="NOR"/>
    <m/>
    <s v="ars"/>
    <s v="tot"/>
    <s v="MCI"/>
    <s v="SOU"/>
    <m/>
    <s v="wol"/>
    <m/>
    <s v="MUN"/>
    <m/>
    <s v="lee"/>
    <m/>
    <s v="WHU"/>
    <s v="2"/>
    <n v="0.68333333333333346"/>
    <n v="0.73"/>
    <n v="3.9016387672160704"/>
    <n v="3.1844982015507095"/>
    <n v="5.8553413677444919"/>
    <n v="3.4129320315718465"/>
    <n v="3.3260759566907483"/>
    <n v="3.3910753522762609"/>
    <n v="3.7625850660511593"/>
    <n v="3.3005764974084855"/>
  </r>
  <r>
    <x v="323"/>
    <s v="Defender"/>
    <x v="0"/>
    <s v="Leeds United"/>
    <s v="LEE"/>
    <n v="0.01"/>
    <n v="0.01"/>
    <n v="0.01"/>
    <n v="0.02"/>
    <n v="7.0000000000000007E-2"/>
    <n v="0.02"/>
    <n v="3.0000000000000002E-2"/>
    <n v="1.6666666666666666E-2"/>
    <n v="4.6666666666666669E-2"/>
    <n v="84"/>
    <x v="0"/>
    <s v="SOU"/>
    <m/>
    <s v="wat"/>
    <m/>
    <m/>
    <s v="cry"/>
    <m/>
    <s v="MCI"/>
    <m/>
    <s v="ars"/>
    <m/>
    <s v="BHA"/>
    <s v="CHE"/>
    <s v="bre"/>
    <s v="2"/>
    <n v="0.18000000000000002"/>
    <n v="0.05"/>
    <n v="2.2299346938171167"/>
    <n v="2.2597387717012176"/>
    <n v="0"/>
    <n v="2.1882860793563084"/>
    <n v="2.1095619630169633"/>
    <n v="2.192760320535375"/>
    <n v="4.3472391798582724"/>
    <n v="2.2061965605162595"/>
  </r>
  <r>
    <x v="324"/>
    <s v="Forward"/>
    <x v="3"/>
    <s v="Leeds United"/>
    <s v="LEE"/>
    <n v="0.64"/>
    <n v="0.16"/>
    <n v="0.48"/>
    <n v="0.08"/>
    <n v="0.5"/>
    <n v="7.0000000000000007E-2"/>
    <n v="0.54"/>
    <n v="0.10333333333333333"/>
    <n v="0.64333333333333331"/>
    <n v="67"/>
    <x v="1"/>
    <s v="SOU"/>
    <m/>
    <s v="wat"/>
    <m/>
    <m/>
    <s v="cry"/>
    <m/>
    <s v="MCI"/>
    <m/>
    <s v="ars"/>
    <m/>
    <s v="BHA"/>
    <s v="CHE"/>
    <s v="bre"/>
    <s v="2"/>
    <n v="2.16"/>
    <n v="0.31"/>
    <n v="4.469298668383817"/>
    <n v="4.7893685482695982"/>
    <n v="0"/>
    <n v="4.0220287652612239"/>
    <n v="3.1766002115299958"/>
    <n v="4.0700782248798957"/>
    <n v="7.7290468445649232"/>
    <n v="4.2143717585876557"/>
  </r>
  <r>
    <x v="325"/>
    <s v="Goalkeeper"/>
    <x v="2"/>
    <s v="Brentford"/>
    <s v="BRE"/>
    <n v="0"/>
    <n v="0"/>
    <n v="0"/>
    <n v="0"/>
    <n v="0"/>
    <n v="0"/>
    <n v="0"/>
    <n v="0"/>
    <n v="0"/>
    <n v="0"/>
    <x v="0"/>
    <s v="che"/>
    <m/>
    <s v="WHU"/>
    <s v="wat"/>
    <m/>
    <m/>
    <m/>
    <s v="mun"/>
    <m/>
    <s v="SOU"/>
    <m/>
    <s v="eve"/>
    <m/>
    <s v="LEE"/>
    <s v="1"/>
    <n v="0"/>
    <n v="0"/>
    <n v="1"/>
    <n v="1"/>
    <n v="1"/>
    <n v="0"/>
    <n v="1"/>
    <n v="1"/>
    <n v="1"/>
    <n v="1"/>
  </r>
  <r>
    <x v="326"/>
    <s v="Forward"/>
    <x v="3"/>
    <s v="Leicester City"/>
    <s v="LEI"/>
    <n v="0.39"/>
    <n v="0.17"/>
    <n v="0.48"/>
    <n v="0.17"/>
    <n v="0.42"/>
    <n v="0.15"/>
    <n v="0.43"/>
    <n v="0.16333333333333333"/>
    <n v="0.59333333333333327"/>
    <n v="56"/>
    <x v="0"/>
    <s v="mun"/>
    <m/>
    <s v="CRY"/>
    <s v="new"/>
    <s v="eve"/>
    <s v="AVL"/>
    <m/>
    <s v="tot"/>
    <m/>
    <s v="EVE"/>
    <s v="che"/>
    <s v="wat"/>
    <s v="NOR"/>
    <s v="SOU"/>
    <s v="1"/>
    <n v="1.72"/>
    <n v="0.49"/>
    <n v="3.1751956569791533"/>
    <n v="2.8091836320758325"/>
    <n v="6.7122941368115114"/>
    <n v="3.0001025079599222"/>
    <n v="2.8484112319723369"/>
    <n v="5.6521197515555386"/>
    <n v="7.4693038786678372"/>
    <n v="3.2093724927644676"/>
  </r>
  <r>
    <x v="327"/>
    <s v="Midfielder"/>
    <x v="1"/>
    <s v="Manchester Utd"/>
    <s v="MUN"/>
    <n v="0.19"/>
    <n v="0.28000000000000003"/>
    <n v="0.19"/>
    <n v="0.34"/>
    <n v="0.28999999999999998"/>
    <n v="0.18"/>
    <n v="0.2233333333333333"/>
    <n v="0.26666666666666666"/>
    <n v="0.49"/>
    <n v="77"/>
    <x v="0"/>
    <s v="LEI"/>
    <m/>
    <s v="eve"/>
    <s v="NOR"/>
    <s v="liv"/>
    <s v="ars"/>
    <m/>
    <s v="BRE"/>
    <m/>
    <s v="bha"/>
    <m/>
    <s v="CHE"/>
    <m/>
    <s v="cry"/>
    <s v="2"/>
    <n v="1.1166666666666665"/>
    <n v="0.8"/>
    <n v="4.3419166212858311"/>
    <n v="4.0083428816054845"/>
    <n v="7.7887331624899865"/>
    <n v="3.6063360044614572"/>
    <n v="3.7183046709688288"/>
    <n v="3.7346288719109428"/>
    <n v="3.1590309602413251"/>
    <n v="3.5690506613025694"/>
  </r>
  <r>
    <x v="328"/>
    <s v="Midfielder"/>
    <x v="1"/>
    <s v="Watford"/>
    <s v="WAT"/>
    <n v="0.01"/>
    <n v="0.01"/>
    <n v="0.01"/>
    <n v="0.03"/>
    <n v="0.01"/>
    <n v="0.02"/>
    <n v="0.01"/>
    <n v="0.02"/>
    <n v="0.03"/>
    <m/>
    <x v="0"/>
    <s v="liv"/>
    <m/>
    <s v="LEE"/>
    <s v="BRE"/>
    <m/>
    <s v="mci"/>
    <m/>
    <s v="BUR"/>
    <m/>
    <s v="cry"/>
    <m/>
    <s v="LEI"/>
    <s v="EVE"/>
    <s v="che"/>
    <s v="1"/>
    <n v="0.05"/>
    <n v="0.06"/>
    <n v="1.0694354339689702"/>
    <n v="1.1371823282539817"/>
    <n v="1.0986157463338633"/>
    <n v="1.0523991997037649"/>
    <n v="1.1125702443585106"/>
    <n v="1.0900498640399736"/>
    <n v="2.2496670671224583"/>
    <n v="1.066518298587763"/>
  </r>
  <r>
    <x v="329"/>
    <s v="Midfielder"/>
    <x v="1"/>
    <s v="Aston Villa"/>
    <s v="AVL"/>
    <n v="0.39"/>
    <n v="0.28000000000000003"/>
    <n v="0.27"/>
    <n v="0.2"/>
    <n v="0.25"/>
    <n v="0.17"/>
    <n v="0.30333333333333334"/>
    <n v="0.21666666666666667"/>
    <n v="0.52"/>
    <m/>
    <x v="0"/>
    <s v="wol"/>
    <m/>
    <s v="TOT"/>
    <m/>
    <m/>
    <s v="lei"/>
    <m/>
    <s v="NOR"/>
    <m/>
    <s v="bur"/>
    <s v="LIV"/>
    <s v="CRY"/>
    <s v="BUR"/>
    <s v="mci"/>
    <s v="1"/>
    <n v="1.5166666666666666"/>
    <n v="0.65"/>
    <n v="3.0328994619079865"/>
    <n v="2.8121678744826832"/>
    <n v="0"/>
    <n v="3.6473840066709391"/>
    <n v="3.9152481101189753"/>
    <n v="5.5849603306928071"/>
    <n v="5.9910021351216578"/>
    <n v="2.0321054487105226"/>
  </r>
  <r>
    <x v="330"/>
    <s v="Midfielder"/>
    <x v="1"/>
    <s v="Manchester City"/>
    <s v="MCI"/>
    <n v="0.46"/>
    <n v="0.32"/>
    <n v="0.38"/>
    <n v="0.38"/>
    <n v="0.36"/>
    <n v="0.32"/>
    <n v="0.40000000000000008"/>
    <n v="0.34"/>
    <n v="0.7400000000000001"/>
    <n v="83"/>
    <x v="0"/>
    <s v="bur"/>
    <m/>
    <s v="LIV"/>
    <s v="BHA"/>
    <m/>
    <s v="WAT"/>
    <m/>
    <s v="lee"/>
    <m/>
    <s v="NEW"/>
    <s v="wol"/>
    <s v="whu"/>
    <m/>
    <s v="AVL"/>
    <s v="2"/>
    <n v="2.0000000000000004"/>
    <n v="1.02"/>
    <n v="5.09056489057002"/>
    <n v="3.906318278057185"/>
    <n v="4.7331717529588087"/>
    <n v="5.4104830023377275"/>
    <n v="5.7662784666093163"/>
    <n v="10.10852383581749"/>
    <n v="4.7790620439907734"/>
    <n v="4.7331717529588087"/>
  </r>
  <r>
    <x v="331"/>
    <s v="Goalkeeper"/>
    <x v="2"/>
    <s v="Tottenham"/>
    <s v="TOT"/>
    <n v="0"/>
    <n v="0"/>
    <n v="0"/>
    <n v="0"/>
    <n v="0"/>
    <n v="0"/>
    <n v="0"/>
    <n v="0"/>
    <n v="0"/>
    <n v="90"/>
    <x v="0"/>
    <s v="NEW"/>
    <m/>
    <s v="avl"/>
    <s v="BHA"/>
    <m/>
    <s v="bre"/>
    <m/>
    <s v="LEI"/>
    <m/>
    <s v="liv"/>
    <s v="ARS"/>
    <s v="BUR"/>
    <m/>
    <s v="nor"/>
    <s v="2"/>
    <n v="0"/>
    <n v="0"/>
    <n v="2"/>
    <n v="2"/>
    <n v="2"/>
    <n v="2"/>
    <n v="2"/>
    <n v="4"/>
    <n v="2"/>
    <n v="2"/>
  </r>
  <r>
    <x v="332"/>
    <s v="Midfielder"/>
    <x v="1"/>
    <s v="Tottenham"/>
    <s v="TOT"/>
    <n v="0.09"/>
    <n v="0.05"/>
    <n v="0.12"/>
    <n v="0.04"/>
    <n v="0.1"/>
    <n v="0.04"/>
    <n v="0.10333333333333333"/>
    <n v="4.3333333333333335E-2"/>
    <n v="0.14666666666666667"/>
    <n v="95"/>
    <x v="0"/>
    <s v="NEW"/>
    <m/>
    <s v="avl"/>
    <s v="BHA"/>
    <m/>
    <s v="bre"/>
    <m/>
    <s v="LEI"/>
    <m/>
    <s v="liv"/>
    <s v="ARS"/>
    <s v="BUR"/>
    <m/>
    <s v="nor"/>
    <s v="2"/>
    <n v="0.51666666666666661"/>
    <n v="0.13"/>
    <n v="2.7012639067308375"/>
    <n v="2.585248697653431"/>
    <n v="2.585248697653431"/>
    <n v="2.5797410542051353"/>
    <n v="2.7901423035294801"/>
    <n v="4.9501599873412854"/>
    <n v="2.6617765880470019"/>
    <n v="2.8700894359432017"/>
  </r>
  <r>
    <x v="333"/>
    <s v="Midfielder"/>
    <x v="1"/>
    <s v="Norwich City"/>
    <s v="NOR"/>
    <n v="0.08"/>
    <n v="0.08"/>
    <n v="7.0000000000000007E-2"/>
    <n v="7.0000000000000007E-2"/>
    <n v="0.08"/>
    <n v="0.09"/>
    <n v="7.6666666666666675E-2"/>
    <n v="0.08"/>
    <n v="0.15666666666666668"/>
    <m/>
    <x v="0"/>
    <s v="bha"/>
    <m/>
    <s v="BUR"/>
    <s v="mun"/>
    <m/>
    <s v="NEW"/>
    <m/>
    <s v="avl"/>
    <m/>
    <s v="WHU"/>
    <m/>
    <s v="wol"/>
    <s v="lei"/>
    <s v="TOT"/>
    <s v="1"/>
    <n v="0.38333333333333336"/>
    <n v="0.24"/>
    <n v="1.5641314766040806"/>
    <n v="1.6378980513648937"/>
    <n v="1.613516723763351"/>
    <n v="1.6759605698900339"/>
    <n v="1.5641314766040806"/>
    <n v="1.5736033137155347"/>
    <n v="3.3464815517296294"/>
    <n v="1.5213467577357873"/>
  </r>
  <r>
    <x v="334"/>
    <s v="Forward"/>
    <x v="3"/>
    <s v="Arsenal"/>
    <s v="ARS"/>
    <n v="0.5"/>
    <n v="7.0000000000000007E-2"/>
    <n v="0.59"/>
    <n v="7.0000000000000007E-2"/>
    <n v="0.55000000000000004"/>
    <n v="0.06"/>
    <n v="0.54666666666666663"/>
    <n v="6.6666666666666666E-2"/>
    <n v="0.61333333333333329"/>
    <n v="80"/>
    <x v="1"/>
    <s v="CRY"/>
    <m/>
    <s v="BHA"/>
    <s v="sou"/>
    <s v="che"/>
    <s v="MUN"/>
    <m/>
    <s v="whu"/>
    <m/>
    <s v="LEE"/>
    <s v="tot"/>
    <s v="new"/>
    <m/>
    <s v="EVE"/>
    <s v="2"/>
    <n v="2.1866666666666665"/>
    <n v="0.2"/>
    <n v="3.9538091712915477"/>
    <n v="4.1599900387621478"/>
    <n v="7.8292345054636243"/>
    <n v="4.349080076013685"/>
    <n v="4.196256538076593"/>
    <n v="8.9726134315934694"/>
    <n v="4.5881698825736059"/>
    <n v="4.5008234838774381"/>
  </r>
  <r>
    <x v="335"/>
    <s v="Defender"/>
    <x v="0"/>
    <s v="Brentford"/>
    <s v="BRE"/>
    <n v="7.0000000000000007E-2"/>
    <n v="0.02"/>
    <n v="0.09"/>
    <n v="0.02"/>
    <n v="0.09"/>
    <n v="0.02"/>
    <n v="8.3333333333333329E-2"/>
    <n v="0.02"/>
    <n v="0.10333333333333333"/>
    <n v="98"/>
    <x v="0"/>
    <s v="che"/>
    <m/>
    <s v="WHU"/>
    <s v="wat"/>
    <m/>
    <m/>
    <m/>
    <s v="mun"/>
    <m/>
    <s v="SOU"/>
    <m/>
    <s v="eve"/>
    <m/>
    <s v="LEE"/>
    <s v="2"/>
    <n v="0.5"/>
    <n v="0.06"/>
    <n v="2.3386386109922483"/>
    <n v="2.5153227631241171"/>
    <n v="2.6324074441420953"/>
    <n v="0"/>
    <n v="2.5511807999585185"/>
    <n v="2.5598409936416751"/>
    <n v="2.5867853984516893"/>
    <n v="2.6983827620202705"/>
  </r>
  <r>
    <x v="336"/>
    <s v="Midfielder"/>
    <x v="1"/>
    <s v="Norwich City"/>
    <s v="NOR"/>
    <n v="0.1"/>
    <n v="0.06"/>
    <n v="0.06"/>
    <n v="0.01"/>
    <n v="7.0000000000000007E-2"/>
    <n v="0.03"/>
    <n v="7.6666666666666675E-2"/>
    <n v="3.3333333333333333E-2"/>
    <n v="0.11000000000000001"/>
    <m/>
    <x v="0"/>
    <s v="bha"/>
    <m/>
    <s v="BUR"/>
    <s v="mun"/>
    <m/>
    <s v="NEW"/>
    <m/>
    <s v="avl"/>
    <m/>
    <s v="WHU"/>
    <m/>
    <s v="wol"/>
    <s v="lei"/>
    <s v="TOT"/>
    <s v="1"/>
    <n v="0.38333333333333336"/>
    <n v="0.1"/>
    <n v="1.4374281503079769"/>
    <n v="1.4946268312722437"/>
    <n v="1.4757215237737213"/>
    <n v="1.5241405488452135"/>
    <n v="1.4374281503079769"/>
    <n v="1.4447726229345057"/>
    <n v="3.0440632352983759"/>
    <n v="1.4042528335384448"/>
  </r>
  <r>
    <x v="337"/>
    <s v="Midfielder"/>
    <x v="1"/>
    <s v="Manchester City"/>
    <s v="MCI"/>
    <n v="0.57999999999999996"/>
    <n v="0.19"/>
    <n v="0.61"/>
    <n v="0.23"/>
    <n v="0.56000000000000005"/>
    <n v="0.22"/>
    <n v="0.58333333333333337"/>
    <n v="0.21333333333333335"/>
    <n v="0.79666666666666675"/>
    <n v="73"/>
    <x v="0"/>
    <s v="bur"/>
    <m/>
    <s v="LIV"/>
    <s v="BHA"/>
    <m/>
    <s v="WAT"/>
    <m/>
    <s v="lee"/>
    <m/>
    <s v="NEW"/>
    <s v="wol"/>
    <s v="whu"/>
    <m/>
    <s v="AVL"/>
    <s v="2"/>
    <n v="2.916666666666667"/>
    <n v="0.64"/>
    <n v="5.6397712342585109"/>
    <n v="4.2450790316633729"/>
    <n v="5.2188678370938728"/>
    <n v="6.0165401363072348"/>
    <n v="6.4355619468787424"/>
    <n v="11.194034142182408"/>
    <n v="5.2729130253180525"/>
    <n v="5.2188678370938728"/>
  </r>
  <r>
    <x v="338"/>
    <s v="Midfielder"/>
    <x v="1"/>
    <s v="Leeds United"/>
    <s v="LEE"/>
    <n v="0.38"/>
    <n v="0.22"/>
    <n v="0.3"/>
    <n v="0.23"/>
    <n v="0.31"/>
    <n v="0.22"/>
    <n v="0.33"/>
    <n v="0.22333333333333336"/>
    <n v="0.55333333333333334"/>
    <n v="90"/>
    <x v="0"/>
    <s v="SOU"/>
    <m/>
    <s v="wat"/>
    <m/>
    <m/>
    <s v="cry"/>
    <m/>
    <s v="MCI"/>
    <m/>
    <s v="ars"/>
    <m/>
    <s v="BHA"/>
    <s v="CHE"/>
    <s v="bre"/>
    <s v="2"/>
    <n v="1.6500000000000001"/>
    <n v="0.67"/>
    <n v="4.3193412593726546"/>
    <n v="4.6199736971601082"/>
    <n v="0"/>
    <n v="3.8992334961158059"/>
    <n v="3.1051467573884981"/>
    <n v="3.9443649723568255"/>
    <n v="7.502586509874746"/>
    <n v="4.0798957408596603"/>
  </r>
  <r>
    <x v="339"/>
    <s v="Defender"/>
    <x v="0"/>
    <s v="Manchester Utd"/>
    <s v="MUN"/>
    <n v="0.04"/>
    <n v="0.01"/>
    <n v="0.04"/>
    <n v="0.01"/>
    <n v="7.0000000000000007E-2"/>
    <n v="0.03"/>
    <n v="5.000000000000001E-2"/>
    <n v="1.6666666666666666E-2"/>
    <n v="6.666666666666668E-2"/>
    <n v="88"/>
    <x v="0"/>
    <s v="LEI"/>
    <m/>
    <s v="eve"/>
    <s v="NOR"/>
    <s v="liv"/>
    <s v="ars"/>
    <m/>
    <s v="BRE"/>
    <m/>
    <s v="bha"/>
    <m/>
    <s v="CHE"/>
    <m/>
    <s v="cry"/>
    <s v="2"/>
    <n v="0.30000000000000004"/>
    <n v="0.05"/>
    <n v="2.4276543395391519"/>
    <n v="2.3667408740323062"/>
    <n v="4.6918556209764324"/>
    <n v="2.2933309225538316"/>
    <n v="2.3137773746986556"/>
    <n v="2.3167583157402594"/>
    <n v="2.2116491318701552"/>
    <n v="2.2865222946726433"/>
  </r>
  <r>
    <x v="340"/>
    <s v="Forward"/>
    <x v="3"/>
    <s v="Wolves"/>
    <s v="WOL"/>
    <n v="0.24"/>
    <n v="0.1"/>
    <n v="0.26"/>
    <n v="0.12"/>
    <n v="0.28999999999999998"/>
    <n v="0.11"/>
    <n v="0.26333333333333336"/>
    <n v="0.11"/>
    <n v="0.37333333333333335"/>
    <n v="83"/>
    <x v="1"/>
    <s v="AVL"/>
    <m/>
    <s v="new"/>
    <m/>
    <m/>
    <s v="bur"/>
    <m/>
    <s v="BHA"/>
    <m/>
    <s v="che"/>
    <s v="MCI"/>
    <s v="NOR"/>
    <m/>
    <s v="liv"/>
    <s v="2"/>
    <n v="1.0533333333333335"/>
    <n v="0.33"/>
    <n v="3.2519495336400723"/>
    <n v="3.5001263984190594"/>
    <n v="0"/>
    <n v="3.4156561032964223"/>
    <n v="3.2519495336400723"/>
    <n v="5.4954776300298223"/>
    <n v="3.8612737933836536"/>
    <n v="2.8732031847612935"/>
  </r>
  <r>
    <x v="341"/>
    <s v="Defender"/>
    <x v="0"/>
    <s v="Wolves"/>
    <s v="WOL"/>
    <n v="0.03"/>
    <n v="0.1"/>
    <n v="0.02"/>
    <n v="0.13"/>
    <n v="0.03"/>
    <n v="0.14000000000000001"/>
    <n v="2.6666666666666668E-2"/>
    <n v="0.12333333333333334"/>
    <n v="0.15"/>
    <m/>
    <x v="0"/>
    <s v="AVL"/>
    <m/>
    <s v="new"/>
    <m/>
    <m/>
    <s v="bur"/>
    <m/>
    <s v="BHA"/>
    <m/>
    <s v="che"/>
    <s v="MCI"/>
    <s v="NOR"/>
    <m/>
    <s v="liv"/>
    <s v="1"/>
    <n v="0.16"/>
    <n v="0.37"/>
    <n v="1.4796625924066782"/>
    <n v="1.5747472225268204"/>
    <n v="0"/>
    <n v="1.5423839046364605"/>
    <n v="1.4796625924066782"/>
    <n v="2.5729661281319078"/>
    <n v="1.7131145377060264"/>
    <n v="1.334552545486857"/>
  </r>
  <r>
    <x v="342"/>
    <s v="Defender"/>
    <x v="0"/>
    <s v="Chelsea"/>
    <s v="CHE"/>
    <n v="0.14000000000000001"/>
    <n v="0.27"/>
    <n v="0.15"/>
    <n v="0.3"/>
    <n v="0.15"/>
    <n v="0.28000000000000003"/>
    <n v="0.1466666666666667"/>
    <n v="0.28333333333333338"/>
    <n v="0.43000000000000005"/>
    <n v="75"/>
    <x v="0"/>
    <s v="BRE"/>
    <m/>
    <s v="sou"/>
    <s v="ARS"/>
    <m/>
    <s v="WHU"/>
    <m/>
    <s v="eve"/>
    <m/>
    <s v="WOL"/>
    <s v="LEI"/>
    <s v="mun"/>
    <s v="lee"/>
    <s v="WAT"/>
    <s v="2"/>
    <n v="0.88000000000000012"/>
    <n v="0.85000000000000009"/>
    <n v="3.5509567377962123"/>
    <n v="3.7295087839287464"/>
    <n v="3.4498928457660809"/>
    <n v="3.5919792503655756"/>
    <n v="3.8127477487882548"/>
    <n v="7.7370263387576346"/>
    <n v="7.8602588611130457"/>
    <n v="3.9536872827961154"/>
  </r>
  <r>
    <x v="343"/>
    <s v="Defender"/>
    <x v="0"/>
    <s v="Leicester City"/>
    <s v="LEI"/>
    <n v="7.0000000000000007E-2"/>
    <n v="0.12"/>
    <n v="0.06"/>
    <n v="0.09"/>
    <n v="0.05"/>
    <n v="0.1"/>
    <n v="0.06"/>
    <n v="0.10333333333333333"/>
    <n v="0.16333333333333333"/>
    <n v="79"/>
    <x v="0"/>
    <s v="mun"/>
    <m/>
    <s v="CRY"/>
    <s v="new"/>
    <s v="eve"/>
    <s v="AVL"/>
    <m/>
    <s v="tot"/>
    <m/>
    <s v="EVE"/>
    <s v="che"/>
    <s v="wat"/>
    <s v="NOR"/>
    <s v="SOU"/>
    <s v="2"/>
    <n v="0.36"/>
    <n v="0.31"/>
    <n v="2.6594484570932275"/>
    <n v="2.5484855355162024"/>
    <n v="5.4286140595763399"/>
    <n v="2.6063659187027817"/>
    <n v="2.5603780658015682"/>
    <n v="5.1072037255847107"/>
    <n v="5.6581147505463578"/>
    <n v="2.6698097602498612"/>
  </r>
  <r>
    <x v="344"/>
    <s v="Forward"/>
    <x v="3"/>
    <s v="Everton"/>
    <s v="EVE"/>
    <n v="0.26"/>
    <n v="0.17"/>
    <n v="0.22"/>
    <n v="0.18"/>
    <n v="0.26"/>
    <n v="0.16"/>
    <n v="0.24666666666666667"/>
    <n v="0.17"/>
    <n v="0.41666666666666669"/>
    <n v="88"/>
    <x v="0"/>
    <s v="whu"/>
    <s v="bur"/>
    <s v="MUN"/>
    <s v="LEI"/>
    <m/>
    <s v="liv"/>
    <m/>
    <s v="CHE"/>
    <m/>
    <s v="lei"/>
    <s v="CRY"/>
    <s v="BRE"/>
    <s v="wat"/>
    <s v="ars"/>
    <s v="2"/>
    <n v="0.98666666666666669"/>
    <n v="0.51"/>
    <n v="6.9088989995781418"/>
    <n v="3.4730963046510404"/>
    <n v="3.8287314138388489"/>
    <n v="2.944742722789929"/>
    <n v="2.9050520019971393"/>
    <n v="7.0539553215342465"/>
    <n v="7.0319560024006842"/>
    <n v="3.2543388973968597"/>
  </r>
  <r>
    <x v="345"/>
    <s v="Defender"/>
    <x v="0"/>
    <s v="Brentford"/>
    <s v="BRE"/>
    <n v="7.0000000000000007E-2"/>
    <n v="0.04"/>
    <n v="7.0000000000000007E-2"/>
    <n v="0.03"/>
    <n v="0.06"/>
    <n v="0.03"/>
    <n v="6.6666666666666666E-2"/>
    <n v="3.3333333333333333E-2"/>
    <n v="0.1"/>
    <n v="86"/>
    <x v="0"/>
    <s v="che"/>
    <m/>
    <s v="WHU"/>
    <s v="wat"/>
    <m/>
    <m/>
    <m/>
    <s v="mun"/>
    <m/>
    <s v="SOU"/>
    <m/>
    <s v="eve"/>
    <m/>
    <s v="LEE"/>
    <s v="2"/>
    <n v="0.4"/>
    <n v="0.1"/>
    <n v="2.3023559026716502"/>
    <n v="2.460109609932247"/>
    <n v="2.5646495036982992"/>
    <n v="0"/>
    <n v="2.4921257142486772"/>
    <n v="2.4998580300372097"/>
    <n v="2.5239155343318656"/>
    <n v="2.6235560375180986"/>
  </r>
  <r>
    <x v="346"/>
    <s v="Midfielder"/>
    <x v="1"/>
    <s v="Manchester City"/>
    <s v="MCI"/>
    <n v="0.61"/>
    <n v="0.23"/>
    <n v="0.57999999999999996"/>
    <n v="0.35"/>
    <n v="0.56000000000000005"/>
    <n v="0.33"/>
    <n v="0.58333333333333337"/>
    <n v="0.30333333333333329"/>
    <n v="0.88666666666666671"/>
    <n v="61"/>
    <x v="0"/>
    <s v="bur"/>
    <m/>
    <s v="LIV"/>
    <s v="BHA"/>
    <m/>
    <s v="WAT"/>
    <m/>
    <s v="lee"/>
    <m/>
    <s v="NEW"/>
    <s v="wol"/>
    <s v="whu"/>
    <m/>
    <s v="AVL"/>
    <s v="2"/>
    <n v="2.916666666666667"/>
    <n v="0.90999999999999992"/>
    <n v="5.9160800158657647"/>
    <n v="4.4155114604963002"/>
    <n v="5.4632242520935002"/>
    <n v="6.321450868304316"/>
    <n v="6.7722822071385158"/>
    <n v="11.740160445384635"/>
    <n v="5.521372214681465"/>
    <n v="5.4632242520935002"/>
  </r>
  <r>
    <x v="347"/>
    <s v="Defender"/>
    <x v="0"/>
    <s v="Arsenal"/>
    <s v="ARS"/>
    <n v="0.04"/>
    <n v="0"/>
    <n v="0.11"/>
    <n v="0"/>
    <n v="0.14000000000000001"/>
    <n v="0"/>
    <n v="9.6666666666666679E-2"/>
    <n v="0"/>
    <n v="9.6666666666666679E-2"/>
    <n v="55"/>
    <x v="0"/>
    <s v="CRY"/>
    <m/>
    <s v="BHA"/>
    <s v="sou"/>
    <s v="che"/>
    <s v="MUN"/>
    <m/>
    <s v="whu"/>
    <m/>
    <s v="LEE"/>
    <s v="tot"/>
    <s v="new"/>
    <m/>
    <s v="EVE"/>
    <s v="1"/>
    <n v="0.58000000000000007"/>
    <n v="0"/>
    <n v="1.4748083740289515"/>
    <n v="1.5249137803695723"/>
    <n v="2.9305681619422779"/>
    <n v="1.5708658285284656"/>
    <n v="1.5337271475214069"/>
    <n v="3.2084284037671287"/>
    <n v="1.6289686586142564"/>
    <n v="1.6077420198249641"/>
  </r>
  <r>
    <x v="348"/>
    <s v="Goalkeeper"/>
    <x v="2"/>
    <s v="Brighton"/>
    <s v="BHA"/>
    <n v="0"/>
    <n v="0.02"/>
    <n v="0"/>
    <n v="0.03"/>
    <n v="0"/>
    <n v="0.03"/>
    <n v="0"/>
    <n v="2.6666666666666668E-2"/>
    <n v="2.6666666666666668E-2"/>
    <n v="97"/>
    <x v="0"/>
    <s v="NOR"/>
    <m/>
    <s v="ars"/>
    <s v="tot"/>
    <s v="MCI"/>
    <s v="SOU"/>
    <m/>
    <s v="wol"/>
    <m/>
    <s v="MUN"/>
    <m/>
    <s v="lee"/>
    <m/>
    <s v="WHU"/>
    <s v="2"/>
    <n v="0"/>
    <n v="0.08"/>
    <n v="2.1076399302197775"/>
    <n v="2.0670470680123043"/>
    <n v="4.1050193227025185"/>
    <n v="2.0799772848059535"/>
    <n v="2.0750609032089105"/>
    <n v="2.0787401142797886"/>
    <n v="2.099768966002896"/>
    <n v="2.0736175375891595"/>
  </r>
  <r>
    <x v="349"/>
    <s v="Forward"/>
    <x v="3"/>
    <s v="Liverpool"/>
    <s v="LIV"/>
    <n v="0.53"/>
    <n v="0.22"/>
    <n v="0.55000000000000004"/>
    <n v="0.17"/>
    <n v="0.47"/>
    <n v="0.13"/>
    <n v="0.51666666666666672"/>
    <n v="0.17333333333333334"/>
    <n v="0.69000000000000006"/>
    <n v="53"/>
    <x v="0"/>
    <s v="WAT"/>
    <m/>
    <s v="mci"/>
    <s v="mun"/>
    <m/>
    <s v="EVE"/>
    <m/>
    <s v="new"/>
    <m/>
    <s v="TOT"/>
    <s v="avl?"/>
    <s v="sou"/>
    <m/>
    <s v="WOL"/>
    <s v="1"/>
    <n v="2.0666666666666669"/>
    <n v="0.52"/>
    <n v="3.9211200991325348"/>
    <n v="2.2321751203067164"/>
    <n v="3.5459303617131566"/>
    <n v="3.7103896976101844"/>
    <n v="3.80505562692335"/>
    <n v="6.5044444376884361"/>
    <n v="3.5859322087258327"/>
    <n v="3.4269692037547657"/>
  </r>
  <r>
    <x v="350"/>
    <s v="Defender"/>
    <x v="0"/>
    <s v="Leeds United"/>
    <s v="LEE"/>
    <n v="0.04"/>
    <n v="0.05"/>
    <n v="0.04"/>
    <n v="0.01"/>
    <n v="0.05"/>
    <n v="0.01"/>
    <n v="4.3333333333333335E-2"/>
    <n v="2.3333333333333334E-2"/>
    <n v="6.6666666666666666E-2"/>
    <n v="85"/>
    <x v="0"/>
    <s v="SOU"/>
    <m/>
    <s v="wat"/>
    <m/>
    <m/>
    <s v="cry"/>
    <m/>
    <s v="MCI"/>
    <m/>
    <s v="ars"/>
    <m/>
    <s v="BHA"/>
    <s v="CHE"/>
    <s v="bre"/>
    <s v="2"/>
    <n v="0.26"/>
    <n v="7.0000000000000007E-2"/>
    <n v="2.3299062998245583"/>
    <n v="2.3726686724408772"/>
    <n v="0"/>
    <n v="2.2701495921199206"/>
    <n v="2.1571975991112948"/>
    <n v="2.2765691555507552"/>
    <n v="4.4982127363183899"/>
    <n v="2.2958472390015898"/>
  </r>
  <r>
    <x v="351"/>
    <s v="Midfielder"/>
    <x v="1"/>
    <s v="Manchester City"/>
    <s v="MCI"/>
    <n v="7.0000000000000007E-2"/>
    <n v="0.06"/>
    <n v="0.06"/>
    <n v="0.05"/>
    <n v="0.08"/>
    <n v="0.04"/>
    <n v="7.0000000000000007E-2"/>
    <n v="4.9999999999999996E-2"/>
    <n v="0.12"/>
    <n v="94"/>
    <x v="0"/>
    <s v="bur"/>
    <m/>
    <s v="LIV"/>
    <s v="BHA"/>
    <m/>
    <s v="WAT"/>
    <m/>
    <s v="lee"/>
    <m/>
    <s v="NEW"/>
    <s v="wol"/>
    <s v="whu"/>
    <m/>
    <s v="AVL"/>
    <s v="2"/>
    <n v="0.35000000000000003"/>
    <n v="0.15"/>
    <n v="2.5116829289023213"/>
    <n v="2.315615608949865"/>
    <n v="2.4525118796289416"/>
    <n v="2.5646495036982992"/>
    <n v="2.6235560375180986"/>
    <n v="5.0113450059300479"/>
    <n v="2.460109609932247"/>
    <n v="2.4525118796289416"/>
  </r>
  <r>
    <x v="352"/>
    <s v="Forward"/>
    <x v="3"/>
    <s v="Leeds United"/>
    <s v="LEE"/>
    <n v="0.27"/>
    <n v="0.28999999999999998"/>
    <n v="0.24"/>
    <n v="0.16"/>
    <n v="0.17"/>
    <n v="0.14000000000000001"/>
    <n v="0.22666666666666668"/>
    <n v="0.19666666666666666"/>
    <n v="0.42333333333333334"/>
    <n v="77"/>
    <x v="0"/>
    <s v="SOU"/>
    <m/>
    <s v="wat"/>
    <m/>
    <m/>
    <s v="cry"/>
    <m/>
    <s v="MCI"/>
    <m/>
    <s v="ars"/>
    <m/>
    <s v="BHA"/>
    <s v="CHE"/>
    <s v="bre"/>
    <s v="2"/>
    <n v="0.90666666666666673"/>
    <n v="0.59"/>
    <n v="3.4962417032447148"/>
    <n v="3.6901841810702423"/>
    <n v="0"/>
    <n v="3.2252239076953977"/>
    <n v="2.7129466868784995"/>
    <n v="3.2543388973968597"/>
    <n v="6.2595708950197722"/>
    <n v="3.3417718213304419"/>
  </r>
  <r>
    <x v="353"/>
    <s v="Defender"/>
    <x v="0"/>
    <s v="Southampton"/>
    <s v="SOU"/>
    <n v="0.06"/>
    <n v="0.02"/>
    <n v="0.03"/>
    <n v="0.01"/>
    <n v="0.05"/>
    <n v="0.03"/>
    <n v="4.6666666666666669E-2"/>
    <n v="0.02"/>
    <n v="6.6666666666666666E-2"/>
    <m/>
    <x v="0"/>
    <s v="lee"/>
    <m/>
    <s v="CHE"/>
    <s v="ARS"/>
    <s v="bur"/>
    <s v="bha"/>
    <m/>
    <s v="CRY"/>
    <m/>
    <s v="bre"/>
    <m/>
    <s v="LIV"/>
    <m/>
    <s v="lei"/>
    <s v="1"/>
    <n v="0.28000000000000003"/>
    <n v="0.06"/>
    <n v="1.4240181055123071"/>
    <n v="1.2056020138167221"/>
    <n v="2.6328944307058717"/>
    <n v="1.3077080781476804"/>
    <n v="1.278335943396282"/>
    <n v="1.3048123068501227"/>
    <n v="1.2146186140859081"/>
    <n v="1.4154356441237474"/>
  </r>
  <r>
    <x v="354"/>
    <s v="Defender"/>
    <x v="0"/>
    <s v="Wolves"/>
    <s v="WOL"/>
    <n v="0.12"/>
    <n v="0.01"/>
    <n v="0.14000000000000001"/>
    <n v="0.01"/>
    <n v="0.13"/>
    <n v="0.01"/>
    <n v="0.13"/>
    <n v="0.01"/>
    <n v="0.14000000000000001"/>
    <m/>
    <x v="0"/>
    <s v="AVL"/>
    <m/>
    <s v="new"/>
    <m/>
    <m/>
    <s v="bur"/>
    <m/>
    <s v="BHA"/>
    <m/>
    <s v="che"/>
    <s v="MCI"/>
    <s v="NOR"/>
    <m/>
    <s v="liv"/>
    <s v="1"/>
    <n v="0.78"/>
    <n v="0.03"/>
    <n v="1.7330692449988856"/>
    <n v="1.8783872646164612"/>
    <n v="0"/>
    <n v="1.8289263448217603"/>
    <n v="1.7330692449988856"/>
    <n v="2.8756652146921606"/>
    <n v="2.0898542934752475"/>
    <n v="1.5112972864987815"/>
  </r>
  <r>
    <x v="355"/>
    <s v="Forward"/>
    <x v="3"/>
    <s v="Chelsea"/>
    <s v="CHE"/>
    <n v="0.38"/>
    <n v="0.2"/>
    <n v="0.41"/>
    <n v="0.2"/>
    <n v="0.36"/>
    <n v="0.18"/>
    <n v="0.3833333333333333"/>
    <n v="0.19333333333333336"/>
    <n v="0.57666666666666666"/>
    <n v="70"/>
    <x v="0"/>
    <s v="BRE"/>
    <m/>
    <s v="sou"/>
    <s v="ARS"/>
    <m/>
    <s v="WHU"/>
    <m/>
    <s v="eve"/>
    <m/>
    <s v="WOL"/>
    <s v="LEI"/>
    <s v="mun"/>
    <s v="lee"/>
    <s v="WAT"/>
    <s v="2"/>
    <n v="1.5333333333333332"/>
    <n v="0.58000000000000007"/>
    <n v="3.8946176719899781"/>
    <n v="4.1127332736239399"/>
    <n v="3.7711600466583723"/>
    <n v="3.9447299513136316"/>
    <n v="4.2144163251093518"/>
    <n v="8.5650764908908297"/>
    <n v="8.7156148708009056"/>
    <n v="4.3865852356314772"/>
  </r>
  <r>
    <x v="356"/>
    <s v="Defender"/>
    <x v="0"/>
    <s v="Manchester City"/>
    <s v="MCI"/>
    <n v="7.0000000000000007E-2"/>
    <n v="0.06"/>
    <n v="0.08"/>
    <n v="0.1"/>
    <n v="0.09"/>
    <n v="0.1"/>
    <n v="0.08"/>
    <n v="8.666666666666667E-2"/>
    <n v="0.16666666666666669"/>
    <n v="92"/>
    <x v="0"/>
    <s v="bur"/>
    <m/>
    <s v="LIV"/>
    <s v="BHA"/>
    <m/>
    <s v="WAT"/>
    <m/>
    <s v="lee"/>
    <m/>
    <s v="NEW"/>
    <s v="wol"/>
    <s v="whu"/>
    <m/>
    <s v="AVL"/>
    <s v="2"/>
    <n v="0.48"/>
    <n v="0.26"/>
    <n v="2.7572907347754354"/>
    <n v="2.4671111012458002"/>
    <n v="2.6697175818508336"/>
    <n v="2.8356812654734824"/>
    <n v="2.9228629355267861"/>
    <n v="5.4967906087764717"/>
    <n v="2.6809622226997258"/>
    <n v="2.6697175818508336"/>
  </r>
  <r>
    <x v="357"/>
    <s v="Midfielder"/>
    <x v="1"/>
    <s v="Chelsea"/>
    <s v="CHE"/>
    <n v="0.11"/>
    <n v="0.1"/>
    <n v="0.1"/>
    <n v="0.17"/>
    <n v="0.12"/>
    <n v="0.14000000000000001"/>
    <n v="0.11"/>
    <n v="0.13666666666666669"/>
    <n v="0.2466666666666667"/>
    <n v="58"/>
    <x v="0"/>
    <s v="BRE"/>
    <m/>
    <s v="sou"/>
    <s v="ARS"/>
    <m/>
    <s v="WHU"/>
    <m/>
    <s v="eve"/>
    <m/>
    <s v="WOL"/>
    <s v="LEI"/>
    <s v="mun"/>
    <s v="lee"/>
    <s v="WAT"/>
    <s v="1"/>
    <n v="0.55000000000000004"/>
    <n v="0.41000000000000003"/>
    <n v="1.8606465134591699"/>
    <n v="1.959727417671443"/>
    <n v="1.8045648161476517"/>
    <n v="1.8834104510699148"/>
    <n v="2.0059178259171819"/>
    <n v="4.0737255983857388"/>
    <n v="4.1421089633922099"/>
    <n v="2.0841270471007345"/>
  </r>
  <r>
    <x v="358"/>
    <s v="Midfielder"/>
    <x v="1"/>
    <s v="Wolves"/>
    <s v="WOL"/>
    <n v="0.04"/>
    <n v="0.09"/>
    <n v="0.04"/>
    <n v="0.09"/>
    <n v="0.04"/>
    <n v="0.1"/>
    <n v="0.04"/>
    <n v="9.3333333333333338E-2"/>
    <n v="0.13333333333333333"/>
    <m/>
    <x v="0"/>
    <s v="AVL"/>
    <m/>
    <s v="new"/>
    <m/>
    <m/>
    <s v="bur"/>
    <m/>
    <s v="BHA"/>
    <m/>
    <s v="che"/>
    <s v="MCI"/>
    <s v="NOR"/>
    <m/>
    <s v="liv"/>
    <s v="1"/>
    <n v="0.2"/>
    <n v="0.28000000000000003"/>
    <n v="1.4344114044437841"/>
    <n v="1.5205257864393844"/>
    <n v="0"/>
    <n v="1.4912156117462283"/>
    <n v="1.4344114044437841"/>
    <n v="2.5189127198175769"/>
    <n v="1.6458395813186653"/>
    <n v="1.3029909845918706"/>
  </r>
  <r>
    <x v="359"/>
    <s v="Defender"/>
    <x v="0"/>
    <s v="Leicester City"/>
    <s v="LEI"/>
    <n v="0"/>
    <n v="0.08"/>
    <n v="0"/>
    <n v="0"/>
    <n v="0"/>
    <n v="0"/>
    <n v="0"/>
    <n v="2.6666666666666668E-2"/>
    <n v="2.6666666666666668E-2"/>
    <n v="90"/>
    <x v="0"/>
    <s v="mun"/>
    <m/>
    <s v="CRY"/>
    <s v="new"/>
    <s v="eve"/>
    <s v="AVL"/>
    <m/>
    <s v="tot"/>
    <m/>
    <s v="EVE"/>
    <s v="che"/>
    <s v="wat"/>
    <s v="NOR"/>
    <s v="SOU"/>
    <s v="2"/>
    <n v="0"/>
    <n v="0.08"/>
    <n v="2.0787401142797886"/>
    <n v="2.06549081021089"/>
    <n v="4.170580783232996"/>
    <n v="2.0724019007406307"/>
    <n v="2.0669108138270529"/>
    <n v="4.1322034299205619"/>
    <n v="4.1979838508115055"/>
    <n v="2.0799772848059535"/>
  </r>
  <r>
    <x v="360"/>
    <s v="Midfielder"/>
    <x v="1"/>
    <s v="Newcastle Utd"/>
    <s v="NEW"/>
    <n v="7.0000000000000007E-2"/>
    <n v="0.15"/>
    <n v="7.0000000000000007E-2"/>
    <n v="0.12"/>
    <n v="0.17"/>
    <n v="0.15"/>
    <n v="0.10333333333333335"/>
    <n v="0.14000000000000001"/>
    <n v="0.24333333333333335"/>
    <n v="61"/>
    <x v="0"/>
    <s v="tot"/>
    <m/>
    <s v="WOL"/>
    <s v="LEI"/>
    <s v="CRY"/>
    <s v="nor"/>
    <m/>
    <s v="LIV"/>
    <m/>
    <s v="mci"/>
    <m/>
    <s v="ARS"/>
    <m/>
    <s v="bur"/>
    <s v="2"/>
    <n v="0.51666666666666672"/>
    <n v="0.42000000000000004"/>
    <n v="2.7834141118917448"/>
    <n v="2.8788380750709912"/>
    <n v="5.9112727067953745"/>
    <n v="3.2602841829898956"/>
    <n v="2.5912532407660804"/>
    <n v="2.4461871247502414"/>
    <n v="2.7850094213107299"/>
    <n v="2.9585526868103482"/>
  </r>
  <r>
    <x v="361"/>
    <s v="Midfielder"/>
    <x v="1"/>
    <s v="Tottenham"/>
    <s v="TOT"/>
    <n v="0.03"/>
    <n v="0.13"/>
    <n v="0.03"/>
    <n v="0.1"/>
    <n v="0.02"/>
    <n v="0.01"/>
    <n v="2.6666666666666668E-2"/>
    <n v="0.08"/>
    <n v="0.10666666666666667"/>
    <n v="63"/>
    <x v="1"/>
    <s v="NEW"/>
    <m/>
    <s v="avl"/>
    <s v="BHA"/>
    <m/>
    <s v="bre"/>
    <m/>
    <s v="LEI"/>
    <m/>
    <s v="liv"/>
    <s v="ARS"/>
    <s v="BUR"/>
    <m/>
    <s v="nor"/>
    <s v="2"/>
    <n v="0.13333333333333333"/>
    <n v="0.24"/>
    <n v="2.4048533894528545"/>
    <n v="2.3378755367896096"/>
    <n v="2.3378755367896096"/>
    <n v="2.3346958663452329"/>
    <n v="2.456164628841762"/>
    <n v="4.5485459720733195"/>
    <n v="2.3820565869137331"/>
    <n v="2.502319674358962"/>
  </r>
  <r>
    <x v="362"/>
    <s v="Midfielder"/>
    <x v="1"/>
    <s v="Liverpool"/>
    <s v="LIV"/>
    <n v="0.57999999999999996"/>
    <n v="0.15"/>
    <n v="0.55000000000000004"/>
    <n v="0.18"/>
    <n v="0.54"/>
    <n v="0.2"/>
    <n v="0.55666666666666664"/>
    <n v="0.17666666666666667"/>
    <n v="0.73333333333333328"/>
    <n v="91"/>
    <x v="0"/>
    <s v="WAT"/>
    <m/>
    <s v="mci"/>
    <s v="mun"/>
    <m/>
    <s v="EVE"/>
    <m/>
    <s v="new"/>
    <m/>
    <s v="TOT"/>
    <s v="avl?"/>
    <s v="sou"/>
    <m/>
    <s v="WOL"/>
    <s v="2"/>
    <n v="2.7833333333333332"/>
    <n v="0.53"/>
    <n v="5.7417440445073957"/>
    <n v="3.5783274092588604"/>
    <n v="5.261153066421234"/>
    <n v="5.4718136075058288"/>
    <n v="5.5930738313940846"/>
    <n v="9.76986826167823"/>
    <n v="5.3123925457132444"/>
    <n v="5.1087724079023671"/>
  </r>
  <r>
    <x v="363"/>
    <s v="Midfielder"/>
    <x v="1"/>
    <s v="West Ham"/>
    <s v="WHU"/>
    <n v="0.21"/>
    <n v="0.13"/>
    <n v="0.22"/>
    <n v="0.2"/>
    <n v="0.25"/>
    <n v="0.17"/>
    <n v="0.22666666666666666"/>
    <n v="0.16666666666666666"/>
    <n v="0.39333333333333331"/>
    <m/>
    <x v="0"/>
    <s v="EVE"/>
    <m/>
    <s v="bre"/>
    <s v="BUR"/>
    <m/>
    <s v="che"/>
    <m/>
    <s v="ARS"/>
    <m/>
    <s v="nor"/>
    <m/>
    <s v="MCI"/>
    <m/>
    <s v="bha"/>
    <s v="1"/>
    <n v="1.1333333333333333"/>
    <n v="0.5"/>
    <n v="2.7114574121507609"/>
    <n v="2.4642944152603929"/>
    <n v="2.6714975677475823"/>
    <n v="1.9876959487273904"/>
    <n v="2.3688776385845465"/>
    <n v="3.1976485753204584"/>
    <n v="1.7780487228740862"/>
    <n v="2.4782054734545427"/>
  </r>
  <r>
    <x v="364"/>
    <s v="Forward"/>
    <x v="3"/>
    <s v="Everton"/>
    <s v="EVE"/>
    <n v="0.25"/>
    <n v="0.08"/>
    <n v="0.26"/>
    <n v="7.0000000000000007E-2"/>
    <n v="0.27"/>
    <n v="0.08"/>
    <n v="0.26"/>
    <n v="7.6666666666666675E-2"/>
    <n v="0.33666666666666667"/>
    <n v="56"/>
    <x v="0"/>
    <s v="whu"/>
    <s v="bur"/>
    <s v="MUN"/>
    <s v="LEI"/>
    <m/>
    <s v="liv"/>
    <m/>
    <s v="CHE"/>
    <m/>
    <s v="lei"/>
    <s v="CRY"/>
    <s v="BRE"/>
    <s v="wat"/>
    <s v="ars"/>
    <s v="1"/>
    <n v="1.04"/>
    <n v="0.23000000000000004"/>
    <n v="4.4683530486398038"/>
    <n v="2.2499993141916401"/>
    <n v="2.5517743177563506"/>
    <n v="1.8016636467326572"/>
    <n v="1.7679839927859913"/>
    <n v="4.5914409298542278"/>
    <n v="4.5727733561573736"/>
    <n v="2.064372204695331"/>
  </r>
  <r>
    <x v="365"/>
    <s v="Midfielder"/>
    <x v="1"/>
    <s v="Brentford"/>
    <s v="BRE"/>
    <n v="0.13"/>
    <n v="0.25"/>
    <n v="0.16"/>
    <n v="0.27"/>
    <n v="0.12"/>
    <n v="0.19"/>
    <n v="0.13666666666666669"/>
    <n v="0.23666666666666666"/>
    <n v="0.37333333333333335"/>
    <n v="36"/>
    <x v="0"/>
    <s v="che"/>
    <m/>
    <s v="WHU"/>
    <s v="wat"/>
    <m/>
    <m/>
    <m/>
    <s v="mun"/>
    <m/>
    <s v="SOU"/>
    <m/>
    <s v="eve"/>
    <m/>
    <s v="LEE"/>
    <s v="1"/>
    <n v="0.68333333333333346"/>
    <n v="0.71"/>
    <n v="1.8425651154449985"/>
    <n v="2.2821721130111956"/>
    <n v="2.5734899503059272"/>
    <n v="0"/>
    <n v="2.3713903237063141"/>
    <n v="2.3929377103703584"/>
    <n v="2.4599779556714654"/>
    <n v="2.7376428245504352"/>
  </r>
  <r>
    <x v="366"/>
    <s v="Midfielder"/>
    <x v="1"/>
    <s v="Chelsea"/>
    <s v="CHE"/>
    <n v="0.04"/>
    <n v="0.06"/>
    <n v="0.03"/>
    <n v="0"/>
    <n v="0.05"/>
    <n v="0"/>
    <n v="0.04"/>
    <n v="0.02"/>
    <n v="0.06"/>
    <n v="48"/>
    <x v="0"/>
    <s v="BRE"/>
    <m/>
    <s v="sou"/>
    <s v="ARS"/>
    <m/>
    <s v="WHU"/>
    <m/>
    <s v="eve"/>
    <m/>
    <s v="WOL"/>
    <s v="LEI"/>
    <s v="mun"/>
    <s v="lee"/>
    <s v="WAT"/>
    <s v="1"/>
    <n v="0.2"/>
    <n v="0.06"/>
    <n v="1.2330917640618586"/>
    <n v="1.2599261756193492"/>
    <n v="1.2179029710399889"/>
    <n v="1.2392569971647687"/>
    <n v="1.2724360778525701"/>
    <n v="2.5616340162294708"/>
    <n v="2.5801545109187236"/>
    <n v="1.2936177419231156"/>
  </r>
  <r>
    <x v="367"/>
    <s v="Midfielder"/>
    <x v="1"/>
    <s v="Manchester Utd"/>
    <s v="MUN"/>
    <n v="0.05"/>
    <n v="0.08"/>
    <n v="0.04"/>
    <n v="0.09"/>
    <n v="0.05"/>
    <n v="7.0000000000000007E-2"/>
    <n v="4.6666666666666669E-2"/>
    <n v="0.08"/>
    <n v="0.12666666666666668"/>
    <n v="84"/>
    <x v="0"/>
    <s v="LEI"/>
    <m/>
    <s v="eve"/>
    <s v="NOR"/>
    <s v="liv"/>
    <s v="ars"/>
    <m/>
    <s v="BRE"/>
    <m/>
    <s v="bha"/>
    <m/>
    <s v="CHE"/>
    <m/>
    <s v="cry"/>
    <s v="2"/>
    <n v="0.23333333333333334"/>
    <n v="0.24"/>
    <n v="2.578351582995805"/>
    <n v="2.4959733725008326"/>
    <n v="4.9356523636062226"/>
    <n v="2.3966951524061337"/>
    <n v="2.4243465448305628"/>
    <n v="2.4283779127153982"/>
    <n v="2.286230254529162"/>
    <n v="2.3874872937477649"/>
  </r>
  <r>
    <x v="368"/>
    <s v="Defender"/>
    <x v="0"/>
    <s v="Everton"/>
    <s v="EVE"/>
    <n v="0.01"/>
    <n v="0.06"/>
    <n v="0.01"/>
    <n v="0.04"/>
    <n v="0.05"/>
    <n v="0.03"/>
    <n v="2.3333333333333334E-2"/>
    <n v="4.3333333333333335E-2"/>
    <n v="6.6666666666666666E-2"/>
    <n v="96"/>
    <x v="0"/>
    <s v="whu"/>
    <s v="bur"/>
    <s v="MUN"/>
    <s v="LEI"/>
    <m/>
    <s v="liv"/>
    <m/>
    <s v="CHE"/>
    <m/>
    <s v="lei"/>
    <s v="CRY"/>
    <s v="BRE"/>
    <s v="wat"/>
    <s v="ars"/>
    <s v="2"/>
    <n v="0.14000000000000001"/>
    <n v="0.13"/>
    <n v="4.5247679709706663"/>
    <n v="2.2657478856942856"/>
    <n v="2.3299047762159173"/>
    <n v="2.1704324288329273"/>
    <n v="2.1632721874426912"/>
    <n v="4.5509362606776707"/>
    <n v="4.5469675639074731"/>
    <n v="2.2262838545415269"/>
  </r>
  <r>
    <x v="369"/>
    <s v="Midfielder"/>
    <x v="1"/>
    <s v="Newcastle Utd"/>
    <s v="NEW"/>
    <n v="0.1"/>
    <n v="0.04"/>
    <n v="0.06"/>
    <n v="0.03"/>
    <n v="7.0000000000000007E-2"/>
    <n v="0.02"/>
    <n v="7.6666666666666675E-2"/>
    <n v="3.0000000000000002E-2"/>
    <n v="0.10666666666666667"/>
    <n v="68"/>
    <x v="0"/>
    <s v="tot"/>
    <m/>
    <s v="WOL"/>
    <s v="LEI"/>
    <s v="CRY"/>
    <s v="nor"/>
    <m/>
    <s v="LIV"/>
    <m/>
    <s v="mci"/>
    <m/>
    <s v="ARS"/>
    <m/>
    <s v="bur"/>
    <s v="2"/>
    <n v="0.38333333333333336"/>
    <n v="9.0000000000000011E-2"/>
    <n v="2.3958889818100633"/>
    <n v="2.4441103439860523"/>
    <n v="4.9658388767435699"/>
    <n v="2.6368695871336838"/>
    <n v="2.2987827764725388"/>
    <n v="2.2254753441798374"/>
    <n v="2.3966951524061337"/>
    <n v="2.4843931726941975"/>
  </r>
  <r>
    <x v="370"/>
    <s v="Midfielder"/>
    <x v="1"/>
    <s v="Brentford"/>
    <s v="BRE"/>
    <n v="0.12"/>
    <n v="7.0000000000000007E-2"/>
    <n v="0.14000000000000001"/>
    <n v="0.08"/>
    <n v="0.13"/>
    <n v="0.09"/>
    <n v="0.13"/>
    <n v="0.08"/>
    <n v="0.21000000000000002"/>
    <n v="79"/>
    <x v="0"/>
    <s v="che"/>
    <m/>
    <s v="WHU"/>
    <s v="wat"/>
    <m/>
    <m/>
    <m/>
    <s v="mun"/>
    <m/>
    <s v="SOU"/>
    <m/>
    <s v="eve"/>
    <m/>
    <s v="LEE"/>
    <s v="2"/>
    <n v="0.65"/>
    <n v="0.24"/>
    <n v="2.5381935067555372"/>
    <n v="2.8189951056794"/>
    <n v="3.0050761165829725"/>
    <n v="0"/>
    <n v="2.8759837713626455"/>
    <n v="2.8897472934662334"/>
    <n v="2.9325696511107209"/>
    <n v="3.1099297467822158"/>
  </r>
  <r>
    <x v="371"/>
    <s v="Defender"/>
    <x v="0"/>
    <s v="Tottenham"/>
    <s v="TOT"/>
    <n v="0.15"/>
    <n v="0.2"/>
    <n v="0.15"/>
    <n v="0.18"/>
    <n v="0.15"/>
    <n v="0.18"/>
    <n v="0.15"/>
    <n v="0.18666666666666668"/>
    <n v="0.33666666666666667"/>
    <n v="85"/>
    <x v="0"/>
    <s v="NEW"/>
    <m/>
    <s v="avl"/>
    <s v="BHA"/>
    <m/>
    <s v="bre"/>
    <m/>
    <s v="LEI"/>
    <m/>
    <s v="liv"/>
    <s v="ARS"/>
    <s v="BUR"/>
    <m/>
    <s v="nor"/>
    <s v="2"/>
    <n v="0.89999999999999991"/>
    <n v="0.56000000000000005"/>
    <n v="3.5832659337531276"/>
    <n v="3.3213346885165098"/>
    <n v="3.3213346885165098"/>
    <n v="3.3088999058858208"/>
    <n v="3.7839295306490328"/>
    <n v="6.1452065693581597"/>
    <n v="3.4941141523947774"/>
    <n v="3.9644287265109401"/>
  </r>
  <r>
    <x v="372"/>
    <s v="Midfielder"/>
    <x v="1"/>
    <s v="Brentford"/>
    <s v="BRE"/>
    <n v="0.06"/>
    <n v="0.05"/>
    <n v="0.05"/>
    <n v="0.05"/>
    <n v="0.06"/>
    <n v="0.03"/>
    <n v="5.6666666666666664E-2"/>
    <n v="4.3333333333333335E-2"/>
    <n v="0.1"/>
    <n v="50"/>
    <x v="0"/>
    <s v="che"/>
    <m/>
    <s v="WHU"/>
    <s v="wat"/>
    <m/>
    <m/>
    <m/>
    <s v="mun"/>
    <m/>
    <s v="SOU"/>
    <m/>
    <s v="eve"/>
    <m/>
    <s v="LEE"/>
    <s v="1"/>
    <n v="0.28333333333333333"/>
    <n v="0.13"/>
    <n v="1.2499475462085641"/>
    <n v="1.380357277543991"/>
    <n v="1.4667769230572607"/>
    <n v="0"/>
    <n v="1.4068239237789064"/>
    <n v="1.4132159714974268"/>
    <n v="1.4331035083810089"/>
    <n v="1.5154729910149616"/>
  </r>
  <r>
    <x v="373"/>
    <s v="Defender"/>
    <x v="0"/>
    <s v="Brighton"/>
    <s v="BHA"/>
    <n v="0.06"/>
    <n v="0.01"/>
    <n v="0.05"/>
    <n v="0"/>
    <n v="0.1"/>
    <n v="0.01"/>
    <n v="7.0000000000000007E-2"/>
    <n v="6.6666666666666671E-3"/>
    <n v="7.6666666666666675E-2"/>
    <n v="87"/>
    <x v="0"/>
    <s v="NOR"/>
    <m/>
    <s v="ars"/>
    <s v="tot"/>
    <s v="MCI"/>
    <s v="SOU"/>
    <m/>
    <s v="wol"/>
    <m/>
    <s v="MUN"/>
    <m/>
    <s v="lee"/>
    <m/>
    <s v="WHU"/>
    <s v="2"/>
    <n v="0.42000000000000004"/>
    <n v="0.02"/>
    <n v="2.5920196162087765"/>
    <n v="2.3687588740676739"/>
    <n v="4.5776062748638511"/>
    <n v="2.4398750664327449"/>
    <n v="2.4128349676490064"/>
    <n v="2.4330706285388359"/>
    <n v="2.5487293130159268"/>
    <n v="2.4048964567403774"/>
  </r>
  <r>
    <x v="374"/>
    <s v="Midfielder"/>
    <x v="1"/>
    <s v="Brighton"/>
    <s v="BHA"/>
    <n v="0.09"/>
    <n v="0.12"/>
    <n v="0.1"/>
    <n v="0.18"/>
    <n v="0.06"/>
    <n v="0.16"/>
    <n v="8.3333333333333329E-2"/>
    <n v="0.15333333333333332"/>
    <n v="0.23666666666666664"/>
    <n v="60"/>
    <x v="0"/>
    <s v="NOR"/>
    <m/>
    <s v="ars"/>
    <s v="tot"/>
    <s v="MCI"/>
    <s v="SOU"/>
    <m/>
    <s v="wol"/>
    <m/>
    <s v="MUN"/>
    <m/>
    <s v="lee"/>
    <m/>
    <s v="WHU"/>
    <s v="2"/>
    <n v="0.41666666666666663"/>
    <n v="0.45999999999999996"/>
    <n v="3.1795542353250621"/>
    <n v="2.7347241203015011"/>
    <n v="5.1508367446150967"/>
    <n v="2.8764177459985745"/>
    <n v="2.822542397664308"/>
    <n v="2.8628604189826805"/>
    <n v="3.0933015857817328"/>
    <n v="2.8067255160812068"/>
  </r>
  <r>
    <x v="375"/>
    <s v="Midfielder"/>
    <x v="1"/>
    <s v="Tottenham"/>
    <s v="TOT"/>
    <n v="0.42"/>
    <n v="0.27"/>
    <n v="0.42"/>
    <n v="0.2"/>
    <n v="0.43"/>
    <n v="0.22"/>
    <n v="0.42333333333333334"/>
    <n v="0.23"/>
    <n v="0.65333333333333332"/>
    <n v="92"/>
    <x v="0"/>
    <s v="NEW"/>
    <m/>
    <s v="avl"/>
    <s v="BHA"/>
    <m/>
    <s v="bre"/>
    <m/>
    <s v="LEI"/>
    <m/>
    <s v="liv"/>
    <s v="ARS"/>
    <s v="BUR"/>
    <m/>
    <s v="nor"/>
    <s v="2"/>
    <n v="2.1166666666666667"/>
    <n v="0.69000000000000006"/>
    <n v="5.0436299457080676"/>
    <n v="4.5401000176504596"/>
    <n v="4.5401000176504596"/>
    <n v="4.516195709488267"/>
    <n v="5.4293805132568167"/>
    <n v="8.1238902543369189"/>
    <n v="4.8722468409050297"/>
    <n v="5.776367551877196"/>
  </r>
  <r>
    <x v="376"/>
    <s v="Midfielder"/>
    <x v="1"/>
    <s v="Brighton"/>
    <s v="BHA"/>
    <n v="0.02"/>
    <n v="0.04"/>
    <n v="0.03"/>
    <n v="0.06"/>
    <n v="0.02"/>
    <n v="0.06"/>
    <n v="2.3333333333333334E-2"/>
    <n v="5.3333333333333337E-2"/>
    <n v="7.6666666666666675E-2"/>
    <n v="49"/>
    <x v="0"/>
    <s v="NOR"/>
    <m/>
    <s v="ars"/>
    <s v="tot"/>
    <s v="MCI"/>
    <s v="SOU"/>
    <m/>
    <s v="wol"/>
    <m/>
    <s v="MUN"/>
    <m/>
    <s v="lee"/>
    <m/>
    <s v="WHU"/>
    <s v="1"/>
    <n v="0.11666666666666667"/>
    <n v="0.16"/>
    <n v="1.3722547586767306"/>
    <n v="1.231871110209219"/>
    <n v="2.3631918243462096"/>
    <n v="1.2765881099539227"/>
    <n v="1.2595856235974814"/>
    <n v="1.2723095618842679"/>
    <n v="1.3450343407600145"/>
    <n v="1.25459398416251"/>
  </r>
  <r>
    <x v="377"/>
    <s v="Midfielder"/>
    <x v="1"/>
    <s v="Tottenham"/>
    <s v="TOT"/>
    <n v="0.41"/>
    <n v="0.11"/>
    <n v="0.41"/>
    <n v="0.16"/>
    <n v="0.43"/>
    <n v="0.12"/>
    <n v="0.41666666666666669"/>
    <n v="0.13"/>
    <n v="0.54666666666666663"/>
    <n v="32"/>
    <x v="0"/>
    <s v="NEW"/>
    <m/>
    <s v="avl"/>
    <s v="BHA"/>
    <m/>
    <s v="bre"/>
    <m/>
    <s v="LEI"/>
    <m/>
    <s v="liv"/>
    <s v="ARS"/>
    <s v="BUR"/>
    <m/>
    <s v="nor"/>
    <s v="1"/>
    <n v="2.0833333333333335"/>
    <n v="0.39"/>
    <n v="3.6821537051251618"/>
    <n v="3.2384254312311649"/>
    <n v="3.2384254312311649"/>
    <n v="3.2173601145371671"/>
    <n v="4.0220906660766724"/>
    <n v="5.6341170649857411"/>
    <n v="3.531124888303482"/>
    <n v="4.3278678426281232"/>
  </r>
  <r>
    <x v="378"/>
    <s v="Midfielder"/>
    <x v="1"/>
    <s v="Southampton"/>
    <s v="SOU"/>
    <n v="0.23"/>
    <n v="0.09"/>
    <n v="0.19"/>
    <n v="0.13"/>
    <n v="0.17"/>
    <n v="0.09"/>
    <n v="0.19666666666666668"/>
    <n v="0.10333333333333333"/>
    <n v="0.30000000000000004"/>
    <m/>
    <x v="0"/>
    <s v="lee"/>
    <m/>
    <s v="CHE"/>
    <s v="ARS"/>
    <s v="bur"/>
    <s v="bha"/>
    <m/>
    <s v="CRY"/>
    <m/>
    <s v="bre"/>
    <m/>
    <s v="LIV"/>
    <m/>
    <s v="lei"/>
    <s v="1"/>
    <n v="0.98333333333333339"/>
    <n v="0.31"/>
    <n v="2.6129316170468155"/>
    <n v="1.7820939349106684"/>
    <n v="4.4074807756262571"/>
    <n v="2.1704973953068625"/>
    <n v="2.0587680984093861"/>
    <n v="2.1594821084102707"/>
    <n v="1.8163923751503175"/>
    <n v="2.5802846070589607"/>
  </r>
  <r>
    <x v="379"/>
    <s v="Midfielder"/>
    <x v="1"/>
    <s v="Leeds United"/>
    <s v="LEE"/>
    <n v="7.0000000000000007E-2"/>
    <n v="0.09"/>
    <n v="0.05"/>
    <n v="0.08"/>
    <n v="7.0000000000000007E-2"/>
    <n v="0.09"/>
    <n v="6.3333333333333339E-2"/>
    <n v="8.666666666666667E-2"/>
    <n v="0.15000000000000002"/>
    <n v="94"/>
    <x v="0"/>
    <s v="SOU"/>
    <m/>
    <s v="wat"/>
    <m/>
    <m/>
    <s v="cry"/>
    <m/>
    <s v="MCI"/>
    <m/>
    <s v="ars"/>
    <m/>
    <s v="BHA"/>
    <s v="CHE"/>
    <s v="bre"/>
    <s v="2"/>
    <n v="0.31666666666666671"/>
    <n v="0.26"/>
    <n v="2.5765029279762488"/>
    <n v="2.6512290942653718"/>
    <n v="0"/>
    <n v="2.4720795902701642"/>
    <n v="2.2746988348106467"/>
    <n v="2.4832976152553603"/>
    <n v="4.8706141755866827"/>
    <n v="2.5169855792654041"/>
  </r>
  <r>
    <x v="380"/>
    <s v="Defender"/>
    <x v="0"/>
    <s v="Arsenal"/>
    <s v="ARS"/>
    <n v="0.02"/>
    <n v="0.04"/>
    <n v="0.02"/>
    <n v="0.06"/>
    <n v="0.03"/>
    <n v="0.06"/>
    <n v="2.3333333333333334E-2"/>
    <n v="5.3333333333333337E-2"/>
    <n v="7.6666666666666675E-2"/>
    <n v="93"/>
    <x v="1"/>
    <s v="CRY"/>
    <m/>
    <s v="BHA"/>
    <s v="sou"/>
    <s v="che"/>
    <s v="MUN"/>
    <m/>
    <s v="whu"/>
    <m/>
    <s v="LEE"/>
    <s v="tot"/>
    <s v="new"/>
    <m/>
    <s v="EVE"/>
    <s v="2"/>
    <n v="0.14000000000000001"/>
    <n v="0.16"/>
    <n v="2.2455905382908368"/>
    <n v="2.2715071277773649"/>
    <n v="4.4813283596253157"/>
    <n v="2.2952754285492061"/>
    <n v="2.2760657659593484"/>
    <n v="4.6250491743623083"/>
    <n v="2.3253286165246152"/>
    <n v="2.3143493205991192"/>
  </r>
  <r>
    <x v="381"/>
    <s v="Defender"/>
    <x v="0"/>
    <s v="Brighton"/>
    <s v="BHA"/>
    <n v="0.05"/>
    <n v="0.11"/>
    <n v="0.08"/>
    <n v="0.14000000000000001"/>
    <n v="7.0000000000000007E-2"/>
    <n v="0.13"/>
    <n v="6.6666666666666666E-2"/>
    <n v="0.12666666666666668"/>
    <n v="0.19333333333333336"/>
    <n v="64"/>
    <x v="0"/>
    <s v="NOR"/>
    <m/>
    <s v="ars"/>
    <s v="tot"/>
    <s v="MCI"/>
    <s v="SOU"/>
    <m/>
    <s v="wol"/>
    <m/>
    <s v="MUN"/>
    <m/>
    <s v="lee"/>
    <m/>
    <s v="WHU"/>
    <s v="2"/>
    <n v="0.4"/>
    <n v="0.38"/>
    <n v="3.0494893196428312"/>
    <n v="2.6537089131199671"/>
    <n v="5.0239383963495543"/>
    <n v="2.7797785268580473"/>
    <n v="2.7318438062868751"/>
    <n v="2.7677161142279365"/>
    <n v="2.9727474185282343"/>
    <n v="2.7177709914943056"/>
  </r>
  <r>
    <x v="382"/>
    <s v="Forward"/>
    <x v="3"/>
    <s v="Norwich City"/>
    <s v="NOR"/>
    <n v="0.26"/>
    <n v="0.04"/>
    <n v="0.25"/>
    <n v="0.08"/>
    <n v="0.26"/>
    <n v="7.0000000000000007E-2"/>
    <n v="0.25666666666666665"/>
    <n v="6.3333333333333339E-2"/>
    <n v="0.32"/>
    <m/>
    <x v="0"/>
    <s v="bha"/>
    <m/>
    <s v="BUR"/>
    <s v="mun"/>
    <m/>
    <s v="NEW"/>
    <m/>
    <s v="avl"/>
    <m/>
    <s v="WHU"/>
    <m/>
    <s v="wol"/>
    <s v="lei"/>
    <s v="TOT"/>
    <s v="1"/>
    <n v="1.0266666666666666"/>
    <n v="0.19"/>
    <n v="2.1011122404304245"/>
    <n v="2.2450951269956478"/>
    <n v="2.1975059046717811"/>
    <n v="2.3193882781276063"/>
    <n v="2.1011122404304245"/>
    <n v="2.1196000508351349"/>
    <n v="4.628159178509704"/>
    <n v="2.0176019602864299"/>
  </r>
  <r>
    <x v="383"/>
    <s v="Midfielder"/>
    <x v="1"/>
    <s v="Southampton"/>
    <s v="SOU"/>
    <n v="0.17"/>
    <n v="0.01"/>
    <n v="0.2"/>
    <n v="0.01"/>
    <n v="0.26"/>
    <n v="0.01"/>
    <n v="0.21"/>
    <n v="0.01"/>
    <n v="0.22"/>
    <m/>
    <x v="0"/>
    <s v="lee"/>
    <m/>
    <s v="CHE"/>
    <s v="ARS"/>
    <s v="bur"/>
    <s v="bha"/>
    <m/>
    <s v="CRY"/>
    <m/>
    <s v="bre"/>
    <m/>
    <s v="LIV"/>
    <m/>
    <s v="lei"/>
    <s v="1"/>
    <n v="1.05"/>
    <n v="0.03"/>
    <n v="2.3468810410390932"/>
    <n v="1.6530887497707645"/>
    <n v="4.0103705445951219"/>
    <n v="1.9774256599985141"/>
    <n v="1.8841259378470132"/>
    <n v="1.968227327641566"/>
    <n v="1.6817297153317083"/>
    <n v="2.3196191048636683"/>
  </r>
  <r>
    <x v="384"/>
    <s v="Midfielder"/>
    <x v="1"/>
    <s v="Liverpool"/>
    <s v="LIV"/>
    <n v="0.14000000000000001"/>
    <n v="0.14000000000000001"/>
    <n v="0.12"/>
    <n v="0.16"/>
    <n v="0.14000000000000001"/>
    <n v="0.13"/>
    <n v="0.13333333333333333"/>
    <n v="0.14333333333333334"/>
    <n v="0.27666666666666667"/>
    <n v="64"/>
    <x v="0"/>
    <s v="WAT"/>
    <m/>
    <s v="mci"/>
    <s v="mun"/>
    <m/>
    <s v="EVE"/>
    <m/>
    <s v="new"/>
    <m/>
    <s v="TOT"/>
    <s v="avl?"/>
    <s v="sou"/>
    <m/>
    <s v="WOL"/>
    <s v="2"/>
    <n v="0.66666666666666663"/>
    <n v="0.43000000000000005"/>
    <n v="3.2384645781116026"/>
    <n v="2.5224041425011721"/>
    <n v="3.0793957332520985"/>
    <n v="3.1491214053012251"/>
    <n v="3.1892568315177603"/>
    <n v="5.90974512886533"/>
    <n v="3.0963552792149471"/>
    <n v="3.0289598814888117"/>
  </r>
  <r>
    <x v="385"/>
    <s v="Defender"/>
    <x v="0"/>
    <s v="Chelsea"/>
    <s v="CHE"/>
    <n v="0.03"/>
    <n v="0.01"/>
    <n v="0.05"/>
    <n v="0.01"/>
    <n v="0.06"/>
    <n v="0.01"/>
    <n v="4.6666666666666669E-2"/>
    <n v="0.01"/>
    <n v="5.6666666666666671E-2"/>
    <n v="90"/>
    <x v="0"/>
    <s v="BRE"/>
    <m/>
    <s v="sou"/>
    <s v="ARS"/>
    <m/>
    <s v="WHU"/>
    <m/>
    <s v="eve"/>
    <m/>
    <s v="WOL"/>
    <s v="LEI"/>
    <s v="mun"/>
    <s v="lee"/>
    <s v="WAT"/>
    <s v="2"/>
    <n v="0.28000000000000003"/>
    <n v="0.03"/>
    <n v="2.2779171033045236"/>
    <n v="2.3099119786230702"/>
    <n v="2.2598073885476793"/>
    <n v="2.2852679581579931"/>
    <n v="2.3248276312857565"/>
    <n v="4.6696405578120626"/>
    <n v="4.6917226860954013"/>
    <n v="2.3500826922929456"/>
  </r>
  <r>
    <x v="386"/>
    <s v="Midfielder"/>
    <x v="1"/>
    <s v="Arsenal"/>
    <s v="ARS"/>
    <n v="0.1"/>
    <n v="0.05"/>
    <n v="0.12"/>
    <n v="0.03"/>
    <n v="0.11"/>
    <n v="0.03"/>
    <n v="0.11"/>
    <n v="3.6666666666666667E-2"/>
    <n v="0.14666666666666667"/>
    <n v="91"/>
    <x v="0"/>
    <s v="CRY"/>
    <m/>
    <s v="BHA"/>
    <s v="sou"/>
    <s v="che"/>
    <s v="MUN"/>
    <m/>
    <s v="whu"/>
    <m/>
    <s v="LEE"/>
    <s v="tot"/>
    <s v="new"/>
    <m/>
    <s v="EVE"/>
    <s v="2"/>
    <n v="0.55000000000000004"/>
    <n v="0.11"/>
    <n v="2.5402991842398412"/>
    <n v="2.5973156811102029"/>
    <n v="5.0589223911756953"/>
    <n v="2.6496059428082539"/>
    <n v="2.6073446851105664"/>
    <n v="5.3751081835970771"/>
    <n v="2.7157229563541536"/>
    <n v="2.6915685053180627"/>
  </r>
  <r>
    <x v="387"/>
    <s v="Goalkeeper"/>
    <x v="2"/>
    <s v="Norwich City"/>
    <s v="NOR"/>
    <n v="0"/>
    <n v="0"/>
    <n v="0"/>
    <n v="0"/>
    <n v="0.01"/>
    <n v="0"/>
    <n v="3.3333333333333335E-3"/>
    <n v="0"/>
    <n v="3.3333333333333335E-3"/>
    <m/>
    <x v="0"/>
    <s v="bha"/>
    <m/>
    <s v="BUR"/>
    <s v="mun"/>
    <m/>
    <s v="NEW"/>
    <m/>
    <s v="avl"/>
    <m/>
    <s v="WHU"/>
    <m/>
    <s v="wol"/>
    <s v="lei"/>
    <s v="TOT"/>
    <s v="1"/>
    <n v="1.3333333333333334E-2"/>
    <n v="0"/>
    <n v="1.0120669834567717"/>
    <n v="1.0136448781040619"/>
    <n v="1.0131233523799648"/>
    <n v="1.0144590496233163"/>
    <n v="1.0120669834567717"/>
    <n v="1.0122695895981932"/>
    <n v="2.0288017444220241"/>
    <n v="1.0111518023045087"/>
  </r>
  <r>
    <x v="388"/>
    <s v="Forward"/>
    <x v="3"/>
    <s v="Chelsea"/>
    <s v="CHE"/>
    <n v="0.44"/>
    <n v="0.02"/>
    <n v="0.43"/>
    <n v="0.01"/>
    <n v="0.38"/>
    <n v="0.02"/>
    <n v="0.41666666666666669"/>
    <n v="1.6666666666666666E-2"/>
    <n v="0.43333333333333335"/>
    <n v="57"/>
    <x v="0"/>
    <s v="BRE"/>
    <m/>
    <s v="sou"/>
    <s v="ARS"/>
    <m/>
    <s v="WHU"/>
    <m/>
    <s v="eve"/>
    <m/>
    <s v="WOL"/>
    <s v="LEI"/>
    <s v="mun"/>
    <s v="lee"/>
    <s v="WAT"/>
    <s v="1"/>
    <n v="1.6666666666666667"/>
    <n v="0.05"/>
    <n v="2.5390033139981685"/>
    <n v="2.7161792364610875"/>
    <n v="2.4387183344306966"/>
    <n v="2.579709660767382"/>
    <n v="2.7987766678727386"/>
    <n v="5.7082245943356105"/>
    <n v="5.8305073477325973"/>
    <n v="2.9386299626974939"/>
  </r>
  <r>
    <x v="389"/>
    <s v="Defender"/>
    <x v="0"/>
    <s v="Leicester City"/>
    <s v="LEI"/>
    <n v="0"/>
    <n v="0.03"/>
    <n v="0"/>
    <n v="0.03"/>
    <n v="0.01"/>
    <n v="0.02"/>
    <n v="3.3333333333333335E-3"/>
    <n v="2.6666666666666668E-2"/>
    <n v="3.0000000000000002E-2"/>
    <n v="85"/>
    <x v="0"/>
    <s v="mun"/>
    <m/>
    <s v="CRY"/>
    <s v="new"/>
    <s v="eve"/>
    <s v="AVL"/>
    <m/>
    <s v="tot"/>
    <m/>
    <s v="EVE"/>
    <s v="che"/>
    <s v="wat"/>
    <s v="NOR"/>
    <s v="SOU"/>
    <s v="2"/>
    <n v="0.02"/>
    <n v="0.08"/>
    <n v="2.0984251428497354"/>
    <n v="2.0818635127636123"/>
    <n v="4.2132259790412441"/>
    <n v="2.0905023759257881"/>
    <n v="2.0836385172838163"/>
    <n v="4.1652542874007032"/>
    <n v="4.2474798135143814"/>
    <n v="2.099971606007442"/>
  </r>
  <r>
    <x v="390"/>
    <s v="Midfielder"/>
    <x v="1"/>
    <s v="Watford"/>
    <s v="WAT"/>
    <n v="0.04"/>
    <n v="0.15"/>
    <n v="0.04"/>
    <n v="0.13"/>
    <n v="0.04"/>
    <n v="0.12"/>
    <n v="0.04"/>
    <n v="0.13333333333333333"/>
    <n v="0.17333333333333334"/>
    <m/>
    <x v="0"/>
    <s v="liv"/>
    <m/>
    <s v="LEE"/>
    <s v="BRE"/>
    <m/>
    <s v="mci"/>
    <m/>
    <s v="BUR"/>
    <m/>
    <s v="cry"/>
    <m/>
    <s v="LEI"/>
    <s v="EVE"/>
    <s v="che"/>
    <s v="1"/>
    <n v="0.2"/>
    <n v="0.4"/>
    <n v="1.378738730739838"/>
    <n v="1.7482672450217185"/>
    <n v="1.5379040709119813"/>
    <n v="1.2858138165659909"/>
    <n v="1.6140195146827854"/>
    <n v="1.491181076581674"/>
    <n v="3.3618203661224988"/>
    <n v="1.3628270832059801"/>
  </r>
  <r>
    <x v="391"/>
    <s v="Goalkeeper"/>
    <x v="2"/>
    <s v="Manchester Utd"/>
    <s v="MUN"/>
    <n v="0"/>
    <n v="0"/>
    <n v="0"/>
    <n v="0"/>
    <n v="0"/>
    <n v="0"/>
    <n v="0"/>
    <n v="0"/>
    <n v="0"/>
    <n v="0"/>
    <x v="0"/>
    <s v="LEI"/>
    <m/>
    <s v="eve"/>
    <s v="NOR"/>
    <s v="liv"/>
    <s v="ars"/>
    <m/>
    <s v="BRE"/>
    <m/>
    <s v="bha"/>
    <m/>
    <s v="CHE"/>
    <m/>
    <s v="cry"/>
    <s v="1"/>
    <n v="0"/>
    <n v="0"/>
    <n v="1"/>
    <n v="1"/>
    <n v="2"/>
    <n v="1"/>
    <n v="1"/>
    <n v="1"/>
    <n v="1"/>
    <n v="1"/>
  </r>
  <r>
    <x v="392"/>
    <s v="Midfielder"/>
    <x v="1"/>
    <s v="West Ham"/>
    <s v="WHU"/>
    <n v="0.14000000000000001"/>
    <n v="0.02"/>
    <n v="0.16"/>
    <n v="0.06"/>
    <n v="0.17"/>
    <n v="0.06"/>
    <n v="0.1566666666666667"/>
    <n v="4.6666666666666669E-2"/>
    <n v="0.20333333333333337"/>
    <m/>
    <x v="0"/>
    <s v="EVE"/>
    <m/>
    <s v="bre"/>
    <s v="BUR"/>
    <m/>
    <s v="che"/>
    <m/>
    <s v="ARS"/>
    <m/>
    <s v="nor"/>
    <m/>
    <s v="MCI"/>
    <m/>
    <s v="bha"/>
    <s v="1"/>
    <n v="0.78333333333333355"/>
    <n v="0.14000000000000001"/>
    <n v="1.9674973533995119"/>
    <n v="1.827774598014549"/>
    <n v="1.9449078087062865"/>
    <n v="1.5583505669336475"/>
    <n v="1.7738349099753457"/>
    <n v="2.2423441946199327"/>
    <n v="1.4398357066043306"/>
    <n v="1.8356386043814459"/>
  </r>
  <r>
    <x v="393"/>
    <s v="Defender"/>
    <x v="0"/>
    <s v="Liverpool"/>
    <s v="LIV"/>
    <n v="0.11"/>
    <n v="0.37"/>
    <n v="0.08"/>
    <n v="0.44"/>
    <n v="0.08"/>
    <n v="0.43"/>
    <n v="9.0000000000000011E-2"/>
    <n v="0.41333333333333333"/>
    <n v="0.5033333333333333"/>
    <n v="95"/>
    <x v="0"/>
    <s v="WAT"/>
    <m/>
    <s v="mci"/>
    <s v="mun"/>
    <m/>
    <s v="EVE"/>
    <m/>
    <s v="new"/>
    <m/>
    <s v="TOT"/>
    <s v="avl?"/>
    <s v="sou"/>
    <m/>
    <s v="WOL"/>
    <s v="2"/>
    <n v="0.54"/>
    <n v="1.24"/>
    <n v="4.0101522331659449"/>
    <n v="2.8479143224791064"/>
    <n v="3.751967542725291"/>
    <n v="3.8651393022214413"/>
    <n v="3.9302831247127172"/>
    <n v="7.0997078991309603"/>
    <n v="3.7794945869324672"/>
    <n v="3.6701050963982533"/>
  </r>
  <r>
    <x v="394"/>
    <s v="Defender"/>
    <x v="0"/>
    <s v="Chelsea"/>
    <s v="CHE"/>
    <n v="0.06"/>
    <n v="0"/>
    <n v="0.06"/>
    <n v="0"/>
    <n v="0.06"/>
    <n v="0"/>
    <n v="0.06"/>
    <n v="0"/>
    <n v="0.06"/>
    <n v="75"/>
    <x v="0"/>
    <s v="BRE"/>
    <m/>
    <s v="sou"/>
    <s v="ARS"/>
    <m/>
    <s v="WHU"/>
    <m/>
    <s v="eve"/>
    <m/>
    <s v="WOL"/>
    <s v="LEI"/>
    <s v="mun"/>
    <s v="lee"/>
    <s v="WAT"/>
    <s v="2"/>
    <n v="0.36"/>
    <n v="0"/>
    <n v="2.3227424425471885"/>
    <n v="2.359897781626791"/>
    <n v="2.3017118060553692"/>
    <n v="2.331278919151218"/>
    <n v="2.377219184718943"/>
    <n v="4.7776470993946525"/>
    <n v="4.8032908612720782"/>
    <n v="2.4065476426627752"/>
  </r>
  <r>
    <x v="395"/>
    <s v="Midfielder"/>
    <x v="1"/>
    <s v="Leeds United"/>
    <s v="LEE"/>
    <n v="0.27"/>
    <n v="0.13"/>
    <n v="0.26"/>
    <n v="0.15"/>
    <n v="0.2"/>
    <n v="0.11"/>
    <n v="0.24333333333333332"/>
    <n v="0.13"/>
    <n v="0.37333333333333329"/>
    <n v="49"/>
    <x v="0"/>
    <s v="SOU"/>
    <m/>
    <s v="wat"/>
    <m/>
    <m/>
    <s v="cry"/>
    <m/>
    <s v="MCI"/>
    <m/>
    <s v="ars"/>
    <m/>
    <s v="BHA"/>
    <s v="CHE"/>
    <s v="bre"/>
    <s v="1"/>
    <n v="1.2166666666666666"/>
    <n v="0.39"/>
    <n v="2.6062104698529009"/>
    <n v="2.8144070718838679"/>
    <n v="0"/>
    <n v="2.3152737717353711"/>
    <n v="1.7653458865822644"/>
    <n v="2.3465286159137779"/>
    <n v="4.4256418071259018"/>
    <n v="2.4403875676643052"/>
  </r>
  <r>
    <x v="396"/>
    <s v="Defender"/>
    <x v="0"/>
    <s v="Crystal Palace"/>
    <s v="CRY"/>
    <n v="0.01"/>
    <n v="0.04"/>
    <n v="0"/>
    <n v="7.0000000000000007E-2"/>
    <n v="0"/>
    <n v="0.06"/>
    <n v="3.3333333333333335E-3"/>
    <n v="5.6666666666666671E-2"/>
    <n v="6.0000000000000005E-2"/>
    <n v="96"/>
    <x v="0"/>
    <s v="ARS"/>
    <m/>
    <s v="lei"/>
    <s v="new"/>
    <m/>
    <s v="LEE"/>
    <m/>
    <s v="sou"/>
    <m/>
    <s v="WAT"/>
    <s v="eve??"/>
    <s v="avl"/>
    <s v="eve??"/>
    <s v="MUN"/>
    <s v="2"/>
    <n v="0.02"/>
    <n v="0.17"/>
    <n v="2.1592367865292226"/>
    <n v="2.2321552128926823"/>
    <n v="2.2060414571322564"/>
    <n v="2.2369512942568774"/>
    <n v="2.1899460514141396"/>
    <n v="4.4136547144514626"/>
    <n v="4.371042417305107"/>
    <n v="2.1870077714144975"/>
  </r>
  <r>
    <x v="397"/>
    <s v="Defender"/>
    <x v="0"/>
    <s v="Aston Villa"/>
    <s v="AVL"/>
    <n v="0.04"/>
    <n v="0.02"/>
    <n v="0.04"/>
    <n v="0.04"/>
    <n v="0.06"/>
    <n v="0.05"/>
    <n v="4.6666666666666669E-2"/>
    <n v="3.6666666666666667E-2"/>
    <n v="8.3333333333333343E-2"/>
    <m/>
    <x v="0"/>
    <s v="wol"/>
    <m/>
    <s v="TOT"/>
    <m/>
    <m/>
    <s v="lei"/>
    <m/>
    <s v="NOR"/>
    <m/>
    <s v="bur"/>
    <s v="LIV"/>
    <s v="CRY"/>
    <s v="BUR"/>
    <s v="mci"/>
    <s v="1"/>
    <n v="0.28000000000000003"/>
    <n v="0.11"/>
    <n v="1.3659219031434375"/>
    <n v="1.3261902174068831"/>
    <n v="0"/>
    <n v="1.4765291212007692"/>
    <n v="1.5247446598214156"/>
    <n v="2.6452928595247052"/>
    <n v="2.7183803843218985"/>
    <n v="1.185778980767894"/>
  </r>
  <r>
    <x v="398"/>
    <s v="Defender"/>
    <x v="0"/>
    <s v="Southampton"/>
    <s v="SOU"/>
    <n v="0.04"/>
    <n v="0.08"/>
    <n v="0.02"/>
    <n v="0.08"/>
    <n v="0.04"/>
    <n v="7.0000000000000007E-2"/>
    <n v="3.3333333333333333E-2"/>
    <n v="7.6666666666666675E-2"/>
    <n v="0.11000000000000001"/>
    <m/>
    <x v="0"/>
    <s v="lee"/>
    <m/>
    <s v="CHE"/>
    <s v="ARS"/>
    <s v="bur"/>
    <s v="bha"/>
    <m/>
    <s v="CRY"/>
    <m/>
    <s v="bre"/>
    <m/>
    <s v="LIV"/>
    <m/>
    <s v="lei"/>
    <s v="1"/>
    <n v="0.2"/>
    <n v="0.23000000000000004"/>
    <n v="1.5362581922655649"/>
    <n v="1.2600260762976192"/>
    <n v="2.8004253094221321"/>
    <n v="1.3891602164808898"/>
    <n v="1.3520131048835329"/>
    <n v="1.3854979174869198"/>
    <n v="1.2714294236968839"/>
    <n v="1.5254039028623865"/>
  </r>
  <r>
    <x v="399"/>
    <s v="Goalkeeper"/>
    <x v="2"/>
    <s v="Crystal Palace"/>
    <s v="CRY"/>
    <n v="0"/>
    <n v="0"/>
    <n v="0"/>
    <n v="0"/>
    <n v="0"/>
    <n v="0"/>
    <n v="0"/>
    <n v="0"/>
    <n v="0"/>
    <n v="95"/>
    <x v="0"/>
    <s v="ARS"/>
    <m/>
    <s v="lei"/>
    <s v="new"/>
    <m/>
    <s v="LEE"/>
    <m/>
    <s v="sou"/>
    <m/>
    <s v="WAT"/>
    <s v="eve??"/>
    <s v="avl"/>
    <s v="eve??"/>
    <s v="MUN"/>
    <s v="2"/>
    <n v="0"/>
    <n v="0"/>
    <n v="2"/>
    <n v="2"/>
    <n v="2"/>
    <n v="2"/>
    <n v="2"/>
    <n v="4"/>
    <n v="4"/>
    <n v="2"/>
  </r>
  <r>
    <x v="400"/>
    <s v="Defender"/>
    <x v="0"/>
    <s v="Manchester Utd"/>
    <s v="MUN"/>
    <n v="0.01"/>
    <n v="0.03"/>
    <n v="0"/>
    <n v="0.04"/>
    <n v="0"/>
    <n v="0.03"/>
    <n v="3.3333333333333335E-3"/>
    <n v="3.3333333333333333E-2"/>
    <n v="3.6666666666666667E-2"/>
    <n v="87"/>
    <x v="0"/>
    <s v="LEI"/>
    <m/>
    <s v="eve"/>
    <s v="NOR"/>
    <s v="liv"/>
    <s v="ars"/>
    <m/>
    <s v="BRE"/>
    <m/>
    <s v="bha"/>
    <m/>
    <s v="CHE"/>
    <m/>
    <s v="cry"/>
    <s v="2"/>
    <n v="0.02"/>
    <n v="0.1"/>
    <n v="2.1466243449848519"/>
    <n v="2.1257397282396475"/>
    <n v="4.2372076414776334"/>
    <n v="2.1005706020184567"/>
    <n v="2.1075808141823962"/>
    <n v="2.108602851110946"/>
    <n v="2.0725654166411962"/>
    <n v="2.098236215316335"/>
  </r>
  <r>
    <x v="401"/>
    <s v="Defender"/>
    <x v="0"/>
    <s v="Liverpool"/>
    <s v="LIV"/>
    <n v="0.08"/>
    <n v="0"/>
    <n v="0.06"/>
    <n v="0.04"/>
    <n v="0.09"/>
    <n v="0.05"/>
    <n v="7.6666666666666675E-2"/>
    <n v="0.03"/>
    <n v="0.10666666666666667"/>
    <n v="96"/>
    <x v="0"/>
    <s v="WAT"/>
    <m/>
    <s v="mci"/>
    <s v="mun"/>
    <m/>
    <s v="EVE"/>
    <m/>
    <s v="new"/>
    <m/>
    <s v="TOT"/>
    <s v="avl?"/>
    <s v="sou"/>
    <m/>
    <s v="WOL"/>
    <s v="2"/>
    <n v="0.46000000000000008"/>
    <n v="0.09"/>
    <n v="2.6211144540681293"/>
    <n v="2.2619959985188252"/>
    <n v="2.5413382856735449"/>
    <n v="2.576307087765052"/>
    <n v="2.5964357969617948"/>
    <n v="4.957774912652825"/>
    <n v="2.549843833040931"/>
    <n v="2.5160437095612584"/>
  </r>
  <r>
    <x v="402"/>
    <s v="Midfielder"/>
    <x v="1"/>
    <s v="Brentford"/>
    <s v="BRE"/>
    <n v="0.11"/>
    <n v="7.0000000000000007E-2"/>
    <n v="0.11"/>
    <n v="7.0000000000000007E-2"/>
    <n v="0.11"/>
    <n v="0.05"/>
    <n v="0.11"/>
    <n v="6.3333333333333339E-2"/>
    <n v="0.17333333333333334"/>
    <n v="81"/>
    <x v="0"/>
    <s v="che"/>
    <m/>
    <s v="WHU"/>
    <s v="wat"/>
    <m/>
    <s v="TOT"/>
    <m/>
    <s v="mun"/>
    <m/>
    <s v="SOU"/>
    <m/>
    <s v="eve"/>
    <m/>
    <s v="LEE"/>
    <s v="2"/>
    <n v="0.55000000000000004"/>
    <n v="0.19"/>
    <n v="2.4474867359540422"/>
    <n v="2.6809622226997258"/>
    <n v="2.8356812654734829"/>
    <n v="2.6189250279002394"/>
    <n v="2.728346057088042"/>
    <n v="2.7397898844550705"/>
    <n v="2.775394990811161"/>
    <n v="2.9228629355267861"/>
  </r>
  <r>
    <x v="403"/>
    <s v="Defender"/>
    <x v="0"/>
    <s v="West Ham"/>
    <s v="WHU"/>
    <n v="0.03"/>
    <n v="0.13"/>
    <n v="0.03"/>
    <n v="0.15"/>
    <n v="0.04"/>
    <n v="0.14000000000000001"/>
    <n v="3.3333333333333333E-2"/>
    <n v="0.14000000000000001"/>
    <n v="0.17333333333333334"/>
    <m/>
    <x v="0"/>
    <s v="EVE"/>
    <m/>
    <s v="bre"/>
    <s v="BUR"/>
    <m/>
    <s v="che"/>
    <m/>
    <s v="ARS"/>
    <m/>
    <s v="nor"/>
    <m/>
    <s v="MCI"/>
    <m/>
    <s v="bha"/>
    <s v="1"/>
    <n v="0.2"/>
    <n v="0.42000000000000004"/>
    <n v="1.6496552625715133"/>
    <n v="1.5558342066090471"/>
    <n v="1.6344868318388783"/>
    <n v="1.3749213193128462"/>
    <n v="1.5196147770953585"/>
    <n v="1.8342094592032763"/>
    <n v="1.2953409437848573"/>
    <n v="1.5611147307398876"/>
  </r>
  <r>
    <x v="404"/>
    <s v="Goalkeeper"/>
    <x v="2"/>
    <s v="Burnley"/>
    <s v="BUR"/>
    <n v="0"/>
    <n v="0"/>
    <n v="0"/>
    <n v="0"/>
    <n v="0"/>
    <n v="0"/>
    <n v="0"/>
    <n v="0"/>
    <n v="0"/>
    <n v="96"/>
    <x v="0"/>
    <s v="MCI"/>
    <s v="EVE"/>
    <s v="nor"/>
    <s v="whu"/>
    <s v="SOU"/>
    <s v="WOL"/>
    <m/>
    <s v="wat"/>
    <m/>
    <s v="AVL"/>
    <m/>
    <s v="tot"/>
    <s v="avl"/>
    <s v="NEW"/>
    <s v="2"/>
    <n v="0"/>
    <n v="0"/>
    <n v="4"/>
    <n v="2"/>
    <n v="4"/>
    <n v="2"/>
    <n v="2"/>
    <n v="2"/>
    <n v="4"/>
    <n v="2"/>
  </r>
  <r>
    <x v="405"/>
    <s v="Midfielder"/>
    <x v="1"/>
    <s v="Leicester City"/>
    <s v="LEI"/>
    <n v="7.0000000000000007E-2"/>
    <n v="0"/>
    <n v="0.03"/>
    <n v="0"/>
    <n v="0.04"/>
    <n v="0"/>
    <n v="4.6666666666666669E-2"/>
    <n v="0"/>
    <n v="4.6666666666666669E-2"/>
    <n v="91"/>
    <x v="1"/>
    <s v="mun"/>
    <m/>
    <s v="CRY"/>
    <s v="new"/>
    <s v="eve"/>
    <s v="AVL"/>
    <m/>
    <s v="tot"/>
    <m/>
    <s v="EVE"/>
    <s v="che"/>
    <s v="wat"/>
    <s v="NOR"/>
    <s v="SOU"/>
    <s v="2"/>
    <n v="0.23333333333333334"/>
    <n v="0"/>
    <n v="2.2296586666493825"/>
    <n v="2.1910148631150954"/>
    <n v="4.4975272844295713"/>
    <n v="2.2111722104935061"/>
    <n v="2.1951565403289042"/>
    <n v="4.3855933372683076"/>
    <n v="4.5774528982002245"/>
    <n v="2.2332670806840311"/>
  </r>
  <r>
    <x v="406"/>
    <s v="Forward"/>
    <x v="3"/>
    <s v="Crystal Palace"/>
    <s v="CRY"/>
    <n v="0.22"/>
    <n v="0.19"/>
    <n v="0.24"/>
    <n v="0.18"/>
    <n v="0.26"/>
    <n v="0.16"/>
    <n v="0.24"/>
    <n v="0.17666666666666667"/>
    <n v="0.41666666666666663"/>
    <n v="90"/>
    <x v="0"/>
    <s v="ARS"/>
    <m/>
    <s v="lei"/>
    <s v="new"/>
    <m/>
    <s v="LEE"/>
    <m/>
    <s v="sou"/>
    <m/>
    <s v="WAT"/>
    <s v="eve??"/>
    <s v="avl"/>
    <s v="eve??"/>
    <s v="MUN"/>
    <s v="2"/>
    <n v="0.96"/>
    <n v="0.53"/>
    <n v="3.248751641729168"/>
    <n v="3.8205856168952459"/>
    <n v="3.6157987954055892"/>
    <n v="3.8581969918039341"/>
    <n v="3.4895769295108856"/>
    <n v="7.2439238133298911"/>
    <n v="6.9097536936032053"/>
    <n v="3.4665346284610581"/>
  </r>
  <r>
    <x v="407"/>
    <s v="Midfielder"/>
    <x v="1"/>
    <s v="Crystal Palace"/>
    <s v="CRY"/>
    <n v="0.01"/>
    <n v="7.0000000000000007E-2"/>
    <n v="0.01"/>
    <n v="0.1"/>
    <n v="0.2"/>
    <n v="0.11"/>
    <n v="7.3333333333333334E-2"/>
    <n v="9.3333333333333338E-2"/>
    <n v="0.16666666666666669"/>
    <n v="73"/>
    <x v="0"/>
    <s v="ARS"/>
    <m/>
    <s v="lei"/>
    <s v="new"/>
    <m/>
    <s v="LEE"/>
    <m/>
    <s v="sou"/>
    <m/>
    <s v="WAT"/>
    <s v="eve??"/>
    <s v="avl"/>
    <s v="eve??"/>
    <s v="MUN"/>
    <s v="2"/>
    <n v="0.3666666666666667"/>
    <n v="0.28000000000000003"/>
    <n v="2.5419637997661266"/>
    <n v="2.7901423035294801"/>
    <n v="2.7012639067308375"/>
    <n v="2.8064658085234075"/>
    <n v="2.6464830521814582"/>
    <n v="5.4078774491856798"/>
    <n v="5.2628461220559775"/>
    <n v="2.6364825904282894"/>
  </r>
  <r>
    <x v="408"/>
    <s v="Defender"/>
    <x v="0"/>
    <s v="Watford"/>
    <s v="WAT"/>
    <n v="0.01"/>
    <n v="0.01"/>
    <n v="0.01"/>
    <n v="0"/>
    <n v="0.01"/>
    <n v="0.02"/>
    <n v="0.01"/>
    <n v="0.01"/>
    <n v="0.02"/>
    <m/>
    <x v="0"/>
    <s v="liv"/>
    <m/>
    <s v="LEE"/>
    <s v="BRE"/>
    <m/>
    <s v="mci"/>
    <m/>
    <s v="BUR"/>
    <m/>
    <s v="cry"/>
    <m/>
    <s v="LEI"/>
    <s v="EVE"/>
    <s v="che"/>
    <s v="1"/>
    <n v="0.06"/>
    <n v="0.03"/>
    <n v="1.0568108096109756"/>
    <n v="1.1122400867532578"/>
    <n v="1.0806856106367972"/>
    <n v="1.0428720724848985"/>
    <n v="1.0921029272024179"/>
    <n v="1.0736771614872511"/>
    <n v="2.2042730549183749"/>
    <n v="1.0544240624808969"/>
  </r>
  <r>
    <x v="409"/>
    <s v="Goalkeeper"/>
    <x v="2"/>
    <s v="Southampton"/>
    <s v="SOU"/>
    <n v="0"/>
    <n v="0"/>
    <n v="0"/>
    <n v="0"/>
    <n v="0"/>
    <n v="0"/>
    <n v="0"/>
    <n v="0"/>
    <n v="0"/>
    <m/>
    <x v="0"/>
    <s v="lee"/>
    <m/>
    <s v="CHE"/>
    <s v="ARS"/>
    <s v="bur"/>
    <s v="bha"/>
    <m/>
    <s v="CRY"/>
    <m/>
    <s v="bre"/>
    <m/>
    <s v="LIV"/>
    <m/>
    <s v="lei"/>
    <s v="1"/>
    <n v="0"/>
    <n v="0"/>
    <n v="1"/>
    <n v="1"/>
    <n v="2"/>
    <n v="1"/>
    <n v="1"/>
    <n v="1"/>
    <n v="1"/>
    <n v="1"/>
  </r>
  <r>
    <x v="410"/>
    <s v="Forward"/>
    <x v="3"/>
    <s v="Burnley"/>
    <s v="BUR"/>
    <n v="0.18"/>
    <n v="0.06"/>
    <n v="0.24"/>
    <n v="0.09"/>
    <n v="0.22"/>
    <n v="0.06"/>
    <n v="0.21333333333333335"/>
    <n v="6.9999999999999993E-2"/>
    <n v="0.28333333333333333"/>
    <n v="87"/>
    <x v="0"/>
    <s v="MCI"/>
    <s v="EVE"/>
    <s v="nor"/>
    <s v="whu"/>
    <s v="SOU"/>
    <s v="WOL"/>
    <m/>
    <s v="wat"/>
    <m/>
    <s v="AVL"/>
    <m/>
    <s v="tot"/>
    <s v="avl"/>
    <s v="NEW"/>
    <s v="2"/>
    <n v="0.85333333333333339"/>
    <n v="0.20999999999999996"/>
    <n v="5.6207193001488296"/>
    <n v="3.4307140725045437"/>
    <n v="6.0415311810017123"/>
    <n v="2.9976845051517658"/>
    <n v="3.2008212778650496"/>
    <n v="2.9623419306775491"/>
    <n v="5.8516981644621282"/>
    <n v="3.1531092074594698"/>
  </r>
  <r>
    <x v="411"/>
    <s v="Defender"/>
    <x v="0"/>
    <s v="Everton"/>
    <s v="EVE"/>
    <n v="0.04"/>
    <n v="0"/>
    <n v="0.03"/>
    <n v="0"/>
    <n v="0.05"/>
    <n v="0"/>
    <n v="0.04"/>
    <n v="0"/>
    <n v="0.04"/>
    <n v="71"/>
    <x v="0"/>
    <s v="whu"/>
    <s v="bur"/>
    <s v="MUN"/>
    <s v="LEI"/>
    <m/>
    <s v="liv"/>
    <m/>
    <s v="CHE"/>
    <m/>
    <s v="lei"/>
    <s v="CRY"/>
    <s v="BRE"/>
    <s v="wat"/>
    <s v="ars"/>
    <s v="2"/>
    <n v="0.24"/>
    <n v="0"/>
    <n v="4.466460418640593"/>
    <n v="2.2362203428393652"/>
    <n v="2.2932486899697042"/>
    <n v="2.1514954922959353"/>
    <n v="2.145130833282392"/>
    <n v="4.4897211206023737"/>
    <n v="4.4861933901399755"/>
    <n v="2.2011412040369129"/>
  </r>
  <r>
    <x v="412"/>
    <s v="Forward"/>
    <x v="3"/>
    <s v="Brentford"/>
    <s v="BRE"/>
    <n v="0.2"/>
    <n v="0.04"/>
    <n v="0.21"/>
    <n v="0.05"/>
    <n v="0.19"/>
    <n v="0.02"/>
    <n v="0.20000000000000004"/>
    <n v="3.6666666666666667E-2"/>
    <n v="0.23666666666666669"/>
    <n v="46"/>
    <x v="0"/>
    <s v="che"/>
    <m/>
    <s v="WHU"/>
    <s v="wat"/>
    <m/>
    <s v="TOT"/>
    <m/>
    <s v="mun"/>
    <m/>
    <s v="SOU"/>
    <m/>
    <s v="eve"/>
    <m/>
    <s v="LEE"/>
    <s v="1"/>
    <n v="0.80000000000000016"/>
    <n v="0.11"/>
    <n v="1.5502877428624033"/>
    <n v="1.8373994900766899"/>
    <n v="2.0276620967309045"/>
    <n v="1.7611105072827271"/>
    <n v="1.8956687999325927"/>
    <n v="1.9097416146677222"/>
    <n v="1.9535262724839955"/>
    <n v="2.1348719882829399"/>
  </r>
  <r>
    <x v="413"/>
    <s v="Midfielder"/>
    <x v="1"/>
    <s v="Leicester City"/>
    <s v="LEI"/>
    <n v="0.21"/>
    <n v="0.21"/>
    <n v="0.19"/>
    <n v="0.19"/>
    <n v="0.27"/>
    <n v="0.16"/>
    <n v="0.22333333333333336"/>
    <n v="0.18666666666666668"/>
    <n v="0.41000000000000003"/>
    <n v="88"/>
    <x v="0"/>
    <s v="mun"/>
    <m/>
    <s v="CRY"/>
    <s v="new"/>
    <s v="eve"/>
    <s v="AVL"/>
    <m/>
    <s v="tot"/>
    <m/>
    <s v="EVE"/>
    <s v="che"/>
    <s v="wat"/>
    <s v="NOR"/>
    <s v="SOU"/>
    <s v="2"/>
    <n v="1.1166666666666667"/>
    <n v="0.56000000000000005"/>
    <n v="3.6502615617805643"/>
    <n v="3.3725782306698999"/>
    <n v="7.5750889152582062"/>
    <n v="3.5174231696890512"/>
    <n v="3.4023391397919842"/>
    <n v="6.770763552085123"/>
    <n v="8.1494115399244684"/>
    <n v="3.6761905940581103"/>
  </r>
  <r>
    <x v="414"/>
    <s v="Midfielder"/>
    <x v="1"/>
    <s v="Brighton"/>
    <s v="BHA"/>
    <n v="0.04"/>
    <n v="0.04"/>
    <n v="0.04"/>
    <n v="0.04"/>
    <n v="0.04"/>
    <n v="0.03"/>
    <n v="0.04"/>
    <n v="3.6666666666666667E-2"/>
    <n v="7.6666666666666661E-2"/>
    <n v="88"/>
    <x v="0"/>
    <s v="NOR"/>
    <m/>
    <s v="ars"/>
    <s v="tot"/>
    <s v="MCI"/>
    <s v="SOU"/>
    <m/>
    <s v="wol"/>
    <m/>
    <s v="MUN"/>
    <m/>
    <s v="lee"/>
    <m/>
    <s v="WHU"/>
    <s v="2"/>
    <n v="0.2"/>
    <n v="0.11"/>
    <n v="2.4171047296016379"/>
    <n v="2.2598073885476793"/>
    <n v="4.4069498754722591"/>
    <n v="2.3099119786230702"/>
    <n v="2.2908609999345275"/>
    <n v="2.3051179428341797"/>
    <n v="2.3866047432612212"/>
    <n v="2.2852679581579931"/>
  </r>
  <r>
    <x v="415"/>
    <s v="Goalkeeper"/>
    <x v="2"/>
    <s v="Manchester City"/>
    <s v="MCI"/>
    <n v="0"/>
    <n v="0"/>
    <n v="0"/>
    <n v="0"/>
    <n v="0"/>
    <n v="0"/>
    <n v="0"/>
    <n v="0"/>
    <n v="0"/>
    <n v="97"/>
    <x v="0"/>
    <s v="bur"/>
    <m/>
    <s v="LIV"/>
    <s v="BHA"/>
    <m/>
    <s v="WAT"/>
    <m/>
    <s v="lee"/>
    <m/>
    <s v="NEW"/>
    <s v="wol"/>
    <s v="whu"/>
    <m/>
    <s v="AVL"/>
    <s v="2"/>
    <n v="0"/>
    <n v="0"/>
    <n v="2"/>
    <n v="2"/>
    <n v="2"/>
    <n v="2"/>
    <n v="2"/>
    <n v="4"/>
    <n v="2"/>
    <n v="2"/>
  </r>
  <r>
    <x v="416"/>
    <s v="Defender"/>
    <x v="0"/>
    <s v="Tottenham"/>
    <s v="TOT"/>
    <n v="0.24"/>
    <n v="0.21"/>
    <n v="0.28999999999999998"/>
    <n v="0.24"/>
    <n v="0.26"/>
    <n v="0.2"/>
    <n v="0.26333333333333336"/>
    <n v="0.21666666666666665"/>
    <n v="0.48"/>
    <n v="65"/>
    <x v="0"/>
    <s v="NEW"/>
    <m/>
    <s v="avl"/>
    <s v="BHA"/>
    <m/>
    <s v="bre"/>
    <m/>
    <s v="LEI"/>
    <m/>
    <s v="liv"/>
    <s v="ARS"/>
    <s v="BUR"/>
    <m/>
    <s v="nor"/>
    <s v="2"/>
    <n v="1.58"/>
    <n v="0.64999999999999991"/>
    <n v="4.4182760494996405"/>
    <n v="4.0182029831450805"/>
    <n v="4.0182029831450805"/>
    <n v="3.9992101302228633"/>
    <n v="4.7247690776351661"/>
    <n v="7.2765826367593807"/>
    <n v="4.282105862904352"/>
    <n v="5.0004630548762989"/>
  </r>
  <r>
    <x v="417"/>
    <s v="Midfielder"/>
    <x v="1"/>
    <s v="Tottenham"/>
    <s v="TOT"/>
    <n v="0.32"/>
    <n v="0.31"/>
    <n v="0.24"/>
    <n v="0.38"/>
    <n v="0.23"/>
    <n v="0.3"/>
    <n v="0.26333333333333336"/>
    <n v="0.33"/>
    <n v="0.59333333333333338"/>
    <n v="81"/>
    <x v="0"/>
    <s v="NEW"/>
    <m/>
    <s v="avl"/>
    <s v="BHA"/>
    <m/>
    <s v="bre"/>
    <m/>
    <s v="LEI"/>
    <m/>
    <s v="liv"/>
    <s v="ARS"/>
    <s v="BUR"/>
    <m/>
    <s v="nor"/>
    <s v="2"/>
    <n v="1.3166666666666669"/>
    <n v="0.99"/>
    <n v="4.5014155848337092"/>
    <n v="4.087588138021518"/>
    <n v="4.087588138021518"/>
    <n v="4.0679423170616165"/>
    <n v="4.8184457424865998"/>
    <n v="7.3892304703101521"/>
    <n v="4.3605639120027089"/>
    <n v="5.1036179880035863"/>
  </r>
  <r>
    <x v="418"/>
    <s v="Midfielder"/>
    <x v="1"/>
    <s v="Tottenham"/>
    <s v="TOT"/>
    <n v="0.03"/>
    <n v="0.11"/>
    <n v="0.02"/>
    <n v="0.15"/>
    <n v="0.03"/>
    <n v="0.12"/>
    <n v="2.6666666666666668E-2"/>
    <n v="0.12666666666666668"/>
    <n v="0.15333333333333335"/>
    <n v="83"/>
    <x v="0"/>
    <s v="NEW"/>
    <m/>
    <s v="avl"/>
    <s v="BHA"/>
    <m/>
    <s v="bre"/>
    <m/>
    <s v="LEI"/>
    <m/>
    <s v="liv"/>
    <s v="ARS"/>
    <s v="BUR"/>
    <m/>
    <s v="nor"/>
    <s v="2"/>
    <n v="0.13333333333333333"/>
    <n v="0.38"/>
    <n v="2.5566734104976749"/>
    <n v="2.4645788630857135"/>
    <n v="2.4645788630857135"/>
    <n v="2.4602068162246948"/>
    <n v="2.6272263646574228"/>
    <n v="4.7542507116008146"/>
    <n v="2.5253278070063829"/>
    <n v="2.6906895522435725"/>
  </r>
  <r>
    <x v="419"/>
    <s v="Defender"/>
    <x v="0"/>
    <s v="Everton"/>
    <s v="EVE"/>
    <n v="0"/>
    <n v="0.1"/>
    <n v="0"/>
    <n v="0.03"/>
    <n v="0"/>
    <n v="0.02"/>
    <n v="0"/>
    <n v="4.9999999999999996E-2"/>
    <n v="4.9999999999999996E-2"/>
    <n v="66"/>
    <x v="1"/>
    <s v="whu"/>
    <s v="bur"/>
    <s v="MUN"/>
    <s v="LEI"/>
    <m/>
    <s v="liv"/>
    <m/>
    <s v="CHE"/>
    <m/>
    <s v="lei"/>
    <s v="CRY"/>
    <s v="BRE"/>
    <s v="wat"/>
    <s v="ars"/>
    <s v="2"/>
    <n v="0"/>
    <n v="0.15"/>
    <n v="4.2915377616503712"/>
    <n v="2.147637714274603"/>
    <n v="2.183280431231065"/>
    <n v="2.0946846826849597"/>
    <n v="2.090706770801495"/>
    <n v="4.3060757003764838"/>
    <n v="4.3038708688374854"/>
    <n v="2.12571325252307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601DE-E0E6-4E3B-AB06-C49A6D71FFB8}" name="PivotTable8" cacheId="184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W5:X402" firstHeaderRow="1" firstDataRow="1" firstDataCol="1" rowPageCount="2" colPageCount="1"/>
  <pivotFields count="41">
    <pivotField axis="axisRow" compact="0" outline="0" showAll="0" sortType="descending">
      <items count="4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compact="0" outline="0" showAll="0"/>
    <pivotField axis="axisPage" compact="0" outline="0" showAll="0">
      <items count="3"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0"/>
  </rowFields>
  <rowItems count="397">
    <i>
      <x v="295"/>
    </i>
    <i>
      <x v="106"/>
    </i>
    <i>
      <x v="146"/>
    </i>
    <i>
      <x v="375"/>
    </i>
    <i>
      <x v="346"/>
    </i>
    <i>
      <x v="337"/>
    </i>
    <i>
      <x v="362"/>
    </i>
    <i>
      <x v="274"/>
    </i>
    <i>
      <x v="330"/>
    </i>
    <i>
      <x v="144"/>
    </i>
    <i>
      <x v="161"/>
    </i>
    <i>
      <x v="355"/>
    </i>
    <i>
      <x v="83"/>
    </i>
    <i>
      <x v="377"/>
    </i>
    <i>
      <x v="18"/>
    </i>
    <i>
      <x v="141"/>
    </i>
    <i>
      <x v="251"/>
    </i>
    <i>
      <x v="107"/>
    </i>
    <i>
      <x v="250"/>
    </i>
    <i>
      <x v="75"/>
    </i>
    <i>
      <x v="214"/>
    </i>
    <i>
      <x v="222"/>
    </i>
    <i>
      <x v="59"/>
    </i>
    <i>
      <x v="315"/>
    </i>
    <i>
      <x v="338"/>
    </i>
    <i>
      <x v="61"/>
    </i>
    <i>
      <x v="164"/>
    </i>
    <i>
      <x v="230"/>
    </i>
    <i>
      <x v="371"/>
    </i>
    <i>
      <x v="342"/>
    </i>
    <i>
      <x v="140"/>
    </i>
    <i>
      <x v="118"/>
    </i>
    <i>
      <x v="175"/>
    </i>
    <i>
      <x v="181"/>
    </i>
    <i>
      <x v="58"/>
    </i>
    <i>
      <x v="19"/>
    </i>
    <i>
      <x v="155"/>
    </i>
    <i>
      <x v="79"/>
    </i>
    <i>
      <x v="413"/>
    </i>
    <i>
      <x v="393"/>
    </i>
    <i>
      <x v="57"/>
    </i>
    <i>
      <x v="312"/>
    </i>
    <i>
      <x v="11"/>
    </i>
    <i>
      <x v="149"/>
    </i>
    <i>
      <x v="306"/>
    </i>
    <i>
      <x v="52"/>
    </i>
    <i>
      <x v="327"/>
    </i>
    <i>
      <x v="90"/>
    </i>
    <i>
      <x v="406"/>
    </i>
    <i>
      <x v="349"/>
    </i>
    <i>
      <x v="276"/>
    </i>
    <i>
      <x v="121"/>
    </i>
    <i>
      <x v="287"/>
    </i>
    <i>
      <x v="45"/>
    </i>
    <i>
      <x v="352"/>
    </i>
    <i>
      <x v="266"/>
    </i>
    <i>
      <x v="98"/>
    </i>
    <i>
      <x v="22"/>
    </i>
    <i>
      <x v="322"/>
    </i>
    <i>
      <x v="244"/>
    </i>
    <i>
      <x v="72"/>
    </i>
    <i>
      <x v="270"/>
    </i>
    <i>
      <x v="74"/>
    </i>
    <i>
      <x v="185"/>
    </i>
    <i>
      <x v="70"/>
    </i>
    <i>
      <x v="344"/>
    </i>
    <i>
      <x v="326"/>
    </i>
    <i>
      <x v="190"/>
    </i>
    <i>
      <x v="410"/>
    </i>
    <i>
      <x v="236"/>
    </i>
    <i>
      <x v="102"/>
    </i>
    <i>
      <x v="211"/>
    </i>
    <i>
      <x v="370"/>
    </i>
    <i>
      <x v="14"/>
    </i>
    <i>
      <x v="71"/>
    </i>
    <i>
      <x v="294"/>
    </i>
    <i>
      <x v="202"/>
    </i>
    <i>
      <x v="28"/>
    </i>
    <i>
      <x v="384"/>
    </i>
    <i>
      <x v="165"/>
    </i>
    <i>
      <x v="171"/>
    </i>
    <i>
      <x v="194"/>
    </i>
    <i>
      <x v="34"/>
    </i>
    <i>
      <x v="360"/>
    </i>
    <i>
      <x v="290"/>
    </i>
    <i>
      <x v="210"/>
    </i>
    <i>
      <x v="388"/>
    </i>
    <i>
      <x v="277"/>
    </i>
    <i>
      <x v="226"/>
    </i>
    <i>
      <x v="5"/>
    </i>
    <i>
      <x v="402"/>
    </i>
    <i>
      <x v="50"/>
    </i>
    <i>
      <x v="43"/>
    </i>
    <i>
      <x v="203"/>
    </i>
    <i>
      <x v="37"/>
    </i>
    <i>
      <x v="170"/>
    </i>
    <i>
      <x v="332"/>
    </i>
    <i>
      <x v="188"/>
    </i>
    <i>
      <x v="178"/>
    </i>
    <i>
      <x v="298"/>
    </i>
    <i>
      <x v="374"/>
    </i>
    <i>
      <x v="125"/>
    </i>
    <i>
      <x v="189"/>
    </i>
    <i>
      <x v="198"/>
    </i>
    <i>
      <x v="66"/>
    </i>
    <i>
      <x v="40"/>
    </i>
    <i>
      <x v="301"/>
    </i>
    <i>
      <x v="309"/>
    </i>
    <i>
      <x v="365"/>
    </i>
    <i>
      <x v="177"/>
    </i>
    <i>
      <x v="234"/>
    </i>
    <i>
      <x v="212"/>
    </i>
    <i>
      <x v="35"/>
    </i>
    <i>
      <x v="381"/>
    </i>
    <i>
      <x v="282"/>
    </i>
    <i>
      <x v="33"/>
    </i>
    <i>
      <x v="335"/>
    </i>
    <i>
      <x v="129"/>
    </i>
    <i>
      <x v="386"/>
    </i>
    <i>
      <x v="110"/>
    </i>
    <i>
      <x v="68"/>
    </i>
    <i>
      <x v="343"/>
    </i>
    <i>
      <x v="356"/>
    </i>
    <i>
      <x v="115"/>
    </i>
    <i>
      <x v="152"/>
    </i>
    <i>
      <x v="4"/>
    </i>
    <i>
      <x v="407"/>
    </i>
    <i>
      <x v="281"/>
    </i>
    <i>
      <x v="345"/>
    </i>
    <i>
      <x v="199"/>
    </i>
    <i>
      <x v="283"/>
    </i>
    <i>
      <x v="76"/>
    </i>
    <i>
      <x v="184"/>
    </i>
    <i>
      <x v="148"/>
    </i>
    <i>
      <x v="87"/>
    </i>
    <i>
      <x v="131"/>
    </i>
    <i>
      <x v="289"/>
    </i>
    <i>
      <x v="378"/>
    </i>
    <i>
      <x v="174"/>
    </i>
    <i>
      <x v="142"/>
    </i>
    <i>
      <x v="268"/>
    </i>
    <i>
      <x v="263"/>
    </i>
    <i>
      <x v="206"/>
    </i>
    <i>
      <x v="179"/>
    </i>
    <i>
      <x v="303"/>
    </i>
    <i>
      <x v="220"/>
    </i>
    <i>
      <x v="379"/>
    </i>
    <i>
      <x v="401"/>
    </i>
    <i>
      <x v="278"/>
    </i>
    <i>
      <x v="265"/>
    </i>
    <i>
      <x v="123"/>
    </i>
    <i>
      <x v="369"/>
    </i>
    <i>
      <x v="275"/>
    </i>
    <i>
      <x v="363"/>
    </i>
    <i>
      <x v="256"/>
    </i>
    <i>
      <x v="139"/>
    </i>
    <i>
      <x v="48"/>
    </i>
    <i>
      <x v="232"/>
    </i>
    <i>
      <x v="351"/>
    </i>
    <i>
      <x v="172"/>
    </i>
    <i>
      <x v="255"/>
    </i>
    <i>
      <x v="262"/>
    </i>
    <i>
      <x v="13"/>
    </i>
    <i>
      <x v="395"/>
    </i>
    <i>
      <x v="260"/>
    </i>
    <i>
      <x v="8"/>
    </i>
    <i>
      <x v="128"/>
    </i>
    <i>
      <x v="216"/>
    </i>
    <i>
      <x v="138"/>
    </i>
    <i>
      <x v="316"/>
    </i>
    <i>
      <x v="394"/>
    </i>
    <i>
      <x v="373"/>
    </i>
    <i>
      <x v="67"/>
    </i>
    <i>
      <x v="17"/>
    </i>
    <i>
      <x v="208"/>
    </i>
    <i>
      <x v="288"/>
    </i>
    <i>
      <x v="257"/>
    </i>
    <i>
      <x v="367"/>
    </i>
    <i>
      <x v="1"/>
    </i>
    <i>
      <x v="60"/>
    </i>
    <i>
      <x v="321"/>
    </i>
    <i>
      <x v="147"/>
    </i>
    <i>
      <x v="273"/>
    </i>
    <i>
      <x v="385"/>
    </i>
    <i>
      <x v="176"/>
    </i>
    <i>
      <x v="264"/>
    </i>
    <i>
      <x v="308"/>
    </i>
    <i>
      <x v="26"/>
    </i>
    <i>
      <x v="117"/>
    </i>
    <i>
      <x v="383"/>
    </i>
    <i>
      <x v="187"/>
    </i>
    <i>
      <x v="132"/>
    </i>
    <i>
      <x v="305"/>
    </i>
    <i>
      <x v="65"/>
    </i>
    <i>
      <x v="6"/>
    </i>
    <i>
      <x v="279"/>
    </i>
    <i>
      <x v="350"/>
    </i>
    <i>
      <x v="238"/>
    </i>
    <i>
      <x v="339"/>
    </i>
    <i>
      <x v="414"/>
    </i>
    <i>
      <x v="29"/>
    </i>
    <i>
      <x v="241"/>
    </i>
    <i>
      <x v="103"/>
    </i>
    <i>
      <x v="209"/>
    </i>
    <i>
      <x v="247"/>
    </i>
    <i>
      <x v="86"/>
    </i>
    <i>
      <x v="105"/>
    </i>
    <i>
      <x v="219"/>
    </i>
    <i>
      <x v="368"/>
    </i>
    <i>
      <x v="259"/>
    </i>
    <i>
      <x v="158"/>
    </i>
    <i>
      <x v="323"/>
    </i>
    <i>
      <x v="82"/>
    </i>
    <i>
      <x v="7"/>
    </i>
    <i>
      <x v="411"/>
    </i>
    <i>
      <x v="55"/>
    </i>
    <i>
      <x v="200"/>
    </i>
    <i>
      <x v="36"/>
    </i>
    <i>
      <x v="396"/>
    </i>
    <i>
      <x v="193"/>
    </i>
    <i>
      <x v="77"/>
    </i>
    <i>
      <x v="51"/>
    </i>
    <i>
      <x v="69"/>
    </i>
    <i>
      <x v="10"/>
    </i>
    <i>
      <x v="3"/>
    </i>
    <i>
      <x v="201"/>
    </i>
    <i>
      <x v="192"/>
    </i>
    <i>
      <x v="412"/>
    </i>
    <i>
      <x v="159"/>
    </i>
    <i>
      <x v="21"/>
    </i>
    <i>
      <x v="183"/>
    </i>
    <i>
      <x v="248"/>
    </i>
    <i>
      <x v="130"/>
    </i>
    <i>
      <x v="389"/>
    </i>
    <i>
      <x v="400"/>
    </i>
    <i>
      <x v="163"/>
    </i>
    <i>
      <x v="154"/>
    </i>
    <i>
      <x v="357"/>
    </i>
    <i>
      <x v="135"/>
    </i>
    <i>
      <x v="359"/>
    </i>
    <i>
      <x v="348"/>
    </i>
    <i>
      <x v="151"/>
    </i>
    <i>
      <x v="145"/>
    </i>
    <i>
      <x v="364"/>
    </i>
    <i>
      <x v="20"/>
    </i>
    <i>
      <x v="24"/>
    </i>
    <i>
      <x v="329"/>
    </i>
    <i>
      <x v="95"/>
    </i>
    <i>
      <x v="182"/>
    </i>
    <i>
      <x v="382"/>
    </i>
    <i>
      <x v="310"/>
    </i>
    <i>
      <x v="88"/>
    </i>
    <i>
      <x v="225"/>
    </i>
    <i>
      <x v="53"/>
    </i>
    <i>
      <x v="213"/>
    </i>
    <i>
      <x v="224"/>
    </i>
    <i>
      <x v="64"/>
    </i>
    <i>
      <x v="114"/>
    </i>
    <i>
      <x v="42"/>
    </i>
    <i>
      <x v="111"/>
    </i>
    <i>
      <x v="207"/>
    </i>
    <i>
      <x v="96"/>
    </i>
    <i>
      <x v="415"/>
    </i>
    <i>
      <x v="399"/>
    </i>
    <i>
      <x v="12"/>
    </i>
    <i>
      <x v="2"/>
    </i>
    <i>
      <x v="404"/>
    </i>
    <i>
      <x v="162"/>
    </i>
    <i>
      <x v="269"/>
    </i>
    <i>
      <x v="97"/>
    </i>
    <i>
      <x v="186"/>
    </i>
    <i>
      <x v="229"/>
    </i>
    <i>
      <x v="261"/>
    </i>
    <i>
      <x v="331"/>
    </i>
    <i>
      <x v="313"/>
    </i>
    <i>
      <x v="39"/>
    </i>
    <i>
      <x v="167"/>
    </i>
    <i>
      <x v="300"/>
    </i>
    <i>
      <x v="120"/>
    </i>
    <i>
      <x v="16"/>
    </i>
    <i>
      <x v="314"/>
    </i>
    <i>
      <x v="101"/>
    </i>
    <i>
      <x v="304"/>
    </i>
    <i>
      <x v="84"/>
    </i>
    <i>
      <x v="392"/>
    </i>
    <i>
      <x v="253"/>
    </i>
    <i>
      <x v="91"/>
    </i>
    <i>
      <x v="196"/>
    </i>
    <i>
      <x v="318"/>
    </i>
    <i>
      <x v="292"/>
    </i>
    <i>
      <x v="108"/>
    </i>
    <i>
      <x v="153"/>
    </i>
    <i>
      <x v="81"/>
    </i>
    <i>
      <x v="347"/>
    </i>
    <i>
      <x v="218"/>
    </i>
    <i>
      <x v="242"/>
    </i>
    <i>
      <x v="85"/>
    </i>
    <i>
      <x v="246"/>
    </i>
    <i>
      <x v="291"/>
    </i>
    <i>
      <x/>
    </i>
    <i>
      <x v="403"/>
    </i>
    <i>
      <x v="25"/>
    </i>
    <i>
      <x v="116"/>
    </i>
    <i>
      <x v="136"/>
    </i>
    <i>
      <x v="398"/>
    </i>
    <i>
      <x v="333"/>
    </i>
    <i>
      <x v="372"/>
    </i>
    <i>
      <x v="354"/>
    </i>
    <i>
      <x v="92"/>
    </i>
    <i>
      <x v="296"/>
    </i>
    <i>
      <x v="319"/>
    </i>
    <i>
      <x v="252"/>
    </i>
    <i>
      <x v="168"/>
    </i>
    <i>
      <x v="280"/>
    </i>
    <i>
      <x v="38"/>
    </i>
    <i>
      <x v="353"/>
    </i>
    <i>
      <x v="231"/>
    </i>
    <i>
      <x v="336"/>
    </i>
    <i>
      <x v="221"/>
    </i>
    <i>
      <x v="299"/>
    </i>
    <i>
      <x v="47"/>
    </i>
    <i>
      <x v="258"/>
    </i>
    <i>
      <x v="390"/>
    </i>
    <i>
      <x v="249"/>
    </i>
    <i>
      <x v="243"/>
    </i>
    <i>
      <x v="204"/>
    </i>
    <i>
      <x v="169"/>
    </i>
    <i>
      <x v="54"/>
    </i>
    <i>
      <x v="341"/>
    </i>
    <i>
      <x v="307"/>
    </i>
    <i>
      <x v="73"/>
    </i>
    <i>
      <x v="100"/>
    </i>
    <i>
      <x v="228"/>
    </i>
    <i>
      <x v="195"/>
    </i>
    <i>
      <x v="27"/>
    </i>
    <i>
      <x v="358"/>
    </i>
    <i>
      <x v="227"/>
    </i>
    <i>
      <x v="366"/>
    </i>
    <i>
      <x v="78"/>
    </i>
    <i>
      <x v="31"/>
    </i>
    <i>
      <x v="284"/>
    </i>
    <i>
      <x v="143"/>
    </i>
    <i>
      <x v="293"/>
    </i>
    <i>
      <x v="376"/>
    </i>
    <i>
      <x v="157"/>
    </i>
    <i>
      <x v="93"/>
    </i>
    <i>
      <x v="240"/>
    </i>
    <i>
      <x v="126"/>
    </i>
    <i>
      <x v="235"/>
    </i>
    <i>
      <x v="286"/>
    </i>
    <i>
      <x v="109"/>
    </i>
    <i>
      <x v="104"/>
    </i>
    <i>
      <x v="133"/>
    </i>
    <i>
      <x v="9"/>
    </i>
    <i>
      <x v="41"/>
    </i>
    <i>
      <x v="397"/>
    </i>
    <i>
      <x v="56"/>
    </i>
    <i>
      <x v="166"/>
    </i>
    <i>
      <x v="113"/>
    </i>
    <i>
      <x v="150"/>
    </i>
    <i>
      <x v="49"/>
    </i>
    <i>
      <x v="180"/>
    </i>
    <i>
      <x v="191"/>
    </i>
    <i>
      <x v="134"/>
    </i>
    <i>
      <x v="197"/>
    </i>
    <i>
      <x v="122"/>
    </i>
    <i>
      <x v="80"/>
    </i>
    <i>
      <x v="328"/>
    </i>
    <i>
      <x v="127"/>
    </i>
    <i>
      <x v="63"/>
    </i>
    <i>
      <x v="237"/>
    </i>
    <i>
      <x v="215"/>
    </i>
    <i>
      <x v="408"/>
    </i>
    <i>
      <x v="160"/>
    </i>
    <i>
      <x v="173"/>
    </i>
    <i>
      <x v="311"/>
    </i>
    <i>
      <x v="271"/>
    </i>
    <i>
      <x v="297"/>
    </i>
    <i>
      <x v="46"/>
    </i>
    <i>
      <x v="387"/>
    </i>
    <i>
      <x v="119"/>
    </i>
    <i>
      <x v="89"/>
    </i>
    <i>
      <x v="23"/>
    </i>
    <i>
      <x v="32"/>
    </i>
    <i>
      <x v="267"/>
    </i>
    <i>
      <x v="137"/>
    </i>
    <i>
      <x v="409"/>
    </i>
    <i>
      <x v="254"/>
    </i>
    <i>
      <x v="99"/>
    </i>
    <i>
      <x v="239"/>
    </i>
    <i>
      <x v="205"/>
    </i>
    <i>
      <x v="245"/>
    </i>
    <i>
      <x v="325"/>
    </i>
    <i>
      <x v="15"/>
    </i>
    <i>
      <x v="391"/>
    </i>
    <i>
      <x v="94"/>
    </i>
    <i t="grand">
      <x/>
    </i>
  </rowItems>
  <colItems count="1">
    <i/>
  </colItems>
  <pageFields count="2">
    <pageField fld="2" hier="-1"/>
    <pageField fld="15" item="1" hier="-1"/>
  </pageFields>
  <dataFields count="1">
    <dataField name="xPoints" fld="40" baseField="0" baseItem="0" numFmtId="2"/>
  </dataFields>
  <formats count="4">
    <format dxfId="28">
      <pivotArea outline="0" collapsedLevelsAreSubtotals="1" fieldPosition="0"/>
    </format>
    <format dxfId="29">
      <pivotArea dataOnly="0" labelOnly="1" outline="0" axis="axisValues" fieldPosition="0"/>
    </format>
    <format dxfId="30">
      <pivotArea outline="0" collapsedLevelsAreSubtotals="1" fieldPosition="0"/>
    </format>
    <format dxfId="31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FB310E-BD37-4064-815F-76B47A6BCAA3}" name="PivotTable7" cacheId="184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T5:U405" firstHeaderRow="1" firstDataRow="1" firstDataCol="1" rowPageCount="2" colPageCount="1"/>
  <pivotFields count="41">
    <pivotField axis="axisRow" compact="0" outline="0" showAll="0" sortType="descending">
      <items count="4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compact="0" outline="0" showAll="0"/>
    <pivotField axis="axisPage" compact="0" outline="0" showAll="0">
      <items count="3"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0"/>
  </rowFields>
  <rowItems count="400">
    <i>
      <x v="274"/>
    </i>
    <i>
      <x v="107"/>
    </i>
    <i>
      <x v="144"/>
    </i>
    <i>
      <x v="355"/>
    </i>
    <i>
      <x v="175"/>
    </i>
    <i>
      <x v="181"/>
    </i>
    <i>
      <x v="214"/>
    </i>
    <i>
      <x v="75"/>
    </i>
    <i>
      <x v="222"/>
    </i>
    <i>
      <x v="315"/>
    </i>
    <i>
      <x v="413"/>
    </i>
    <i>
      <x v="61"/>
    </i>
    <i>
      <x v="11"/>
    </i>
    <i>
      <x v="149"/>
    </i>
    <i>
      <x v="342"/>
    </i>
    <i>
      <x v="338"/>
    </i>
    <i>
      <x v="79"/>
    </i>
    <i>
      <x v="326"/>
    </i>
    <i>
      <x v="344"/>
    </i>
    <i>
      <x v="406"/>
    </i>
    <i>
      <x v="295"/>
    </i>
    <i>
      <x v="276"/>
    </i>
    <i>
      <x v="226"/>
    </i>
    <i>
      <x v="102"/>
    </i>
    <i>
      <x v="14"/>
    </i>
    <i>
      <x v="219"/>
    </i>
    <i>
      <x v="266"/>
    </i>
    <i>
      <x v="90"/>
    </i>
    <i>
      <x v="190"/>
    </i>
    <i>
      <x v="210"/>
    </i>
    <i>
      <x v="34"/>
    </i>
    <i>
      <x v="352"/>
    </i>
    <i>
      <x v="211"/>
    </i>
    <i>
      <x v="106"/>
    </i>
    <i>
      <x v="159"/>
    </i>
    <i>
      <x v="287"/>
    </i>
    <i>
      <x v="71"/>
    </i>
    <i>
      <x v="329"/>
    </i>
    <i>
      <x v="410"/>
    </i>
    <i>
      <x v="388"/>
    </i>
    <i>
      <x v="234"/>
    </i>
    <i>
      <x v="165"/>
    </i>
    <i>
      <x v="178"/>
    </i>
    <i>
      <x v="343"/>
    </i>
    <i>
      <x v="277"/>
    </i>
    <i>
      <x v="189"/>
    </i>
    <i>
      <x v="4"/>
    </i>
    <i>
      <x v="66"/>
    </i>
    <i>
      <x v="346"/>
    </i>
    <i>
      <x v="50"/>
    </i>
    <i>
      <x v="309"/>
    </i>
    <i>
      <x v="203"/>
    </i>
    <i>
      <x v="174"/>
    </i>
    <i>
      <x v="35"/>
    </i>
    <i>
      <x v="120"/>
    </i>
    <i>
      <x v="263"/>
    </i>
    <i>
      <x v="362"/>
    </i>
    <i>
      <x v="337"/>
    </i>
    <i>
      <x v="407"/>
    </i>
    <i>
      <x v="40"/>
    </i>
    <i>
      <x v="84"/>
    </i>
    <i>
      <x v="177"/>
    </i>
    <i>
      <x v="289"/>
    </i>
    <i>
      <x v="48"/>
    </i>
    <i>
      <x v="7"/>
    </i>
    <i>
      <x v="110"/>
    </i>
    <i>
      <x v="265"/>
    </i>
    <i>
      <x v="283"/>
    </i>
    <i>
      <x v="257"/>
    </i>
    <i>
      <x v="188"/>
    </i>
    <i>
      <x v="146"/>
    </i>
    <i>
      <x v="288"/>
    </i>
    <i>
      <x v="60"/>
    </i>
    <i>
      <x v="196"/>
    </i>
    <i>
      <x v="318"/>
    </i>
    <i>
      <x v="220"/>
    </i>
    <i>
      <x v="375"/>
    </i>
    <i>
      <x v="379"/>
    </i>
    <i>
      <x v="36"/>
    </i>
    <i>
      <x v="273"/>
    </i>
    <i>
      <x v="394"/>
    </i>
    <i>
      <x v="330"/>
    </i>
    <i>
      <x v="255"/>
    </i>
    <i>
      <x v="385"/>
    </i>
    <i>
      <x v="176"/>
    </i>
    <i>
      <x v="216"/>
    </i>
    <i>
      <x v="209"/>
    </i>
    <i>
      <x v="26"/>
    </i>
    <i>
      <x v="67"/>
    </i>
    <i>
      <x v="382"/>
    </i>
    <i>
      <x v="305"/>
    </i>
    <i>
      <x v="1"/>
    </i>
    <i>
      <x v="364"/>
    </i>
    <i>
      <x v="368"/>
    </i>
    <i>
      <x v="6"/>
    </i>
    <i>
      <x v="350"/>
    </i>
    <i>
      <x v="411"/>
    </i>
    <i>
      <x v="55"/>
    </i>
    <i>
      <x v="19"/>
    </i>
    <i>
      <x v="103"/>
    </i>
    <i>
      <x v="251"/>
    </i>
    <i>
      <x v="395"/>
    </i>
    <i>
      <x v="86"/>
    </i>
    <i>
      <x v="18"/>
    </i>
    <i>
      <x v="275"/>
    </i>
    <i>
      <x v="396"/>
    </i>
    <i>
      <x v="141"/>
    </i>
    <i>
      <x v="417"/>
    </i>
    <i>
      <x v="193"/>
    </i>
    <i>
      <x v="323"/>
    </i>
    <i>
      <x v="69"/>
    </i>
    <i>
      <x v="201"/>
    </i>
    <i>
      <x v="21"/>
    </i>
    <i>
      <x v="416"/>
    </i>
    <i>
      <x v="77"/>
    </i>
    <i>
      <x v="183"/>
    </i>
    <i>
      <x v="389"/>
    </i>
    <i>
      <x v="246"/>
    </i>
    <i>
      <x v="359"/>
    </i>
    <i>
      <x v="59"/>
    </i>
    <i>
      <x v="248"/>
    </i>
    <i>
      <x v="306"/>
    </i>
    <i>
      <x v="145"/>
    </i>
    <i>
      <x v="163"/>
    </i>
    <i>
      <x v="116"/>
    </i>
    <i>
      <x v="357"/>
    </i>
    <i>
      <x v="253"/>
    </i>
    <i>
      <x v="101"/>
    </i>
    <i>
      <x v="164"/>
    </i>
    <i>
      <x v="230"/>
    </i>
    <i>
      <x v="88"/>
    </i>
    <i>
      <x v="161"/>
    </i>
    <i>
      <x v="310"/>
    </i>
    <i>
      <x v="404"/>
    </i>
    <i>
      <x v="399"/>
    </i>
    <i>
      <x v="225"/>
    </i>
    <i>
      <x v="42"/>
    </i>
    <i>
      <x v="229"/>
    </i>
    <i>
      <x v="162"/>
    </i>
    <i>
      <x v="213"/>
    </i>
    <i>
      <x v="114"/>
    </i>
    <i>
      <x v="261"/>
    </i>
    <i>
      <x v="140"/>
    </i>
    <i>
      <x v="118"/>
    </i>
    <i>
      <x v="92"/>
    </i>
    <i>
      <x v="121"/>
    </i>
    <i>
      <x v="292"/>
    </i>
    <i>
      <x v="155"/>
    </i>
    <i>
      <x v="168"/>
    </i>
    <i>
      <x v="393"/>
    </i>
    <i>
      <x v="322"/>
    </i>
    <i>
      <x v="312"/>
    </i>
    <i>
      <x v="244"/>
    </i>
    <i>
      <x v="83"/>
    </i>
    <i>
      <x v="250"/>
    </i>
    <i>
      <x v="108"/>
    </i>
    <i>
      <x v="52"/>
    </i>
    <i>
      <x v="349"/>
    </i>
    <i>
      <x v="218"/>
    </i>
    <i>
      <x v="58"/>
    </i>
    <i>
      <x v="39"/>
    </i>
    <i>
      <x v="377"/>
    </i>
    <i>
      <x v="371"/>
    </i>
    <i>
      <x v="221"/>
    </i>
    <i>
      <x v="299"/>
    </i>
    <i>
      <x v="249"/>
    </i>
    <i>
      <x v="152"/>
    </i>
    <i>
      <x v="171"/>
    </i>
    <i>
      <x v="390"/>
    </i>
    <i>
      <x v="204"/>
    </i>
    <i>
      <x v="130"/>
    </i>
    <i>
      <x v="25"/>
    </i>
    <i>
      <x v="333"/>
    </i>
    <i>
      <x v="270"/>
    </i>
    <i>
      <x v="135"/>
    </i>
    <i>
      <x v="73"/>
    </i>
    <i>
      <x v="57"/>
    </i>
    <i>
      <x v="236"/>
    </i>
    <i>
      <x v="280"/>
    </i>
    <i>
      <x v="327"/>
    </i>
    <i>
      <x v="227"/>
    </i>
    <i>
      <x v="28"/>
    </i>
    <i>
      <x v="384"/>
    </i>
    <i>
      <x v="374"/>
    </i>
    <i>
      <x v="72"/>
    </i>
    <i>
      <x v="74"/>
    </i>
    <i>
      <x v="22"/>
    </i>
    <i>
      <x v="231"/>
    </i>
    <i>
      <x v="336"/>
    </i>
    <i>
      <x v="70"/>
    </i>
    <i>
      <x v="45"/>
    </i>
    <i>
      <x v="284"/>
    </i>
    <i>
      <x v="194"/>
    </i>
    <i>
      <x v="98"/>
    </i>
    <i>
      <x v="381"/>
    </i>
    <i>
      <x v="47"/>
    </i>
    <i>
      <x v="252"/>
    </i>
    <i>
      <x v="370"/>
    </i>
    <i>
      <x v="43"/>
    </i>
    <i>
      <x v="157"/>
    </i>
    <i>
      <x v="93"/>
    </i>
    <i>
      <x v="202"/>
    </i>
    <i>
      <x v="126"/>
    </i>
    <i>
      <x v="169"/>
    </i>
    <i>
      <x v="54"/>
    </i>
    <i>
      <x v="228"/>
    </i>
    <i>
      <x v="235"/>
    </i>
    <i>
      <x v="27"/>
    </i>
    <i>
      <x v="109"/>
    </i>
    <i>
      <x v="360"/>
    </i>
    <i>
      <x v="212"/>
    </i>
    <i>
      <x v="402"/>
    </i>
    <i>
      <x v="301"/>
    </i>
    <i>
      <x v="91"/>
    </i>
    <i>
      <x v="129"/>
    </i>
    <i>
      <x v="397"/>
    </i>
    <i>
      <x v="41"/>
    </i>
    <i>
      <x v="386"/>
    </i>
    <i>
      <x v="9"/>
    </i>
    <i>
      <x v="356"/>
    </i>
    <i>
      <x v="125"/>
    </i>
    <i>
      <x v="143"/>
    </i>
    <i>
      <x v="332"/>
    </i>
    <i>
      <x v="199"/>
    </i>
    <i>
      <x v="170"/>
    </i>
    <i>
      <x v="198"/>
    </i>
    <i>
      <x v="335"/>
    </i>
    <i>
      <x v="8"/>
    </i>
    <i>
      <x v="366"/>
    </i>
    <i>
      <x v="282"/>
    </i>
    <i>
      <x v="142"/>
    </i>
    <i>
      <x v="401"/>
    </i>
    <i>
      <x v="373"/>
    </i>
    <i>
      <x v="113"/>
    </i>
    <i>
      <x v="206"/>
    </i>
    <i>
      <x v="418"/>
    </i>
    <i>
      <x v="345"/>
    </i>
    <i>
      <x v="104"/>
    </i>
    <i>
      <x v="281"/>
    </i>
    <i>
      <x v="76"/>
    </i>
    <i>
      <x v="115"/>
    </i>
    <i>
      <x v="131"/>
    </i>
    <i>
      <x v="87"/>
    </i>
    <i>
      <x v="139"/>
    </i>
    <i>
      <x v="232"/>
    </i>
    <i>
      <x v="184"/>
    </i>
    <i>
      <x v="351"/>
    </i>
    <i>
      <x v="365"/>
    </i>
    <i>
      <x v="148"/>
    </i>
    <i>
      <x v="13"/>
    </i>
    <i>
      <x v="150"/>
    </i>
    <i>
      <x v="56"/>
    </i>
    <i>
      <x v="264"/>
    </i>
    <i>
      <x v="316"/>
    </i>
    <i>
      <x v="369"/>
    </i>
    <i>
      <x v="95"/>
    </i>
    <i>
      <x v="414"/>
    </i>
    <i>
      <x v="191"/>
    </i>
    <i>
      <x v="123"/>
    </i>
    <i>
      <x v="172"/>
    </i>
    <i>
      <x v="260"/>
    </i>
    <i>
      <x v="134"/>
    </i>
    <i>
      <x v="256"/>
    </i>
    <i>
      <x v="128"/>
    </i>
    <i>
      <x v="132"/>
    </i>
    <i>
      <x v="247"/>
    </i>
    <i>
      <x v="208"/>
    </i>
    <i>
      <x v="65"/>
    </i>
    <i>
      <x v="138"/>
    </i>
    <i>
      <x v="17"/>
    </i>
    <i>
      <x v="80"/>
    </i>
    <i>
      <x v="367"/>
    </i>
    <i>
      <x v="241"/>
    </i>
    <i>
      <x v="278"/>
    </i>
    <i>
      <x v="117"/>
    </i>
    <i>
      <x v="147"/>
    </i>
    <i>
      <x v="200"/>
    </i>
    <i>
      <x v="187"/>
    </i>
    <i>
      <x v="33"/>
    </i>
    <i>
      <x v="279"/>
    </i>
    <i>
      <x v="328"/>
    </i>
    <i>
      <x v="308"/>
    </i>
    <i>
      <x v="238"/>
    </i>
    <i>
      <x v="63"/>
    </i>
    <i>
      <x v="237"/>
    </i>
    <i>
      <x v="10"/>
    </i>
    <i>
      <x v="339"/>
    </i>
    <i>
      <x v="408"/>
    </i>
    <i>
      <x v="180"/>
    </i>
    <i>
      <x v="185"/>
    </i>
    <i>
      <x v="259"/>
    </i>
    <i>
      <x v="105"/>
    </i>
    <i>
      <x v="51"/>
    </i>
    <i>
      <x v="158"/>
    </i>
    <i>
      <x v="82"/>
    </i>
    <i>
      <x v="127"/>
    </i>
    <i>
      <x v="268"/>
    </i>
    <i>
      <x v="3"/>
    </i>
    <i>
      <x v="348"/>
    </i>
    <i>
      <x v="154"/>
    </i>
    <i>
      <x v="354"/>
    </i>
    <i>
      <x v="400"/>
    </i>
    <i>
      <x v="294"/>
    </i>
    <i>
      <x v="311"/>
    </i>
    <i>
      <x v="271"/>
    </i>
    <i>
      <x v="151"/>
    </i>
    <i>
      <x v="297"/>
    </i>
    <i>
      <x v="46"/>
    </i>
    <i>
      <x v="20"/>
    </i>
    <i>
      <x v="387"/>
    </i>
    <i>
      <x v="24"/>
    </i>
    <i>
      <x v="290"/>
    </i>
    <i>
      <x v="300"/>
    </i>
    <i>
      <x v="94"/>
    </i>
    <i>
      <x v="32"/>
    </i>
    <i>
      <x v="53"/>
    </i>
    <i>
      <x v="224"/>
    </i>
    <i>
      <x v="96"/>
    </i>
    <i>
      <x v="97"/>
    </i>
    <i>
      <x v="2"/>
    </i>
    <i>
      <x v="415"/>
    </i>
    <i>
      <x v="331"/>
    </i>
    <i>
      <x v="64"/>
    </i>
    <i>
      <x v="269"/>
    </i>
    <i>
      <x v="12"/>
    </i>
    <i>
      <x v="89"/>
    </i>
    <i>
      <x v="186"/>
    </i>
    <i>
      <x v="111"/>
    </i>
    <i>
      <x v="207"/>
    </i>
    <i>
      <x v="267"/>
    </i>
    <i>
      <x v="239"/>
    </i>
    <i>
      <x v="119"/>
    </i>
    <i>
      <x v="5"/>
    </i>
    <i>
      <x v="37"/>
    </i>
    <i>
      <x v="412"/>
    </i>
    <i>
      <x v="16"/>
    </i>
    <i>
      <x v="298"/>
    </i>
    <i>
      <x v="314"/>
    </i>
    <i>
      <x v="68"/>
    </i>
    <i>
      <x v="192"/>
    </i>
    <i>
      <x v="378"/>
    </i>
    <i>
      <x v="179"/>
    </i>
    <i>
      <x v="303"/>
    </i>
    <i>
      <x v="167"/>
    </i>
    <i>
      <x v="363"/>
    </i>
    <i>
      <x v="243"/>
    </i>
    <i>
      <x v="262"/>
    </i>
    <i>
      <x v="321"/>
    </i>
    <i>
      <x v="341"/>
    </i>
    <i>
      <x v="307"/>
    </i>
    <i>
      <x v="195"/>
    </i>
    <i>
      <x v="383"/>
    </i>
    <i>
      <x v="29"/>
    </i>
    <i>
      <x v="358"/>
    </i>
    <i>
      <x v="85"/>
    </i>
    <i>
      <x v="347"/>
    </i>
    <i>
      <x v="78"/>
    </i>
    <i>
      <x v="182"/>
    </i>
    <i>
      <x v="313"/>
    </i>
    <i>
      <x v="136"/>
    </i>
    <i>
      <x v="291"/>
    </i>
    <i>
      <x v="286"/>
    </i>
    <i>
      <x v="304"/>
    </i>
    <i>
      <x v="392"/>
    </i>
    <i>
      <x v="372"/>
    </i>
    <i>
      <x v="133"/>
    </i>
    <i>
      <x v="376"/>
    </i>
    <i>
      <x v="153"/>
    </i>
    <i>
      <x v="81"/>
    </i>
    <i>
      <x v="242"/>
    </i>
    <i>
      <x v="403"/>
    </i>
    <i>
      <x/>
    </i>
    <i>
      <x v="398"/>
    </i>
    <i>
      <x v="293"/>
    </i>
    <i>
      <x v="296"/>
    </i>
    <i>
      <x v="319"/>
    </i>
    <i>
      <x v="38"/>
    </i>
    <i>
      <x v="353"/>
    </i>
    <i>
      <x v="258"/>
    </i>
    <i>
      <x v="100"/>
    </i>
    <i>
      <x v="31"/>
    </i>
    <i>
      <x v="240"/>
    </i>
    <i>
      <x v="215"/>
    </i>
    <i>
      <x v="197"/>
    </i>
    <i>
      <x v="166"/>
    </i>
    <i>
      <x v="49"/>
    </i>
    <i>
      <x v="122"/>
    </i>
    <i>
      <x v="173"/>
    </i>
    <i>
      <x v="160"/>
    </i>
    <i>
      <x v="391"/>
    </i>
    <i>
      <x v="99"/>
    </i>
    <i>
      <x v="137"/>
    </i>
    <i>
      <x v="245"/>
    </i>
    <i>
      <x v="409"/>
    </i>
    <i>
      <x v="15"/>
    </i>
    <i>
      <x v="254"/>
    </i>
    <i>
      <x v="23"/>
    </i>
    <i>
      <x v="325"/>
    </i>
    <i>
      <x v="205"/>
    </i>
    <i t="grand">
      <x/>
    </i>
  </rowItems>
  <colItems count="1">
    <i/>
  </colItems>
  <pageFields count="2">
    <pageField fld="2" hier="-1"/>
    <pageField fld="15" item="1" hier="-1"/>
  </pageFields>
  <dataFields count="1">
    <dataField name="xPoints" fld="39" baseField="0" baseItem="0" numFmtId="2"/>
  </dataFields>
  <formats count="4">
    <format dxfId="24">
      <pivotArea outline="0" collapsedLevelsAreSubtotals="1" fieldPosition="0"/>
    </format>
    <format dxfId="25">
      <pivotArea dataOnly="0" labelOnly="1" outline="0" axis="axisValues" fieldPosition="0"/>
    </format>
    <format dxfId="26">
      <pivotArea outline="0" collapsedLevelsAreSubtotals="1" fieldPosition="0"/>
    </format>
    <format dxfId="27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5A3A5-6148-40F1-9E97-8C055228F464}" name="PivotTable6" cacheId="184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Q5:R405" firstHeaderRow="1" firstDataRow="1" firstDataCol="1" rowPageCount="2" colPageCount="1"/>
  <pivotFields count="41">
    <pivotField axis="axisRow" compact="0" outline="0" showAll="0" sortType="descending">
      <items count="4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compact="0" outline="0" showAll="0"/>
    <pivotField axis="axisPage" compact="0" outline="0" showAll="0">
      <items count="3"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0"/>
  </rowFields>
  <rowItems count="400">
    <i>
      <x v="295"/>
    </i>
    <i>
      <x v="346"/>
    </i>
    <i>
      <x v="106"/>
    </i>
    <i>
      <x v="337"/>
    </i>
    <i>
      <x v="330"/>
    </i>
    <i>
      <x v="362"/>
    </i>
    <i>
      <x v="107"/>
    </i>
    <i>
      <x v="274"/>
    </i>
    <i>
      <x v="315"/>
    </i>
    <i>
      <x v="144"/>
    </i>
    <i>
      <x v="18"/>
    </i>
    <i>
      <x v="164"/>
    </i>
    <i>
      <x v="355"/>
    </i>
    <i>
      <x v="141"/>
    </i>
    <i>
      <x v="230"/>
    </i>
    <i>
      <x v="140"/>
    </i>
    <i>
      <x v="146"/>
    </i>
    <i>
      <x v="155"/>
    </i>
    <i>
      <x v="251"/>
    </i>
    <i>
      <x v="59"/>
    </i>
    <i>
      <x v="214"/>
    </i>
    <i>
      <x v="75"/>
    </i>
    <i>
      <x v="375"/>
    </i>
    <i>
      <x v="222"/>
    </i>
    <i>
      <x v="61"/>
    </i>
    <i>
      <x v="79"/>
    </i>
    <i>
      <x v="118"/>
    </i>
    <i>
      <x v="342"/>
    </i>
    <i>
      <x v="52"/>
    </i>
    <i>
      <x v="417"/>
    </i>
    <i>
      <x v="312"/>
    </i>
    <i>
      <x v="416"/>
    </i>
    <i>
      <x v="406"/>
    </i>
    <i>
      <x v="175"/>
    </i>
    <i>
      <x v="393"/>
    </i>
    <i>
      <x v="181"/>
    </i>
    <i>
      <x v="344"/>
    </i>
    <i>
      <x v="413"/>
    </i>
    <i>
      <x v="102"/>
    </i>
    <i>
      <x v="276"/>
    </i>
    <i>
      <x v="14"/>
    </i>
    <i>
      <x v="11"/>
    </i>
    <i>
      <x v="149"/>
    </i>
    <i>
      <x v="190"/>
    </i>
    <i>
      <x v="71"/>
    </i>
    <i>
      <x v="270"/>
    </i>
    <i>
      <x v="266"/>
    </i>
    <i>
      <x v="349"/>
    </i>
    <i>
      <x v="211"/>
    </i>
    <i>
      <x v="250"/>
    </i>
    <i>
      <x v="34"/>
    </i>
    <i>
      <x v="194"/>
    </i>
    <i>
      <x v="371"/>
    </i>
    <i>
      <x v="236"/>
    </i>
    <i>
      <x v="43"/>
    </i>
    <i>
      <x v="189"/>
    </i>
    <i>
      <x v="28"/>
    </i>
    <i>
      <x v="384"/>
    </i>
    <i>
      <x v="178"/>
    </i>
    <i>
      <x v="388"/>
    </i>
    <i>
      <x v="301"/>
    </i>
    <i>
      <x v="326"/>
    </i>
    <i>
      <x v="377"/>
    </i>
    <i>
      <x v="329"/>
    </i>
    <i>
      <x v="210"/>
    </i>
    <i>
      <x v="4"/>
    </i>
    <i>
      <x v="289"/>
    </i>
    <i>
      <x v="356"/>
    </i>
    <i>
      <x v="66"/>
    </i>
    <i>
      <x v="45"/>
    </i>
    <i>
      <x v="98"/>
    </i>
    <i>
      <x v="309"/>
    </i>
    <i>
      <x v="407"/>
    </i>
    <i>
      <x v="35"/>
    </i>
    <i>
      <x v="386"/>
    </i>
    <i>
      <x v="212"/>
    </i>
    <i>
      <x v="129"/>
    </i>
    <i>
      <x v="234"/>
    </i>
    <i>
      <x v="226"/>
    </i>
    <i>
      <x v="206"/>
    </i>
    <i>
      <x v="199"/>
    </i>
    <i>
      <x v="48"/>
    </i>
    <i>
      <x v="265"/>
    </i>
    <i>
      <x v="152"/>
    </i>
    <i>
      <x v="343"/>
    </i>
    <i>
      <x v="142"/>
    </i>
    <i>
      <x v="351"/>
    </i>
    <i>
      <x v="288"/>
    </i>
    <i>
      <x v="174"/>
    </i>
    <i>
      <x v="401"/>
    </i>
    <i>
      <x v="332"/>
    </i>
    <i>
      <x v="132"/>
    </i>
    <i>
      <x v="139"/>
    </i>
    <i>
      <x v="232"/>
    </i>
    <i>
      <x v="316"/>
    </i>
    <i>
      <x v="263"/>
    </i>
    <i>
      <x v="36"/>
    </i>
    <i>
      <x v="13"/>
    </i>
    <i>
      <x v="273"/>
    </i>
    <i>
      <x v="394"/>
    </i>
    <i>
      <x v="176"/>
    </i>
    <i>
      <x v="418"/>
    </i>
    <i>
      <x v="115"/>
    </i>
    <i>
      <x v="305"/>
    </i>
    <i>
      <x v="385"/>
    </i>
    <i>
      <x v="184"/>
    </i>
    <i>
      <x v="148"/>
    </i>
    <i>
      <x v="209"/>
    </i>
    <i>
      <x v="257"/>
    </i>
    <i>
      <x v="60"/>
    </i>
    <i>
      <x v="26"/>
    </i>
    <i>
      <x v="318"/>
    </i>
    <i>
      <x v="65"/>
    </i>
    <i>
      <x v="241"/>
    </i>
    <i>
      <x v="364"/>
    </i>
    <i>
      <x v="83"/>
    </i>
    <i>
      <x v="368"/>
    </i>
    <i>
      <x v="123"/>
    </i>
    <i>
      <x v="411"/>
    </i>
    <i>
      <x v="396"/>
    </i>
    <i>
      <x v="193"/>
    </i>
    <i>
      <x v="185"/>
    </i>
    <i>
      <x v="69"/>
    </i>
    <i>
      <x v="51"/>
    </i>
    <i>
      <x v="201"/>
    </i>
    <i>
      <x v="55"/>
    </i>
    <i>
      <x v="21"/>
    </i>
    <i>
      <x v="82"/>
    </i>
    <i>
      <x v="183"/>
    </i>
    <i>
      <x v="389"/>
    </i>
    <i>
      <x v="154"/>
    </i>
    <i>
      <x v="359"/>
    </i>
    <i>
      <x v="145"/>
    </i>
    <i>
      <x v="101"/>
    </i>
    <i>
      <x v="20"/>
    </i>
    <i>
      <x v="357"/>
    </i>
    <i>
      <x v="151"/>
    </i>
    <i>
      <x v="88"/>
    </i>
    <i>
      <x v="415"/>
    </i>
    <i>
      <x v="213"/>
    </i>
    <i>
      <x v="162"/>
    </i>
    <i>
      <x v="2"/>
    </i>
    <i>
      <x v="229"/>
    </i>
    <i>
      <x v="331"/>
    </i>
    <i>
      <x v="399"/>
    </i>
    <i>
      <x v="53"/>
    </i>
    <i>
      <x v="42"/>
    </i>
    <i>
      <x v="12"/>
    </i>
    <i>
      <x v="111"/>
    </i>
    <i>
      <x v="225"/>
    </i>
    <i>
      <x v="114"/>
    </i>
    <i>
      <x v="64"/>
    </i>
    <i>
      <x v="261"/>
    </i>
    <i>
      <x v="246"/>
    </i>
    <i>
      <x v="19"/>
    </i>
    <i>
      <x v="338"/>
    </i>
    <i>
      <x v="116"/>
    </i>
    <i>
      <x v="161"/>
    </i>
    <i>
      <x v="290"/>
    </i>
    <i>
      <x v="130"/>
    </i>
    <i>
      <x v="135"/>
    </i>
    <i>
      <x v="57"/>
    </i>
    <i>
      <x v="300"/>
    </i>
    <i>
      <x v="327"/>
    </i>
    <i>
      <x v="92"/>
    </i>
    <i>
      <x v="314"/>
    </i>
    <i>
      <x v="306"/>
    </i>
    <i>
      <x v="108"/>
    </i>
    <i>
      <x v="16"/>
    </i>
    <i>
      <x v="168"/>
    </i>
    <i>
      <x v="121"/>
    </i>
    <i>
      <x v="58"/>
    </i>
    <i>
      <x v="91"/>
    </i>
    <i>
      <x v="322"/>
    </i>
    <i>
      <x v="90"/>
    </i>
    <i>
      <x v="244"/>
    </i>
    <i>
      <x v="25"/>
    </i>
    <i>
      <x v="249"/>
    </i>
    <i>
      <x v="352"/>
    </i>
    <i>
      <x v="204"/>
    </i>
    <i>
      <x v="347"/>
    </i>
    <i>
      <x v="363"/>
    </i>
    <i>
      <x v="287"/>
    </i>
    <i>
      <x v="262"/>
    </i>
    <i>
      <x v="85"/>
    </i>
    <i>
      <x v="171"/>
    </i>
    <i>
      <x v="252"/>
    </i>
    <i>
      <x v="321"/>
    </i>
    <i>
      <x v="72"/>
    </i>
    <i>
      <x v="74"/>
    </i>
    <i>
      <x v="170"/>
    </i>
    <i>
      <x v="410"/>
    </i>
    <i>
      <x v="165"/>
    </i>
    <i>
      <x v="284"/>
    </i>
    <i>
      <x v="29"/>
    </i>
    <i>
      <x v="370"/>
    </i>
    <i>
      <x v="33"/>
    </i>
    <i>
      <x v="354"/>
    </i>
    <i>
      <x v="277"/>
    </i>
    <i>
      <x v="374"/>
    </i>
    <i>
      <x v="126"/>
    </i>
    <i>
      <x v="50"/>
    </i>
    <i>
      <x v="381"/>
    </i>
    <i>
      <x v="203"/>
    </i>
    <i>
      <x v="402"/>
    </i>
    <i>
      <x v="268"/>
    </i>
    <i>
      <x v="109"/>
    </i>
    <i>
      <x v="219"/>
    </i>
    <i>
      <x v="397"/>
    </i>
    <i>
      <x v="41"/>
    </i>
    <i>
      <x v="40"/>
    </i>
    <i>
      <x v="125"/>
    </i>
    <i>
      <x v="177"/>
    </i>
    <i>
      <x v="243"/>
    </i>
    <i>
      <x v="22"/>
    </i>
    <i>
      <x v="70"/>
    </i>
    <i>
      <x v="341"/>
    </i>
    <i>
      <x v="307"/>
    </i>
    <i>
      <x v="110"/>
    </i>
    <i>
      <x v="366"/>
    </i>
    <i>
      <x v="335"/>
    </i>
    <i>
      <x v="195"/>
    </i>
    <i>
      <x v="188"/>
    </i>
    <i>
      <x v="159"/>
    </i>
    <i>
      <x v="256"/>
    </i>
    <i>
      <x v="294"/>
    </i>
    <i>
      <x v="358"/>
    </i>
    <i>
      <x v="283"/>
    </i>
    <i>
      <x v="293"/>
    </i>
    <i>
      <x v="345"/>
    </i>
    <i>
      <x v="202"/>
    </i>
    <i>
      <x v="78"/>
    </i>
    <i>
      <x v="220"/>
    </i>
    <i>
      <x v="379"/>
    </i>
    <i>
      <x v="8"/>
    </i>
    <i>
      <x v="313"/>
    </i>
    <i>
      <x v="138"/>
    </i>
    <i>
      <x v="360"/>
    </i>
    <i>
      <x v="17"/>
    </i>
    <i>
      <x v="373"/>
    </i>
    <i>
      <x v="367"/>
    </i>
    <i>
      <x v="255"/>
    </i>
    <i>
      <x v="5"/>
    </i>
    <i>
      <x v="147"/>
    </i>
    <i>
      <x v="365"/>
    </i>
    <i>
      <x v="37"/>
    </i>
    <i>
      <x v="286"/>
    </i>
    <i>
      <x v="198"/>
    </i>
    <i>
      <x v="308"/>
    </i>
    <i>
      <x v="264"/>
    </i>
    <i>
      <x v="260"/>
    </i>
    <i>
      <x v="216"/>
    </i>
    <i>
      <x v="395"/>
    </i>
    <i>
      <x v="298"/>
    </i>
    <i>
      <x v="67"/>
    </i>
    <i>
      <x v="282"/>
    </i>
    <i>
      <x v="133"/>
    </i>
    <i>
      <x v="1"/>
    </i>
    <i>
      <x v="7"/>
    </i>
    <i>
      <x v="339"/>
    </i>
    <i>
      <x v="414"/>
    </i>
    <i>
      <x v="281"/>
    </i>
    <i>
      <x v="76"/>
    </i>
    <i>
      <x v="6"/>
    </i>
    <i>
      <x v="87"/>
    </i>
    <i>
      <x v="131"/>
    </i>
    <i>
      <x v="350"/>
    </i>
    <i>
      <x v="105"/>
    </i>
    <i>
      <x v="192"/>
    </i>
    <i>
      <x v="247"/>
    </i>
    <i>
      <x v="103"/>
    </i>
    <i>
      <x v="392"/>
    </i>
    <i>
      <x v="279"/>
    </i>
    <i>
      <x v="275"/>
    </i>
    <i>
      <x v="68"/>
    </i>
    <i>
      <x v="238"/>
    </i>
    <i>
      <x v="369"/>
    </i>
    <i>
      <x v="120"/>
    </i>
    <i>
      <x v="278"/>
    </i>
    <i>
      <x v="172"/>
    </i>
    <i>
      <x v="200"/>
    </i>
    <i>
      <x v="86"/>
    </i>
    <i>
      <x v="237"/>
    </i>
    <i>
      <x v="63"/>
    </i>
    <i>
      <x v="128"/>
    </i>
    <i>
      <x v="323"/>
    </i>
    <i>
      <x v="208"/>
    </i>
    <i>
      <x v="259"/>
    </i>
    <i>
      <x v="3"/>
    </i>
    <i>
      <x v="10"/>
    </i>
    <i>
      <x v="378"/>
    </i>
    <i>
      <x v="197"/>
    </i>
    <i>
      <x v="117"/>
    </i>
    <i>
      <x v="127"/>
    </i>
    <i>
      <x v="84"/>
    </i>
    <i>
      <x v="187"/>
    </i>
    <i>
      <x v="77"/>
    </i>
    <i>
      <x v="179"/>
    </i>
    <i>
      <x v="303"/>
    </i>
    <i>
      <x v="382"/>
    </i>
    <i>
      <x v="400"/>
    </i>
    <i>
      <x v="248"/>
    </i>
    <i>
      <x v="95"/>
    </i>
    <i>
      <x v="215"/>
    </i>
    <i>
      <x v="158"/>
    </i>
    <i>
      <x v="163"/>
    </i>
    <i>
      <x v="348"/>
    </i>
    <i>
      <x v="196"/>
    </i>
    <i>
      <x v="271"/>
    </i>
    <i>
      <x v="297"/>
    </i>
    <i>
      <x v="24"/>
    </i>
    <i>
      <x v="310"/>
    </i>
    <i>
      <x v="186"/>
    </i>
    <i>
      <x v="269"/>
    </i>
    <i>
      <x v="224"/>
    </i>
    <i>
      <x v="404"/>
    </i>
    <i>
      <x v="94"/>
    </i>
    <i>
      <x v="119"/>
    </i>
    <i>
      <x v="96"/>
    </i>
    <i>
      <x v="207"/>
    </i>
    <i>
      <x v="97"/>
    </i>
    <i>
      <x v="267"/>
    </i>
    <i>
      <x v="205"/>
    </i>
    <i>
      <x v="383"/>
    </i>
    <i>
      <x v="81"/>
    </i>
    <i>
      <x v="253"/>
    </i>
    <i>
      <x v="412"/>
    </i>
    <i>
      <x/>
    </i>
    <i>
      <x v="403"/>
    </i>
    <i>
      <x v="39"/>
    </i>
    <i>
      <x v="292"/>
    </i>
    <i>
      <x v="182"/>
    </i>
    <i>
      <x v="218"/>
    </i>
    <i>
      <x v="38"/>
    </i>
    <i>
      <x v="304"/>
    </i>
    <i>
      <x v="333"/>
    </i>
    <i>
      <x v="221"/>
    </i>
    <i>
      <x v="299"/>
    </i>
    <i>
      <x v="280"/>
    </i>
    <i>
      <x v="100"/>
    </i>
    <i>
      <x v="390"/>
    </i>
    <i>
      <x v="153"/>
    </i>
    <i>
      <x v="231"/>
    </i>
    <i>
      <x v="73"/>
    </i>
    <i>
      <x v="336"/>
    </i>
    <i>
      <x v="167"/>
    </i>
    <i>
      <x v="136"/>
    </i>
    <i>
      <x v="242"/>
    </i>
    <i>
      <x v="31"/>
    </i>
    <i>
      <x v="372"/>
    </i>
    <i>
      <x v="227"/>
    </i>
    <i>
      <x v="47"/>
    </i>
    <i>
      <x v="398"/>
    </i>
    <i>
      <x v="54"/>
    </i>
    <i>
      <x v="169"/>
    </i>
    <i>
      <x v="228"/>
    </i>
    <i>
      <x v="296"/>
    </i>
    <i>
      <x v="319"/>
    </i>
    <i>
      <x v="240"/>
    </i>
    <i>
      <x v="27"/>
    </i>
    <i>
      <x v="157"/>
    </i>
    <i>
      <x v="93"/>
    </i>
    <i>
      <x v="353"/>
    </i>
    <i>
      <x v="235"/>
    </i>
    <i>
      <x v="143"/>
    </i>
    <i>
      <x v="376"/>
    </i>
    <i>
      <x v="258"/>
    </i>
    <i>
      <x v="291"/>
    </i>
    <i>
      <x v="9"/>
    </i>
    <i>
      <x v="104"/>
    </i>
    <i>
      <x v="113"/>
    </i>
    <i>
      <x v="56"/>
    </i>
    <i>
      <x v="49"/>
    </i>
    <i>
      <x v="150"/>
    </i>
    <i>
      <x v="191"/>
    </i>
    <i>
      <x v="134"/>
    </i>
    <i>
      <x v="166"/>
    </i>
    <i>
      <x v="180"/>
    </i>
    <i>
      <x v="80"/>
    </i>
    <i>
      <x v="122"/>
    </i>
    <i>
      <x v="328"/>
    </i>
    <i>
      <x v="408"/>
    </i>
    <i>
      <x v="160"/>
    </i>
    <i>
      <x v="311"/>
    </i>
    <i>
      <x v="46"/>
    </i>
    <i>
      <x v="173"/>
    </i>
    <i>
      <x v="387"/>
    </i>
    <i>
      <x v="99"/>
    </i>
    <i>
      <x v="391"/>
    </i>
    <i>
      <x v="23"/>
    </i>
    <i>
      <x v="15"/>
    </i>
    <i>
      <x v="325"/>
    </i>
    <i>
      <x v="239"/>
    </i>
    <i>
      <x v="89"/>
    </i>
    <i>
      <x v="254"/>
    </i>
    <i>
      <x v="137"/>
    </i>
    <i>
      <x v="409"/>
    </i>
    <i>
      <x v="245"/>
    </i>
    <i>
      <x v="32"/>
    </i>
    <i t="grand">
      <x/>
    </i>
  </rowItems>
  <colItems count="1">
    <i/>
  </colItems>
  <pageFields count="2">
    <pageField fld="2" hier="-1"/>
    <pageField fld="15" item="1" hier="-1"/>
  </pageFields>
  <dataFields count="1">
    <dataField name="xPoints" fld="38" baseField="0" baseItem="0" numFmtId="2"/>
  </dataFields>
  <formats count="4">
    <format dxfId="20">
      <pivotArea outline="0" collapsedLevelsAreSubtotals="1" fieldPosition="0"/>
    </format>
    <format dxfId="21">
      <pivotArea dataOnly="0" labelOnly="1" outline="0" axis="axisValues" fieldPosition="0"/>
    </format>
    <format dxfId="22">
      <pivotArea outline="0" collapsedLevelsAreSubtotals="1" fieldPosition="0"/>
    </format>
    <format dxfId="23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3CC0D-D17A-4957-AD5C-D573C6D2DB95}" name="PivotTable5" cacheId="184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N5:O405" firstHeaderRow="1" firstDataRow="1" firstDataCol="1" rowPageCount="2" colPageCount="1"/>
  <pivotFields count="41">
    <pivotField axis="axisRow" compact="0" outline="0" showAll="0" sortType="descending">
      <items count="4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compact="0" outline="0" showAll="0"/>
    <pivotField axis="axisPage" compact="0" outline="0" showAll="0">
      <items count="3"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400">
    <i>
      <x v="295"/>
    </i>
    <i>
      <x v="346"/>
    </i>
    <i>
      <x v="106"/>
    </i>
    <i>
      <x v="337"/>
    </i>
    <i>
      <x v="330"/>
    </i>
    <i>
      <x v="362"/>
    </i>
    <i>
      <x v="146"/>
    </i>
    <i>
      <x v="375"/>
    </i>
    <i>
      <x v="155"/>
    </i>
    <i>
      <x v="164"/>
    </i>
    <i>
      <x v="417"/>
    </i>
    <i>
      <x v="230"/>
    </i>
    <i>
      <x v="416"/>
    </i>
    <i>
      <x v="140"/>
    </i>
    <i>
      <x v="251"/>
    </i>
    <i>
      <x v="274"/>
    </i>
    <i>
      <x v="83"/>
    </i>
    <i>
      <x v="144"/>
    </i>
    <i>
      <x v="355"/>
    </i>
    <i>
      <x v="52"/>
    </i>
    <i>
      <x v="315"/>
    </i>
    <i>
      <x v="250"/>
    </i>
    <i>
      <x v="18"/>
    </i>
    <i>
      <x v="377"/>
    </i>
    <i>
      <x v="141"/>
    </i>
    <i>
      <x v="214"/>
    </i>
    <i>
      <x v="75"/>
    </i>
    <i>
      <x v="222"/>
    </i>
    <i>
      <x v="393"/>
    </i>
    <i>
      <x v="61"/>
    </i>
    <i>
      <x v="329"/>
    </i>
    <i>
      <x v="161"/>
    </i>
    <i>
      <x v="59"/>
    </i>
    <i>
      <x v="19"/>
    </i>
    <i>
      <x v="57"/>
    </i>
    <i>
      <x v="342"/>
    </i>
    <i>
      <x v="349"/>
    </i>
    <i>
      <x v="371"/>
    </i>
    <i>
      <x v="79"/>
    </i>
    <i>
      <x v="327"/>
    </i>
    <i>
      <x v="118"/>
    </i>
    <i>
      <x v="306"/>
    </i>
    <i>
      <x v="107"/>
    </i>
    <i>
      <x v="175"/>
    </i>
    <i>
      <x v="181"/>
    </i>
    <i>
      <x v="406"/>
    </i>
    <i>
      <x v="58"/>
    </i>
    <i>
      <x v="121"/>
    </i>
    <i>
      <x v="287"/>
    </i>
    <i>
      <x v="413"/>
    </i>
    <i>
      <x v="194"/>
    </i>
    <i>
      <x v="11"/>
    </i>
    <i>
      <x v="149"/>
    </i>
    <i>
      <x v="312"/>
    </i>
    <i>
      <x v="322"/>
    </i>
    <i>
      <x v="244"/>
    </i>
    <i>
      <x v="276"/>
    </i>
    <i>
      <x v="236"/>
    </i>
    <i>
      <x v="43"/>
    </i>
    <i>
      <x v="45"/>
    </i>
    <i>
      <x v="266"/>
    </i>
    <i>
      <x v="190"/>
    </i>
    <i>
      <x v="28"/>
    </i>
    <i>
      <x v="410"/>
    </i>
    <i>
      <x v="384"/>
    </i>
    <i>
      <x v="98"/>
    </i>
    <i>
      <x v="211"/>
    </i>
    <i>
      <x v="318"/>
    </i>
    <i>
      <x v="270"/>
    </i>
    <i>
      <x v="71"/>
    </i>
    <i>
      <x v="338"/>
    </i>
    <i>
      <x v="185"/>
    </i>
    <i>
      <x v="219"/>
    </i>
    <i>
      <x v="171"/>
    </i>
    <i>
      <x v="301"/>
    </i>
    <i>
      <x v="72"/>
    </i>
    <i>
      <x v="74"/>
    </i>
    <i>
      <x v="50"/>
    </i>
    <i>
      <x v="170"/>
    </i>
    <i>
      <x v="152"/>
    </i>
    <i>
      <x v="203"/>
    </i>
    <i>
      <x v="356"/>
    </i>
    <i>
      <x v="188"/>
    </i>
    <i>
      <x v="159"/>
    </i>
    <i>
      <x v="344"/>
    </i>
    <i>
      <x v="370"/>
    </i>
    <i>
      <x v="33"/>
    </i>
    <i>
      <x v="178"/>
    </i>
    <i>
      <x v="326"/>
    </i>
    <i>
      <x v="212"/>
    </i>
    <i>
      <x v="189"/>
    </i>
    <i>
      <x v="374"/>
    </i>
    <i>
      <x v="102"/>
    </i>
    <i>
      <x v="132"/>
    </i>
    <i>
      <x v="290"/>
    </i>
    <i>
      <x v="22"/>
    </i>
    <i>
      <x v="129"/>
    </i>
    <i>
      <x v="40"/>
    </i>
    <i>
      <x v="388"/>
    </i>
    <i>
      <x v="210"/>
    </i>
    <i>
      <x v="14"/>
    </i>
    <i>
      <x v="332"/>
    </i>
    <i>
      <x v="90"/>
    </i>
    <i>
      <x v="70"/>
    </i>
    <i>
      <x v="177"/>
    </i>
    <i>
      <x v="206"/>
    </i>
    <i>
      <x v="381"/>
    </i>
    <i>
      <x v="402"/>
    </i>
    <i>
      <x v="66"/>
    </i>
    <i>
      <x v="199"/>
    </i>
    <i>
      <x v="352"/>
    </i>
    <i>
      <x v="110"/>
    </i>
    <i>
      <x v="268"/>
    </i>
    <i>
      <x v="34"/>
    </i>
    <i>
      <x v="309"/>
    </i>
    <i>
      <x v="35"/>
    </i>
    <i>
      <x v="202"/>
    </i>
    <i>
      <x v="407"/>
    </i>
    <i>
      <x v="283"/>
    </i>
    <i>
      <x v="125"/>
    </i>
    <i>
      <x v="418"/>
    </i>
    <i>
      <x v="351"/>
    </i>
    <i>
      <x v="226"/>
    </i>
    <i>
      <x v="289"/>
    </i>
    <i>
      <x v="234"/>
    </i>
    <i>
      <x v="246"/>
    </i>
    <i>
      <x v="386"/>
    </i>
    <i>
      <x v="115"/>
    </i>
    <i>
      <x v="401"/>
    </i>
    <i>
      <x v="360"/>
    </i>
    <i>
      <x v="130"/>
    </i>
    <i>
      <x v="116"/>
    </i>
    <i>
      <x v="316"/>
    </i>
    <i>
      <x v="343"/>
    </i>
    <i>
      <x v="135"/>
    </i>
    <i>
      <x v="335"/>
    </i>
    <i>
      <x v="184"/>
    </i>
    <i>
      <x v="148"/>
    </i>
    <i>
      <x v="165"/>
    </i>
    <i>
      <x v="275"/>
    </i>
    <i>
      <x v="120"/>
    </i>
    <i>
      <x v="256"/>
    </i>
    <i>
      <x v="265"/>
    </i>
    <i>
      <x v="277"/>
    </i>
    <i>
      <x v="345"/>
    </i>
    <i>
      <x v="142"/>
    </i>
    <i>
      <x v="174"/>
    </i>
    <i>
      <x v="198"/>
    </i>
    <i>
      <x v="4"/>
    </i>
    <i>
      <x v="263"/>
    </i>
    <i>
      <x v="123"/>
    </i>
    <i>
      <x v="138"/>
    </i>
    <i>
      <x v="17"/>
    </i>
    <i>
      <x v="8"/>
    </i>
    <i>
      <x v="84"/>
    </i>
    <i>
      <x v="282"/>
    </i>
    <i>
      <x v="216"/>
    </i>
    <i>
      <x v="367"/>
    </i>
    <i>
      <x v="67"/>
    </i>
    <i>
      <x v="139"/>
    </i>
    <i>
      <x v="373"/>
    </i>
    <i>
      <x v="92"/>
    </i>
    <i>
      <x v="232"/>
    </i>
    <i>
      <x v="1"/>
    </i>
    <i>
      <x v="147"/>
    </i>
    <i>
      <x v="13"/>
    </i>
    <i>
      <x v="294"/>
    </i>
    <i>
      <x v="281"/>
    </i>
    <i>
      <x v="76"/>
    </i>
    <i>
      <x v="394"/>
    </i>
    <i>
      <x v="241"/>
    </i>
    <i>
      <x v="87"/>
    </i>
    <i>
      <x v="131"/>
    </i>
    <i>
      <x v="365"/>
    </i>
    <i>
      <x v="363"/>
    </i>
    <i>
      <x v="308"/>
    </i>
    <i>
      <x v="176"/>
    </i>
    <i>
      <x v="260"/>
    </i>
    <i>
      <x v="262"/>
    </i>
    <i>
      <x v="48"/>
    </i>
    <i>
      <x v="264"/>
    </i>
    <i>
      <x v="257"/>
    </i>
    <i>
      <x v="385"/>
    </i>
    <i>
      <x v="196"/>
    </i>
    <i>
      <x v="305"/>
    </i>
    <i>
      <x v="168"/>
    </i>
    <i>
      <x v="60"/>
    </i>
    <i>
      <x v="339"/>
    </i>
    <i>
      <x v="26"/>
    </i>
    <i>
      <x v="7"/>
    </i>
    <i>
      <x v="369"/>
    </i>
    <i>
      <x v="414"/>
    </i>
    <i>
      <x v="5"/>
    </i>
    <i>
      <x v="288"/>
    </i>
    <i>
      <x v="220"/>
    </i>
    <i>
      <x v="172"/>
    </i>
    <i>
      <x v="65"/>
    </i>
    <i>
      <x v="379"/>
    </i>
    <i>
      <x v="321"/>
    </i>
    <i>
      <x v="105"/>
    </i>
    <i>
      <x v="37"/>
    </i>
    <i>
      <x v="128"/>
    </i>
    <i>
      <x v="86"/>
    </i>
    <i>
      <x v="192"/>
    </i>
    <i>
      <x v="273"/>
    </i>
    <i>
      <x v="247"/>
    </i>
    <i>
      <x v="208"/>
    </i>
    <i>
      <x v="255"/>
    </i>
    <i>
      <x v="279"/>
    </i>
    <i>
      <x v="238"/>
    </i>
    <i>
      <x v="298"/>
    </i>
    <i>
      <x v="117"/>
    </i>
    <i>
      <x v="200"/>
    </i>
    <i>
      <x v="187"/>
    </i>
    <i>
      <x v="278"/>
    </i>
    <i>
      <x v="209"/>
    </i>
    <i>
      <x v="396"/>
    </i>
    <i>
      <x v="82"/>
    </i>
    <i>
      <x v="29"/>
    </i>
    <i>
      <x v="77"/>
    </i>
    <i>
      <x v="193"/>
    </i>
    <i>
      <x v="259"/>
    </i>
    <i>
      <x v="91"/>
    </i>
    <i>
      <x v="3"/>
    </i>
    <i>
      <x v="69"/>
    </i>
    <i>
      <x v="368"/>
    </i>
    <i>
      <x v="55"/>
    </i>
    <i>
      <x v="6"/>
    </i>
    <i>
      <x v="10"/>
    </i>
    <i>
      <x v="350"/>
    </i>
    <i>
      <x v="201"/>
    </i>
    <i>
      <x v="51"/>
    </i>
    <i>
      <x v="411"/>
    </i>
    <i>
      <x v="103"/>
    </i>
    <i>
      <x v="158"/>
    </i>
    <i>
      <x v="68"/>
    </i>
    <i>
      <x v="323"/>
    </i>
    <i>
      <x v="400"/>
    </i>
    <i>
      <x v="163"/>
    </i>
    <i>
      <x v="382"/>
    </i>
    <i>
      <x v="154"/>
    </i>
    <i>
      <x v="300"/>
    </i>
    <i>
      <x v="183"/>
    </i>
    <i>
      <x v="21"/>
    </i>
    <i>
      <x v="389"/>
    </i>
    <i>
      <x v="348"/>
    </i>
    <i>
      <x v="359"/>
    </i>
    <i>
      <x v="151"/>
    </i>
    <i>
      <x v="378"/>
    </i>
    <i>
      <x v="248"/>
    </i>
    <i>
      <x v="145"/>
    </i>
    <i>
      <x v="95"/>
    </i>
    <i>
      <x v="20"/>
    </i>
    <i>
      <x v="24"/>
    </i>
    <i>
      <x v="303"/>
    </i>
    <i>
      <x v="179"/>
    </i>
    <i>
      <x v="16"/>
    </i>
    <i>
      <x v="249"/>
    </i>
    <i>
      <x v="310"/>
    </i>
    <i>
      <x v="39"/>
    </i>
    <i>
      <x v="88"/>
    </i>
    <i>
      <x v="357"/>
    </i>
    <i>
      <x v="162"/>
    </i>
    <i>
      <x v="213"/>
    </i>
    <i>
      <x v="64"/>
    </i>
    <i>
      <x v="207"/>
    </i>
    <i>
      <x v="404"/>
    </i>
    <i>
      <x v="2"/>
    </i>
    <i>
      <x v="42"/>
    </i>
    <i>
      <x v="415"/>
    </i>
    <i>
      <x v="229"/>
    </i>
    <i>
      <x v="12"/>
    </i>
    <i>
      <x v="114"/>
    </i>
    <i>
      <x v="331"/>
    </i>
    <i>
      <x v="96"/>
    </i>
    <i>
      <x v="186"/>
    </i>
    <i>
      <x v="261"/>
    </i>
    <i>
      <x v="111"/>
    </i>
    <i>
      <x v="224"/>
    </i>
    <i>
      <x v="225"/>
    </i>
    <i>
      <x v="399"/>
    </i>
    <i>
      <x v="269"/>
    </i>
    <i>
      <x v="53"/>
    </i>
    <i>
      <x v="97"/>
    </i>
    <i>
      <x v="204"/>
    </i>
    <i>
      <x v="313"/>
    </i>
    <i>
      <x v="253"/>
    </i>
    <i>
      <x v="412"/>
    </i>
    <i>
      <x v="383"/>
    </i>
    <i>
      <x v="36"/>
    </i>
    <i>
      <x v="292"/>
    </i>
    <i>
      <x v="392"/>
    </i>
    <i>
      <x v="364"/>
    </i>
    <i>
      <x v="395"/>
    </i>
    <i>
      <x v="314"/>
    </i>
    <i>
      <x v="284"/>
    </i>
    <i>
      <x v="354"/>
    </i>
    <i>
      <x v="85"/>
    </i>
    <i>
      <x v="182"/>
    </i>
    <i>
      <x v="221"/>
    </i>
    <i>
      <x v="218"/>
    </i>
    <i>
      <x v="299"/>
    </i>
    <i>
      <x v="126"/>
    </i>
    <i>
      <x v="101"/>
    </i>
    <i>
      <x v="390"/>
    </i>
    <i>
      <x v="167"/>
    </i>
    <i>
      <x v="304"/>
    </i>
    <i>
      <x v="81"/>
    </i>
    <i>
      <x v="109"/>
    </i>
    <i>
      <x v="333"/>
    </i>
    <i>
      <x v="73"/>
    </i>
    <i>
      <x v="347"/>
    </i>
    <i>
      <x v="41"/>
    </i>
    <i>
      <x v="397"/>
    </i>
    <i>
      <x v="403"/>
    </i>
    <i>
      <x/>
    </i>
    <i>
      <x v="243"/>
    </i>
    <i>
      <x v="227"/>
    </i>
    <i>
      <x v="280"/>
    </i>
    <i>
      <x v="108"/>
    </i>
    <i>
      <x v="252"/>
    </i>
    <i>
      <x v="341"/>
    </i>
    <i>
      <x v="307"/>
    </i>
    <i>
      <x v="195"/>
    </i>
    <i>
      <x v="231"/>
    </i>
    <i>
      <x v="153"/>
    </i>
    <i>
      <x v="336"/>
    </i>
    <i>
      <x v="136"/>
    </i>
    <i>
      <x v="358"/>
    </i>
    <i>
      <x v="78"/>
    </i>
    <i>
      <x v="38"/>
    </i>
    <i>
      <x v="157"/>
    </i>
    <i>
      <x v="372"/>
    </i>
    <i>
      <x v="25"/>
    </i>
    <i>
      <x v="242"/>
    </i>
    <i>
      <x v="93"/>
    </i>
    <i>
      <x v="47"/>
    </i>
    <i>
      <x v="235"/>
    </i>
    <i>
      <x v="54"/>
    </i>
    <i>
      <x v="169"/>
    </i>
    <i>
      <x v="228"/>
    </i>
    <i>
      <x v="398"/>
    </i>
    <i>
      <x v="291"/>
    </i>
    <i>
      <x v="27"/>
    </i>
    <i>
      <x v="296"/>
    </i>
    <i>
      <x v="319"/>
    </i>
    <i>
      <x v="9"/>
    </i>
    <i>
      <x v="286"/>
    </i>
    <i>
      <x v="100"/>
    </i>
    <i>
      <x v="143"/>
    </i>
    <i>
      <x v="353"/>
    </i>
    <i>
      <x v="366"/>
    </i>
    <i>
      <x v="133"/>
    </i>
    <i>
      <x v="31"/>
    </i>
    <i>
      <x v="376"/>
    </i>
    <i>
      <x v="113"/>
    </i>
    <i>
      <x v="258"/>
    </i>
    <i>
      <x v="293"/>
    </i>
    <i>
      <x v="240"/>
    </i>
    <i>
      <x v="104"/>
    </i>
    <i>
      <x v="150"/>
    </i>
    <i>
      <x v="56"/>
    </i>
    <i>
      <x v="191"/>
    </i>
    <i>
      <x v="134"/>
    </i>
    <i>
      <x v="63"/>
    </i>
    <i>
      <x v="237"/>
    </i>
    <i>
      <x v="80"/>
    </i>
    <i>
      <x v="166"/>
    </i>
    <i>
      <x v="328"/>
    </i>
    <i>
      <x v="49"/>
    </i>
    <i>
      <x v="197"/>
    </i>
    <i>
      <x v="408"/>
    </i>
    <i>
      <x v="122"/>
    </i>
    <i>
      <x v="215"/>
    </i>
    <i>
      <x v="180"/>
    </i>
    <i>
      <x v="127"/>
    </i>
    <i>
      <x v="271"/>
    </i>
    <i>
      <x v="297"/>
    </i>
    <i>
      <x v="160"/>
    </i>
    <i>
      <x v="311"/>
    </i>
    <i>
      <x v="46"/>
    </i>
    <i>
      <x v="173"/>
    </i>
    <i>
      <x v="387"/>
    </i>
    <i>
      <x v="245"/>
    </i>
    <i>
      <x v="137"/>
    </i>
    <i>
      <x v="99"/>
    </i>
    <i>
      <x v="239"/>
    </i>
    <i>
      <x v="94"/>
    </i>
    <i>
      <x v="15"/>
    </i>
    <i>
      <x v="254"/>
    </i>
    <i>
      <x v="325"/>
    </i>
    <i>
      <x v="391"/>
    </i>
    <i>
      <x v="119"/>
    </i>
    <i>
      <x v="267"/>
    </i>
    <i>
      <x v="32"/>
    </i>
    <i>
      <x v="89"/>
    </i>
    <i>
      <x v="409"/>
    </i>
    <i>
      <x v="23"/>
    </i>
    <i>
      <x v="205"/>
    </i>
    <i t="grand">
      <x/>
    </i>
  </rowItems>
  <colItems count="1">
    <i/>
  </colItems>
  <pageFields count="2">
    <pageField fld="2" hier="-1"/>
    <pageField fld="15" item="1" hier="-1"/>
  </pageFields>
  <dataFields count="1">
    <dataField name="xPoints" fld="37" baseField="0" baseItem="0" numFmtId="2"/>
  </dataFields>
  <formats count="4">
    <format dxfId="16">
      <pivotArea outline="0" collapsedLevelsAreSubtotals="1" fieldPosition="0"/>
    </format>
    <format dxfId="17">
      <pivotArea dataOnly="0" labelOnly="1" outline="0" axis="axisValues" fieldPosition="0"/>
    </format>
    <format dxfId="18">
      <pivotArea outline="0" collapsedLevelsAreSubtotals="1" fieldPosition="0"/>
    </format>
    <format dxfId="19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9AE4D5-A42D-422A-8946-3C8374574854}" name="PivotTable3" cacheId="184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K5:L405" firstHeaderRow="1" firstDataRow="1" firstDataCol="1" rowPageCount="2" colPageCount="1"/>
  <pivotFields count="41">
    <pivotField axis="axisRow" compact="0" outline="0" showAll="0" sortType="descending">
      <items count="4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compact="0" outline="0" showAll="0"/>
    <pivotField axis="axisPage" compact="0" outline="0" showAll="0">
      <items count="3"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400">
    <i>
      <x v="295"/>
    </i>
    <i>
      <x v="106"/>
    </i>
    <i>
      <x v="346"/>
    </i>
    <i>
      <x v="337"/>
    </i>
    <i>
      <x v="362"/>
    </i>
    <i>
      <x v="330"/>
    </i>
    <i>
      <x v="315"/>
    </i>
    <i>
      <x v="146"/>
    </i>
    <i>
      <x v="164"/>
    </i>
    <i>
      <x v="251"/>
    </i>
    <i>
      <x v="375"/>
    </i>
    <i>
      <x v="230"/>
    </i>
    <i>
      <x v="155"/>
    </i>
    <i>
      <x v="140"/>
    </i>
    <i>
      <x v="83"/>
    </i>
    <i>
      <x v="274"/>
    </i>
    <i>
      <x v="79"/>
    </i>
    <i>
      <x v="18"/>
    </i>
    <i>
      <x v="141"/>
    </i>
    <i>
      <x v="417"/>
    </i>
    <i>
      <x v="416"/>
    </i>
    <i>
      <x v="52"/>
    </i>
    <i>
      <x v="59"/>
    </i>
    <i>
      <x v="19"/>
    </i>
    <i>
      <x v="144"/>
    </i>
    <i>
      <x v="355"/>
    </i>
    <i>
      <x v="338"/>
    </i>
    <i>
      <x v="393"/>
    </i>
    <i>
      <x v="406"/>
    </i>
    <i>
      <x v="118"/>
    </i>
    <i>
      <x v="214"/>
    </i>
    <i>
      <x v="75"/>
    </i>
    <i>
      <x v="222"/>
    </i>
    <i>
      <x v="306"/>
    </i>
    <i>
      <x v="22"/>
    </i>
    <i>
      <x v="349"/>
    </i>
    <i>
      <x v="57"/>
    </i>
    <i>
      <x v="175"/>
    </i>
    <i>
      <x v="107"/>
    </i>
    <i>
      <x v="61"/>
    </i>
    <i>
      <x v="181"/>
    </i>
    <i>
      <x v="70"/>
    </i>
    <i>
      <x v="329"/>
    </i>
    <i>
      <x v="71"/>
    </i>
    <i>
      <x v="327"/>
    </i>
    <i>
      <x v="342"/>
    </i>
    <i>
      <x v="121"/>
    </i>
    <i>
      <x v="413"/>
    </i>
    <i>
      <x v="190"/>
    </i>
    <i>
      <x v="312"/>
    </i>
    <i>
      <x v="250"/>
    </i>
    <i>
      <x v="11"/>
    </i>
    <i>
      <x v="149"/>
    </i>
    <i>
      <x v="211"/>
    </i>
    <i>
      <x v="322"/>
    </i>
    <i>
      <x v="202"/>
    </i>
    <i>
      <x v="244"/>
    </i>
    <i>
      <x v="90"/>
    </i>
    <i>
      <x v="371"/>
    </i>
    <i>
      <x v="189"/>
    </i>
    <i>
      <x v="236"/>
    </i>
    <i>
      <x v="360"/>
    </i>
    <i>
      <x v="194"/>
    </i>
    <i>
      <x v="352"/>
    </i>
    <i>
      <x v="377"/>
    </i>
    <i>
      <x v="287"/>
    </i>
    <i>
      <x v="270"/>
    </i>
    <i>
      <x v="28"/>
    </i>
    <i>
      <x v="276"/>
    </i>
    <i>
      <x v="384"/>
    </i>
    <i>
      <x v="43"/>
    </i>
    <i>
      <x v="171"/>
    </i>
    <i>
      <x v="266"/>
    </i>
    <i>
      <x v="152"/>
    </i>
    <i>
      <x v="178"/>
    </i>
    <i>
      <x v="198"/>
    </i>
    <i>
      <x v="289"/>
    </i>
    <i>
      <x v="326"/>
    </i>
    <i>
      <x v="410"/>
    </i>
    <i>
      <x v="344"/>
    </i>
    <i>
      <x v="318"/>
    </i>
    <i>
      <x v="165"/>
    </i>
    <i>
      <x v="282"/>
    </i>
    <i>
      <x v="301"/>
    </i>
    <i>
      <x v="45"/>
    </i>
    <i>
      <x v="170"/>
    </i>
    <i>
      <x v="374"/>
    </i>
    <i>
      <x v="98"/>
    </i>
    <i>
      <x v="210"/>
    </i>
    <i>
      <x v="277"/>
    </i>
    <i>
      <x v="102"/>
    </i>
    <i>
      <x v="356"/>
    </i>
    <i>
      <x v="14"/>
    </i>
    <i>
      <x v="281"/>
    </i>
    <i>
      <x v="212"/>
    </i>
    <i>
      <x v="76"/>
    </i>
    <i>
      <x v="407"/>
    </i>
    <i>
      <x v="50"/>
    </i>
    <i>
      <x v="131"/>
    </i>
    <i>
      <x v="87"/>
    </i>
    <i>
      <x v="130"/>
    </i>
    <i>
      <x v="381"/>
    </i>
    <i>
      <x v="203"/>
    </i>
    <i>
      <x v="129"/>
    </i>
    <i>
      <x v="135"/>
    </i>
    <i>
      <x v="226"/>
    </i>
    <i>
      <x v="33"/>
    </i>
    <i>
      <x v="34"/>
    </i>
    <i>
      <x v="199"/>
    </i>
    <i>
      <x v="234"/>
    </i>
    <i>
      <x v="206"/>
    </i>
    <i>
      <x v="40"/>
    </i>
    <i>
      <x v="386"/>
    </i>
    <i>
      <x v="265"/>
    </i>
    <i>
      <x v="132"/>
    </i>
    <i>
      <x v="177"/>
    </i>
    <i>
      <x v="369"/>
    </i>
    <i>
      <x v="66"/>
    </i>
    <i>
      <x v="402"/>
    </i>
    <i>
      <x v="343"/>
    </i>
    <i>
      <x v="309"/>
    </i>
    <i>
      <x v="188"/>
    </i>
    <i>
      <x v="172"/>
    </i>
    <i>
      <x v="268"/>
    </i>
    <i>
      <x v="35"/>
    </i>
    <i>
      <x v="110"/>
    </i>
    <i>
      <x v="332"/>
    </i>
    <i>
      <x v="388"/>
    </i>
    <i>
      <x v="401"/>
    </i>
    <i>
      <x v="351"/>
    </i>
    <i>
      <x v="7"/>
    </i>
    <i>
      <x v="128"/>
    </i>
    <i>
      <x v="294"/>
    </i>
    <i>
      <x v="283"/>
    </i>
    <i>
      <x v="174"/>
    </i>
    <i>
      <x v="208"/>
    </i>
    <i>
      <x v="142"/>
    </i>
    <i>
      <x v="185"/>
    </i>
    <i>
      <x v="316"/>
    </i>
    <i>
      <x v="263"/>
    </i>
    <i>
      <x v="256"/>
    </i>
    <i>
      <x v="4"/>
    </i>
    <i>
      <x v="220"/>
    </i>
    <i>
      <x v="379"/>
    </i>
    <i>
      <x v="8"/>
    </i>
    <i>
      <x v="246"/>
    </i>
    <i>
      <x v="418"/>
    </i>
    <i>
      <x v="139"/>
    </i>
    <i>
      <x v="373"/>
    </i>
    <i>
      <x v="115"/>
    </i>
    <i>
      <x v="176"/>
    </i>
    <i>
      <x v="232"/>
    </i>
    <i>
      <x v="117"/>
    </i>
    <i>
      <x v="116"/>
    </i>
    <i>
      <x v="5"/>
    </i>
    <i>
      <x v="138"/>
    </i>
    <i>
      <x v="187"/>
    </i>
    <i>
      <x v="13"/>
    </i>
    <i>
      <x v="17"/>
    </i>
    <i>
      <x v="255"/>
    </i>
    <i>
      <x v="184"/>
    </i>
    <i>
      <x v="148"/>
    </i>
    <i>
      <x v="37"/>
    </i>
    <i>
      <x v="305"/>
    </i>
    <i>
      <x v="367"/>
    </i>
    <i>
      <x v="147"/>
    </i>
    <i>
      <x v="264"/>
    </i>
    <i>
      <x v="216"/>
    </i>
    <i>
      <x v="48"/>
    </i>
    <i>
      <x v="257"/>
    </i>
    <i>
      <x v="298"/>
    </i>
    <i>
      <x v="67"/>
    </i>
    <i>
      <x v="60"/>
    </i>
    <i>
      <x v="241"/>
    </i>
    <i>
      <x v="308"/>
    </i>
    <i>
      <x v="1"/>
    </i>
    <i>
      <x v="123"/>
    </i>
    <i>
      <x v="394"/>
    </i>
    <i>
      <x v="91"/>
    </i>
    <i>
      <x v="382"/>
    </i>
    <i>
      <x v="395"/>
    </i>
    <i>
      <x v="414"/>
    </i>
    <i>
      <x v="290"/>
    </i>
    <i>
      <x v="288"/>
    </i>
    <i>
      <x v="65"/>
    </i>
    <i>
      <x v="339"/>
    </i>
    <i>
      <x v="385"/>
    </i>
    <i>
      <x v="275"/>
    </i>
    <i>
      <x v="92"/>
    </i>
    <i>
      <x v="6"/>
    </i>
    <i>
      <x v="158"/>
    </i>
    <i>
      <x v="350"/>
    </i>
    <i>
      <x v="247"/>
    </i>
    <i>
      <x v="26"/>
    </i>
    <i>
      <x v="273"/>
    </i>
    <i>
      <x v="167"/>
    </i>
    <i>
      <x v="105"/>
    </i>
    <i>
      <x v="103"/>
    </i>
    <i>
      <x v="68"/>
    </i>
    <i>
      <x v="396"/>
    </i>
    <i>
      <x v="193"/>
    </i>
    <i>
      <x v="86"/>
    </i>
    <i>
      <x v="69"/>
    </i>
    <i>
      <x v="200"/>
    </i>
    <i>
      <x v="209"/>
    </i>
    <i>
      <x v="168"/>
    </i>
    <i>
      <x v="323"/>
    </i>
    <i>
      <x v="201"/>
    </i>
    <i>
      <x v="55"/>
    </i>
    <i>
      <x v="192"/>
    </i>
    <i>
      <x v="378"/>
    </i>
    <i>
      <x v="368"/>
    </i>
    <i>
      <x v="10"/>
    </i>
    <i>
      <x v="3"/>
    </i>
    <i>
      <x v="51"/>
    </i>
    <i>
      <x v="411"/>
    </i>
    <i>
      <x v="77"/>
    </i>
    <i>
      <x v="82"/>
    </i>
    <i>
      <x v="179"/>
    </i>
    <i>
      <x v="303"/>
    </i>
    <i>
      <x v="95"/>
    </i>
    <i>
      <x v="400"/>
    </i>
    <i>
      <x v="183"/>
    </i>
    <i>
      <x v="248"/>
    </i>
    <i>
      <x v="154"/>
    </i>
    <i>
      <x v="389"/>
    </i>
    <i>
      <x v="21"/>
    </i>
    <i>
      <x v="163"/>
    </i>
    <i>
      <x v="348"/>
    </i>
    <i>
      <x v="253"/>
    </i>
    <i>
      <x v="359"/>
    </i>
    <i>
      <x v="145"/>
    </i>
    <i>
      <x v="300"/>
    </i>
    <i>
      <x v="20"/>
    </i>
    <i>
      <x v="151"/>
    </i>
    <i>
      <x v="24"/>
    </i>
    <i>
      <x v="310"/>
    </i>
    <i>
      <x v="88"/>
    </i>
    <i>
      <x v="53"/>
    </i>
    <i>
      <x v="12"/>
    </i>
    <i>
      <x v="64"/>
    </i>
    <i>
      <x v="162"/>
    </i>
    <i>
      <x v="114"/>
    </i>
    <i>
      <x v="224"/>
    </i>
    <i>
      <x v="399"/>
    </i>
    <i>
      <x v="42"/>
    </i>
    <i>
      <x v="111"/>
    </i>
    <i>
      <x v="331"/>
    </i>
    <i>
      <x v="261"/>
    </i>
    <i>
      <x v="225"/>
    </i>
    <i>
      <x v="229"/>
    </i>
    <i>
      <x v="213"/>
    </i>
    <i>
      <x v="269"/>
    </i>
    <i>
      <x v="186"/>
    </i>
    <i>
      <x v="404"/>
    </i>
    <i>
      <x v="96"/>
    </i>
    <i>
      <x v="2"/>
    </i>
    <i>
      <x v="415"/>
    </i>
    <i>
      <x v="16"/>
    </i>
    <i>
      <x v="363"/>
    </i>
    <i>
      <x v="383"/>
    </i>
    <i>
      <x v="219"/>
    </i>
    <i>
      <x v="262"/>
    </i>
    <i>
      <x v="292"/>
    </i>
    <i>
      <x v="249"/>
    </i>
    <i>
      <x v="321"/>
    </i>
    <i>
      <x v="204"/>
    </i>
    <i>
      <x v="36"/>
    </i>
    <i>
      <x v="159"/>
    </i>
    <i>
      <x v="357"/>
    </i>
    <i>
      <x v="29"/>
    </i>
    <i>
      <x v="39"/>
    </i>
    <i>
      <x v="354"/>
    </i>
    <i>
      <x v="314"/>
    </i>
    <i>
      <x v="364"/>
    </i>
    <i>
      <x v="218"/>
    </i>
    <i>
      <x v="412"/>
    </i>
    <i>
      <x v="182"/>
    </i>
    <i>
      <x v="291"/>
    </i>
    <i>
      <x v="120"/>
    </i>
    <i>
      <x v="284"/>
    </i>
    <i>
      <x v="333"/>
    </i>
    <i>
      <x v="84"/>
    </i>
    <i>
      <x v="85"/>
    </i>
    <i>
      <x v="313"/>
    </i>
    <i>
      <x v="101"/>
    </i>
    <i>
      <x v="304"/>
    </i>
    <i>
      <x v="196"/>
    </i>
    <i>
      <x v="252"/>
    </i>
    <i>
      <x v="280"/>
    </i>
    <i>
      <x v="243"/>
    </i>
    <i>
      <x v="126"/>
    </i>
    <i>
      <x v="347"/>
    </i>
    <i>
      <x v="392"/>
    </i>
    <i>
      <x v="307"/>
    </i>
    <i>
      <x v="341"/>
    </i>
    <i>
      <x v="231"/>
    </i>
    <i>
      <x v="336"/>
    </i>
    <i>
      <x v="195"/>
    </i>
    <i>
      <x v="109"/>
    </i>
    <i>
      <x v="108"/>
    </i>
    <i>
      <x v="358"/>
    </i>
    <i>
      <x v="153"/>
    </i>
    <i>
      <x v="47"/>
    </i>
    <i>
      <x v="41"/>
    </i>
    <i>
      <x v="397"/>
    </i>
    <i>
      <x v="78"/>
    </i>
    <i>
      <x v="242"/>
    </i>
    <i>
      <x v="54"/>
    </i>
    <i>
      <x v="169"/>
    </i>
    <i>
      <x v="228"/>
    </i>
    <i>
      <x v="25"/>
    </i>
    <i>
      <x v="81"/>
    </i>
    <i>
      <x v="27"/>
    </i>
    <i>
      <x v="398"/>
    </i>
    <i>
      <x v="403"/>
    </i>
    <i>
      <x/>
    </i>
    <i>
      <x v="296"/>
    </i>
    <i>
      <x v="319"/>
    </i>
    <i>
      <x v="286"/>
    </i>
    <i>
      <x v="143"/>
    </i>
    <i>
      <x v="221"/>
    </i>
    <i>
      <x v="353"/>
    </i>
    <i>
      <x v="133"/>
    </i>
    <i>
      <x v="299"/>
    </i>
    <i>
      <x v="38"/>
    </i>
    <i>
      <x v="390"/>
    </i>
    <i>
      <x v="376"/>
    </i>
    <i>
      <x v="258"/>
    </i>
    <i>
      <x v="73"/>
    </i>
    <i>
      <x v="104"/>
    </i>
    <i>
      <x v="293"/>
    </i>
    <i>
      <x v="366"/>
    </i>
    <i>
      <x v="227"/>
    </i>
    <i>
      <x v="56"/>
    </i>
    <i>
      <x v="100"/>
    </i>
    <i>
      <x v="31"/>
    </i>
    <i>
      <x v="157"/>
    </i>
    <i>
      <x v="93"/>
    </i>
    <i>
      <x v="235"/>
    </i>
    <i>
      <x v="240"/>
    </i>
    <i>
      <x v="9"/>
    </i>
    <i>
      <x v="63"/>
    </i>
    <i>
      <x v="237"/>
    </i>
    <i>
      <x v="166"/>
    </i>
    <i>
      <x v="113"/>
    </i>
    <i>
      <x v="180"/>
    </i>
    <i>
      <x v="150"/>
    </i>
    <i>
      <x v="197"/>
    </i>
    <i>
      <x v="215"/>
    </i>
    <i>
      <x v="122"/>
    </i>
    <i>
      <x v="191"/>
    </i>
    <i>
      <x v="49"/>
    </i>
    <i>
      <x v="134"/>
    </i>
    <i>
      <x v="80"/>
    </i>
    <i>
      <x v="328"/>
    </i>
    <i>
      <x v="127"/>
    </i>
    <i>
      <x v="408"/>
    </i>
    <i>
      <x v="173"/>
    </i>
    <i>
      <x v="271"/>
    </i>
    <i>
      <x v="297"/>
    </i>
    <i>
      <x v="160"/>
    </i>
    <i>
      <x v="387"/>
    </i>
    <i>
      <x v="311"/>
    </i>
    <i>
      <x v="46"/>
    </i>
    <i>
      <x v="391"/>
    </i>
    <i>
      <x v="409"/>
    </i>
    <i>
      <x v="89"/>
    </i>
    <i>
      <x v="245"/>
    </i>
    <i>
      <x v="119"/>
    </i>
    <i>
      <x v="94"/>
    </i>
    <i>
      <x v="15"/>
    </i>
    <i>
      <x v="23"/>
    </i>
    <i>
      <x v="239"/>
    </i>
    <i>
      <x v="267"/>
    </i>
    <i>
      <x v="254"/>
    </i>
    <i>
      <x v="32"/>
    </i>
    <i>
      <x v="137"/>
    </i>
    <i>
      <x v="99"/>
    </i>
    <i>
      <x v="205"/>
    </i>
    <i>
      <x v="278"/>
    </i>
    <i>
      <x v="335"/>
    </i>
    <i>
      <x v="238"/>
    </i>
    <i>
      <x v="161"/>
    </i>
    <i>
      <x v="97"/>
    </i>
    <i>
      <x v="345"/>
    </i>
    <i>
      <x v="125"/>
    </i>
    <i>
      <x v="136"/>
    </i>
    <i>
      <x v="370"/>
    </i>
    <i>
      <x v="259"/>
    </i>
    <i>
      <x v="372"/>
    </i>
    <i>
      <x v="365"/>
    </i>
    <i>
      <x v="58"/>
    </i>
    <i>
      <x v="260"/>
    </i>
    <i>
      <x v="279"/>
    </i>
    <i>
      <x v="74"/>
    </i>
    <i>
      <x v="325"/>
    </i>
    <i>
      <x v="72"/>
    </i>
    <i>
      <x v="207"/>
    </i>
    <i t="grand">
      <x/>
    </i>
  </rowItems>
  <colItems count="1">
    <i/>
  </colItems>
  <pageFields count="2">
    <pageField fld="2" hier="-1"/>
    <pageField fld="15" item="1" hier="-1"/>
  </pageFields>
  <dataFields count="1">
    <dataField name="xPoints" fld="36" baseField="0" baseItem="0" numFmtId="2"/>
  </dataFields>
  <formats count="4">
    <format dxfId="12">
      <pivotArea outline="0" collapsedLevelsAreSubtotals="1" fieldPosition="0"/>
    </format>
    <format dxfId="13">
      <pivotArea dataOnly="0" labelOnly="1" outline="0" axis="axisValues" fieldPosition="0"/>
    </format>
    <format dxfId="14">
      <pivotArea outline="0" collapsedLevelsAreSubtotals="1" fieldPosition="0"/>
    </format>
    <format dxfId="15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5E8694-4D30-4797-B840-EAD75B05DF43}" name="PivotTable2" cacheId="184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H5:I405" firstHeaderRow="1" firstDataRow="1" firstDataCol="1" rowPageCount="2" colPageCount="1"/>
  <pivotFields count="41">
    <pivotField axis="axisRow" compact="0" outline="0" showAll="0" sortType="descending">
      <items count="4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compact="0" outline="0" showAll="0"/>
    <pivotField axis="axisPage" compact="0" outline="0" showAll="0">
      <items count="3"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400">
    <i>
      <x v="83"/>
    </i>
    <i>
      <x v="57"/>
    </i>
    <i>
      <x v="175"/>
    </i>
    <i>
      <x v="181"/>
    </i>
    <i>
      <x v="327"/>
    </i>
    <i>
      <x v="413"/>
    </i>
    <i>
      <x v="18"/>
    </i>
    <i>
      <x v="141"/>
    </i>
    <i>
      <x v="11"/>
    </i>
    <i>
      <x v="149"/>
    </i>
    <i>
      <x v="59"/>
    </i>
    <i>
      <x v="118"/>
    </i>
    <i>
      <x v="295"/>
    </i>
    <i>
      <x v="326"/>
    </i>
    <i>
      <x v="22"/>
    </i>
    <i>
      <x v="19"/>
    </i>
    <i>
      <x v="70"/>
    </i>
    <i>
      <x v="287"/>
    </i>
    <i>
      <x v="306"/>
    </i>
    <i>
      <x v="106"/>
    </i>
    <i>
      <x v="202"/>
    </i>
    <i>
      <x v="226"/>
    </i>
    <i>
      <x v="33"/>
    </i>
    <i>
      <x v="170"/>
    </i>
    <i>
      <x v="312"/>
    </i>
    <i>
      <x v="410"/>
    </i>
    <i>
      <x v="210"/>
    </i>
    <i>
      <x v="121"/>
    </i>
    <i>
      <x v="270"/>
    </i>
    <i>
      <x v="360"/>
    </i>
    <i>
      <x v="322"/>
    </i>
    <i>
      <x v="244"/>
    </i>
    <i>
      <x v="268"/>
    </i>
    <i>
      <x v="50"/>
    </i>
    <i>
      <x v="203"/>
    </i>
    <i>
      <x v="234"/>
    </i>
    <i>
      <x v="198"/>
    </i>
    <i>
      <x v="346"/>
    </i>
    <i>
      <x v="171"/>
    </i>
    <i>
      <x v="343"/>
    </i>
    <i>
      <x v="282"/>
    </i>
    <i>
      <x v="40"/>
    </i>
    <i>
      <x v="177"/>
    </i>
    <i>
      <x v="107"/>
    </i>
    <i>
      <x v="188"/>
    </i>
    <i>
      <x v="362"/>
    </i>
    <i>
      <x v="281"/>
    </i>
    <i>
      <x v="174"/>
    </i>
    <i>
      <x v="76"/>
    </i>
    <i>
      <x v="337"/>
    </i>
    <i>
      <x v="87"/>
    </i>
    <i>
      <x v="131"/>
    </i>
    <i>
      <x v="110"/>
    </i>
    <i>
      <x v="263"/>
    </i>
    <i>
      <x v="294"/>
    </i>
    <i>
      <x v="374"/>
    </i>
    <i>
      <x v="256"/>
    </i>
    <i>
      <x v="283"/>
    </i>
    <i>
      <x v="386"/>
    </i>
    <i>
      <x v="381"/>
    </i>
    <i>
      <x v="138"/>
    </i>
    <i>
      <x v="17"/>
    </i>
    <i>
      <x v="369"/>
    </i>
    <i>
      <x v="367"/>
    </i>
    <i>
      <x v="5"/>
    </i>
    <i>
      <x v="172"/>
    </i>
    <i>
      <x v="37"/>
    </i>
    <i>
      <x v="147"/>
    </i>
    <i>
      <x v="142"/>
    </i>
    <i>
      <x v="128"/>
    </i>
    <i>
      <x v="257"/>
    </i>
    <i>
      <x v="60"/>
    </i>
    <i>
      <x v="308"/>
    </i>
    <i>
      <x v="208"/>
    </i>
    <i>
      <x v="298"/>
    </i>
    <i>
      <x v="192"/>
    </i>
    <i>
      <x v="216"/>
    </i>
    <i>
      <x v="330"/>
    </i>
    <i>
      <x v="139"/>
    </i>
    <i>
      <x v="67"/>
    </i>
    <i>
      <x v="232"/>
    </i>
    <i>
      <x v="339"/>
    </i>
    <i>
      <x v="1"/>
    </i>
    <i>
      <x v="13"/>
    </i>
    <i>
      <x v="117"/>
    </i>
    <i>
      <x v="187"/>
    </i>
    <i>
      <x v="275"/>
    </i>
    <i>
      <x v="146"/>
    </i>
    <i>
      <x v="8"/>
    </i>
    <i>
      <x v="105"/>
    </i>
    <i>
      <x v="373"/>
    </i>
    <i>
      <x v="68"/>
    </i>
    <i>
      <x v="375"/>
    </i>
    <i>
      <x v="65"/>
    </i>
    <i>
      <x v="264"/>
    </i>
    <i>
      <x v="86"/>
    </i>
    <i>
      <x v="158"/>
    </i>
    <i>
      <x v="55"/>
    </i>
    <i>
      <x v="378"/>
    </i>
    <i>
      <x v="414"/>
    </i>
    <i>
      <x v="251"/>
    </i>
    <i>
      <x v="3"/>
    </i>
    <i>
      <x v="247"/>
    </i>
    <i>
      <x v="179"/>
    </i>
    <i>
      <x v="303"/>
    </i>
    <i>
      <x v="77"/>
    </i>
    <i>
      <x v="315"/>
    </i>
    <i>
      <x v="200"/>
    </i>
    <i>
      <x v="51"/>
    </i>
    <i>
      <x v="400"/>
    </i>
    <i>
      <x v="183"/>
    </i>
    <i>
      <x v="10"/>
    </i>
    <i>
      <x v="389"/>
    </i>
    <i>
      <x v="161"/>
    </i>
    <i>
      <x v="163"/>
    </i>
    <i>
      <x v="359"/>
    </i>
    <i>
      <x v="145"/>
    </i>
    <i>
      <x v="348"/>
    </i>
    <i>
      <x v="274"/>
    </i>
    <i>
      <x v="417"/>
    </i>
    <i>
      <x v="164"/>
    </i>
    <i>
      <x v="88"/>
    </i>
    <i>
      <x v="310"/>
    </i>
    <i>
      <x v="416"/>
    </i>
    <i>
      <x v="383"/>
    </i>
    <i>
      <x v="230"/>
    </i>
    <i>
      <x v="186"/>
    </i>
    <i>
      <x v="224"/>
    </i>
    <i>
      <x v="2"/>
    </i>
    <i>
      <x v="53"/>
    </i>
    <i>
      <x v="269"/>
    </i>
    <i>
      <x v="404"/>
    </i>
    <i>
      <x v="96"/>
    </i>
    <i>
      <x v="225"/>
    </i>
    <i>
      <x v="140"/>
    </i>
    <i>
      <x v="79"/>
    </i>
    <i>
      <x v="167"/>
    </i>
    <i>
      <x v="344"/>
    </i>
    <i>
      <x v="144"/>
    </i>
    <i>
      <x v="155"/>
    </i>
    <i>
      <x v="355"/>
    </i>
    <i>
      <x v="393"/>
    </i>
    <i>
      <x v="39"/>
    </i>
    <i>
      <x v="58"/>
    </i>
    <i>
      <x v="102"/>
    </i>
    <i>
      <x v="406"/>
    </i>
    <i>
      <x v="214"/>
    </i>
    <i>
      <x v="75"/>
    </i>
    <i>
      <x v="14"/>
    </i>
    <i>
      <x v="52"/>
    </i>
    <i>
      <x v="222"/>
    </i>
    <i>
      <x v="185"/>
    </i>
    <i>
      <x v="182"/>
    </i>
    <i>
      <x v="349"/>
    </i>
    <i>
      <x v="61"/>
    </i>
    <i>
      <x v="250"/>
    </i>
    <i>
      <x v="95"/>
    </i>
    <i>
      <x v="342"/>
    </i>
    <i>
      <x v="34"/>
    </i>
    <i>
      <x v="314"/>
    </i>
    <i>
      <x v="371"/>
    </i>
    <i>
      <x v="190"/>
    </i>
    <i>
      <x v="304"/>
    </i>
    <i>
      <x v="71"/>
    </i>
    <i>
      <x v="211"/>
    </i>
    <i>
      <x v="377"/>
    </i>
    <i>
      <x v="290"/>
    </i>
    <i>
      <x v="236"/>
    </i>
    <i>
      <x v="72"/>
    </i>
    <i>
      <x v="74"/>
    </i>
    <i>
      <x v="291"/>
    </i>
    <i>
      <x v="28"/>
    </i>
    <i>
      <x v="384"/>
    </i>
    <i>
      <x v="276"/>
    </i>
    <i>
      <x v="370"/>
    </i>
    <i>
      <x v="153"/>
    </i>
    <i>
      <x v="194"/>
    </i>
    <i>
      <x v="266"/>
    </i>
    <i>
      <x v="189"/>
    </i>
    <i>
      <x v="4"/>
    </i>
    <i>
      <x v="347"/>
    </i>
    <i>
      <x v="178"/>
    </i>
    <i>
      <x v="45"/>
    </i>
    <i>
      <x v="43"/>
    </i>
    <i>
      <x v="242"/>
    </i>
    <i>
      <x v="98"/>
    </i>
    <i>
      <x v="402"/>
    </i>
    <i>
      <x v="219"/>
    </i>
    <i>
      <x v="398"/>
    </i>
    <i>
      <x v="212"/>
    </i>
    <i>
      <x v="289"/>
    </i>
    <i>
      <x v="296"/>
    </i>
    <i>
      <x v="301"/>
    </i>
    <i>
      <x v="319"/>
    </i>
    <i>
      <x v="36"/>
    </i>
    <i>
      <x v="129"/>
    </i>
    <i>
      <x v="125"/>
    </i>
    <i>
      <x v="407"/>
    </i>
    <i>
      <x v="48"/>
    </i>
    <i>
      <x v="363"/>
    </i>
    <i>
      <x v="159"/>
    </i>
    <i>
      <x v="356"/>
    </i>
    <i>
      <x v="199"/>
    </i>
    <i>
      <x v="262"/>
    </i>
    <i>
      <x v="353"/>
    </i>
    <i>
      <x v="335"/>
    </i>
    <i>
      <x v="332"/>
    </i>
    <i>
      <x v="66"/>
    </i>
    <i>
      <x v="288"/>
    </i>
    <i>
      <x v="365"/>
    </i>
    <i>
      <x v="345"/>
    </i>
    <i>
      <x v="265"/>
    </i>
    <i>
      <x v="258"/>
    </i>
    <i>
      <x v="321"/>
    </i>
    <i>
      <x v="364"/>
    </i>
    <i>
      <x v="309"/>
    </i>
    <i>
      <x v="401"/>
    </i>
    <i>
      <x v="35"/>
    </i>
    <i>
      <x v="206"/>
    </i>
    <i>
      <x v="273"/>
    </i>
    <i>
      <x v="418"/>
    </i>
    <i>
      <x v="351"/>
    </i>
    <i>
      <x v="115"/>
    </i>
    <i>
      <x v="29"/>
    </i>
    <i>
      <x v="388"/>
    </i>
    <i>
      <x v="7"/>
    </i>
    <i>
      <x v="184"/>
    </i>
    <i>
      <x v="316"/>
    </i>
    <i>
      <x v="148"/>
    </i>
    <i>
      <x v="293"/>
    </i>
    <i>
      <x v="260"/>
    </i>
    <i>
      <x v="209"/>
    </i>
    <i>
      <x v="176"/>
    </i>
    <i>
      <x v="278"/>
    </i>
    <i>
      <x v="376"/>
    </i>
    <i>
      <x v="305"/>
    </i>
    <i>
      <x v="123"/>
    </i>
    <i>
      <x v="120"/>
    </i>
    <i>
      <x v="368"/>
    </i>
    <i>
      <x v="132"/>
    </i>
    <i>
      <x v="394"/>
    </i>
    <i>
      <x v="411"/>
    </i>
    <i>
      <x v="241"/>
    </i>
    <i>
      <x v="279"/>
    </i>
    <i>
      <x v="101"/>
    </i>
    <i>
      <x v="166"/>
    </i>
    <i>
      <x v="385"/>
    </i>
    <i>
      <x v="238"/>
    </i>
    <i>
      <x v="84"/>
    </i>
    <i>
      <x v="26"/>
    </i>
    <i>
      <x v="396"/>
    </i>
    <i>
      <x v="259"/>
    </i>
    <i>
      <x v="122"/>
    </i>
    <i>
      <x v="382"/>
    </i>
    <i>
      <x v="193"/>
    </i>
    <i>
      <x v="69"/>
    </i>
    <i>
      <x v="21"/>
    </i>
    <i>
      <x v="201"/>
    </i>
    <i>
      <x v="196"/>
    </i>
    <i>
      <x v="82"/>
    </i>
    <i>
      <x v="313"/>
    </i>
    <i>
      <x v="154"/>
    </i>
    <i>
      <x v="173"/>
    </i>
    <i>
      <x v="151"/>
    </i>
    <i>
      <x v="20"/>
    </i>
    <i>
      <x v="24"/>
    </i>
    <i>
      <x v="412"/>
    </i>
    <i>
      <x v="207"/>
    </i>
    <i>
      <x v="42"/>
    </i>
    <i>
      <x v="391"/>
    </i>
    <i>
      <x v="162"/>
    </i>
    <i>
      <x v="111"/>
    </i>
    <i>
      <x v="15"/>
    </i>
    <i>
      <x v="137"/>
    </i>
    <i>
      <x v="229"/>
    </i>
    <i>
      <x v="399"/>
    </i>
    <i>
      <x v="94"/>
    </i>
    <i>
      <x v="12"/>
    </i>
    <i>
      <x v="331"/>
    </i>
    <i>
      <x v="114"/>
    </i>
    <i>
      <x v="97"/>
    </i>
    <i>
      <x v="64"/>
    </i>
    <i>
      <x v="415"/>
    </i>
    <i>
      <x v="213"/>
    </i>
    <i>
      <x v="99"/>
    </i>
    <i>
      <x v="261"/>
    </i>
    <i>
      <x v="245"/>
    </i>
    <i>
      <x v="409"/>
    </i>
    <i>
      <x v="300"/>
    </i>
    <i>
      <x v="108"/>
    </i>
    <i>
      <x v="253"/>
    </i>
    <i>
      <x v="392"/>
    </i>
    <i>
      <x v="16"/>
    </i>
    <i>
      <x v="292"/>
    </i>
    <i>
      <x v="25"/>
    </i>
    <i>
      <x v="357"/>
    </i>
    <i>
      <x v="218"/>
    </i>
    <i>
      <x v="81"/>
    </i>
    <i>
      <x/>
    </i>
    <i>
      <x v="403"/>
    </i>
    <i>
      <x v="85"/>
    </i>
    <i>
      <x v="333"/>
    </i>
    <i>
      <x v="221"/>
    </i>
    <i>
      <x v="299"/>
    </i>
    <i>
      <x v="280"/>
    </i>
    <i>
      <x v="390"/>
    </i>
    <i>
      <x v="252"/>
    </i>
    <i>
      <x v="38"/>
    </i>
    <i>
      <x v="136"/>
    </i>
    <i>
      <x v="73"/>
    </i>
    <i>
      <x v="231"/>
    </i>
    <i>
      <x v="336"/>
    </i>
    <i>
      <x v="372"/>
    </i>
    <i>
      <x v="227"/>
    </i>
    <i>
      <x v="47"/>
    </i>
    <i>
      <x v="169"/>
    </i>
    <i>
      <x v="54"/>
    </i>
    <i>
      <x v="228"/>
    </i>
    <i>
      <x v="100"/>
    </i>
    <i>
      <x v="27"/>
    </i>
    <i>
      <x v="157"/>
    </i>
    <i>
      <x v="93"/>
    </i>
    <i>
      <x v="235"/>
    </i>
    <i>
      <x v="31"/>
    </i>
    <i>
      <x v="143"/>
    </i>
    <i>
      <x v="9"/>
    </i>
    <i>
      <x v="240"/>
    </i>
    <i>
      <x v="104"/>
    </i>
    <i>
      <x v="366"/>
    </i>
    <i>
      <x v="113"/>
    </i>
    <i>
      <x v="56"/>
    </i>
    <i>
      <x v="150"/>
    </i>
    <i>
      <x v="191"/>
    </i>
    <i>
      <x v="134"/>
    </i>
    <i>
      <x v="49"/>
    </i>
    <i>
      <x v="80"/>
    </i>
    <i>
      <x v="328"/>
    </i>
    <i>
      <x v="127"/>
    </i>
    <i>
      <x v="197"/>
    </i>
    <i>
      <x v="408"/>
    </i>
    <i>
      <x v="160"/>
    </i>
    <i>
      <x v="311"/>
    </i>
    <i>
      <x v="46"/>
    </i>
    <i>
      <x v="387"/>
    </i>
    <i>
      <x v="325"/>
    </i>
    <i>
      <x v="23"/>
    </i>
    <i>
      <x v="267"/>
    </i>
    <i>
      <x v="254"/>
    </i>
    <i>
      <x v="89"/>
    </i>
    <i>
      <x v="32"/>
    </i>
    <i>
      <x v="6"/>
    </i>
    <i>
      <x v="352"/>
    </i>
    <i>
      <x v="277"/>
    </i>
    <i>
      <x v="133"/>
    </i>
    <i>
      <x v="249"/>
    </i>
    <i>
      <x v="286"/>
    </i>
    <i>
      <x v="195"/>
    </i>
    <i>
      <x v="338"/>
    </i>
    <i>
      <x v="126"/>
    </i>
    <i>
      <x v="90"/>
    </i>
    <i>
      <x v="243"/>
    </i>
    <i>
      <x v="341"/>
    </i>
    <i>
      <x v="354"/>
    </i>
    <i>
      <x v="271"/>
    </i>
    <i>
      <x v="220"/>
    </i>
    <i>
      <x v="130"/>
    </i>
    <i>
      <x v="307"/>
    </i>
    <i>
      <x v="255"/>
    </i>
    <i>
      <x v="180"/>
    </i>
    <i>
      <x v="239"/>
    </i>
    <i>
      <x v="165"/>
    </i>
    <i>
      <x v="318"/>
    </i>
    <i>
      <x v="215"/>
    </i>
    <i>
      <x v="379"/>
    </i>
    <i>
      <x v="395"/>
    </i>
    <i>
      <x v="116"/>
    </i>
    <i>
      <x v="397"/>
    </i>
    <i>
      <x v="135"/>
    </i>
    <i>
      <x v="152"/>
    </i>
    <i>
      <x v="63"/>
    </i>
    <i>
      <x v="248"/>
    </i>
    <i>
      <x v="91"/>
    </i>
    <i>
      <x v="358"/>
    </i>
    <i>
      <x v="92"/>
    </i>
    <i>
      <x v="78"/>
    </i>
    <i>
      <x v="246"/>
    </i>
    <i>
      <x v="168"/>
    </i>
    <i>
      <x v="323"/>
    </i>
    <i>
      <x v="109"/>
    </i>
    <i>
      <x v="41"/>
    </i>
    <i>
      <x v="297"/>
    </i>
    <i>
      <x v="119"/>
    </i>
    <i>
      <x v="284"/>
    </i>
    <i>
      <x v="350"/>
    </i>
    <i>
      <x v="103"/>
    </i>
    <i>
      <x v="237"/>
    </i>
    <i>
      <x v="329"/>
    </i>
    <i>
      <x v="204"/>
    </i>
    <i>
      <x v="205"/>
    </i>
    <i t="grand">
      <x/>
    </i>
  </rowItems>
  <colItems count="1">
    <i/>
  </colItems>
  <pageFields count="2">
    <pageField fld="2" hier="-1"/>
    <pageField fld="15" item="1" hier="-1"/>
  </pageFields>
  <dataFields count="1">
    <dataField name="xPoints" fld="35" baseField="0" baseItem="0" numFmtId="2"/>
  </dataFields>
  <formats count="4">
    <format dxfId="8">
      <pivotArea outline="0" collapsedLevelsAreSubtotals="1" fieldPosition="0"/>
    </format>
    <format dxfId="9">
      <pivotArea dataOnly="0" labelOnly="1" outline="0" axis="axisValues" fieldPosition="0"/>
    </format>
    <format dxfId="10">
      <pivotArea outline="0" collapsedLevelsAreSubtotals="1" fieldPosition="0"/>
    </format>
    <format dxfId="11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58F52A-0B98-4574-ACC4-B9738A19B864}" name="PivotTable1" cacheId="184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E5:F405" firstHeaderRow="1" firstDataRow="1" firstDataCol="1" rowPageCount="2" colPageCount="1"/>
  <pivotFields count="41">
    <pivotField axis="axisRow" compact="0" outline="0" showAll="0" sortType="descending">
      <items count="4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compact="0" outline="0" showAll="0"/>
    <pivotField axis="axisPage" compact="0" outline="0" showAll="0">
      <items count="3"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400">
    <i>
      <x v="83"/>
    </i>
    <i>
      <x v="107"/>
    </i>
    <i>
      <x v="338"/>
    </i>
    <i>
      <x v="146"/>
    </i>
    <i>
      <x v="315"/>
    </i>
    <i>
      <x v="375"/>
    </i>
    <i>
      <x v="274"/>
    </i>
    <i>
      <x v="346"/>
    </i>
    <i>
      <x v="295"/>
    </i>
    <i>
      <x v="337"/>
    </i>
    <i>
      <x v="79"/>
    </i>
    <i>
      <x v="144"/>
    </i>
    <i>
      <x v="57"/>
    </i>
    <i>
      <x v="355"/>
    </i>
    <i>
      <x v="417"/>
    </i>
    <i>
      <x v="106"/>
    </i>
    <i>
      <x v="416"/>
    </i>
    <i>
      <x v="327"/>
    </i>
    <i>
      <x v="18"/>
    </i>
    <i>
      <x v="141"/>
    </i>
    <i>
      <x v="214"/>
    </i>
    <i>
      <x v="75"/>
    </i>
    <i>
      <x v="330"/>
    </i>
    <i>
      <x v="222"/>
    </i>
    <i>
      <x v="90"/>
    </i>
    <i>
      <x v="61"/>
    </i>
    <i>
      <x v="59"/>
    </i>
    <i>
      <x v="406"/>
    </i>
    <i>
      <x v="161"/>
    </i>
    <i>
      <x v="342"/>
    </i>
    <i>
      <x v="287"/>
    </i>
    <i>
      <x v="352"/>
    </i>
    <i>
      <x v="19"/>
    </i>
    <i>
      <x v="118"/>
    </i>
    <i>
      <x v="71"/>
    </i>
    <i>
      <x v="362"/>
    </i>
    <i>
      <x v="219"/>
    </i>
    <i>
      <x v="175"/>
    </i>
    <i>
      <x v="181"/>
    </i>
    <i>
      <x v="250"/>
    </i>
    <i>
      <x v="190"/>
    </i>
    <i>
      <x v="344"/>
    </i>
    <i>
      <x v="306"/>
    </i>
    <i>
      <x v="410"/>
    </i>
    <i>
      <x v="164"/>
    </i>
    <i>
      <x v="211"/>
    </i>
    <i>
      <x v="230"/>
    </i>
    <i>
      <x v="413"/>
    </i>
    <i>
      <x v="58"/>
    </i>
    <i>
      <x v="140"/>
    </i>
    <i>
      <x v="102"/>
    </i>
    <i>
      <x v="159"/>
    </i>
    <i>
      <x v="371"/>
    </i>
    <i>
      <x v="11"/>
    </i>
    <i>
      <x v="149"/>
    </i>
    <i>
      <x v="312"/>
    </i>
    <i>
      <x v="121"/>
    </i>
    <i>
      <x v="188"/>
    </i>
    <i>
      <x v="14"/>
    </i>
    <i>
      <x v="165"/>
    </i>
    <i>
      <x v="276"/>
    </i>
    <i>
      <x v="185"/>
    </i>
    <i>
      <x v="377"/>
    </i>
    <i>
      <x v="189"/>
    </i>
    <i>
      <x v="22"/>
    </i>
    <i>
      <x v="322"/>
    </i>
    <i>
      <x v="33"/>
    </i>
    <i>
      <x v="277"/>
    </i>
    <i>
      <x v="244"/>
    </i>
    <i>
      <x v="266"/>
    </i>
    <i>
      <x v="70"/>
    </i>
    <i>
      <x v="251"/>
    </i>
    <i>
      <x v="50"/>
    </i>
    <i>
      <x v="34"/>
    </i>
    <i>
      <x v="152"/>
    </i>
    <i>
      <x v="170"/>
    </i>
    <i>
      <x v="203"/>
    </i>
    <i>
      <x v="52"/>
    </i>
    <i>
      <x v="270"/>
    </i>
    <i>
      <x v="178"/>
    </i>
    <i>
      <x v="268"/>
    </i>
    <i>
      <x v="202"/>
    </i>
    <i>
      <x v="289"/>
    </i>
    <i>
      <x v="40"/>
    </i>
    <i>
      <x v="72"/>
    </i>
    <i>
      <x v="155"/>
    </i>
    <i>
      <x v="74"/>
    </i>
    <i>
      <x v="290"/>
    </i>
    <i>
      <x v="171"/>
    </i>
    <i>
      <x v="177"/>
    </i>
    <i>
      <x v="45"/>
    </i>
    <i>
      <x v="130"/>
    </i>
    <i>
      <x v="360"/>
    </i>
    <i>
      <x v="98"/>
    </i>
    <i>
      <x v="135"/>
    </i>
    <i>
      <x v="120"/>
    </i>
    <i>
      <x v="393"/>
    </i>
    <i>
      <x v="110"/>
    </i>
    <i>
      <x v="275"/>
    </i>
    <i>
      <x v="370"/>
    </i>
    <i>
      <x v="395"/>
    </i>
    <i>
      <x v="329"/>
    </i>
    <i>
      <x v="326"/>
    </i>
    <i>
      <x v="407"/>
    </i>
    <i>
      <x v="210"/>
    </i>
    <i>
      <x v="283"/>
    </i>
    <i>
      <x v="4"/>
    </i>
    <i>
      <x v="84"/>
    </i>
    <i>
      <x v="374"/>
    </i>
    <i>
      <x v="198"/>
    </i>
    <i>
      <x v="388"/>
    </i>
    <i>
      <x v="66"/>
    </i>
    <i>
      <x v="194"/>
    </i>
    <i>
      <x v="402"/>
    </i>
    <i>
      <x v="220"/>
    </i>
    <i>
      <x v="381"/>
    </i>
    <i>
      <x v="309"/>
    </i>
    <i>
      <x v="379"/>
    </i>
    <i>
      <x v="282"/>
    </i>
    <i>
      <x v="35"/>
    </i>
    <i>
      <x v="43"/>
    </i>
    <i>
      <x v="265"/>
    </i>
    <i>
      <x v="196"/>
    </i>
    <i>
      <x v="256"/>
    </i>
    <i>
      <x v="234"/>
    </i>
    <i>
      <x v="386"/>
    </i>
    <i>
      <x v="125"/>
    </i>
    <i>
      <x v="332"/>
    </i>
    <i>
      <x v="226"/>
    </i>
    <i>
      <x v="236"/>
    </i>
    <i>
      <x v="281"/>
    </i>
    <i>
      <x v="255"/>
    </i>
    <i>
      <x v="76"/>
    </i>
    <i>
      <x v="131"/>
    </i>
    <i>
      <x v="87"/>
    </i>
    <i>
      <x v="48"/>
    </i>
    <i>
      <x v="343"/>
    </i>
    <i>
      <x v="28"/>
    </i>
    <i>
      <x v="138"/>
    </i>
    <i>
      <x v="384"/>
    </i>
    <i>
      <x v="301"/>
    </i>
    <i>
      <x v="216"/>
    </i>
    <i>
      <x v="335"/>
    </i>
    <i>
      <x v="17"/>
    </i>
    <i>
      <x v="67"/>
    </i>
    <i>
      <x v="367"/>
    </i>
    <i>
      <x v="1"/>
    </i>
    <i>
      <x v="142"/>
    </i>
    <i>
      <x v="174"/>
    </i>
    <i>
      <x v="7"/>
    </i>
    <i>
      <x v="356"/>
    </i>
    <i>
      <x v="192"/>
    </i>
    <i>
      <x v="418"/>
    </i>
    <i>
      <x v="363"/>
    </i>
    <i>
      <x v="288"/>
    </i>
    <i>
      <x v="147"/>
    </i>
    <i>
      <x v="345"/>
    </i>
    <i>
      <x v="263"/>
    </i>
    <i>
      <x v="369"/>
    </i>
    <i>
      <x v="115"/>
    </i>
    <i>
      <x v="262"/>
    </i>
    <i>
      <x v="176"/>
    </i>
    <i>
      <x v="308"/>
    </i>
    <i>
      <x v="273"/>
    </i>
    <i>
      <x v="172"/>
    </i>
    <i>
      <x v="184"/>
    </i>
    <i>
      <x v="139"/>
    </i>
    <i>
      <x v="148"/>
    </i>
    <i>
      <x v="91"/>
    </i>
    <i>
      <x v="232"/>
    </i>
    <i>
      <x v="36"/>
    </i>
    <i>
      <x v="8"/>
    </i>
    <i>
      <x v="305"/>
    </i>
    <i>
      <x v="128"/>
    </i>
    <i>
      <x v="13"/>
    </i>
    <i>
      <x v="6"/>
    </i>
    <i>
      <x v="350"/>
    </i>
    <i>
      <x v="206"/>
    </i>
    <i>
      <x v="212"/>
    </i>
    <i>
      <x v="373"/>
    </i>
    <i>
      <x v="339"/>
    </i>
    <i>
      <x v="208"/>
    </i>
    <i>
      <x v="394"/>
    </i>
    <i>
      <x v="321"/>
    </i>
    <i>
      <x v="129"/>
    </i>
    <i>
      <x v="103"/>
    </i>
    <i>
      <x v="123"/>
    </i>
    <i>
      <x v="318"/>
    </i>
    <i>
      <x v="260"/>
    </i>
    <i>
      <x v="257"/>
    </i>
    <i>
      <x v="351"/>
    </i>
    <i>
      <x v="209"/>
    </i>
    <i>
      <x v="199"/>
    </i>
    <i>
      <x v="105"/>
    </i>
    <i>
      <x v="60"/>
    </i>
    <i>
      <x v="385"/>
    </i>
    <i>
      <x v="86"/>
    </i>
    <i>
      <x v="264"/>
    </i>
    <i>
      <x v="117"/>
    </i>
    <i>
      <x v="187"/>
    </i>
    <i>
      <x v="26"/>
    </i>
    <i>
      <x v="316"/>
    </i>
    <i>
      <x v="365"/>
    </i>
    <i>
      <x v="65"/>
    </i>
    <i>
      <x v="368"/>
    </i>
    <i>
      <x v="29"/>
    </i>
    <i>
      <x v="401"/>
    </i>
    <i>
      <x v="414"/>
    </i>
    <i>
      <x v="323"/>
    </i>
    <i>
      <x v="364"/>
    </i>
    <i>
      <x v="382"/>
    </i>
    <i>
      <x v="411"/>
    </i>
    <i>
      <x v="349"/>
    </i>
    <i>
      <x v="396"/>
    </i>
    <i>
      <x v="247"/>
    </i>
    <i>
      <x v="279"/>
    </i>
    <i>
      <x v="193"/>
    </i>
    <i>
      <x v="77"/>
    </i>
    <i>
      <x v="238"/>
    </i>
    <i>
      <x v="69"/>
    </i>
    <i>
      <x v="39"/>
    </i>
    <i>
      <x v="3"/>
    </i>
    <i>
      <x v="158"/>
    </i>
    <i>
      <x v="241"/>
    </i>
    <i>
      <x v="201"/>
    </i>
    <i>
      <x v="200"/>
    </i>
    <i>
      <x v="259"/>
    </i>
    <i>
      <x v="55"/>
    </i>
    <i>
      <x v="51"/>
    </i>
    <i>
      <x v="10"/>
    </i>
    <i>
      <x v="21"/>
    </i>
    <i>
      <x v="82"/>
    </i>
    <i>
      <x v="248"/>
    </i>
    <i>
      <x v="400"/>
    </i>
    <i>
      <x v="163"/>
    </i>
    <i>
      <x v="278"/>
    </i>
    <i>
      <x v="183"/>
    </i>
    <i>
      <x v="389"/>
    </i>
    <i>
      <x v="348"/>
    </i>
    <i>
      <x v="359"/>
    </i>
    <i>
      <x v="145"/>
    </i>
    <i>
      <x v="151"/>
    </i>
    <i>
      <x v="154"/>
    </i>
    <i>
      <x v="294"/>
    </i>
    <i>
      <x v="24"/>
    </i>
    <i>
      <x v="20"/>
    </i>
    <i>
      <x v="101"/>
    </i>
    <i>
      <x v="310"/>
    </i>
    <i>
      <x v="253"/>
    </i>
    <i>
      <x v="88"/>
    </i>
    <i>
      <x v="246"/>
    </i>
    <i>
      <x v="399"/>
    </i>
    <i>
      <x v="269"/>
    </i>
    <i>
      <x v="207"/>
    </i>
    <i>
      <x v="162"/>
    </i>
    <i>
      <x v="229"/>
    </i>
    <i>
      <x v="415"/>
    </i>
    <i>
      <x v="404"/>
    </i>
    <i>
      <x v="12"/>
    </i>
    <i>
      <x v="225"/>
    </i>
    <i>
      <x v="111"/>
    </i>
    <i>
      <x v="331"/>
    </i>
    <i>
      <x v="97"/>
    </i>
    <i>
      <x v="114"/>
    </i>
    <i>
      <x v="2"/>
    </i>
    <i>
      <x v="186"/>
    </i>
    <i>
      <x v="261"/>
    </i>
    <i>
      <x v="53"/>
    </i>
    <i>
      <x v="224"/>
    </i>
    <i>
      <x v="64"/>
    </i>
    <i>
      <x v="96"/>
    </i>
    <i>
      <x v="213"/>
    </i>
    <i>
      <x v="42"/>
    </i>
    <i>
      <x v="116"/>
    </i>
    <i>
      <x v="313"/>
    </i>
    <i>
      <x v="357"/>
    </i>
    <i>
      <x v="5"/>
    </i>
    <i>
      <x v="95"/>
    </i>
    <i>
      <x v="37"/>
    </i>
    <i>
      <x v="132"/>
    </i>
    <i>
      <x v="298"/>
    </i>
    <i>
      <x v="354"/>
    </i>
    <i>
      <x v="292"/>
    </i>
    <i>
      <x v="167"/>
    </i>
    <i>
      <x v="92"/>
    </i>
    <i>
      <x v="412"/>
    </i>
    <i>
      <x v="68"/>
    </i>
    <i>
      <x v="392"/>
    </i>
    <i>
      <x v="168"/>
    </i>
    <i>
      <x v="221"/>
    </i>
    <i>
      <x v="299"/>
    </i>
    <i>
      <x v="108"/>
    </i>
    <i>
      <x v="378"/>
    </i>
    <i>
      <x v="179"/>
    </i>
    <i>
      <x v="303"/>
    </i>
    <i>
      <x v="314"/>
    </i>
    <i>
      <x v="390"/>
    </i>
    <i>
      <x v="218"/>
    </i>
    <i>
      <x v="73"/>
    </i>
    <i>
      <x v="25"/>
    </i>
    <i>
      <x v="383"/>
    </i>
    <i>
      <x v="333"/>
    </i>
    <i>
      <x v="249"/>
    </i>
    <i>
      <x v="227"/>
    </i>
    <i>
      <x v="81"/>
    </i>
    <i>
      <x v="204"/>
    </i>
    <i>
      <x v="243"/>
    </i>
    <i>
      <x v="252"/>
    </i>
    <i>
      <x v="307"/>
    </i>
    <i>
      <x v="341"/>
    </i>
    <i>
      <x v="280"/>
    </i>
    <i>
      <x v="403"/>
    </i>
    <i>
      <x/>
    </i>
    <i>
      <x v="195"/>
    </i>
    <i>
      <x v="347"/>
    </i>
    <i>
      <x v="358"/>
    </i>
    <i>
      <x v="291"/>
    </i>
    <i>
      <x v="182"/>
    </i>
    <i>
      <x v="231"/>
    </i>
    <i>
      <x v="157"/>
    </i>
    <i>
      <x v="78"/>
    </i>
    <i>
      <x v="336"/>
    </i>
    <i>
      <x v="93"/>
    </i>
    <i>
      <x v="300"/>
    </i>
    <i>
      <x v="284"/>
    </i>
    <i>
      <x v="235"/>
    </i>
    <i>
      <x v="47"/>
    </i>
    <i>
      <x v="16"/>
    </i>
    <i>
      <x v="38"/>
    </i>
    <i>
      <x v="304"/>
    </i>
    <i>
      <x v="54"/>
    </i>
    <i>
      <x v="169"/>
    </i>
    <i>
      <x v="136"/>
    </i>
    <i>
      <x v="228"/>
    </i>
    <i>
      <x v="126"/>
    </i>
    <i>
      <x v="27"/>
    </i>
    <i>
      <x v="9"/>
    </i>
    <i>
      <x v="372"/>
    </i>
    <i>
      <x v="286"/>
    </i>
    <i>
      <x v="109"/>
    </i>
    <i>
      <x v="100"/>
    </i>
    <i>
      <x v="41"/>
    </i>
    <i>
      <x v="397"/>
    </i>
    <i>
      <x v="133"/>
    </i>
    <i>
      <x v="153"/>
    </i>
    <i>
      <x v="143"/>
    </i>
    <i>
      <x v="85"/>
    </i>
    <i>
      <x v="113"/>
    </i>
    <i>
      <x v="242"/>
    </i>
    <i>
      <x v="31"/>
    </i>
    <i>
      <x v="398"/>
    </i>
    <i>
      <x v="366"/>
    </i>
    <i>
      <x v="150"/>
    </i>
    <i>
      <x v="104"/>
    </i>
    <i>
      <x v="296"/>
    </i>
    <i>
      <x v="319"/>
    </i>
    <i>
      <x v="240"/>
    </i>
    <i>
      <x v="376"/>
    </i>
    <i>
      <x v="293"/>
    </i>
    <i>
      <x v="56"/>
    </i>
    <i>
      <x v="191"/>
    </i>
    <i>
      <x v="353"/>
    </i>
    <i>
      <x v="134"/>
    </i>
    <i>
      <x v="258"/>
    </i>
    <i>
      <x v="80"/>
    </i>
    <i>
      <x v="180"/>
    </i>
    <i>
      <x v="328"/>
    </i>
    <i>
      <x v="49"/>
    </i>
    <i>
      <x v="408"/>
    </i>
    <i>
      <x v="122"/>
    </i>
    <i>
      <x v="237"/>
    </i>
    <i>
      <x v="63"/>
    </i>
    <i>
      <x v="215"/>
    </i>
    <i>
      <x v="166"/>
    </i>
    <i>
      <x v="127"/>
    </i>
    <i>
      <x v="197"/>
    </i>
    <i>
      <x v="311"/>
    </i>
    <i>
      <x v="160"/>
    </i>
    <i>
      <x v="173"/>
    </i>
    <i>
      <x v="271"/>
    </i>
    <i>
      <x v="46"/>
    </i>
    <i>
      <x v="297"/>
    </i>
    <i>
      <x v="387"/>
    </i>
    <i>
      <x v="89"/>
    </i>
    <i>
      <x v="32"/>
    </i>
    <i>
      <x v="94"/>
    </i>
    <i>
      <x v="137"/>
    </i>
    <i>
      <x v="254"/>
    </i>
    <i>
      <x v="99"/>
    </i>
    <i>
      <x v="267"/>
    </i>
    <i>
      <x v="15"/>
    </i>
    <i>
      <x v="119"/>
    </i>
    <i>
      <x v="391"/>
    </i>
    <i>
      <x v="325"/>
    </i>
    <i>
      <x v="239"/>
    </i>
    <i>
      <x v="245"/>
    </i>
    <i>
      <x v="409"/>
    </i>
    <i>
      <x v="23"/>
    </i>
    <i>
      <x v="205"/>
    </i>
    <i t="grand">
      <x/>
    </i>
  </rowItems>
  <colItems count="1">
    <i/>
  </colItems>
  <pageFields count="2">
    <pageField fld="2" hier="-1"/>
    <pageField fld="15" item="1" hier="-1"/>
  </pageFields>
  <dataFields count="1">
    <dataField name="xPoints" fld="34" baseField="0" baseItem="0" numFmtId="2"/>
  </dataFields>
  <formats count="4">
    <format dxfId="4">
      <pivotArea outline="0" collapsedLevelsAreSubtotals="1" fieldPosition="0"/>
    </format>
    <format dxfId="5">
      <pivotArea dataOnly="0" labelOnly="1" outline="0" axis="axisValues" fieldPosition="0"/>
    </format>
    <format dxfId="6">
      <pivotArea outline="0" collapsedLevelsAreSubtotals="1" fieldPosition="0"/>
    </format>
    <format dxfId="7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EA450C-2B5E-4D3F-9330-B90647FC135B}" name="PivotTable4" cacheId="184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B5:C405" firstHeaderRow="1" firstDataRow="1" firstDataCol="1" rowPageCount="2" colPageCount="1"/>
  <pivotFields count="41">
    <pivotField axis="axisRow" compact="0" outline="0" showAll="0" sortType="descending">
      <items count="4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  <pivotField compact="0" outline="0" showAll="0"/>
    <pivotField axis="axisPage" compact="0" outline="0" showAll="0">
      <items count="3"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400">
    <i>
      <x v="107"/>
    </i>
    <i>
      <x v="295"/>
    </i>
    <i>
      <x v="344"/>
    </i>
    <i>
      <x v="106"/>
    </i>
    <i>
      <x v="102"/>
    </i>
    <i>
      <x v="14"/>
    </i>
    <i>
      <x v="34"/>
    </i>
    <i>
      <x v="287"/>
    </i>
    <i>
      <x v="346"/>
    </i>
    <i>
      <x v="362"/>
    </i>
    <i>
      <x v="337"/>
    </i>
    <i>
      <x v="410"/>
    </i>
    <i>
      <x v="4"/>
    </i>
    <i>
      <x v="83"/>
    </i>
    <i>
      <x v="50"/>
    </i>
    <i>
      <x v="203"/>
    </i>
    <i>
      <x v="146"/>
    </i>
    <i>
      <x v="330"/>
    </i>
    <i>
      <x v="48"/>
    </i>
    <i>
      <x v="40"/>
    </i>
    <i>
      <x v="375"/>
    </i>
    <i>
      <x v="177"/>
    </i>
    <i>
      <x v="110"/>
    </i>
    <i>
      <x v="288"/>
    </i>
    <i>
      <x v="283"/>
    </i>
    <i>
      <x v="273"/>
    </i>
    <i>
      <x v="36"/>
    </i>
    <i>
      <x v="251"/>
    </i>
    <i>
      <x v="19"/>
    </i>
    <i>
      <x v="209"/>
    </i>
    <i>
      <x v="188"/>
    </i>
    <i>
      <x v="216"/>
    </i>
    <i>
      <x v="67"/>
    </i>
    <i>
      <x v="1"/>
    </i>
    <i>
      <x v="368"/>
    </i>
    <i>
      <x v="417"/>
    </i>
    <i>
      <x v="57"/>
    </i>
    <i>
      <x v="364"/>
    </i>
    <i>
      <x v="411"/>
    </i>
    <i>
      <x v="416"/>
    </i>
    <i>
      <x v="306"/>
    </i>
    <i>
      <x v="86"/>
    </i>
    <i>
      <x v="327"/>
    </i>
    <i>
      <x v="338"/>
    </i>
    <i>
      <x v="164"/>
    </i>
    <i>
      <x v="21"/>
    </i>
    <i>
      <x v="230"/>
    </i>
    <i>
      <x v="274"/>
    </i>
    <i>
      <x v="77"/>
    </i>
    <i>
      <x v="140"/>
    </i>
    <i>
      <x v="155"/>
    </i>
    <i>
      <x v="163"/>
    </i>
    <i>
      <x v="275"/>
    </i>
    <i>
      <x v="121"/>
    </i>
    <i>
      <x v="310"/>
    </i>
    <i>
      <x v="393"/>
    </i>
    <i>
      <x v="101"/>
    </i>
    <i>
      <x v="213"/>
    </i>
    <i>
      <x v="404"/>
    </i>
    <i>
      <x v="42"/>
    </i>
    <i>
      <x v="144"/>
    </i>
    <i>
      <x v="349"/>
    </i>
    <i>
      <x v="322"/>
    </i>
    <i>
      <x v="355"/>
    </i>
    <i>
      <x v="244"/>
    </i>
    <i>
      <x v="175"/>
    </i>
    <i>
      <x v="181"/>
    </i>
    <i>
      <x v="52"/>
    </i>
    <i>
      <x v="18"/>
    </i>
    <i>
      <x v="250"/>
    </i>
    <i>
      <x v="141"/>
    </i>
    <i>
      <x v="315"/>
    </i>
    <i>
      <x v="214"/>
    </i>
    <i>
      <x v="75"/>
    </i>
    <i>
      <x v="222"/>
    </i>
    <i>
      <x v="377"/>
    </i>
    <i>
      <x v="59"/>
    </i>
    <i>
      <x v="413"/>
    </i>
    <i>
      <x v="61"/>
    </i>
    <i>
      <x v="90"/>
    </i>
    <i>
      <x v="185"/>
    </i>
    <i>
      <x v="11"/>
    </i>
    <i>
      <x v="371"/>
    </i>
    <i>
      <x v="149"/>
    </i>
    <i>
      <x v="108"/>
    </i>
    <i>
      <x v="342"/>
    </i>
    <i>
      <x v="33"/>
    </i>
    <i>
      <x v="352"/>
    </i>
    <i>
      <x v="79"/>
    </i>
    <i>
      <x v="118"/>
    </i>
    <i>
      <x v="171"/>
    </i>
    <i>
      <x v="236"/>
    </i>
    <i>
      <x v="39"/>
    </i>
    <i>
      <x v="268"/>
    </i>
    <i>
      <x v="170"/>
    </i>
    <i>
      <x v="25"/>
    </i>
    <i>
      <x v="28"/>
    </i>
    <i>
      <x v="290"/>
    </i>
    <i>
      <x v="406"/>
    </i>
    <i>
      <x v="384"/>
    </i>
    <i>
      <x v="374"/>
    </i>
    <i>
      <x v="326"/>
    </i>
    <i>
      <x v="161"/>
    </i>
    <i>
      <x v="165"/>
    </i>
    <i>
      <x v="276"/>
    </i>
    <i>
      <x v="294"/>
    </i>
    <i>
      <x v="194"/>
    </i>
    <i>
      <x v="45"/>
    </i>
    <i>
      <x v="312"/>
    </i>
    <i>
      <x v="22"/>
    </i>
    <i>
      <x v="98"/>
    </i>
    <i>
      <x v="381"/>
    </i>
    <i>
      <x v="266"/>
    </i>
    <i>
      <x v="277"/>
    </i>
    <i>
      <x v="70"/>
    </i>
    <i>
      <x v="43"/>
    </i>
    <i>
      <x v="329"/>
    </i>
    <i>
      <x v="190"/>
    </i>
    <i>
      <x v="270"/>
    </i>
    <i>
      <x v="5"/>
    </i>
    <i>
      <x v="211"/>
    </i>
    <i>
      <x v="152"/>
    </i>
    <i>
      <x v="210"/>
    </i>
    <i>
      <x v="37"/>
    </i>
    <i>
      <x v="226"/>
    </i>
    <i>
      <x v="58"/>
    </i>
    <i>
      <x v="212"/>
    </i>
    <i>
      <x v="202"/>
    </i>
    <i>
      <x v="298"/>
    </i>
    <i>
      <x v="301"/>
    </i>
    <i>
      <x v="129"/>
    </i>
    <i>
      <x v="360"/>
    </i>
    <i>
      <x v="71"/>
    </i>
    <i>
      <x v="356"/>
    </i>
    <i>
      <x v="199"/>
    </i>
    <i>
      <x v="234"/>
    </i>
    <i>
      <x v="68"/>
    </i>
    <i>
      <x v="178"/>
    </i>
    <i>
      <x v="363"/>
    </i>
    <i>
      <x v="192"/>
    </i>
    <i>
      <x v="256"/>
    </i>
    <i>
      <x v="332"/>
    </i>
    <i>
      <x v="262"/>
    </i>
    <i>
      <x v="343"/>
    </i>
    <i>
      <x v="198"/>
    </i>
    <i>
      <x v="8"/>
    </i>
    <i>
      <x v="72"/>
    </i>
    <i>
      <x v="401"/>
    </i>
    <i>
      <x v="66"/>
    </i>
    <i>
      <x v="74"/>
    </i>
    <i>
      <x v="378"/>
    </i>
    <i>
      <x v="138"/>
    </i>
    <i>
      <x v="395"/>
    </i>
    <i>
      <x v="206"/>
    </i>
    <i>
      <x v="17"/>
    </i>
    <i>
      <x v="373"/>
    </i>
    <i>
      <x v="220"/>
    </i>
    <i>
      <x v="321"/>
    </i>
    <i>
      <x v="309"/>
    </i>
    <i>
      <x v="130"/>
    </i>
    <i>
      <x v="367"/>
    </i>
    <i>
      <x v="282"/>
    </i>
    <i>
      <x v="379"/>
    </i>
    <i>
      <x v="35"/>
    </i>
    <i>
      <x v="174"/>
    </i>
    <i>
      <x v="179"/>
    </i>
    <i>
      <x v="303"/>
    </i>
    <i>
      <x v="418"/>
    </i>
    <i>
      <x v="135"/>
    </i>
    <i>
      <x v="407"/>
    </i>
    <i>
      <x v="386"/>
    </i>
    <i>
      <x v="388"/>
    </i>
    <i>
      <x v="370"/>
    </i>
    <i>
      <x v="263"/>
    </i>
    <i>
      <x v="147"/>
    </i>
    <i>
      <x v="115"/>
    </i>
    <i>
      <x v="189"/>
    </i>
    <i>
      <x v="351"/>
    </i>
    <i>
      <x v="281"/>
    </i>
    <i>
      <x v="95"/>
    </i>
    <i>
      <x v="76"/>
    </i>
    <i>
      <x v="255"/>
    </i>
    <i>
      <x v="131"/>
    </i>
    <i>
      <x v="87"/>
    </i>
    <i>
      <x v="308"/>
    </i>
    <i>
      <x v="318"/>
    </i>
    <i>
      <x v="184"/>
    </i>
    <i>
      <x v="132"/>
    </i>
    <i>
      <x v="148"/>
    </i>
    <i>
      <x v="264"/>
    </i>
    <i>
      <x v="29"/>
    </i>
    <i>
      <x v="316"/>
    </i>
    <i>
      <x v="402"/>
    </i>
    <i>
      <x v="265"/>
    </i>
    <i>
      <x v="142"/>
    </i>
    <i>
      <x v="339"/>
    </i>
    <i>
      <x v="414"/>
    </i>
    <i>
      <x v="123"/>
    </i>
    <i>
      <x v="369"/>
    </i>
    <i>
      <x v="125"/>
    </i>
    <i>
      <x v="257"/>
    </i>
    <i>
      <x v="60"/>
    </i>
    <i>
      <x v="139"/>
    </i>
    <i>
      <x v="172"/>
    </i>
    <i>
      <x v="105"/>
    </i>
    <i>
      <x v="247"/>
    </i>
    <i>
      <x v="232"/>
    </i>
    <i>
      <x v="289"/>
    </i>
    <i>
      <x v="383"/>
    </i>
    <i>
      <x v="13"/>
    </i>
    <i>
      <x v="128"/>
    </i>
    <i>
      <x v="335"/>
    </i>
    <i>
      <x v="6"/>
    </i>
    <i>
      <x v="350"/>
    </i>
    <i>
      <x v="208"/>
    </i>
    <i>
      <x v="394"/>
    </i>
    <i>
      <x v="241"/>
    </i>
    <i>
      <x v="345"/>
    </i>
    <i>
      <x v="7"/>
    </i>
    <i>
      <x v="103"/>
    </i>
    <i>
      <x v="176"/>
    </i>
    <i>
      <x v="219"/>
    </i>
    <i>
      <x v="200"/>
    </i>
    <i>
      <x v="385"/>
    </i>
    <i>
      <x v="305"/>
    </i>
    <i>
      <x v="117"/>
    </i>
    <i>
      <x v="26"/>
    </i>
    <i>
      <x v="187"/>
    </i>
    <i>
      <x v="65"/>
    </i>
    <i>
      <x v="3"/>
    </i>
    <i>
      <x v="323"/>
    </i>
    <i>
      <x v="10"/>
    </i>
    <i>
      <x v="260"/>
    </i>
    <i>
      <x v="55"/>
    </i>
    <i>
      <x v="159"/>
    </i>
    <i>
      <x v="91"/>
    </i>
    <i>
      <x v="158"/>
    </i>
    <i>
      <x v="82"/>
    </i>
    <i>
      <x v="396"/>
    </i>
    <i>
      <x v="193"/>
    </i>
    <i>
      <x v="400"/>
    </i>
    <i>
      <x v="279"/>
    </i>
    <i>
      <x v="127"/>
    </i>
    <i>
      <x v="69"/>
    </i>
    <i>
      <x v="300"/>
    </i>
    <i>
      <x v="238"/>
    </i>
    <i>
      <x v="313"/>
    </i>
    <i>
      <x v="51"/>
    </i>
    <i>
      <x v="246"/>
    </i>
    <i>
      <x v="201"/>
    </i>
    <i>
      <x v="248"/>
    </i>
    <i>
      <x v="259"/>
    </i>
    <i>
      <x v="183"/>
    </i>
    <i>
      <x v="348"/>
    </i>
    <i>
      <x v="154"/>
    </i>
    <i>
      <x v="382"/>
    </i>
    <i>
      <x v="389"/>
    </i>
    <i>
      <x v="116"/>
    </i>
    <i>
      <x v="359"/>
    </i>
    <i>
      <x v="145"/>
    </i>
    <i>
      <x v="16"/>
    </i>
    <i>
      <x v="151"/>
    </i>
    <i>
      <x v="20"/>
    </i>
    <i>
      <x v="182"/>
    </i>
    <i>
      <x v="24"/>
    </i>
    <i>
      <x v="88"/>
    </i>
    <i>
      <x v="114"/>
    </i>
    <i>
      <x v="12"/>
    </i>
    <i>
      <x v="225"/>
    </i>
    <i>
      <x v="97"/>
    </i>
    <i>
      <x v="207"/>
    </i>
    <i>
      <x v="229"/>
    </i>
    <i>
      <x v="224"/>
    </i>
    <i>
      <x v="415"/>
    </i>
    <i>
      <x v="96"/>
    </i>
    <i>
      <x v="399"/>
    </i>
    <i>
      <x v="261"/>
    </i>
    <i>
      <x v="2"/>
    </i>
    <i>
      <x v="53"/>
    </i>
    <i>
      <x v="186"/>
    </i>
    <i>
      <x v="162"/>
    </i>
    <i>
      <x v="331"/>
    </i>
    <i>
      <x v="269"/>
    </i>
    <i>
      <x v="111"/>
    </i>
    <i>
      <x v="64"/>
    </i>
    <i>
      <x v="92"/>
    </i>
    <i>
      <x v="392"/>
    </i>
    <i>
      <x v="120"/>
    </i>
    <i>
      <x v="168"/>
    </i>
    <i>
      <x v="253"/>
    </i>
    <i>
      <x v="84"/>
    </i>
    <i>
      <x v="304"/>
    </i>
    <i>
      <x v="357"/>
    </i>
    <i>
      <x v="365"/>
    </i>
    <i>
      <x v="196"/>
    </i>
    <i>
      <x v="167"/>
    </i>
    <i>
      <x v="292"/>
    </i>
    <i>
      <x v="278"/>
    </i>
    <i>
      <x v="354"/>
    </i>
    <i>
      <x v="81"/>
    </i>
    <i>
      <x v="85"/>
    </i>
    <i>
      <x v="249"/>
    </i>
    <i>
      <x v="204"/>
    </i>
    <i>
      <x v="314"/>
    </i>
    <i>
      <x v="153"/>
    </i>
    <i>
      <x v="218"/>
    </i>
    <i>
      <x v="403"/>
    </i>
    <i>
      <x/>
    </i>
    <i>
      <x v="242"/>
    </i>
    <i>
      <x v="333"/>
    </i>
    <i>
      <x v="412"/>
    </i>
    <i>
      <x v="398"/>
    </i>
    <i>
      <x v="284"/>
    </i>
    <i>
      <x v="38"/>
    </i>
    <i>
      <x v="243"/>
    </i>
    <i>
      <x v="296"/>
    </i>
    <i>
      <x v="280"/>
    </i>
    <i>
      <x v="319"/>
    </i>
    <i>
      <x v="341"/>
    </i>
    <i>
      <x v="307"/>
    </i>
    <i>
      <x v="347"/>
    </i>
    <i>
      <x v="291"/>
    </i>
    <i>
      <x v="195"/>
    </i>
    <i>
      <x v="231"/>
    </i>
    <i>
      <x v="126"/>
    </i>
    <i>
      <x v="336"/>
    </i>
    <i>
      <x v="358"/>
    </i>
    <i>
      <x v="353"/>
    </i>
    <i>
      <x v="78"/>
    </i>
    <i>
      <x v="221"/>
    </i>
    <i>
      <x v="252"/>
    </i>
    <i>
      <x v="299"/>
    </i>
    <i>
      <x v="109"/>
    </i>
    <i>
      <x v="47"/>
    </i>
    <i>
      <x v="100"/>
    </i>
    <i>
      <x v="390"/>
    </i>
    <i>
      <x v="258"/>
    </i>
    <i>
      <x v="376"/>
    </i>
    <i>
      <x v="41"/>
    </i>
    <i>
      <x v="397"/>
    </i>
    <i>
      <x v="54"/>
    </i>
    <i>
      <x v="169"/>
    </i>
    <i>
      <x v="228"/>
    </i>
    <i>
      <x v="73"/>
    </i>
    <i>
      <x v="27"/>
    </i>
    <i>
      <x v="31"/>
    </i>
    <i>
      <x v="227"/>
    </i>
    <i>
      <x v="286"/>
    </i>
    <i>
      <x v="143"/>
    </i>
    <i>
      <x v="240"/>
    </i>
    <i>
      <x v="133"/>
    </i>
    <i>
      <x v="136"/>
    </i>
    <i>
      <x v="157"/>
    </i>
    <i>
      <x v="372"/>
    </i>
    <i>
      <x v="93"/>
    </i>
    <i>
      <x v="235"/>
    </i>
    <i>
      <x v="366"/>
    </i>
    <i>
      <x v="104"/>
    </i>
    <i>
      <x v="293"/>
    </i>
    <i>
      <x v="9"/>
    </i>
    <i>
      <x v="56"/>
    </i>
    <i>
      <x v="166"/>
    </i>
    <i>
      <x v="113"/>
    </i>
    <i>
      <x v="49"/>
    </i>
    <i>
      <x v="180"/>
    </i>
    <i>
      <x v="150"/>
    </i>
    <i>
      <x v="122"/>
    </i>
    <i>
      <x v="63"/>
    </i>
    <i>
      <x v="237"/>
    </i>
    <i>
      <x v="191"/>
    </i>
    <i>
      <x v="197"/>
    </i>
    <i>
      <x v="134"/>
    </i>
    <i>
      <x v="80"/>
    </i>
    <i>
      <x v="215"/>
    </i>
    <i>
      <x v="328"/>
    </i>
    <i>
      <x v="408"/>
    </i>
    <i>
      <x v="160"/>
    </i>
    <i>
      <x v="271"/>
    </i>
    <i>
      <x v="173"/>
    </i>
    <i>
      <x v="297"/>
    </i>
    <i>
      <x v="311"/>
    </i>
    <i>
      <x v="46"/>
    </i>
    <i>
      <x v="387"/>
    </i>
    <i>
      <x v="94"/>
    </i>
    <i>
      <x v="23"/>
    </i>
    <i>
      <x v="254"/>
    </i>
    <i>
      <x v="245"/>
    </i>
    <i>
      <x v="15"/>
    </i>
    <i>
      <x v="409"/>
    </i>
    <i>
      <x v="89"/>
    </i>
    <i>
      <x v="99"/>
    </i>
    <i>
      <x v="137"/>
    </i>
    <i>
      <x v="239"/>
    </i>
    <i>
      <x v="32"/>
    </i>
    <i>
      <x v="267"/>
    </i>
    <i>
      <x v="325"/>
    </i>
    <i>
      <x v="119"/>
    </i>
    <i>
      <x v="391"/>
    </i>
    <i>
      <x v="205"/>
    </i>
    <i t="grand">
      <x/>
    </i>
  </rowItems>
  <colItems count="1">
    <i/>
  </colItems>
  <pageFields count="2">
    <pageField fld="2" hier="-1"/>
    <pageField fld="15" item="1" hier="-1"/>
  </pageFields>
  <dataFields count="1">
    <dataField name="xPoints" fld="33" baseField="0" baseItem="4294967295" numFmtId="2"/>
  </dataFields>
  <formats count="4">
    <format dxfId="0">
      <pivotArea outline="0" collapsedLevelsAreSubtotals="1" fieldPosition="0"/>
    </format>
    <format dxfId="1">
      <pivotArea dataOnly="0" labelOnly="1" outline="0" axis="axisValues" fieldPosition="0"/>
    </format>
    <format dxfId="2">
      <pivotArea outline="0" collapsedLevelsAreSubtotals="1" fieldPosition="0"/>
    </format>
    <format dxfId="3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0DD7-E524-42FC-A949-D9D5FC05FB2F}">
  <dimension ref="A1:AP423"/>
  <sheetViews>
    <sheetView tabSelected="1" workbookViewId="0">
      <pane xSplit="4" topLeftCell="L1" activePane="topRight" state="frozen"/>
      <selection pane="topRight" activeCell="O1" sqref="O1:O1048576"/>
      <selection activeCell="A2" sqref="A2"/>
    </sheetView>
  </sheetViews>
  <sheetFormatPr defaultRowHeight="15"/>
  <cols>
    <col min="1" max="1" width="26.4257812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" bestFit="1" customWidth="1"/>
    <col min="6" max="6" width="18" bestFit="1" customWidth="1"/>
    <col min="7" max="7" width="17.85546875" bestFit="1" customWidth="1"/>
    <col min="8" max="8" width="23.5703125" bestFit="1" customWidth="1"/>
    <col min="9" max="9" width="23.42578125" bestFit="1" customWidth="1"/>
    <col min="10" max="10" width="20.85546875" bestFit="1" customWidth="1"/>
    <col min="11" max="11" width="20.7109375" bestFit="1" customWidth="1"/>
    <col min="12" max="13" width="15.5703125" bestFit="1" customWidth="1"/>
    <col min="14" max="14" width="20.140625" bestFit="1" customWidth="1"/>
    <col min="15" max="15" width="20.140625" customWidth="1"/>
    <col min="16" max="16" width="11.7109375" bestFit="1" customWidth="1"/>
    <col min="17" max="26" width="8.85546875" bestFit="1" customWidth="1"/>
    <col min="27" max="27" width="17" bestFit="1" customWidth="1"/>
    <col min="28" max="28" width="15.28515625" bestFit="1" customWidth="1"/>
    <col min="29" max="29" width="17" bestFit="1" customWidth="1"/>
    <col min="30" max="30" width="16" bestFit="1" customWidth="1"/>
    <col min="31" max="31" width="13" bestFit="1" customWidth="1"/>
    <col min="32" max="32" width="20.7109375" bestFit="1" customWidth="1"/>
    <col min="33" max="33" width="21.85546875" bestFit="1" customWidth="1"/>
    <col min="34" max="41" width="16.140625" bestFit="1" customWidth="1"/>
    <col min="42" max="42" width="1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  <c r="W1" s="1" t="s">
        <v>19</v>
      </c>
      <c r="X1" s="1" t="s">
        <v>20</v>
      </c>
      <c r="Y1" s="1" t="s">
        <v>20</v>
      </c>
      <c r="Z1" s="1" t="s">
        <v>21</v>
      </c>
      <c r="AA1" s="1" t="s">
        <v>21</v>
      </c>
      <c r="AB1" s="1" t="s">
        <v>22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</row>
    <row r="2" spans="1:4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s="2">
        <v>0.03</v>
      </c>
      <c r="G2" s="2">
        <v>0.12</v>
      </c>
      <c r="H2" s="2">
        <v>0.03</v>
      </c>
      <c r="I2" s="2">
        <v>0.15</v>
      </c>
      <c r="J2" s="2">
        <v>0.03</v>
      </c>
      <c r="K2" s="2">
        <v>0.17</v>
      </c>
      <c r="L2" s="2">
        <f>(F2+H2+J2)/3</f>
        <v>0.03</v>
      </c>
      <c r="M2" s="2">
        <f>(G2+I2+K2)/3</f>
        <v>0.1466666666666667</v>
      </c>
      <c r="N2" s="2">
        <f>SUM(L2+M2)</f>
        <v>0.17666666666666669</v>
      </c>
      <c r="O2" s="2">
        <v>94</v>
      </c>
      <c r="P2" t="s">
        <v>41</v>
      </c>
      <c r="Q2" t="s">
        <v>42</v>
      </c>
      <c r="S2" t="s">
        <v>43</v>
      </c>
      <c r="T2" t="s">
        <v>44</v>
      </c>
      <c r="V2" t="s">
        <v>45</v>
      </c>
      <c r="X2" t="s">
        <v>46</v>
      </c>
      <c r="Z2" t="s">
        <v>47</v>
      </c>
      <c r="AB2" t="s">
        <v>48</v>
      </c>
      <c r="AD2" t="s">
        <v>49</v>
      </c>
      <c r="AE2" t="str">
        <f>IF(O2&gt;59,"2","1")</f>
        <v>2</v>
      </c>
      <c r="AF2">
        <f>IF(C2="D",L2*6, IF( C2="M",L2*5, L2*4))</f>
        <v>0.18</v>
      </c>
      <c r="AG2">
        <f>IF(D2="D",M2*3, IF( D2="M",M2*3, M2*3))</f>
        <v>0.44000000000000006</v>
      </c>
      <c r="AH2">
        <f>IFERROR(((VLOOKUP(Q2,'Team data'!$B$2:$L$21,11)*$AF2)+(VLOOKUP(Q2,'Team data'!$B$2:$L$21,11)*$AG2)+$AE2),0)+IFERROR((VLOOKUP(R2,'Team data'!$B$2:$L$21,11)*$AF2)+(VLOOKUP(R2,'Team data'!$B$2:$L$21,11)*$AG2)+$AE2,0)</f>
        <v>2.6496552625715131</v>
      </c>
      <c r="AI2">
        <f>IFERROR((VLOOKUP(S2,'Team data'!$B$2:$L$21,11)*$AF2)+(VLOOKUP(S2,'Team data'!$B$2:$L$21,11)*$AG2)+$AE2,0)</f>
        <v>2.5558342066090471</v>
      </c>
      <c r="AJ2">
        <f>IFERROR(((VLOOKUP(T2,'Team data'!$B$2:$L$21,11)*$AF2)+(VLOOKUP(T2,'Team data'!$B$2:$L$21,11)*$AG2)+$AE2),0)+IFERROR((VLOOKUP(U2,'Team data'!$B$2:$L$21,11)*$AF2)+(VLOOKUP(U2,'Team data'!$B$2:$L$21,11)*$AG2)+$AE2,0)</f>
        <v>2.6344868318388786</v>
      </c>
      <c r="AK2">
        <f>IFERROR(((VLOOKUP(V2,'Team data'!$B$2:$L$21,11)*$AF2)+(VLOOKUP(V2,'Team data'!$B$2:$L$21,11)*$AG2)+$AE2),0)+IFERROR((VLOOKUP(W2,'Team data'!$B$2:$L$21,11)*$AF2)+(VLOOKUP(W2,'Team data'!$B$2:$L$21,11)*$AG2)+$AE2,0)</f>
        <v>2.374921319312846</v>
      </c>
      <c r="AL2">
        <f>IFERROR(((VLOOKUP(X2,'Team data'!$B$2:$L$21,11)*$AF2)+(VLOOKUP(X2,'Team data'!$B$2:$L$21,11)*$AG2)+$AE2),0)+IFERROR((VLOOKUP(Y2,'Team data'!$B$2:$L$21,11)*$AF2)+(VLOOKUP(Y2,'Team data'!$B$2:$L$21,11)*$AG2)+$AE2,0)</f>
        <v>2.5196147770953585</v>
      </c>
      <c r="AM2">
        <f>IFERROR(((VLOOKUP(Z2,'Team data'!$B$2:$L$21,11)*$AF2)+(VLOOKUP(Z2,'Team data'!$B$2:$L$21,11)*$AG2)+$AE2),0)+IFERROR((VLOOKUP(AA2,'Team data'!$B$2:$L$21,11)*$AF2)+(VLOOKUP(AA2,'Team data'!$B$2:$L$21,11)*$AG2)+$AE2,0)</f>
        <v>2.8342094592032763</v>
      </c>
      <c r="AN2">
        <f>IFERROR(((VLOOKUP(AB2,'Team data'!$B$2:$L$21,11)*$AF2)+(VLOOKUP(AB2,'Team data'!$B$2:$L$21,11)*$AG2)+$AE2),0)+IFERROR((VLOOKUP(AC2,'Team data'!$B$2:$L$21,11)*$AF2)+(VLOOKUP(AC2,'Team data'!$B$2:$L$21,11)*$AG2)+$AE2,0)</f>
        <v>2.2953409437848573</v>
      </c>
      <c r="AO2">
        <f>IFERROR((VLOOKUP(AD2,'Team data'!$B$2:$L$21,11)*$AF2)+(VLOOKUP(AD2,'Team data'!$B$2:$L$21,11)*$AG2)+$AE2,0)</f>
        <v>2.5611147307398876</v>
      </c>
      <c r="AP2">
        <f t="shared" ref="AP2:AP65" si="0">SUM(AH2:AO2)</f>
        <v>20.425177531155665</v>
      </c>
    </row>
    <row r="3" spans="1:42">
      <c r="A3" t="s">
        <v>50</v>
      </c>
      <c r="B3" t="s">
        <v>51</v>
      </c>
      <c r="C3" t="s">
        <v>52</v>
      </c>
      <c r="D3" t="s">
        <v>53</v>
      </c>
      <c r="E3" t="s">
        <v>44</v>
      </c>
      <c r="F3" s="2">
        <v>0.06</v>
      </c>
      <c r="G3" s="2">
        <v>0.02</v>
      </c>
      <c r="H3" s="2">
        <v>7.0000000000000007E-2</v>
      </c>
      <c r="I3" s="2">
        <v>0.01</v>
      </c>
      <c r="J3" s="2">
        <v>0.06</v>
      </c>
      <c r="K3" s="2">
        <v>0.01</v>
      </c>
      <c r="L3" s="2">
        <f>(F3+H3+J3)/3</f>
        <v>6.3333333333333339E-2</v>
      </c>
      <c r="M3" s="2">
        <f>(G3+I3+K3)/3</f>
        <v>1.3333333333333334E-2</v>
      </c>
      <c r="N3" s="2">
        <f>SUM(L3+M3)</f>
        <v>7.6666666666666675E-2</v>
      </c>
      <c r="O3" s="2">
        <v>64</v>
      </c>
      <c r="P3" t="s">
        <v>41</v>
      </c>
      <c r="Q3" t="s">
        <v>48</v>
      </c>
      <c r="R3" t="s">
        <v>42</v>
      </c>
      <c r="S3" t="s">
        <v>47</v>
      </c>
      <c r="T3" t="s">
        <v>54</v>
      </c>
      <c r="U3" t="s">
        <v>55</v>
      </c>
      <c r="V3" t="s">
        <v>56</v>
      </c>
      <c r="X3" t="s">
        <v>57</v>
      </c>
      <c r="Z3" t="s">
        <v>58</v>
      </c>
      <c r="AB3" t="s">
        <v>59</v>
      </c>
      <c r="AC3" t="s">
        <v>60</v>
      </c>
      <c r="AD3" t="s">
        <v>61</v>
      </c>
      <c r="AE3" t="str">
        <f>IF(O3&gt;59,"2","1")</f>
        <v>2</v>
      </c>
      <c r="AF3">
        <f>IF(C3="D",L3*6, IF( C3="M",L3*5, L3*4))</f>
        <v>0.31666666666666671</v>
      </c>
      <c r="AG3">
        <f>IF(D3="D",M3*3, IF( D3="M",M3*3, M3*3))</f>
        <v>0.04</v>
      </c>
      <c r="AH3">
        <f>IFERROR(((VLOOKUP(Q3,'Team data'!$B$2:$L$21,11)*$AF3)+(VLOOKUP(Q3,'Team data'!$B$2:$L$21,11)*$AG3)+$AE3),0)+IFERROR((VLOOKUP(R3,'Team data'!$B$2:$L$21,11)*$AF3)+(VLOOKUP(R3,'Team data'!$B$2:$L$21,11)*$AG3)+$AE3,0)</f>
        <v>4.5436268498931813</v>
      </c>
      <c r="AI3">
        <f>IFERROR((VLOOKUP(S3,'Team data'!$B$2:$L$21,11)*$AF3)+(VLOOKUP(S3,'Team data'!$B$2:$L$21,11)*$AG3)+$AE3,0)</f>
        <v>2.4798946888965085</v>
      </c>
      <c r="AJ3">
        <f>IFERROR(((VLOOKUP(T3,'Team data'!$B$2:$L$21,11)*$AF3)+(VLOOKUP(T3,'Team data'!$B$2:$L$21,11)*$AG3)+$AE3),0)+IFERROR((VLOOKUP(U3,'Team data'!$B$2:$L$21,11)*$AF3)+(VLOOKUP(U3,'Team data'!$B$2:$L$21,11)*$AG3)+$AE3,0)</f>
        <v>4.6847769165115469</v>
      </c>
      <c r="AK3">
        <f>IFERROR(((VLOOKUP(V3,'Team data'!$B$2:$L$21,11)*$AF3)+(VLOOKUP(V3,'Team data'!$B$2:$L$21,11)*$AG3)+$AE3),0)+IFERROR((VLOOKUP(W3,'Team data'!$B$2:$L$21,11)*$AF3)+(VLOOKUP(W3,'Team data'!$B$2:$L$21,11)*$AG3)+$AE3,0)</f>
        <v>2.3346465268063916</v>
      </c>
      <c r="AL3">
        <f>IFERROR(((VLOOKUP(X3,'Team data'!$B$2:$L$21,11)*$AF3)+(VLOOKUP(X3,'Team data'!$B$2:$L$21,11)*$AG3)+$AE3),0)+IFERROR((VLOOKUP(Y3,'Team data'!$B$2:$L$21,11)*$AF3)+(VLOOKUP(Y3,'Team data'!$B$2:$L$21,11)*$AG3)+$AE3,0)</f>
        <v>2.4027833126381202</v>
      </c>
      <c r="AM3">
        <f>IFERROR(((VLOOKUP(Z3,'Team data'!$B$2:$L$21,11)*$AF3)+(VLOOKUP(Z3,'Team data'!$B$2:$L$21,11)*$AG3)+$AE3),0)+IFERROR((VLOOKUP(AA3,'Team data'!$B$2:$L$21,11)*$AF3)+(VLOOKUP(AA3,'Team data'!$B$2:$L$21,11)*$AG3)+$AE3,0)</f>
        <v>2.3227918074686453</v>
      </c>
      <c r="AN3">
        <f>IFERROR(((VLOOKUP(AB3,'Team data'!$B$2:$L$21,11)*$AF3)+(VLOOKUP(AB3,'Team data'!$B$2:$L$21,11)*$AG3)+$AE3),0)+IFERROR((VLOOKUP(AC3,'Team data'!$B$2:$L$21,11)*$AF3)+(VLOOKUP(AC3,'Team data'!$B$2:$L$21,11)*$AG3)+$AE3,0)</f>
        <v>4.6211025191142561</v>
      </c>
      <c r="AO3">
        <f>IFERROR((VLOOKUP(AD3,'Team data'!$B$2:$L$21,11)*$AF3)+(VLOOKUP(AD3,'Team data'!$B$2:$L$21,11)*$AG3)+$AE3,0)</f>
        <v>2.3867795774237095</v>
      </c>
      <c r="AP3">
        <f t="shared" si="0"/>
        <v>25.776402198752361</v>
      </c>
    </row>
    <row r="4" spans="1:42">
      <c r="A4" t="s">
        <v>62</v>
      </c>
      <c r="B4" t="s">
        <v>63</v>
      </c>
      <c r="C4" t="s">
        <v>64</v>
      </c>
      <c r="D4" t="s">
        <v>65</v>
      </c>
      <c r="E4" t="s">
        <v>46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f>(F4+H4+J4)/3</f>
        <v>0</v>
      </c>
      <c r="M4" s="2">
        <f>(G4+I4+K4)/3</f>
        <v>0</v>
      </c>
      <c r="N4" s="2">
        <f>SUM(L4+M4)</f>
        <v>0</v>
      </c>
      <c r="O4" s="2">
        <v>97</v>
      </c>
      <c r="P4" t="s">
        <v>41</v>
      </c>
      <c r="Q4" t="s">
        <v>66</v>
      </c>
      <c r="S4" t="s">
        <v>67</v>
      </c>
      <c r="T4" t="s">
        <v>68</v>
      </c>
      <c r="U4" t="s">
        <v>45</v>
      </c>
      <c r="V4" t="s">
        <v>69</v>
      </c>
      <c r="X4" t="s">
        <v>54</v>
      </c>
      <c r="Z4" t="s">
        <v>70</v>
      </c>
      <c r="AA4" t="s">
        <v>59</v>
      </c>
      <c r="AB4" t="s">
        <v>71</v>
      </c>
      <c r="AD4" t="s">
        <v>42</v>
      </c>
      <c r="AE4" t="str">
        <f>IF(O4&gt;59,"2","1")</f>
        <v>2</v>
      </c>
      <c r="AF4">
        <f>IF(C4="D",L4*6, IF( C4="M",L4*5, L4*4))</f>
        <v>0</v>
      </c>
      <c r="AG4">
        <f>IF(D4="D",M4*3, IF( D4="M",M4*3, M4*3))</f>
        <v>0</v>
      </c>
      <c r="AH4">
        <f>IFERROR(((VLOOKUP(Q4,'Team data'!$B$2:$L$21,11)*$AF4)+(VLOOKUP(Q4,'Team data'!$B$2:$L$21,11)*$AG4)+$AE4),0)+IFERROR((VLOOKUP(R4,'Team data'!$B$2:$L$21,11)*$AF4)+(VLOOKUP(R4,'Team data'!$B$2:$L$21,11)*$AG4)+$AE4,0)</f>
        <v>2</v>
      </c>
      <c r="AI4">
        <f>IFERROR((VLOOKUP(S4,'Team data'!$B$2:$L$21,11)*$AF4)+(VLOOKUP(S4,'Team data'!$B$2:$L$21,11)*$AG4)+$AE4,0)</f>
        <v>2</v>
      </c>
      <c r="AJ4">
        <f>IFERROR(((VLOOKUP(T4,'Team data'!$B$2:$L$21,11)*$AF4)+(VLOOKUP(T4,'Team data'!$B$2:$L$21,11)*$AG4)+$AE4),0)+IFERROR((VLOOKUP(U4,'Team data'!$B$2:$L$21,11)*$AF4)+(VLOOKUP(U4,'Team data'!$B$2:$L$21,11)*$AG4)+$AE4,0)</f>
        <v>4</v>
      </c>
      <c r="AK4">
        <f>IFERROR(((VLOOKUP(V4,'Team data'!$B$2:$L$21,11)*$AF4)+(VLOOKUP(V4,'Team data'!$B$2:$L$21,11)*$AG4)+$AE4),0)+IFERROR((VLOOKUP(W4,'Team data'!$B$2:$L$21,11)*$AF4)+(VLOOKUP(W4,'Team data'!$B$2:$L$21,11)*$AG4)+$AE4,0)</f>
        <v>2</v>
      </c>
      <c r="AL4">
        <f>IFERROR(((VLOOKUP(X4,'Team data'!$B$2:$L$21,11)*$AF4)+(VLOOKUP(X4,'Team data'!$B$2:$L$21,11)*$AG4)+$AE4),0)+IFERROR((VLOOKUP(Y4,'Team data'!$B$2:$L$21,11)*$AF4)+(VLOOKUP(Y4,'Team data'!$B$2:$L$21,11)*$AG4)+$AE4,0)</f>
        <v>2</v>
      </c>
      <c r="AM4">
        <f>IFERROR(((VLOOKUP(Z4,'Team data'!$B$2:$L$21,11)*$AF4)+(VLOOKUP(Z4,'Team data'!$B$2:$L$21,11)*$AG4)+$AE4),0)+IFERROR((VLOOKUP(AA4,'Team data'!$B$2:$L$21,11)*$AF4)+(VLOOKUP(AA4,'Team data'!$B$2:$L$21,11)*$AG4)+$AE4,0)</f>
        <v>4</v>
      </c>
      <c r="AN4">
        <f>IFERROR(((VLOOKUP(AB4,'Team data'!$B$2:$L$21,11)*$AF4)+(VLOOKUP(AB4,'Team data'!$B$2:$L$21,11)*$AG4)+$AE4),0)+IFERROR((VLOOKUP(AC4,'Team data'!$B$2:$L$21,11)*$AF4)+(VLOOKUP(AC4,'Team data'!$B$2:$L$21,11)*$AG4)+$AE4,0)</f>
        <v>2</v>
      </c>
      <c r="AO4">
        <f>IFERROR((VLOOKUP(AD4,'Team data'!$B$2:$L$21,11)*$AF4)+(VLOOKUP(AD4,'Team data'!$B$2:$L$21,11)*$AG4)+$AE4,0)</f>
        <v>2</v>
      </c>
      <c r="AP4">
        <f t="shared" si="0"/>
        <v>20</v>
      </c>
    </row>
    <row r="5" spans="1:42">
      <c r="A5" t="s">
        <v>72</v>
      </c>
      <c r="B5" t="s">
        <v>37</v>
      </c>
      <c r="C5" t="s">
        <v>38</v>
      </c>
      <c r="D5" t="s">
        <v>73</v>
      </c>
      <c r="E5" t="s">
        <v>69</v>
      </c>
      <c r="F5" s="2">
        <v>0.01</v>
      </c>
      <c r="G5" s="2">
        <v>0.05</v>
      </c>
      <c r="H5" s="2">
        <v>0</v>
      </c>
      <c r="I5" s="2">
        <v>0.05</v>
      </c>
      <c r="J5" s="2">
        <v>0.01</v>
      </c>
      <c r="K5" s="2">
        <v>0.05</v>
      </c>
      <c r="L5" s="2">
        <f>(F5+H5+J5)/3</f>
        <v>6.6666666666666671E-3</v>
      </c>
      <c r="M5" s="2">
        <f>(G5+I5+K5)/3</f>
        <v>5.000000000000001E-2</v>
      </c>
      <c r="N5" s="2">
        <f>SUM(L5+M5)</f>
        <v>5.6666666666666678E-2</v>
      </c>
      <c r="O5" s="2">
        <v>96</v>
      </c>
      <c r="P5" t="s">
        <v>41</v>
      </c>
      <c r="Q5" t="s">
        <v>74</v>
      </c>
      <c r="S5" t="s">
        <v>75</v>
      </c>
      <c r="T5" t="s">
        <v>76</v>
      </c>
      <c r="U5" t="s">
        <v>77</v>
      </c>
      <c r="V5" t="s">
        <v>78</v>
      </c>
      <c r="X5" t="s">
        <v>79</v>
      </c>
      <c r="Z5" t="s">
        <v>49</v>
      </c>
      <c r="AB5" t="s">
        <v>80</v>
      </c>
      <c r="AD5" t="s">
        <v>81</v>
      </c>
      <c r="AE5" t="str">
        <f>IF(O5&gt;59,"2","1")</f>
        <v>2</v>
      </c>
      <c r="AF5">
        <f>IF(C5="D",L5*6, IF( C5="M",L5*5, L5*4))</f>
        <v>0.04</v>
      </c>
      <c r="AG5">
        <f>IF(D5="D",M5*3, IF( D5="M",M5*3, M5*3))</f>
        <v>0.15000000000000002</v>
      </c>
      <c r="AH5">
        <f>IFERROR(((VLOOKUP(Q5,'Team data'!$B$2:$L$21,11)*$AF5)+(VLOOKUP(Q5,'Team data'!$B$2:$L$21,11)*$AG5)+$AE5),0)+IFERROR((VLOOKUP(R5,'Team data'!$B$2:$L$21,11)*$AF5)+(VLOOKUP(R5,'Team data'!$B$2:$L$21,11)*$AG5)+$AE5,0)</f>
        <v>2.2321552128926823</v>
      </c>
      <c r="AI5">
        <f>IFERROR((VLOOKUP(S5,'Team data'!$B$2:$L$21,11)*$AF5)+(VLOOKUP(S5,'Team data'!$B$2:$L$21,11)*$AG5)+$AE5,0)</f>
        <v>2.199087903046109</v>
      </c>
      <c r="AJ5">
        <f>IFERROR(((VLOOKUP(T5,'Team data'!$B$2:$L$21,11)*$AF5)+(VLOOKUP(T5,'Team data'!$B$2:$L$21,11)*$AG5)+$AE5),0)+IFERROR((VLOOKUP(U5,'Team data'!$B$2:$L$21,11)*$AF5)+(VLOOKUP(U5,'Team data'!$B$2:$L$21,11)*$AG5)+$AE5,0)</f>
        <v>4.3755787656729206</v>
      </c>
      <c r="AK5">
        <f>IFERROR(((VLOOKUP(V5,'Team data'!$B$2:$L$21,11)*$AF5)+(VLOOKUP(V5,'Team data'!$B$2:$L$21,11)*$AG5)+$AE5),0)+IFERROR((VLOOKUP(W5,'Team data'!$B$2:$L$21,11)*$AF5)+(VLOOKUP(W5,'Team data'!$B$2:$L$21,11)*$AG5)+$AE5,0)</f>
        <v>2.1592367865292226</v>
      </c>
      <c r="AL5">
        <f>IFERROR(((VLOOKUP(X5,'Team data'!$B$2:$L$21,11)*$AF5)+(VLOOKUP(X5,'Team data'!$B$2:$L$21,11)*$AG5)+$AE5),0)+IFERROR((VLOOKUP(Y5,'Team data'!$B$2:$L$21,11)*$AF5)+(VLOOKUP(Y5,'Team data'!$B$2:$L$21,11)*$AG5)+$AE5,0)</f>
        <v>2.1703362891221274</v>
      </c>
      <c r="AM5">
        <f>IFERROR(((VLOOKUP(Z5,'Team data'!$B$2:$L$21,11)*$AF5)+(VLOOKUP(Z5,'Team data'!$B$2:$L$21,11)*$AG5)+$AE5),0)+IFERROR((VLOOKUP(AA5,'Team data'!$B$2:$L$21,11)*$AF5)+(VLOOKUP(AA5,'Team data'!$B$2:$L$21,11)*$AG5)+$AE5,0)</f>
        <v>2.171954514258998</v>
      </c>
      <c r="AN5">
        <f>IFERROR(((VLOOKUP(AB5,'Team data'!$B$2:$L$21,11)*$AF5)+(VLOOKUP(AB5,'Team data'!$B$2:$L$21,11)*$AG5)+$AE5),0)+IFERROR((VLOOKUP(AC5,'Team data'!$B$2:$L$21,11)*$AF5)+(VLOOKUP(AC5,'Team data'!$B$2:$L$21,11)*$AG5)+$AE5,0)</f>
        <v>2.1148952430152272</v>
      </c>
      <c r="AO5">
        <f>IFERROR((VLOOKUP(AD5,'Team data'!$B$2:$L$21,11)*$AF5)+(VLOOKUP(AD5,'Team data'!$B$2:$L$21,11)*$AG5)+$AE5,0)</f>
        <v>2.1555406742508634</v>
      </c>
      <c r="AP5">
        <f t="shared" si="0"/>
        <v>19.578785388788148</v>
      </c>
    </row>
    <row r="6" spans="1:42">
      <c r="A6" t="s">
        <v>82</v>
      </c>
      <c r="B6" t="s">
        <v>51</v>
      </c>
      <c r="C6" t="s">
        <v>52</v>
      </c>
      <c r="D6" t="s">
        <v>83</v>
      </c>
      <c r="E6" t="s">
        <v>42</v>
      </c>
      <c r="F6" s="2">
        <v>0.1</v>
      </c>
      <c r="G6" s="2">
        <v>7.0000000000000007E-2</v>
      </c>
      <c r="H6" s="2">
        <v>0.11</v>
      </c>
      <c r="I6" s="2">
        <v>0.1</v>
      </c>
      <c r="J6" s="2">
        <v>0.1</v>
      </c>
      <c r="K6" s="2">
        <v>0.08</v>
      </c>
      <c r="L6" s="2">
        <f>(F6+H6+J6)/3</f>
        <v>0.10333333333333335</v>
      </c>
      <c r="M6" s="2">
        <f>(G6+I6+K6)/3</f>
        <v>8.3333333333333329E-2</v>
      </c>
      <c r="N6" s="2">
        <f>SUM(L6+M6)</f>
        <v>0.18666666666666668</v>
      </c>
      <c r="O6" s="2">
        <v>96</v>
      </c>
      <c r="P6" t="s">
        <v>41</v>
      </c>
      <c r="Q6" t="s">
        <v>54</v>
      </c>
      <c r="R6" t="s">
        <v>84</v>
      </c>
      <c r="S6" t="s">
        <v>69</v>
      </c>
      <c r="T6" t="s">
        <v>74</v>
      </c>
      <c r="V6" t="s">
        <v>77</v>
      </c>
      <c r="X6" t="s">
        <v>80</v>
      </c>
      <c r="Z6" t="s">
        <v>85</v>
      </c>
      <c r="AA6" t="s">
        <v>66</v>
      </c>
      <c r="AB6" t="s">
        <v>79</v>
      </c>
      <c r="AC6" t="s">
        <v>57</v>
      </c>
      <c r="AD6" t="s">
        <v>78</v>
      </c>
      <c r="AE6" t="str">
        <f>IF(O6&gt;59,"2","1")</f>
        <v>2</v>
      </c>
      <c r="AF6">
        <f>IF(C6="D",L6*6, IF( C6="M",L6*5, L6*4))</f>
        <v>0.51666666666666672</v>
      </c>
      <c r="AG6">
        <f>IF(D6="D",M6*3, IF( D6="M",M6*3, M6*3))</f>
        <v>0.25</v>
      </c>
      <c r="AH6">
        <f>IFERROR(((VLOOKUP(Q6,'Team data'!$B$2:$L$21,11)*$AF6)+(VLOOKUP(Q6,'Team data'!$B$2:$L$21,11)*$AG6)+$AE6),0)+IFERROR((VLOOKUP(R6,'Team data'!$B$2:$L$21,11)*$AF6)+(VLOOKUP(R6,'Team data'!$B$2:$L$21,11)*$AG6)+$AE6,0)</f>
        <v>5.4900818928796715</v>
      </c>
      <c r="AI6">
        <f>IFERROR((VLOOKUP(S6,'Team data'!$B$2:$L$21,11)*$AF6)+(VLOOKUP(S6,'Team data'!$B$2:$L$21,11)*$AG6)+$AE6,0)</f>
        <v>2.754592761847972</v>
      </c>
      <c r="AJ6">
        <f>IFERROR(((VLOOKUP(T6,'Team data'!$B$2:$L$21,11)*$AF6)+(VLOOKUP(T6,'Team data'!$B$2:$L$21,11)*$AG6)+$AE6),0)+IFERROR((VLOOKUP(U6,'Team data'!$B$2:$L$21,11)*$AF6)+(VLOOKUP(U6,'Team data'!$B$2:$L$21,11)*$AG6)+$AE6,0)</f>
        <v>2.9367666485143324</v>
      </c>
      <c r="AK6">
        <f>IFERROR(((VLOOKUP(V6,'Team data'!$B$2:$L$21,11)*$AF6)+(VLOOKUP(V6,'Team data'!$B$2:$L$21,11)*$AG6)+$AE6),0)+IFERROR((VLOOKUP(W6,'Team data'!$B$2:$L$21,11)*$AF6)+(VLOOKUP(W6,'Team data'!$B$2:$L$21,11)*$AG6)+$AE6,0)</f>
        <v>2.4839439337231264</v>
      </c>
      <c r="AL6">
        <f>IFERROR(((VLOOKUP(X6,'Team data'!$B$2:$L$21,11)*$AF6)+(VLOOKUP(X6,'Team data'!$B$2:$L$21,11)*$AG6)+$AE6),0)+IFERROR((VLOOKUP(Y6,'Team data'!$B$2:$L$21,11)*$AF6)+(VLOOKUP(Y6,'Team data'!$B$2:$L$21,11)*$AG6)+$AE6,0)</f>
        <v>2.4636123840965301</v>
      </c>
      <c r="AM6">
        <f>IFERROR(((VLOOKUP(Z6,'Team data'!$B$2:$L$21,11)*$AF6)+(VLOOKUP(Z6,'Team data'!$B$2:$L$21,11)*$AG6)+$AE6),0)+IFERROR((VLOOKUP(AA6,'Team data'!$B$2:$L$21,11)*$AF6)+(VLOOKUP(AA6,'Team data'!$B$2:$L$21,11)*$AG6)+$AE6,0)</f>
        <v>5.56438691303536</v>
      </c>
      <c r="AN6">
        <f>IFERROR(((VLOOKUP(AB6,'Team data'!$B$2:$L$21,11)*$AF6)+(VLOOKUP(AB6,'Team data'!$B$2:$L$21,11)*$AG6)+$AE6),0)+IFERROR((VLOOKUP(AC6,'Team data'!$B$2:$L$21,11)*$AF6)+(VLOOKUP(AC6,'Team data'!$B$2:$L$21,11)*$AG6)+$AE6,0)</f>
        <v>5.5531177740582569</v>
      </c>
      <c r="AO6">
        <f>IFERROR((VLOOKUP(AD6,'Team data'!$B$2:$L$21,11)*$AF6)+(VLOOKUP(AD6,'Team data'!$B$2:$L$21,11)*$AG6)+$AE6,0)</f>
        <v>2.6425344017845829</v>
      </c>
      <c r="AP6">
        <f t="shared" si="0"/>
        <v>29.88903670993983</v>
      </c>
    </row>
    <row r="7" spans="1:42">
      <c r="A7" t="s">
        <v>86</v>
      </c>
      <c r="B7" t="s">
        <v>87</v>
      </c>
      <c r="C7" t="s">
        <v>88</v>
      </c>
      <c r="D7" t="s">
        <v>89</v>
      </c>
      <c r="E7" t="s">
        <v>55</v>
      </c>
      <c r="F7" s="2">
        <v>0.31</v>
      </c>
      <c r="G7" s="2">
        <v>0.13</v>
      </c>
      <c r="H7" s="2">
        <v>0.31</v>
      </c>
      <c r="I7" s="2">
        <v>0.12</v>
      </c>
      <c r="J7" s="2">
        <v>0.3</v>
      </c>
      <c r="K7" s="2">
        <v>0.1</v>
      </c>
      <c r="L7" s="2">
        <f>(F7+H7+J7)/3</f>
        <v>0.30666666666666664</v>
      </c>
      <c r="M7" s="2">
        <f>(G7+I7+K7)/3</f>
        <v>0.11666666666666665</v>
      </c>
      <c r="N7" s="2">
        <f>SUM(L7+M7)</f>
        <v>0.42333333333333328</v>
      </c>
      <c r="O7" s="2">
        <v>67</v>
      </c>
      <c r="P7" t="s">
        <v>41</v>
      </c>
      <c r="Q7" t="s">
        <v>90</v>
      </c>
      <c r="S7" t="s">
        <v>80</v>
      </c>
      <c r="T7" t="s">
        <v>46</v>
      </c>
      <c r="U7" t="s">
        <v>84</v>
      </c>
      <c r="V7" t="s">
        <v>49</v>
      </c>
      <c r="X7" t="s">
        <v>66</v>
      </c>
      <c r="Z7" t="s">
        <v>43</v>
      </c>
      <c r="AB7" t="s">
        <v>91</v>
      </c>
      <c r="AD7" t="s">
        <v>85</v>
      </c>
      <c r="AE7" t="str">
        <f>IF(O7&gt;59,"2","1")</f>
        <v>2</v>
      </c>
      <c r="AF7">
        <f>IF(C7="D",L7*6, IF( C7="M",L7*5, L7*4))</f>
        <v>1.2266666666666666</v>
      </c>
      <c r="AG7">
        <f>IF(D7="D",M7*3, IF( D7="M",M7*3, M7*3))</f>
        <v>0.35</v>
      </c>
      <c r="AH7">
        <f>IFERROR(((VLOOKUP(Q7,'Team data'!$B$2:$L$21,11)*$AF7)+(VLOOKUP(Q7,'Team data'!$B$2:$L$21,11)*$AG7)+$AE7),0)+IFERROR((VLOOKUP(R7,'Team data'!$B$2:$L$21,11)*$AF7)+(VLOOKUP(R7,'Team data'!$B$2:$L$21,11)*$AG7)+$AE7,0)</f>
        <v>3.9662800383070715</v>
      </c>
      <c r="AI7">
        <f>IFERROR((VLOOKUP(S7,'Team data'!$B$2:$L$21,11)*$AF7)+(VLOOKUP(S7,'Team data'!$B$2:$L$21,11)*$AG7)+$AE7,0)</f>
        <v>2.9534289464246033</v>
      </c>
      <c r="AJ7">
        <f>IFERROR(((VLOOKUP(T7,'Team data'!$B$2:$L$21,11)*$AF7)+(VLOOKUP(T7,'Team data'!$B$2:$L$21,11)*$AG7)+$AE7),0)+IFERROR((VLOOKUP(U7,'Team data'!$B$2:$L$21,11)*$AF7)+(VLOOKUP(U7,'Team data'!$B$2:$L$21,11)*$AG7)+$AE7,0)</f>
        <v>6.9348928012144837</v>
      </c>
      <c r="AK7">
        <f>IFERROR(((VLOOKUP(V7,'Team data'!$B$2:$L$21,11)*$AF7)+(VLOOKUP(V7,'Team data'!$B$2:$L$21,11)*$AG7)+$AE7),0)+IFERROR((VLOOKUP(W7,'Team data'!$B$2:$L$21,11)*$AF7)+(VLOOKUP(W7,'Team data'!$B$2:$L$21,11)*$AG7)+$AE7,0)</f>
        <v>3.4269207937632626</v>
      </c>
      <c r="AL7">
        <f>IFERROR(((VLOOKUP(X7,'Team data'!$B$2:$L$21,11)*$AF7)+(VLOOKUP(X7,'Team data'!$B$2:$L$21,11)*$AG7)+$AE7),0)+IFERROR((VLOOKUP(Y7,'Team data'!$B$2:$L$21,11)*$AF7)+(VLOOKUP(Y7,'Team data'!$B$2:$L$21,11)*$AG7)+$AE7,0)</f>
        <v>3.2907147179062877</v>
      </c>
      <c r="AM7">
        <f>IFERROR(((VLOOKUP(Z7,'Team data'!$B$2:$L$21,11)*$AF7)+(VLOOKUP(Z7,'Team data'!$B$2:$L$21,11)*$AG7)+$AE7),0)+IFERROR((VLOOKUP(AA7,'Team data'!$B$2:$L$21,11)*$AF7)+(VLOOKUP(AA7,'Team data'!$B$2:$L$21,11)*$AG7)+$AE7,0)</f>
        <v>3.4134923641187056</v>
      </c>
      <c r="AN7">
        <f>IFERROR(((VLOOKUP(AB7,'Team data'!$B$2:$L$21,11)*$AF7)+(VLOOKUP(AB7,'Team data'!$B$2:$L$21,11)*$AG7)+$AE7),0)+IFERROR((VLOOKUP(AC7,'Team data'!$B$2:$L$21,11)*$AF7)+(VLOOKUP(AC7,'Team data'!$B$2:$L$21,11)*$AG7)+$AE7,0)</f>
        <v>2.9952412202219074</v>
      </c>
      <c r="AO7">
        <f>IFERROR((VLOOKUP(AD7,'Team data'!$B$2:$L$21,11)*$AF7)+(VLOOKUP(AD7,'Team data'!$B$2:$L$21,11)*$AG7)+$AE7,0)</f>
        <v>3.9264809771620834</v>
      </c>
      <c r="AP7">
        <f t="shared" si="0"/>
        <v>30.907451859118403</v>
      </c>
    </row>
    <row r="8" spans="1:42">
      <c r="A8" t="s">
        <v>92</v>
      </c>
      <c r="B8" t="s">
        <v>51</v>
      </c>
      <c r="C8" t="s">
        <v>52</v>
      </c>
      <c r="D8" t="s">
        <v>93</v>
      </c>
      <c r="E8" t="s">
        <v>70</v>
      </c>
      <c r="F8" s="2">
        <v>0.02</v>
      </c>
      <c r="G8" s="2">
        <v>7.0000000000000007E-2</v>
      </c>
      <c r="H8" s="2">
        <v>0.02</v>
      </c>
      <c r="I8" s="2">
        <v>0.1</v>
      </c>
      <c r="J8" s="2">
        <v>0.03</v>
      </c>
      <c r="K8" s="2">
        <v>0.05</v>
      </c>
      <c r="L8" s="2">
        <f>(F8+H8+J8)/3</f>
        <v>2.3333333333333334E-2</v>
      </c>
      <c r="M8" s="2">
        <f>(G8+I8+K8)/3</f>
        <v>7.3333333333333348E-2</v>
      </c>
      <c r="N8" s="2">
        <f>SUM(L8+M8)</f>
        <v>9.6666666666666679E-2</v>
      </c>
      <c r="O8" s="2">
        <v>75</v>
      </c>
      <c r="P8" t="s">
        <v>41</v>
      </c>
      <c r="Q8" t="s">
        <v>55</v>
      </c>
      <c r="S8" t="s">
        <v>57</v>
      </c>
      <c r="V8" t="s">
        <v>81</v>
      </c>
      <c r="X8" t="s">
        <v>48</v>
      </c>
      <c r="Z8" t="s">
        <v>78</v>
      </c>
      <c r="AB8" t="s">
        <v>67</v>
      </c>
      <c r="AC8" t="s">
        <v>80</v>
      </c>
      <c r="AD8" t="s">
        <v>43</v>
      </c>
      <c r="AE8" t="str">
        <f>IF(O8&gt;59,"2","1")</f>
        <v>2</v>
      </c>
      <c r="AF8">
        <f>IF(C8="D",L8*6, IF( C8="M",L8*5, L8*4))</f>
        <v>0.11666666666666667</v>
      </c>
      <c r="AG8">
        <f>IF(D8="D",M8*3, IF( D8="M",M8*3, M8*3))</f>
        <v>0.22000000000000003</v>
      </c>
      <c r="AH8">
        <f>IFERROR(((VLOOKUP(Q8,'Team data'!$B$2:$L$21,11)*$AF8)+(VLOOKUP(Q8,'Team data'!$B$2:$L$21,11)*$AG8)+$AE8),0)+IFERROR((VLOOKUP(R8,'Team data'!$B$2:$L$21,11)*$AF8)+(VLOOKUP(R8,'Team data'!$B$2:$L$21,11)*$AG8)+$AE8,0)</f>
        <v>2.336571073558388</v>
      </c>
      <c r="AI8">
        <f>IFERROR((VLOOKUP(S8,'Team data'!$B$2:$L$21,11)*$AF8)+(VLOOKUP(S8,'Team data'!$B$2:$L$21,11)*$AG8)+$AE8,0)</f>
        <v>2.3801973324901882</v>
      </c>
      <c r="AJ8">
        <f>IFERROR(((VLOOKUP(T8,'Team data'!$B$2:$L$21,11)*$AF8)+(VLOOKUP(T8,'Team data'!$B$2:$L$21,11)*$AG8)+$AE8),0)+IFERROR((VLOOKUP(U8,'Team data'!$B$2:$L$21,11)*$AF8)+(VLOOKUP(U8,'Team data'!$B$2:$L$21,11)*$AG8)+$AE8,0)</f>
        <v>0</v>
      </c>
      <c r="AK8">
        <f>IFERROR(((VLOOKUP(V8,'Team data'!$B$2:$L$21,11)*$AF8)+(VLOOKUP(V8,'Team data'!$B$2:$L$21,11)*$AG8)+$AE8),0)+IFERROR((VLOOKUP(W8,'Team data'!$B$2:$L$21,11)*$AF8)+(VLOOKUP(W8,'Team data'!$B$2:$L$21,11)*$AG8)+$AE8,0)</f>
        <v>2.2756071596374947</v>
      </c>
      <c r="AL8">
        <f>IFERROR(((VLOOKUP(X8,'Team data'!$B$2:$L$21,11)*$AF8)+(VLOOKUP(X8,'Team data'!$B$2:$L$21,11)*$AG8)+$AE8),0)+IFERROR((VLOOKUP(Y8,'Team data'!$B$2:$L$21,11)*$AF8)+(VLOOKUP(Y8,'Team data'!$B$2:$L$21,11)*$AG8)+$AE8,0)</f>
        <v>2.1603733081842504</v>
      </c>
      <c r="AM8">
        <f>IFERROR(((VLOOKUP(Z8,'Team data'!$B$2:$L$21,11)*$AF8)+(VLOOKUP(Z8,'Team data'!$B$2:$L$21,11)*$AG8)+$AE8),0)+IFERROR((VLOOKUP(AA8,'Team data'!$B$2:$L$21,11)*$AF8)+(VLOOKUP(AA8,'Team data'!$B$2:$L$21,11)*$AG8)+$AE8,0)</f>
        <v>2.2821564112184474</v>
      </c>
      <c r="AN8">
        <f>IFERROR(((VLOOKUP(AB8,'Team data'!$B$2:$L$21,11)*$AF8)+(VLOOKUP(AB8,'Team data'!$B$2:$L$21,11)*$AG8)+$AE8),0)+IFERROR((VLOOKUP(AC8,'Team data'!$B$2:$L$21,11)*$AF8)+(VLOOKUP(AC8,'Team data'!$B$2:$L$21,11)*$AG8)+$AE8,0)</f>
        <v>4.5082776400823992</v>
      </c>
      <c r="AO8">
        <f>IFERROR((VLOOKUP(AD8,'Team data'!$B$2:$L$21,11)*$AF8)+(VLOOKUP(AD8,'Team data'!$B$2:$L$21,11)*$AG8)+$AE8,0)</f>
        <v>2.3018239509006118</v>
      </c>
      <c r="AP8">
        <f t="shared" si="0"/>
        <v>18.245006876071781</v>
      </c>
    </row>
    <row r="9" spans="1:42">
      <c r="A9" t="s">
        <v>94</v>
      </c>
      <c r="B9" t="s">
        <v>87</v>
      </c>
      <c r="C9" t="s">
        <v>88</v>
      </c>
      <c r="D9" t="s">
        <v>95</v>
      </c>
      <c r="E9" t="s">
        <v>76</v>
      </c>
      <c r="F9" s="2">
        <v>0.28000000000000003</v>
      </c>
      <c r="G9" s="2">
        <v>0.09</v>
      </c>
      <c r="H9" s="2">
        <v>0.28000000000000003</v>
      </c>
      <c r="I9" s="2">
        <v>7.0000000000000007E-2</v>
      </c>
      <c r="J9" s="2">
        <v>0.3</v>
      </c>
      <c r="K9" s="2">
        <v>0.13</v>
      </c>
      <c r="L9" s="2">
        <f>(F9+H9+J9)/3</f>
        <v>0.28666666666666668</v>
      </c>
      <c r="M9" s="2">
        <f>(G9+I9+K9)/3</f>
        <v>9.6666666666666679E-2</v>
      </c>
      <c r="N9" s="2">
        <f>SUM(L9+M9)</f>
        <v>0.38333333333333336</v>
      </c>
      <c r="O9" s="2">
        <v>43</v>
      </c>
      <c r="P9" t="s">
        <v>96</v>
      </c>
      <c r="Q9" t="s">
        <v>49</v>
      </c>
      <c r="S9" t="s">
        <v>44</v>
      </c>
      <c r="T9" t="s">
        <v>97</v>
      </c>
      <c r="V9" t="s">
        <v>61</v>
      </c>
      <c r="X9" t="s">
        <v>60</v>
      </c>
      <c r="Z9" t="s">
        <v>40</v>
      </c>
      <c r="AB9" t="s">
        <v>98</v>
      </c>
      <c r="AC9" t="s">
        <v>85</v>
      </c>
      <c r="AD9" t="s">
        <v>99</v>
      </c>
      <c r="AE9" t="str">
        <f>IF(O9&gt;59,"2","1")</f>
        <v>1</v>
      </c>
      <c r="AF9">
        <f>IF(C9="D",L9*6, IF( C9="M",L9*5, L9*4))</f>
        <v>1.1466666666666667</v>
      </c>
      <c r="AG9">
        <f>IF(D9="D",M9*3, IF( D9="M",M9*3, M9*3))</f>
        <v>0.29000000000000004</v>
      </c>
      <c r="AH9">
        <f>IFERROR(((VLOOKUP(Q9,'Team data'!$B$2:$L$21,11)*$AF9)+(VLOOKUP(Q9,'Team data'!$B$2:$L$21,11)*$AG9)+$AE9),0)+IFERROR((VLOOKUP(R9,'Team data'!$B$2:$L$21,11)*$AF9)+(VLOOKUP(R9,'Team data'!$B$2:$L$21,11)*$AG9)+$AE9,0)</f>
        <v>2.3002174674671592</v>
      </c>
      <c r="AI9">
        <f>IFERROR((VLOOKUP(S9,'Team data'!$B$2:$L$21,11)*$AF9)+(VLOOKUP(S9,'Team data'!$B$2:$L$21,11)*$AG9)+$AE9,0)</f>
        <v>2.4702356157126695</v>
      </c>
      <c r="AJ9">
        <f>IFERROR(((VLOOKUP(T9,'Team data'!$B$2:$L$21,11)*$AF9)+(VLOOKUP(T9,'Team data'!$B$2:$L$21,11)*$AG9)+$AE9),0)+IFERROR((VLOOKUP(U9,'Team data'!$B$2:$L$21,11)*$AF9)+(VLOOKUP(U9,'Team data'!$B$2:$L$21,11)*$AG9)+$AE9,0)</f>
        <v>2.4140412189411991</v>
      </c>
      <c r="AK9">
        <f>IFERROR(((VLOOKUP(V9,'Team data'!$B$2:$L$21,11)*$AF9)+(VLOOKUP(V9,'Team data'!$B$2:$L$21,11)*$AG9)+$AE9),0)+IFERROR((VLOOKUP(W9,'Team data'!$B$2:$L$21,11)*$AF9)+(VLOOKUP(W9,'Team data'!$B$2:$L$21,11)*$AG9)+$AE9,0)</f>
        <v>2.5579625969123247</v>
      </c>
      <c r="AL9">
        <f>IFERROR(((VLOOKUP(X9,'Team data'!$B$2:$L$21,11)*$AF9)+(VLOOKUP(X9,'Team data'!$B$2:$L$21,11)*$AG9)+$AE9),0)+IFERROR((VLOOKUP(Y9,'Team data'!$B$2:$L$21,11)*$AF9)+(VLOOKUP(Y9,'Team data'!$B$2:$L$21,11)*$AG9)+$AE9,0)</f>
        <v>2.3002174674671592</v>
      </c>
      <c r="AM9">
        <f>IFERROR(((VLOOKUP(Z9,'Team data'!$B$2:$L$21,11)*$AF9)+(VLOOKUP(Z9,'Team data'!$B$2:$L$21,11)*$AG9)+$AE9),0)+IFERROR((VLOOKUP(AA9,'Team data'!$B$2:$L$21,11)*$AF9)+(VLOOKUP(AA9,'Team data'!$B$2:$L$21,11)*$AG9)+$AE9,0)</f>
        <v>2.3220482792053239</v>
      </c>
      <c r="AN9">
        <f>IFERROR(((VLOOKUP(AB9,'Team data'!$B$2:$L$21,11)*$AF9)+(VLOOKUP(AB9,'Team data'!$B$2:$L$21,11)*$AG9)+$AE9),0)+IFERROR((VLOOKUP(AC9,'Team data'!$B$2:$L$21,11)*$AF9)+(VLOOKUP(AC9,'Team data'!$B$2:$L$21,11)*$AG9)+$AE9,0)</f>
        <v>5.1033879614731035</v>
      </c>
      <c r="AO9">
        <f>IFERROR((VLOOKUP(AD9,'Team data'!$B$2:$L$21,11)*$AF9)+(VLOOKUP(AD9,'Team data'!$B$2:$L$21,11)*$AG9)+$AE9,0)</f>
        <v>2.2016066983108256</v>
      </c>
      <c r="AP9">
        <f t="shared" si="0"/>
        <v>21.669717305489769</v>
      </c>
    </row>
    <row r="10" spans="1:42">
      <c r="A10" t="s">
        <v>100</v>
      </c>
      <c r="B10" t="s">
        <v>51</v>
      </c>
      <c r="C10" t="s">
        <v>52</v>
      </c>
      <c r="D10" t="s">
        <v>101</v>
      </c>
      <c r="E10" t="s">
        <v>67</v>
      </c>
      <c r="F10" s="2">
        <v>7.0000000000000007E-2</v>
      </c>
      <c r="G10" s="2">
        <v>0.04</v>
      </c>
      <c r="H10" s="2">
        <v>0.05</v>
      </c>
      <c r="I10" s="2">
        <v>0.06</v>
      </c>
      <c r="J10" s="2">
        <v>7.0000000000000007E-2</v>
      </c>
      <c r="K10" s="2">
        <v>0.05</v>
      </c>
      <c r="L10" s="2">
        <f>(F10+H10+J10)/3</f>
        <v>6.3333333333333339E-2</v>
      </c>
      <c r="M10" s="2">
        <f>(G10+I10+K10)/3</f>
        <v>5.000000000000001E-2</v>
      </c>
      <c r="N10" s="2">
        <f>SUM(L10+M10)</f>
        <v>0.11333333333333334</v>
      </c>
      <c r="O10" s="2">
        <v>78</v>
      </c>
      <c r="P10" t="s">
        <v>41</v>
      </c>
      <c r="Q10" t="s">
        <v>76</v>
      </c>
      <c r="S10" t="s">
        <v>78</v>
      </c>
      <c r="T10" t="s">
        <v>59</v>
      </c>
      <c r="U10" t="s">
        <v>48</v>
      </c>
      <c r="V10" t="s">
        <v>55</v>
      </c>
      <c r="X10" t="s">
        <v>98</v>
      </c>
      <c r="Z10" t="s">
        <v>69</v>
      </c>
      <c r="AB10" t="s">
        <v>90</v>
      </c>
      <c r="AD10" t="s">
        <v>40</v>
      </c>
      <c r="AE10" t="str">
        <f>IF(O10&gt;59,"2","1")</f>
        <v>2</v>
      </c>
      <c r="AF10">
        <f>IF(C10="D",L10*6, IF( C10="M",L10*5, L10*4))</f>
        <v>0.31666666666666671</v>
      </c>
      <c r="AG10">
        <f>IF(D10="D",M10*3, IF( D10="M",M10*3, M10*3))</f>
        <v>0.15000000000000002</v>
      </c>
      <c r="AH10">
        <f>IFERROR(((VLOOKUP(Q10,'Team data'!$B$2:$L$21,11)*$AF10)+(VLOOKUP(Q10,'Team data'!$B$2:$L$21,11)*$AG10)+$AE10),0)+IFERROR((VLOOKUP(R10,'Team data'!$B$2:$L$21,11)*$AF10)+(VLOOKUP(R10,'Team data'!$B$2:$L$21,11)*$AG10)+$AE10,0)</f>
        <v>2.6278995929487023</v>
      </c>
      <c r="AI10">
        <f>IFERROR((VLOOKUP(S10,'Team data'!$B$2:$L$21,11)*$AF10)+(VLOOKUP(S10,'Team data'!$B$2:$L$21,11)*$AG10)+$AE10,0)</f>
        <v>2.391107896738442</v>
      </c>
      <c r="AJ10">
        <f>IFERROR(((VLOOKUP(T10,'Team data'!$B$2:$L$21,11)*$AF10)+(VLOOKUP(T10,'Team data'!$B$2:$L$21,11)*$AG10)+$AE10),0)+IFERROR((VLOOKUP(U10,'Team data'!$B$2:$L$21,11)*$AF10)+(VLOOKUP(U10,'Team data'!$B$2:$L$21,11)*$AG10)+$AE10,0)</f>
        <v>4.6126127157646906</v>
      </c>
      <c r="AK10">
        <f>IFERROR(((VLOOKUP(V10,'Team data'!$B$2:$L$21,11)*$AF10)+(VLOOKUP(V10,'Team data'!$B$2:$L$21,11)*$AG10)+$AE10),0)+IFERROR((VLOOKUP(W10,'Team data'!$B$2:$L$21,11)*$AF10)+(VLOOKUP(W10,'Team data'!$B$2:$L$21,11)*$AG10)+$AE10,0)</f>
        <v>2.4665341613680627</v>
      </c>
      <c r="AL10">
        <f>IFERROR(((VLOOKUP(X10,'Team data'!$B$2:$L$21,11)*$AF10)+(VLOOKUP(X10,'Team data'!$B$2:$L$21,11)*$AG10)+$AE10),0)+IFERROR((VLOOKUP(Y10,'Team data'!$B$2:$L$21,11)*$AF10)+(VLOOKUP(Y10,'Team data'!$B$2:$L$21,11)*$AG10)+$AE10,0)</f>
        <v>2.4378552687186432</v>
      </c>
      <c r="AM10">
        <f>IFERROR(((VLOOKUP(Z10,'Team data'!$B$2:$L$21,11)*$AF10)+(VLOOKUP(Z10,'Team data'!$B$2:$L$21,11)*$AG10)+$AE10),0)+IFERROR((VLOOKUP(AA10,'Team data'!$B$2:$L$21,11)*$AF10)+(VLOOKUP(AA10,'Team data'!$B$2:$L$21,11)*$AG10)+$AE10,0)</f>
        <v>2.4593173332987655</v>
      </c>
      <c r="AN10">
        <f>IFERROR(((VLOOKUP(AB10,'Team data'!$B$2:$L$21,11)*$AF10)+(VLOOKUP(AB10,'Team data'!$B$2:$L$21,11)*$AG10)+$AE10),0)+IFERROR((VLOOKUP(AC10,'Team data'!$B$2:$L$21,11)*$AF10)+(VLOOKUP(AC10,'Team data'!$B$2:$L$21,11)*$AG10)+$AE10,0)</f>
        <v>2.5819856350168924</v>
      </c>
      <c r="AO10">
        <f>IFERROR((VLOOKUP(AD10,'Team data'!$B$2:$L$21,11)*$AF10)+(VLOOKUP(AD10,'Team data'!$B$2:$L$21,11)*$AG10)+$AE10,0)</f>
        <v>2.4294356359367644</v>
      </c>
      <c r="AP10">
        <f t="shared" si="0"/>
        <v>22.006748239790966</v>
      </c>
    </row>
    <row r="11" spans="1:42">
      <c r="A11" t="s">
        <v>102</v>
      </c>
      <c r="B11" t="s">
        <v>37</v>
      </c>
      <c r="C11" t="s">
        <v>38</v>
      </c>
      <c r="D11" t="s">
        <v>103</v>
      </c>
      <c r="E11" t="s">
        <v>104</v>
      </c>
      <c r="F11" s="2">
        <v>0.02</v>
      </c>
      <c r="G11" s="2">
        <v>0.05</v>
      </c>
      <c r="H11" s="2">
        <v>0.01</v>
      </c>
      <c r="I11" s="2">
        <v>7.0000000000000007E-2</v>
      </c>
      <c r="J11" s="2">
        <v>0.03</v>
      </c>
      <c r="K11" s="2">
        <v>7.0000000000000007E-2</v>
      </c>
      <c r="L11" s="2">
        <f>(F11+H11+J11)/3</f>
        <v>0.02</v>
      </c>
      <c r="M11" s="2">
        <f>(G11+I11+K11)/3</f>
        <v>6.3333333333333339E-2</v>
      </c>
      <c r="N11" s="2">
        <f>SUM(L11+M11)</f>
        <v>8.3333333333333343E-2</v>
      </c>
      <c r="O11" s="2">
        <v>85</v>
      </c>
      <c r="P11" t="s">
        <v>41</v>
      </c>
      <c r="Q11" t="s">
        <v>77</v>
      </c>
      <c r="S11" t="s">
        <v>70</v>
      </c>
      <c r="T11" t="s">
        <v>79</v>
      </c>
      <c r="V11" t="s">
        <v>105</v>
      </c>
      <c r="X11" t="s">
        <v>44</v>
      </c>
      <c r="Z11" t="s">
        <v>81</v>
      </c>
      <c r="AB11" t="s">
        <v>74</v>
      </c>
      <c r="AC11" t="s">
        <v>42</v>
      </c>
      <c r="AD11" t="s">
        <v>45</v>
      </c>
      <c r="AE11" t="str">
        <f>IF(O11&gt;59,"2","1")</f>
        <v>2</v>
      </c>
      <c r="AF11">
        <f>IF(C11="D",L11*6, IF( C11="M",L11*5, L11*4))</f>
        <v>0.12</v>
      </c>
      <c r="AG11">
        <f>IF(D11="D",M11*3, IF( D11="M",M11*3, M11*3))</f>
        <v>0.19</v>
      </c>
      <c r="AH11">
        <f>IFERROR(((VLOOKUP(Q11,'Team data'!$B$2:$L$21,11)*$AF11)+(VLOOKUP(Q11,'Team data'!$B$2:$L$21,11)*$AG11)+$AE11),0)+IFERROR((VLOOKUP(R11,'Team data'!$B$2:$L$21,11)*$AF11)+(VLOOKUP(R11,'Team data'!$B$2:$L$21,11)*$AG11)+$AE11,0)</f>
        <v>2.1956816775489161</v>
      </c>
      <c r="AI11">
        <f>IFERROR((VLOOKUP(S11,'Team data'!$B$2:$L$21,11)*$AF11)+(VLOOKUP(S11,'Team data'!$B$2:$L$21,11)*$AG11)+$AE11,0)</f>
        <v>2.3866047432612212</v>
      </c>
      <c r="AJ11">
        <f>IFERROR(((VLOOKUP(T11,'Team data'!$B$2:$L$21,11)*$AF11)+(VLOOKUP(T11,'Team data'!$B$2:$L$21,11)*$AG11)+$AE11),0)+IFERROR((VLOOKUP(U11,'Team data'!$B$2:$L$21,11)*$AF11)+(VLOOKUP(U11,'Team data'!$B$2:$L$21,11)*$AG11)+$AE11,0)</f>
        <v>2.2779171033045236</v>
      </c>
      <c r="AK11">
        <f>IFERROR(((VLOOKUP(V11,'Team data'!$B$2:$L$21,11)*$AF11)+(VLOOKUP(V11,'Team data'!$B$2:$L$21,11)*$AG11)+$AE11),0)+IFERROR((VLOOKUP(W11,'Team data'!$B$2:$L$21,11)*$AF11)+(VLOOKUP(W11,'Team data'!$B$2:$L$21,11)*$AG11)+$AE11,0)</f>
        <v>2.1476704718924284</v>
      </c>
      <c r="AL11">
        <f>IFERROR(((VLOOKUP(X11,'Team data'!$B$2:$L$21,11)*$AF11)+(VLOOKUP(X11,'Team data'!$B$2:$L$21,11)*$AG11)+$AE11),0)+IFERROR((VLOOKUP(Y11,'Team data'!$B$2:$L$21,11)*$AF11)+(VLOOKUP(Y11,'Team data'!$B$2:$L$21,11)*$AG11)+$AE11,0)</f>
        <v>2.3172434159194393</v>
      </c>
      <c r="AM11">
        <f>IFERROR(((VLOOKUP(Z11,'Team data'!$B$2:$L$21,11)*$AF11)+(VLOOKUP(Z11,'Team data'!$B$2:$L$21,11)*$AG11)+$AE11),0)+IFERROR((VLOOKUP(AA11,'Team data'!$B$2:$L$21,11)*$AF11)+(VLOOKUP(AA11,'Team data'!$B$2:$L$21,11)*$AG11)+$AE11,0)</f>
        <v>2.2537768895671983</v>
      </c>
      <c r="AN11">
        <f>IFERROR(((VLOOKUP(AB11,'Team data'!$B$2:$L$21,11)*$AF11)+(VLOOKUP(AB11,'Team data'!$B$2:$L$21,11)*$AG11)+$AE11),0)+IFERROR((VLOOKUP(AC11,'Team data'!$B$2:$L$21,11)*$AF11)+(VLOOKUP(AC11,'Team data'!$B$2:$L$21,11)*$AG11)+$AE11,0)</f>
        <v>4.7036071891632911</v>
      </c>
      <c r="AO11">
        <f>IFERROR((VLOOKUP(AD11,'Team data'!$B$2:$L$21,11)*$AF11)+(VLOOKUP(AD11,'Team data'!$B$2:$L$21,11)*$AG11)+$AE11,0)</f>
        <v>2.187460659656423</v>
      </c>
      <c r="AP11">
        <f t="shared" si="0"/>
        <v>20.469962150313442</v>
      </c>
    </row>
    <row r="12" spans="1:42">
      <c r="A12" t="s">
        <v>106</v>
      </c>
      <c r="B12" t="s">
        <v>37</v>
      </c>
      <c r="C12" t="s">
        <v>38</v>
      </c>
      <c r="D12" t="s">
        <v>101</v>
      </c>
      <c r="E12" t="s">
        <v>67</v>
      </c>
      <c r="F12" s="2">
        <v>0.03</v>
      </c>
      <c r="G12" s="2">
        <v>0.01</v>
      </c>
      <c r="H12" s="2">
        <v>0.02</v>
      </c>
      <c r="I12" s="2">
        <v>0</v>
      </c>
      <c r="J12" s="2">
        <v>0.03</v>
      </c>
      <c r="K12" s="2">
        <v>0</v>
      </c>
      <c r="L12" s="2">
        <f>(F12+H12+J12)/3</f>
        <v>2.6666666666666668E-2</v>
      </c>
      <c r="M12" s="2">
        <f>(G12+I12+K12)/3</f>
        <v>3.3333333333333335E-3</v>
      </c>
      <c r="N12" s="2">
        <f>SUM(L12+M12)</f>
        <v>3.0000000000000002E-2</v>
      </c>
      <c r="O12" s="2">
        <v>83</v>
      </c>
      <c r="P12" t="s">
        <v>41</v>
      </c>
      <c r="Q12" t="s">
        <v>76</v>
      </c>
      <c r="S12" t="s">
        <v>78</v>
      </c>
      <c r="T12" t="s">
        <v>59</v>
      </c>
      <c r="U12" t="s">
        <v>48</v>
      </c>
      <c r="V12" t="s">
        <v>55</v>
      </c>
      <c r="X12" t="s">
        <v>98</v>
      </c>
      <c r="Z12" t="s">
        <v>69</v>
      </c>
      <c r="AB12" t="s">
        <v>90</v>
      </c>
      <c r="AD12" t="s">
        <v>40</v>
      </c>
      <c r="AE12" t="str">
        <f>IF(O12&gt;59,"2","1")</f>
        <v>2</v>
      </c>
      <c r="AF12">
        <f>IF(C12="D",L12*6, IF( C12="M",L12*5, L12*4))</f>
        <v>0.16</v>
      </c>
      <c r="AG12">
        <f>IF(D12="D",M12*3, IF( D12="M",M12*3, M12*3))</f>
        <v>0.01</v>
      </c>
      <c r="AH12">
        <f>IFERROR(((VLOOKUP(Q12,'Team data'!$B$2:$L$21,11)*$AF12)+(VLOOKUP(Q12,'Team data'!$B$2:$L$21,11)*$AG12)+$AE12),0)+IFERROR((VLOOKUP(R12,'Team data'!$B$2:$L$21,11)*$AF12)+(VLOOKUP(R12,'Team data'!$B$2:$L$21,11)*$AG12)+$AE12,0)</f>
        <v>2.2287348517170273</v>
      </c>
      <c r="AI12">
        <f>IFERROR((VLOOKUP(S12,'Team data'!$B$2:$L$21,11)*$AF12)+(VLOOKUP(S12,'Team data'!$B$2:$L$21,11)*$AG12)+$AE12,0)</f>
        <v>2.1424750195261466</v>
      </c>
      <c r="AJ12">
        <f>IFERROR(((VLOOKUP(T12,'Team data'!$B$2:$L$21,11)*$AF12)+(VLOOKUP(T12,'Team data'!$B$2:$L$21,11)*$AG12)+$AE12),0)+IFERROR((VLOOKUP(U12,'Team data'!$B$2:$L$21,11)*$AF12)+(VLOOKUP(U12,'Team data'!$B$2:$L$21,11)*$AG12)+$AE12,0)</f>
        <v>4.2231660607428516</v>
      </c>
      <c r="AK12">
        <f>IFERROR(((VLOOKUP(V12,'Team data'!$B$2:$L$21,11)*$AF12)+(VLOOKUP(V12,'Team data'!$B$2:$L$21,11)*$AG12)+$AE12),0)+IFERROR((VLOOKUP(W12,'Team data'!$B$2:$L$21,11)*$AF12)+(VLOOKUP(W12,'Team data'!$B$2:$L$21,11)*$AG12)+$AE12,0)</f>
        <v>2.1699517302126514</v>
      </c>
      <c r="AL12">
        <f>IFERROR(((VLOOKUP(X12,'Team data'!$B$2:$L$21,11)*$AF12)+(VLOOKUP(X12,'Team data'!$B$2:$L$21,11)*$AG12)+$AE12),0)+IFERROR((VLOOKUP(Y12,'Team data'!$B$2:$L$21,11)*$AF12)+(VLOOKUP(Y12,'Team data'!$B$2:$L$21,11)*$AG12)+$AE12,0)</f>
        <v>2.1595044193189343</v>
      </c>
      <c r="AM12">
        <f>IFERROR(((VLOOKUP(Z12,'Team data'!$B$2:$L$21,11)*$AF12)+(VLOOKUP(Z12,'Team data'!$B$2:$L$21,11)*$AG12)+$AE12),0)+IFERROR((VLOOKUP(AA12,'Team data'!$B$2:$L$21,11)*$AF12)+(VLOOKUP(AA12,'Team data'!$B$2:$L$21,11)*$AG12)+$AE12,0)</f>
        <v>2.1673227428445503</v>
      </c>
      <c r="AN12">
        <f>IFERROR(((VLOOKUP(AB12,'Team data'!$B$2:$L$21,11)*$AF12)+(VLOOKUP(AB12,'Team data'!$B$2:$L$21,11)*$AG12)+$AE12),0)+IFERROR((VLOOKUP(AC12,'Team data'!$B$2:$L$21,11)*$AF12)+(VLOOKUP(AC12,'Team data'!$B$2:$L$21,11)*$AG12)+$AE12,0)</f>
        <v>2.2120090527561533</v>
      </c>
      <c r="AO12">
        <f>IFERROR((VLOOKUP(AD12,'Team data'!$B$2:$L$21,11)*$AF12)+(VLOOKUP(AD12,'Team data'!$B$2:$L$21,11)*$AG12)+$AE12,0)</f>
        <v>2.1564372673769641</v>
      </c>
      <c r="AP12">
        <f t="shared" si="0"/>
        <v>19.459601144495281</v>
      </c>
    </row>
    <row r="13" spans="1:42">
      <c r="A13" t="s">
        <v>107</v>
      </c>
      <c r="B13" t="s">
        <v>51</v>
      </c>
      <c r="C13" t="s">
        <v>52</v>
      </c>
      <c r="D13" t="s">
        <v>108</v>
      </c>
      <c r="E13" t="s">
        <v>74</v>
      </c>
      <c r="F13" s="2">
        <v>0.27</v>
      </c>
      <c r="G13" s="2">
        <v>0.13</v>
      </c>
      <c r="H13" s="2">
        <v>0.27</v>
      </c>
      <c r="I13" s="2">
        <v>0.1</v>
      </c>
      <c r="J13" s="2">
        <v>0.23</v>
      </c>
      <c r="K13" s="2">
        <v>0.1</v>
      </c>
      <c r="L13" s="2">
        <f>(F13+H13+J13)/3</f>
        <v>0.25666666666666665</v>
      </c>
      <c r="M13" s="2">
        <f>(G13+I13+K13)/3</f>
        <v>0.11</v>
      </c>
      <c r="N13" s="2">
        <f>SUM(L13+M13)</f>
        <v>0.36666666666666664</v>
      </c>
      <c r="O13" s="6">
        <v>64</v>
      </c>
      <c r="P13" t="s">
        <v>41</v>
      </c>
      <c r="Q13" t="s">
        <v>97</v>
      </c>
      <c r="S13" t="s">
        <v>66</v>
      </c>
      <c r="T13" t="s">
        <v>71</v>
      </c>
      <c r="U13" t="s">
        <v>75</v>
      </c>
      <c r="V13" t="s">
        <v>58</v>
      </c>
      <c r="X13" t="s">
        <v>59</v>
      </c>
      <c r="Z13" t="s">
        <v>42</v>
      </c>
      <c r="AA13" t="s">
        <v>45</v>
      </c>
      <c r="AB13" t="s">
        <v>57</v>
      </c>
      <c r="AC13" t="s">
        <v>76</v>
      </c>
      <c r="AD13" t="s">
        <v>55</v>
      </c>
      <c r="AE13" t="str">
        <f>IF(O13&gt;59,"2","1")</f>
        <v>2</v>
      </c>
      <c r="AF13">
        <f>IF(C13="D",L13*6, IF( C13="M",L13*5, L13*4))</f>
        <v>1.2833333333333332</v>
      </c>
      <c r="AG13">
        <f>IF(D13="D",M13*3, IF( D13="M",M13*3, M13*3))</f>
        <v>0.33</v>
      </c>
      <c r="AH13">
        <f>IFERROR(((VLOOKUP(Q13,'Team data'!$B$2:$L$21,11)*$AF13)+(VLOOKUP(Q13,'Team data'!$B$2:$L$21,11)*$AG13)+$AE13),0)+IFERROR((VLOOKUP(R13,'Team data'!$B$2:$L$21,11)*$AF13)+(VLOOKUP(R13,'Team data'!$B$2:$L$21,11)*$AG13)+$AE13,0)</f>
        <v>3.5879256379757316</v>
      </c>
      <c r="AI13">
        <f>IFERROR((VLOOKUP(S13,'Team data'!$B$2:$L$21,11)*$AF13)+(VLOOKUP(S13,'Team data'!$B$2:$L$21,11)*$AG13)+$AE13,0)</f>
        <v>3.3207313392529452</v>
      </c>
      <c r="AJ13">
        <f>IFERROR(((VLOOKUP(T13,'Team data'!$B$2:$L$21,11)*$AF13)+(VLOOKUP(T13,'Team data'!$B$2:$L$21,11)*$AG13)+$AE13),0)+IFERROR((VLOOKUP(U13,'Team data'!$B$2:$L$21,11)*$AF13)+(VLOOKUP(U13,'Team data'!$B$2:$L$21,11)*$AG13)+$AE13,0)</f>
        <v>7.4400457951987509</v>
      </c>
      <c r="AK13">
        <f>IFERROR(((VLOOKUP(V13,'Team data'!$B$2:$L$21,11)*$AF13)+(VLOOKUP(V13,'Team data'!$B$2:$L$21,11)*$AG13)+$AE13),0)+IFERROR((VLOOKUP(W13,'Team data'!$B$2:$L$21,11)*$AF13)+(VLOOKUP(W13,'Team data'!$B$2:$L$21,11)*$AG13)+$AE13,0)</f>
        <v>3.4601049982693848</v>
      </c>
      <c r="AL13">
        <f>IFERROR(((VLOOKUP(X13,'Team data'!$B$2:$L$21,11)*$AF13)+(VLOOKUP(X13,'Team data'!$B$2:$L$21,11)*$AG13)+$AE13),0)+IFERROR((VLOOKUP(Y13,'Team data'!$B$2:$L$21,11)*$AF13)+(VLOOKUP(Y13,'Team data'!$B$2:$L$21,11)*$AG13)+$AE13,0)</f>
        <v>3.3493680788455675</v>
      </c>
      <c r="AM13">
        <f>IFERROR(((VLOOKUP(Z13,'Team data'!$B$2:$L$21,11)*$AF13)+(VLOOKUP(Z13,'Team data'!$B$2:$L$21,11)*$AG13)+$AE13),0)+IFERROR((VLOOKUP(AA13,'Team data'!$B$2:$L$21,11)*$AF13)+(VLOOKUP(AA13,'Team data'!$B$2:$L$21,11)*$AG13)+$AE13,0)</f>
        <v>6.6661025033980108</v>
      </c>
      <c r="AN13">
        <f>IFERROR(((VLOOKUP(AB13,'Team data'!$B$2:$L$21,11)*$AF13)+(VLOOKUP(AB13,'Team data'!$B$2:$L$21,11)*$AG13)+$AE13),0)+IFERROR((VLOOKUP(AC13,'Team data'!$B$2:$L$21,11)*$AF13)+(VLOOKUP(AC13,'Team data'!$B$2:$L$21,11)*$AG13)+$AE13,0)</f>
        <v>7.992674324698692</v>
      </c>
      <c r="AO13">
        <f>IFERROR((VLOOKUP(AD13,'Team data'!$B$2:$L$21,11)*$AF13)+(VLOOKUP(AD13,'Team data'!$B$2:$L$21,11)*$AG13)+$AE13,0)</f>
        <v>3.6128752435867302</v>
      </c>
      <c r="AP13">
        <f t="shared" si="0"/>
        <v>39.429827921225815</v>
      </c>
    </row>
    <row r="14" spans="1:42">
      <c r="A14" t="s">
        <v>109</v>
      </c>
      <c r="B14" t="s">
        <v>63</v>
      </c>
      <c r="C14" t="s">
        <v>64</v>
      </c>
      <c r="D14" t="s">
        <v>110</v>
      </c>
      <c r="E14" t="s">
        <v>91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f>(F14+H14+J14)/3</f>
        <v>0</v>
      </c>
      <c r="M14" s="2">
        <f>(G14+I14+K14)/3</f>
        <v>0</v>
      </c>
      <c r="N14" s="2">
        <f>SUM(L14+M14)</f>
        <v>0</v>
      </c>
      <c r="O14" s="4">
        <v>96</v>
      </c>
      <c r="P14" t="s">
        <v>41</v>
      </c>
      <c r="Q14" t="s">
        <v>104</v>
      </c>
      <c r="S14" t="s">
        <v>105</v>
      </c>
      <c r="T14" t="s">
        <v>69</v>
      </c>
      <c r="V14" t="s">
        <v>42</v>
      </c>
      <c r="X14" t="s">
        <v>71</v>
      </c>
      <c r="Z14" t="s">
        <v>99</v>
      </c>
      <c r="AA14" t="s">
        <v>111</v>
      </c>
      <c r="AB14" t="s">
        <v>68</v>
      </c>
      <c r="AD14" t="s">
        <v>56</v>
      </c>
      <c r="AE14" t="str">
        <f>IF(O14&gt;59,"2","1")</f>
        <v>2</v>
      </c>
      <c r="AF14">
        <f>IF(C14="D",L14*6, IF( C14="M",L14*5, L14*4))</f>
        <v>0</v>
      </c>
      <c r="AG14">
        <f>IF(D14="D",M14*3, IF( D14="M",M14*3, M14*3))</f>
        <v>0</v>
      </c>
      <c r="AH14">
        <f>IFERROR(((VLOOKUP(Q14,'Team data'!$B$2:$L$21,11)*$AF14)+(VLOOKUP(Q14,'Team data'!$B$2:$L$21,11)*$AG14)+$AE14),0)+IFERROR((VLOOKUP(R14,'Team data'!$B$2:$L$21,11)*$AF14)+(VLOOKUP(R14,'Team data'!$B$2:$L$21,11)*$AG14)+$AE14,0)</f>
        <v>2</v>
      </c>
      <c r="AI14">
        <f>IFERROR((VLOOKUP(S14,'Team data'!$B$2:$L$21,11)*$AF14)+(VLOOKUP(S14,'Team data'!$B$2:$L$21,11)*$AG14)+$AE14,0)</f>
        <v>2</v>
      </c>
      <c r="AJ14">
        <f>IFERROR(((VLOOKUP(T14,'Team data'!$B$2:$L$21,11)*$AF14)+(VLOOKUP(T14,'Team data'!$B$2:$L$21,11)*$AG14)+$AE14),0)+IFERROR((VLOOKUP(U14,'Team data'!$B$2:$L$21,11)*$AF14)+(VLOOKUP(U14,'Team data'!$B$2:$L$21,11)*$AG14)+$AE14,0)</f>
        <v>2</v>
      </c>
      <c r="AK14">
        <f>IFERROR(((VLOOKUP(V14,'Team data'!$B$2:$L$21,11)*$AF14)+(VLOOKUP(V14,'Team data'!$B$2:$L$21,11)*$AG14)+$AE14),0)+IFERROR((VLOOKUP(W14,'Team data'!$B$2:$L$21,11)*$AF14)+(VLOOKUP(W14,'Team data'!$B$2:$L$21,11)*$AG14)+$AE14,0)</f>
        <v>2</v>
      </c>
      <c r="AL14">
        <f>IFERROR(((VLOOKUP(X14,'Team data'!$B$2:$L$21,11)*$AF14)+(VLOOKUP(X14,'Team data'!$B$2:$L$21,11)*$AG14)+$AE14),0)+IFERROR((VLOOKUP(Y14,'Team data'!$B$2:$L$21,11)*$AF14)+(VLOOKUP(Y14,'Team data'!$B$2:$L$21,11)*$AG14)+$AE14,0)</f>
        <v>2</v>
      </c>
      <c r="AM14">
        <f>IFERROR(((VLOOKUP(Z14,'Team data'!$B$2:$L$21,11)*$AF14)+(VLOOKUP(Z14,'Team data'!$B$2:$L$21,11)*$AG14)+$AE14),0)+IFERROR((VLOOKUP(AA14,'Team data'!$B$2:$L$21,11)*$AF14)+(VLOOKUP(AA14,'Team data'!$B$2:$L$21,11)*$AG14)+$AE14,0)</f>
        <v>4</v>
      </c>
      <c r="AN14">
        <f>IFERROR(((VLOOKUP(AB14,'Team data'!$B$2:$L$21,11)*$AF14)+(VLOOKUP(AB14,'Team data'!$B$2:$L$21,11)*$AG14)+$AE14),0)+IFERROR((VLOOKUP(AC14,'Team data'!$B$2:$L$21,11)*$AF14)+(VLOOKUP(AC14,'Team data'!$B$2:$L$21,11)*$AG14)+$AE14,0)</f>
        <v>2</v>
      </c>
      <c r="AO14">
        <f>IFERROR((VLOOKUP(AD14,'Team data'!$B$2:$L$21,11)*$AF14)+(VLOOKUP(AD14,'Team data'!$B$2:$L$21,11)*$AG14)+$AE14,0)</f>
        <v>2</v>
      </c>
      <c r="AP14">
        <f t="shared" si="0"/>
        <v>18</v>
      </c>
    </row>
    <row r="15" spans="1:42">
      <c r="A15" t="s">
        <v>112</v>
      </c>
      <c r="B15" t="s">
        <v>51</v>
      </c>
      <c r="C15" t="s">
        <v>52</v>
      </c>
      <c r="D15" t="s">
        <v>65</v>
      </c>
      <c r="E15" t="s">
        <v>46</v>
      </c>
      <c r="F15" s="2">
        <v>0.05</v>
      </c>
      <c r="G15" s="2">
        <v>0.06</v>
      </c>
      <c r="H15" s="2">
        <v>0.04</v>
      </c>
      <c r="I15" s="2">
        <v>7.0000000000000007E-2</v>
      </c>
      <c r="J15" s="2">
        <v>0.05</v>
      </c>
      <c r="K15" s="2">
        <v>0.06</v>
      </c>
      <c r="L15" s="2">
        <f>(F15+H15+J15)/3</f>
        <v>4.6666666666666669E-2</v>
      </c>
      <c r="M15" s="2">
        <f>(G15+I15+K15)/3</f>
        <v>6.3333333333333339E-2</v>
      </c>
      <c r="N15" s="2">
        <f>SUM(L15+M15)</f>
        <v>0.11000000000000001</v>
      </c>
      <c r="O15" s="2">
        <v>71</v>
      </c>
      <c r="P15" t="s">
        <v>41</v>
      </c>
      <c r="Q15" t="s">
        <v>66</v>
      </c>
      <c r="S15" t="s">
        <v>67</v>
      </c>
      <c r="T15" t="s">
        <v>68</v>
      </c>
      <c r="U15" t="s">
        <v>45</v>
      </c>
      <c r="V15" t="s">
        <v>69</v>
      </c>
      <c r="X15" t="s">
        <v>54</v>
      </c>
      <c r="Z15" t="s">
        <v>70</v>
      </c>
      <c r="AA15" t="s">
        <v>59</v>
      </c>
      <c r="AB15" t="s">
        <v>71</v>
      </c>
      <c r="AD15" t="s">
        <v>42</v>
      </c>
      <c r="AE15" t="str">
        <f>IF(O15&gt;59,"2","1")</f>
        <v>2</v>
      </c>
      <c r="AF15">
        <f>IF(C15="D",L15*6, IF( C15="M",L15*5, L15*4))</f>
        <v>0.23333333333333334</v>
      </c>
      <c r="AG15">
        <f>IF(D15="D",M15*3, IF( D15="M",M15*3, M15*3))</f>
        <v>0.19</v>
      </c>
      <c r="AH15">
        <f>IFERROR(((VLOOKUP(Q15,'Team data'!$B$2:$L$21,11)*$AF15)+(VLOOKUP(Q15,'Team data'!$B$2:$L$21,11)*$AG15)+$AE15),0)+IFERROR((VLOOKUP(R15,'Team data'!$B$2:$L$21,11)*$AF15)+(VLOOKUP(R15,'Team data'!$B$2:$L$21,11)*$AG15)+$AE15,0)</f>
        <v>2.3465555373659588</v>
      </c>
      <c r="AI15">
        <f>IFERROR((VLOOKUP(S15,'Team data'!$B$2:$L$21,11)*$AF15)+(VLOOKUP(S15,'Team data'!$B$2:$L$21,11)*$AG15)+$AE15,0)</f>
        <v>2.3831267247525041</v>
      </c>
      <c r="AJ15">
        <f>IFERROR(((VLOOKUP(T15,'Team data'!$B$2:$L$21,11)*$AF15)+(VLOOKUP(T15,'Team data'!$B$2:$L$21,11)*$AG15)+$AE15),0)+IFERROR((VLOOKUP(U15,'Team data'!$B$2:$L$21,11)*$AF15)+(VLOOKUP(U15,'Team data'!$B$2:$L$21,11)*$AG15)+$AE15,0)</f>
        <v>4.6792077963601688</v>
      </c>
      <c r="AK15">
        <f>IFERROR(((VLOOKUP(V15,'Team data'!$B$2:$L$21,11)*$AF15)+(VLOOKUP(V15,'Team data'!$B$2:$L$21,11)*$AG15)+$AE15),0)+IFERROR((VLOOKUP(W15,'Team data'!$B$2:$L$21,11)*$AF15)+(VLOOKUP(W15,'Team data'!$B$2:$L$21,11)*$AG15)+$AE15,0)</f>
        <v>2.41666643806388</v>
      </c>
      <c r="AL15">
        <f>IFERROR(((VLOOKUP(X15,'Team data'!$B$2:$L$21,11)*$AF15)+(VLOOKUP(X15,'Team data'!$B$2:$L$21,11)*$AG15)+$AE15),0)+IFERROR((VLOOKUP(Y15,'Team data'!$B$2:$L$21,11)*$AF15)+(VLOOKUP(Y15,'Team data'!$B$2:$L$21,11)*$AG15)+$AE15,0)</f>
        <v>2.3895594697426361</v>
      </c>
      <c r="AM15">
        <f>IFERROR(((VLOOKUP(Z15,'Team data'!$B$2:$L$21,11)*$AF15)+(VLOOKUP(Z15,'Team data'!$B$2:$L$21,11)*$AG15)+$AE15),0)+IFERROR((VLOOKUP(AA15,'Team data'!$B$2:$L$21,11)*$AF15)+(VLOOKUP(AA15,'Team data'!$B$2:$L$21,11)*$AG15)+$AE15,0)</f>
        <v>4.8820138349334794</v>
      </c>
      <c r="AN15">
        <f>IFERROR(((VLOOKUP(AB15,'Team data'!$B$2:$L$21,11)*$AF15)+(VLOOKUP(AB15,'Team data'!$B$2:$L$21,11)*$AG15)+$AE15),0)+IFERROR((VLOOKUP(AC15,'Team data'!$B$2:$L$21,11)*$AF15)+(VLOOKUP(AC15,'Team data'!$B$2:$L$21,11)*$AG15)+$AE15,0)</f>
        <v>2.4590748255402906</v>
      </c>
      <c r="AO15">
        <f>IFERROR((VLOOKUP(AD15,'Team data'!$B$2:$L$21,11)*$AF15)+(VLOOKUP(AD15,'Team data'!$B$2:$L$21,11)*$AG15)+$AE15,0)</f>
        <v>2.4435818190676462</v>
      </c>
      <c r="AP15">
        <f t="shared" si="0"/>
        <v>23.999786445826565</v>
      </c>
    </row>
    <row r="16" spans="1:42">
      <c r="A16" t="s">
        <v>113</v>
      </c>
      <c r="B16" t="s">
        <v>51</v>
      </c>
      <c r="C16" t="s">
        <v>52</v>
      </c>
      <c r="D16" t="s">
        <v>83</v>
      </c>
      <c r="E16" t="s">
        <v>42</v>
      </c>
      <c r="F16" s="2">
        <v>0.13</v>
      </c>
      <c r="G16" s="2">
        <v>0.14000000000000001</v>
      </c>
      <c r="H16" s="2">
        <v>0.19</v>
      </c>
      <c r="I16" s="2">
        <v>0.18</v>
      </c>
      <c r="J16" s="2">
        <v>0.17</v>
      </c>
      <c r="K16" s="2">
        <v>0.17</v>
      </c>
      <c r="L16" s="2">
        <f>(F16+H16+J16)/3</f>
        <v>0.16333333333333333</v>
      </c>
      <c r="M16" s="2">
        <f>(G16+I16+K16)/3</f>
        <v>0.16333333333333333</v>
      </c>
      <c r="N16" s="2">
        <f>SUM(L16+M16)</f>
        <v>0.32666666666666666</v>
      </c>
      <c r="O16" s="2">
        <v>67</v>
      </c>
      <c r="P16" t="s">
        <v>41</v>
      </c>
      <c r="Q16" t="s">
        <v>54</v>
      </c>
      <c r="R16" t="s">
        <v>84</v>
      </c>
      <c r="S16" t="s">
        <v>69</v>
      </c>
      <c r="T16" t="s">
        <v>74</v>
      </c>
      <c r="V16" t="s">
        <v>77</v>
      </c>
      <c r="X16" t="s">
        <v>80</v>
      </c>
      <c r="Z16" t="s">
        <v>85</v>
      </c>
      <c r="AA16" t="s">
        <v>66</v>
      </c>
      <c r="AB16" t="s">
        <v>79</v>
      </c>
      <c r="AC16" t="s">
        <v>57</v>
      </c>
      <c r="AD16" t="s">
        <v>78</v>
      </c>
      <c r="AE16" t="str">
        <f>IF(O16&gt;59,"2","1")</f>
        <v>2</v>
      </c>
      <c r="AF16">
        <f>IF(C16="D",L16*6, IF( C16="M",L16*5, L16*4))</f>
        <v>0.81666666666666665</v>
      </c>
      <c r="AG16">
        <f>IF(D16="D",M16*3, IF( D16="M",M16*3, M16*3))</f>
        <v>0.49</v>
      </c>
      <c r="AH16">
        <f>IFERROR(((VLOOKUP(Q16,'Team data'!$B$2:$L$21,11)*$AF16)+(VLOOKUP(Q16,'Team data'!$B$2:$L$21,11)*$AG16)+$AE16),0)+IFERROR((VLOOKUP(R16,'Team data'!$B$2:$L$21,11)*$AF16)+(VLOOKUP(R16,'Team data'!$B$2:$L$21,11)*$AG16)+$AE16,0)</f>
        <v>6.539617834821005</v>
      </c>
      <c r="AI16">
        <f>IFERROR((VLOOKUP(S16,'Team data'!$B$2:$L$21,11)*$AF16)+(VLOOKUP(S16,'Team data'!$B$2:$L$21,11)*$AG16)+$AE16,0)</f>
        <v>3.2860885332365433</v>
      </c>
      <c r="AJ16">
        <f>IFERROR(((VLOOKUP(T16,'Team data'!$B$2:$L$21,11)*$AF16)+(VLOOKUP(T16,'Team data'!$B$2:$L$21,11)*$AG16)+$AE16),0)+IFERROR((VLOOKUP(U16,'Team data'!$B$2:$L$21,11)*$AF16)+(VLOOKUP(U16,'Team data'!$B$2:$L$21,11)*$AG16)+$AE16,0)</f>
        <v>3.5965762009461661</v>
      </c>
      <c r="AK16">
        <f>IFERROR(((VLOOKUP(V16,'Team data'!$B$2:$L$21,11)*$AF16)+(VLOOKUP(V16,'Team data'!$B$2:$L$21,11)*$AG16)+$AE16),0)+IFERROR((VLOOKUP(W16,'Team data'!$B$2:$L$21,11)*$AF16)+(VLOOKUP(W16,'Team data'!$B$2:$L$21,11)*$AG16)+$AE16,0)</f>
        <v>2.8248087913889806</v>
      </c>
      <c r="AL16">
        <f>IFERROR(((VLOOKUP(X16,'Team data'!$B$2:$L$21,11)*$AF16)+(VLOOKUP(X16,'Team data'!$B$2:$L$21,11)*$AG16)+$AE16),0)+IFERROR((VLOOKUP(Y16,'Team data'!$B$2:$L$21,11)*$AF16)+(VLOOKUP(Y16,'Team data'!$B$2:$L$21,11)*$AG16)+$AE16,0)</f>
        <v>2.7901567589819125</v>
      </c>
      <c r="AM16">
        <f>IFERROR(((VLOOKUP(Z16,'Team data'!$B$2:$L$21,11)*$AF16)+(VLOOKUP(Z16,'Team data'!$B$2:$L$21,11)*$AG16)+$AE16),0)+IFERROR((VLOOKUP(AA16,'Team data'!$B$2:$L$21,11)*$AF16)+(VLOOKUP(AA16,'Team data'!$B$2:$L$21,11)*$AG16)+$AE16,0)</f>
        <v>6.6662594343907005</v>
      </c>
      <c r="AN16">
        <f>IFERROR(((VLOOKUP(AB16,'Team data'!$B$2:$L$21,11)*$AF16)+(VLOOKUP(AB16,'Team data'!$B$2:$L$21,11)*$AG16)+$AE16),0)+IFERROR((VLOOKUP(AC16,'Team data'!$B$2:$L$21,11)*$AF16)+(VLOOKUP(AC16,'Team data'!$B$2:$L$21,11)*$AG16)+$AE16,0)</f>
        <v>6.6470529018732023</v>
      </c>
      <c r="AO16">
        <f>IFERROR((VLOOKUP(AD16,'Team data'!$B$2:$L$21,11)*$AF16)+(VLOOKUP(AD16,'Team data'!$B$2:$L$21,11)*$AG16)+$AE16,0)</f>
        <v>3.0951021108676371</v>
      </c>
      <c r="AP16">
        <f t="shared" si="0"/>
        <v>35.445662566506151</v>
      </c>
    </row>
    <row r="17" spans="1:42">
      <c r="A17" t="s">
        <v>114</v>
      </c>
      <c r="B17" t="s">
        <v>63</v>
      </c>
      <c r="C17" t="s">
        <v>64</v>
      </c>
      <c r="D17" t="s">
        <v>89</v>
      </c>
      <c r="E17" t="s">
        <v>55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f>(F17+H17+J17)/3</f>
        <v>0</v>
      </c>
      <c r="M17" s="2">
        <f>(G17+I17+K17)/3</f>
        <v>0</v>
      </c>
      <c r="N17" s="2">
        <f>SUM(L17+M17)</f>
        <v>0</v>
      </c>
      <c r="O17" s="2">
        <v>97</v>
      </c>
      <c r="P17" t="s">
        <v>41</v>
      </c>
      <c r="Q17" t="s">
        <v>90</v>
      </c>
      <c r="S17" t="s">
        <v>80</v>
      </c>
      <c r="T17" t="s">
        <v>46</v>
      </c>
      <c r="U17" t="s">
        <v>84</v>
      </c>
      <c r="V17" t="s">
        <v>49</v>
      </c>
      <c r="X17" t="s">
        <v>66</v>
      </c>
      <c r="Z17" t="s">
        <v>43</v>
      </c>
      <c r="AB17" t="s">
        <v>91</v>
      </c>
      <c r="AD17" t="s">
        <v>85</v>
      </c>
      <c r="AE17" t="str">
        <f>IF(O17&gt;59,"2","1")</f>
        <v>2</v>
      </c>
      <c r="AF17">
        <f>IF(C17="D",L17*6, IF( C17="M",L17*5, L17*4))</f>
        <v>0</v>
      </c>
      <c r="AG17">
        <f>IF(D17="D",M17*3, IF( D17="M",M17*3, M17*3))</f>
        <v>0</v>
      </c>
      <c r="AH17">
        <f>IFERROR(((VLOOKUP(Q17,'Team data'!$B$2:$L$21,11)*$AF17)+(VLOOKUP(Q17,'Team data'!$B$2:$L$21,11)*$AG17)+$AE17),0)+IFERROR((VLOOKUP(R17,'Team data'!$B$2:$L$21,11)*$AF17)+(VLOOKUP(R17,'Team data'!$B$2:$L$21,11)*$AG17)+$AE17,0)</f>
        <v>2</v>
      </c>
      <c r="AI17">
        <f>IFERROR((VLOOKUP(S17,'Team data'!$B$2:$L$21,11)*$AF17)+(VLOOKUP(S17,'Team data'!$B$2:$L$21,11)*$AG17)+$AE17,0)</f>
        <v>2</v>
      </c>
      <c r="AJ17">
        <f>IFERROR(((VLOOKUP(T17,'Team data'!$B$2:$L$21,11)*$AF17)+(VLOOKUP(T17,'Team data'!$B$2:$L$21,11)*$AG17)+$AE17),0)+IFERROR((VLOOKUP(U17,'Team data'!$B$2:$L$21,11)*$AF17)+(VLOOKUP(U17,'Team data'!$B$2:$L$21,11)*$AG17)+$AE17,0)</f>
        <v>4</v>
      </c>
      <c r="AK17">
        <f>IFERROR(((VLOOKUP(V17,'Team data'!$B$2:$L$21,11)*$AF17)+(VLOOKUP(V17,'Team data'!$B$2:$L$21,11)*$AG17)+$AE17),0)+IFERROR((VLOOKUP(W17,'Team data'!$B$2:$L$21,11)*$AF17)+(VLOOKUP(W17,'Team data'!$B$2:$L$21,11)*$AG17)+$AE17,0)</f>
        <v>2</v>
      </c>
      <c r="AL17">
        <f>IFERROR(((VLOOKUP(X17,'Team data'!$B$2:$L$21,11)*$AF17)+(VLOOKUP(X17,'Team data'!$B$2:$L$21,11)*$AG17)+$AE17),0)+IFERROR((VLOOKUP(Y17,'Team data'!$B$2:$L$21,11)*$AF17)+(VLOOKUP(Y17,'Team data'!$B$2:$L$21,11)*$AG17)+$AE17,0)</f>
        <v>2</v>
      </c>
      <c r="AM17">
        <f>IFERROR(((VLOOKUP(Z17,'Team data'!$B$2:$L$21,11)*$AF17)+(VLOOKUP(Z17,'Team data'!$B$2:$L$21,11)*$AG17)+$AE17),0)+IFERROR((VLOOKUP(AA17,'Team data'!$B$2:$L$21,11)*$AF17)+(VLOOKUP(AA17,'Team data'!$B$2:$L$21,11)*$AG17)+$AE17,0)</f>
        <v>2</v>
      </c>
      <c r="AN17">
        <f>IFERROR(((VLOOKUP(AB17,'Team data'!$B$2:$L$21,11)*$AF17)+(VLOOKUP(AB17,'Team data'!$B$2:$L$21,11)*$AG17)+$AE17),0)+IFERROR((VLOOKUP(AC17,'Team data'!$B$2:$L$21,11)*$AF17)+(VLOOKUP(AC17,'Team data'!$B$2:$L$21,11)*$AG17)+$AE17,0)</f>
        <v>2</v>
      </c>
      <c r="AO17">
        <f>IFERROR((VLOOKUP(AD17,'Team data'!$B$2:$L$21,11)*$AF17)+(VLOOKUP(AD17,'Team data'!$B$2:$L$21,11)*$AG17)+$AE17,0)</f>
        <v>2</v>
      </c>
      <c r="AP17">
        <f t="shared" si="0"/>
        <v>18</v>
      </c>
    </row>
    <row r="18" spans="1:42">
      <c r="A18" t="s">
        <v>115</v>
      </c>
      <c r="B18" t="s">
        <v>51</v>
      </c>
      <c r="C18" t="s">
        <v>52</v>
      </c>
      <c r="D18" t="s">
        <v>110</v>
      </c>
      <c r="E18" t="s">
        <v>91</v>
      </c>
      <c r="F18" s="2">
        <v>0.09</v>
      </c>
      <c r="G18" s="2">
        <v>0.1</v>
      </c>
      <c r="H18" s="2">
        <v>0.13</v>
      </c>
      <c r="I18" s="2">
        <v>0.16</v>
      </c>
      <c r="J18" s="2">
        <v>0.1</v>
      </c>
      <c r="K18" s="2">
        <v>0.15</v>
      </c>
      <c r="L18" s="2">
        <f>(F18+H18+J18)/3</f>
        <v>0.10666666666666667</v>
      </c>
      <c r="M18" s="2">
        <f>(G18+I18+K18)/3</f>
        <v>0.13666666666666669</v>
      </c>
      <c r="N18" s="2">
        <f>SUM(L18+M18)</f>
        <v>0.24333333333333335</v>
      </c>
      <c r="O18" s="4">
        <v>50</v>
      </c>
      <c r="P18" t="s">
        <v>41</v>
      </c>
      <c r="Q18" t="s">
        <v>104</v>
      </c>
      <c r="S18" t="s">
        <v>105</v>
      </c>
      <c r="T18" t="s">
        <v>69</v>
      </c>
      <c r="V18" t="s">
        <v>42</v>
      </c>
      <c r="X18" t="s">
        <v>71</v>
      </c>
      <c r="Z18" t="s">
        <v>99</v>
      </c>
      <c r="AA18" t="s">
        <v>111</v>
      </c>
      <c r="AB18" t="s">
        <v>68</v>
      </c>
      <c r="AD18" t="s">
        <v>56</v>
      </c>
      <c r="AE18" t="str">
        <f>IF(O18&gt;59,"2","1")</f>
        <v>1</v>
      </c>
      <c r="AF18">
        <f>IF(C18="D",L18*6, IF( C18="M",L18*5, L18*4))</f>
        <v>0.53333333333333333</v>
      </c>
      <c r="AG18">
        <f>IF(D18="D",M18*3, IF( D18="M",M18*3, M18*3))</f>
        <v>0.41000000000000003</v>
      </c>
      <c r="AH18">
        <f>IFERROR(((VLOOKUP(Q18,'Team data'!$B$2:$L$21,11)*$AF18)+(VLOOKUP(Q18,'Team data'!$B$2:$L$21,11)*$AG18)+$AE18),0)+IFERROR((VLOOKUP(R18,'Team data'!$B$2:$L$21,11)*$AF18)+(VLOOKUP(R18,'Team data'!$B$2:$L$21,11)*$AG18)+$AE18,0)</f>
        <v>2.0653053969774575</v>
      </c>
      <c r="AI18">
        <f>IFERROR((VLOOKUP(S18,'Team data'!$B$2:$L$21,11)*$AF18)+(VLOOKUP(S18,'Team data'!$B$2:$L$21,11)*$AG18)+$AE18,0)</f>
        <v>1.4493628338231968</v>
      </c>
      <c r="AJ18">
        <f>IFERROR(((VLOOKUP(T18,'Team data'!$B$2:$L$21,11)*$AF18)+(VLOOKUP(T18,'Team data'!$B$2:$L$21,11)*$AG18)+$AE18),0)+IFERROR((VLOOKUP(U18,'Team data'!$B$2:$L$21,11)*$AF18)+(VLOOKUP(U18,'Team data'!$B$2:$L$21,11)*$AG18)+$AE18,0)</f>
        <v>1.9284771808825043</v>
      </c>
      <c r="AK18">
        <f>IFERROR(((VLOOKUP(V18,'Team data'!$B$2:$L$21,11)*$AF18)+(VLOOKUP(V18,'Team data'!$B$2:$L$21,11)*$AG18)+$AE18),0)+IFERROR((VLOOKUP(W18,'Team data'!$B$2:$L$21,11)*$AF18)+(VLOOKUP(W18,'Team data'!$B$2:$L$21,11)*$AG18)+$AE18,0)</f>
        <v>1.9884539747727863</v>
      </c>
      <c r="AL18">
        <f>IFERROR(((VLOOKUP(X18,'Team data'!$B$2:$L$21,11)*$AF18)+(VLOOKUP(X18,'Team data'!$B$2:$L$21,11)*$AG18)+$AE18),0)+IFERROR((VLOOKUP(Y18,'Team data'!$B$2:$L$21,11)*$AF18)+(VLOOKUP(Y18,'Team data'!$B$2:$L$21,11)*$AG18)+$AE18,0)</f>
        <v>2.0229777608496233</v>
      </c>
      <c r="AM18">
        <f>IFERROR(((VLOOKUP(Z18,'Team data'!$B$2:$L$21,11)*$AF18)+(VLOOKUP(Z18,'Team data'!$B$2:$L$21,11)*$AG18)+$AE18),0)+IFERROR((VLOOKUP(AA18,'Team data'!$B$2:$L$21,11)*$AF18)+(VLOOKUP(AA18,'Team data'!$B$2:$L$21,11)*$AG18)+$AE18,0)</f>
        <v>3.6427290926106028</v>
      </c>
      <c r="AN18">
        <f>IFERROR(((VLOOKUP(AB18,'Team data'!$B$2:$L$21,11)*$AF18)+(VLOOKUP(AB18,'Team data'!$B$2:$L$21,11)*$AG18)+$AE18),0)+IFERROR((VLOOKUP(AC18,'Team data'!$B$2:$L$21,11)*$AF18)+(VLOOKUP(AC18,'Team data'!$B$2:$L$21,11)*$AG18)+$AE18,0)</f>
        <v>1.9430654833368692</v>
      </c>
      <c r="AO18">
        <f>IFERROR((VLOOKUP(AD18,'Team data'!$B$2:$L$21,11)*$AF18)+(VLOOKUP(AD18,'Team data'!$B$2:$L$21,11)*$AG18)+$AE18,0)</f>
        <v>1.8850931503384003</v>
      </c>
      <c r="AP18">
        <f t="shared" si="0"/>
        <v>16.925464873591441</v>
      </c>
    </row>
    <row r="19" spans="1:42">
      <c r="A19" t="s">
        <v>116</v>
      </c>
      <c r="B19" t="s">
        <v>37</v>
      </c>
      <c r="C19" t="s">
        <v>38</v>
      </c>
      <c r="D19" t="s">
        <v>73</v>
      </c>
      <c r="E19" t="s">
        <v>69</v>
      </c>
      <c r="F19" s="2">
        <v>0.03</v>
      </c>
      <c r="G19" s="2">
        <v>7.0000000000000007E-2</v>
      </c>
      <c r="H19" s="2">
        <v>0.03</v>
      </c>
      <c r="I19" s="2">
        <v>0.12</v>
      </c>
      <c r="J19" s="2">
        <v>0.03</v>
      </c>
      <c r="K19" s="2">
        <v>0.12</v>
      </c>
      <c r="L19" s="2">
        <f>(F19+H19+J19)/3</f>
        <v>0.03</v>
      </c>
      <c r="M19" s="2">
        <f>(G19+I19+K19)/3</f>
        <v>0.10333333333333333</v>
      </c>
      <c r="N19" s="2">
        <f>SUM(L19+M19)</f>
        <v>0.13333333333333333</v>
      </c>
      <c r="O19" s="2">
        <v>84</v>
      </c>
      <c r="P19" t="s">
        <v>41</v>
      </c>
      <c r="Q19" t="s">
        <v>74</v>
      </c>
      <c r="S19" t="s">
        <v>75</v>
      </c>
      <c r="T19" t="s">
        <v>76</v>
      </c>
      <c r="U19" t="s">
        <v>77</v>
      </c>
      <c r="V19" t="s">
        <v>78</v>
      </c>
      <c r="X19" t="s">
        <v>79</v>
      </c>
      <c r="Z19" t="s">
        <v>49</v>
      </c>
      <c r="AB19" t="s">
        <v>80</v>
      </c>
      <c r="AD19" t="s">
        <v>81</v>
      </c>
      <c r="AE19" t="str">
        <f>IF(O19&gt;59,"2","1")</f>
        <v>2</v>
      </c>
      <c r="AF19">
        <f>IF(C19="D",L19*6, IF( C19="M",L19*5, L19*4))</f>
        <v>0.18</v>
      </c>
      <c r="AG19">
        <f>IF(D19="D",M19*3, IF( D19="M",M19*3, M19*3))</f>
        <v>0.31</v>
      </c>
      <c r="AH19">
        <f>IFERROR(((VLOOKUP(Q19,'Team data'!$B$2:$L$21,11)*$AF19)+(VLOOKUP(Q19,'Team data'!$B$2:$L$21,11)*$AG19)+$AE19),0)+IFERROR((VLOOKUP(R19,'Team data'!$B$2:$L$21,11)*$AF19)+(VLOOKUP(R19,'Team data'!$B$2:$L$21,11)*$AG19)+$AE19,0)</f>
        <v>2.5987160753548126</v>
      </c>
      <c r="AI19">
        <f>IFERROR((VLOOKUP(S19,'Team data'!$B$2:$L$21,11)*$AF19)+(VLOOKUP(S19,'Team data'!$B$2:$L$21,11)*$AG19)+$AE19,0)</f>
        <v>2.5134372236452283</v>
      </c>
      <c r="AJ19">
        <f>IFERROR(((VLOOKUP(T19,'Team data'!$B$2:$L$21,11)*$AF19)+(VLOOKUP(T19,'Team data'!$B$2:$L$21,11)*$AG19)+$AE19),0)+IFERROR((VLOOKUP(U19,'Team data'!$B$2:$L$21,11)*$AF19)+(VLOOKUP(U19,'Team data'!$B$2:$L$21,11)*$AG19)+$AE19,0)</f>
        <v>4.9685978693670059</v>
      </c>
      <c r="AK19">
        <f>IFERROR(((VLOOKUP(V19,'Team data'!$B$2:$L$21,11)*$AF19)+(VLOOKUP(V19,'Team data'!$B$2:$L$21,11)*$AG19)+$AE19),0)+IFERROR((VLOOKUP(W19,'Team data'!$B$2:$L$21,11)*$AF19)+(VLOOKUP(W19,'Team data'!$B$2:$L$21,11)*$AG19)+$AE19,0)</f>
        <v>2.4106632915753639</v>
      </c>
      <c r="AL19">
        <f>IFERROR(((VLOOKUP(X19,'Team data'!$B$2:$L$21,11)*$AF19)+(VLOOKUP(X19,'Team data'!$B$2:$L$21,11)*$AG19)+$AE19),0)+IFERROR((VLOOKUP(Y19,'Team data'!$B$2:$L$21,11)*$AF19)+(VLOOKUP(Y19,'Team data'!$B$2:$L$21,11)*$AG19)+$AE19,0)</f>
        <v>2.4392883245781181</v>
      </c>
      <c r="AM19">
        <f>IFERROR(((VLOOKUP(Z19,'Team data'!$B$2:$L$21,11)*$AF19)+(VLOOKUP(Z19,'Team data'!$B$2:$L$21,11)*$AG19)+$AE19),0)+IFERROR((VLOOKUP(AA19,'Team data'!$B$2:$L$21,11)*$AF19)+(VLOOKUP(AA19,'Team data'!$B$2:$L$21,11)*$AG19)+$AE19,0)</f>
        <v>2.4434616420363628</v>
      </c>
      <c r="AN19">
        <f>IFERROR(((VLOOKUP(AB19,'Team data'!$B$2:$L$21,11)*$AF19)+(VLOOKUP(AB19,'Team data'!$B$2:$L$21,11)*$AG19)+$AE19),0)+IFERROR((VLOOKUP(AC19,'Team data'!$B$2:$L$21,11)*$AF19)+(VLOOKUP(AC19,'Team data'!$B$2:$L$21,11)*$AG19)+$AE19,0)</f>
        <v>2.2963087846182173</v>
      </c>
      <c r="AO19">
        <f>IFERROR((VLOOKUP(AD19,'Team data'!$B$2:$L$21,11)*$AF19)+(VLOOKUP(AD19,'Team data'!$B$2:$L$21,11)*$AG19)+$AE19,0)</f>
        <v>2.4011312125417001</v>
      </c>
      <c r="AP19">
        <f t="shared" si="0"/>
        <v>22.071604423716813</v>
      </c>
    </row>
    <row r="20" spans="1:42">
      <c r="A20" t="s">
        <v>117</v>
      </c>
      <c r="B20" t="s">
        <v>87</v>
      </c>
      <c r="C20" t="s">
        <v>88</v>
      </c>
      <c r="D20" t="s">
        <v>65</v>
      </c>
      <c r="E20" t="s">
        <v>46</v>
      </c>
      <c r="F20" s="2">
        <v>0.45</v>
      </c>
      <c r="G20" s="2">
        <v>0.11</v>
      </c>
      <c r="H20" s="2">
        <v>0.42</v>
      </c>
      <c r="I20" s="2">
        <v>0.18</v>
      </c>
      <c r="J20" s="2">
        <v>0.45</v>
      </c>
      <c r="K20" s="2">
        <v>0.15</v>
      </c>
      <c r="L20" s="2">
        <f>(F20+H20+J20)/3</f>
        <v>0.44</v>
      </c>
      <c r="M20" s="2">
        <f>(G20+I20+K20)/3</f>
        <v>0.14666666666666664</v>
      </c>
      <c r="N20" s="2">
        <f>SUM(L20+M20)</f>
        <v>0.58666666666666667</v>
      </c>
      <c r="O20" s="2">
        <v>71</v>
      </c>
      <c r="P20" t="s">
        <v>41</v>
      </c>
      <c r="Q20" t="s">
        <v>66</v>
      </c>
      <c r="S20" t="s">
        <v>67</v>
      </c>
      <c r="T20" t="s">
        <v>68</v>
      </c>
      <c r="U20" t="s">
        <v>45</v>
      </c>
      <c r="V20" t="s">
        <v>69</v>
      </c>
      <c r="X20" t="s">
        <v>54</v>
      </c>
      <c r="Z20" t="s">
        <v>70</v>
      </c>
      <c r="AA20" t="s">
        <v>59</v>
      </c>
      <c r="AB20" t="s">
        <v>71</v>
      </c>
      <c r="AD20" t="s">
        <v>42</v>
      </c>
      <c r="AE20" t="str">
        <f>IF(O20&gt;59,"2","1")</f>
        <v>2</v>
      </c>
      <c r="AF20">
        <f>IF(C20="D",L20*6, IF( C20="M",L20*5, L20*4))</f>
        <v>1.76</v>
      </c>
      <c r="AG20">
        <f>IF(D20="D",M20*3, IF( D20="M",M20*3, M20*3))</f>
        <v>0.43999999999999995</v>
      </c>
      <c r="AH20">
        <f>IFERROR(((VLOOKUP(Q20,'Team data'!$B$2:$L$21,11)*$AF20)+(VLOOKUP(Q20,'Team data'!$B$2:$L$21,11)*$AG20)+$AE20),0)+IFERROR((VLOOKUP(R20,'Team data'!$B$2:$L$21,11)*$AF20)+(VLOOKUP(R20,'Team data'!$B$2:$L$21,11)*$AG20)+$AE20,0)</f>
        <v>3.8009972807994714</v>
      </c>
      <c r="AI20">
        <f>IFERROR((VLOOKUP(S20,'Team data'!$B$2:$L$21,11)*$AF20)+(VLOOKUP(S20,'Team data'!$B$2:$L$21,11)*$AG20)+$AE20,0)</f>
        <v>3.9910522703673434</v>
      </c>
      <c r="AJ20">
        <f>IFERROR(((VLOOKUP(T20,'Team data'!$B$2:$L$21,11)*$AF20)+(VLOOKUP(T20,'Team data'!$B$2:$L$21,11)*$AG20)+$AE20),0)+IFERROR((VLOOKUP(U20,'Team data'!$B$2:$L$21,11)*$AF20)+(VLOOKUP(U20,'Team data'!$B$2:$L$21,11)*$AG20)+$AE20,0)</f>
        <v>7.5297413039189838</v>
      </c>
      <c r="AK20">
        <f>IFERROR(((VLOOKUP(V20,'Team data'!$B$2:$L$21,11)*$AF20)+(VLOOKUP(V20,'Team data'!$B$2:$L$21,11)*$AG20)+$AE20),0)+IFERROR((VLOOKUP(W20,'Team data'!$B$2:$L$21,11)*$AF20)+(VLOOKUP(W20,'Team data'!$B$2:$L$21,11)*$AG20)+$AE20,0)</f>
        <v>4.1653531426941797</v>
      </c>
      <c r="AL20">
        <f>IFERROR(((VLOOKUP(X20,'Team data'!$B$2:$L$21,11)*$AF20)+(VLOOKUP(X20,'Team data'!$B$2:$L$21,11)*$AG20)+$AE20),0)+IFERROR((VLOOKUP(Y20,'Team data'!$B$2:$L$21,11)*$AF20)+(VLOOKUP(Y20,'Team data'!$B$2:$L$21,11)*$AG20)+$AE20,0)</f>
        <v>4.0244822837018877</v>
      </c>
      <c r="AM20">
        <f>IFERROR(((VLOOKUP(Z20,'Team data'!$B$2:$L$21,11)*$AF20)+(VLOOKUP(Z20,'Team data'!$B$2:$L$21,11)*$AG20)+$AE20),0)+IFERROR((VLOOKUP(AA20,'Team data'!$B$2:$L$21,11)*$AF20)+(VLOOKUP(AA20,'Team data'!$B$2:$L$21,11)*$AG20)+$AE20,0)</f>
        <v>8.5836939453235903</v>
      </c>
      <c r="AN20">
        <f>IFERROR(((VLOOKUP(AB20,'Team data'!$B$2:$L$21,11)*$AF20)+(VLOOKUP(AB20,'Team data'!$B$2:$L$21,11)*$AG20)+$AE20),0)+IFERROR((VLOOKUP(AC20,'Team data'!$B$2:$L$21,11)*$AF20)+(VLOOKUP(AC20,'Team data'!$B$2:$L$21,11)*$AG20)+$AE20,0)</f>
        <v>4.3857431878471793</v>
      </c>
      <c r="AO20">
        <f>IFERROR((VLOOKUP(AD20,'Team data'!$B$2:$L$21,11)*$AF20)+(VLOOKUP(AD20,'Team data'!$B$2:$L$21,11)*$AG20)+$AE20,0)</f>
        <v>4.3052283510602081</v>
      </c>
      <c r="AP20">
        <f t="shared" si="0"/>
        <v>40.786291765712846</v>
      </c>
    </row>
    <row r="21" spans="1:42">
      <c r="A21" t="s">
        <v>118</v>
      </c>
      <c r="B21" t="s">
        <v>51</v>
      </c>
      <c r="C21" t="s">
        <v>52</v>
      </c>
      <c r="D21" t="s">
        <v>101</v>
      </c>
      <c r="E21" t="s">
        <v>67</v>
      </c>
      <c r="F21" s="2">
        <v>0.3</v>
      </c>
      <c r="G21" s="2">
        <v>0.11</v>
      </c>
      <c r="H21" s="2">
        <v>0.32</v>
      </c>
      <c r="I21" s="2">
        <v>0.12</v>
      </c>
      <c r="J21" s="2">
        <v>0.35</v>
      </c>
      <c r="K21" s="2">
        <v>0.13</v>
      </c>
      <c r="L21" s="2">
        <f>(F21+H21+J21)/3</f>
        <v>0.32333333333333331</v>
      </c>
      <c r="M21" s="2">
        <f>(G21+I21+K21)/3</f>
        <v>0.12</v>
      </c>
      <c r="N21" s="2">
        <f>SUM(L21+M21)</f>
        <v>0.4433333333333333</v>
      </c>
      <c r="O21" s="2">
        <v>62</v>
      </c>
      <c r="P21" t="s">
        <v>41</v>
      </c>
      <c r="Q21" t="s">
        <v>76</v>
      </c>
      <c r="S21" t="s">
        <v>78</v>
      </c>
      <c r="T21" t="s">
        <v>59</v>
      </c>
      <c r="U21" t="s">
        <v>48</v>
      </c>
      <c r="V21" t="s">
        <v>55</v>
      </c>
      <c r="X21" t="s">
        <v>98</v>
      </c>
      <c r="Z21" t="s">
        <v>69</v>
      </c>
      <c r="AB21" t="s">
        <v>90</v>
      </c>
      <c r="AD21" t="s">
        <v>40</v>
      </c>
      <c r="AE21" t="str">
        <f>IF(O21&gt;59,"2","1")</f>
        <v>2</v>
      </c>
      <c r="AF21">
        <f>IF(C21="D",L21*6, IF( C21="M",L21*5, L21*4))</f>
        <v>1.6166666666666665</v>
      </c>
      <c r="AG21">
        <f>IF(D21="D",M21*3, IF( D21="M",M21*3, M21*3))</f>
        <v>0.36</v>
      </c>
      <c r="AH21">
        <f>IFERROR(((VLOOKUP(Q21,'Team data'!$B$2:$L$21,11)*$AF21)+(VLOOKUP(Q21,'Team data'!$B$2:$L$21,11)*$AG21)+$AE21),0)+IFERROR((VLOOKUP(R21,'Team data'!$B$2:$L$21,11)*$AF21)+(VLOOKUP(R21,'Team data'!$B$2:$L$21,11)*$AG21)+$AE21,0)</f>
        <v>4.6596032758470036</v>
      </c>
      <c r="AI21">
        <f>IFERROR((VLOOKUP(S21,'Team data'!$B$2:$L$21,11)*$AF21)+(VLOOKUP(S21,'Team data'!$B$2:$L$21,11)*$AG21)+$AE21,0)</f>
        <v>3.6566213054706855</v>
      </c>
      <c r="AJ21">
        <f>IFERROR(((VLOOKUP(T21,'Team data'!$B$2:$L$21,11)*$AF21)+(VLOOKUP(T21,'Team data'!$B$2:$L$21,11)*$AG21)+$AE21),0)+IFERROR((VLOOKUP(U21,'Team data'!$B$2:$L$21,11)*$AF21)+(VLOOKUP(U21,'Team data'!$B$2:$L$21,11)*$AG21)+$AE21,0)</f>
        <v>6.5948524317747248</v>
      </c>
      <c r="AK21">
        <f>IFERROR(((VLOOKUP(V21,'Team data'!$B$2:$L$21,11)*$AF21)+(VLOOKUP(V21,'Team data'!$B$2:$L$21,11)*$AG21)+$AE21),0)+IFERROR((VLOOKUP(W21,'Team data'!$B$2:$L$21,11)*$AF21)+(VLOOKUP(W21,'Team data'!$B$2:$L$21,11)*$AG21)+$AE21,0)</f>
        <v>3.976105412080436</v>
      </c>
      <c r="AL21">
        <f>IFERROR(((VLOOKUP(X21,'Team data'!$B$2:$L$21,11)*$AF21)+(VLOOKUP(X21,'Team data'!$B$2:$L$21,11)*$AG21)+$AE21),0)+IFERROR((VLOOKUP(Y21,'Team data'!$B$2:$L$21,11)*$AF21)+(VLOOKUP(Y21,'Team data'!$B$2:$L$21,11)*$AG21)+$AE21,0)</f>
        <v>3.854629816786824</v>
      </c>
      <c r="AM21">
        <f>IFERROR(((VLOOKUP(Z21,'Team data'!$B$2:$L$21,11)*$AF21)+(VLOOKUP(Z21,'Team data'!$B$2:$L$21,11)*$AG21)+$AE21),0)+IFERROR((VLOOKUP(AA21,'Team data'!$B$2:$L$21,11)*$AF21)+(VLOOKUP(AA21,'Team data'!$B$2:$L$21,11)*$AG21)+$AE21,0)</f>
        <v>3.9455369903297703</v>
      </c>
      <c r="AN21">
        <f>IFERROR(((VLOOKUP(AB21,'Team data'!$B$2:$L$21,11)*$AF21)+(VLOOKUP(AB21,'Team data'!$B$2:$L$21,11)*$AG21)+$AE21),0)+IFERROR((VLOOKUP(AC21,'Team data'!$B$2:$L$21,11)*$AF21)+(VLOOKUP(AC21,'Team data'!$B$2:$L$21,11)*$AG21)+$AE21,0)</f>
        <v>4.4651248683215501</v>
      </c>
      <c r="AO21">
        <f>IFERROR((VLOOKUP(AD21,'Team data'!$B$2:$L$21,11)*$AF21)+(VLOOKUP(AD21,'Team data'!$B$2:$L$21,11)*$AG21)+$AE21,0)</f>
        <v>3.8189666579321502</v>
      </c>
      <c r="AP21">
        <f t="shared" si="0"/>
        <v>34.971440758543139</v>
      </c>
    </row>
    <row r="22" spans="1:42">
      <c r="A22" t="s">
        <v>119</v>
      </c>
      <c r="B22" t="s">
        <v>63</v>
      </c>
      <c r="C22" t="s">
        <v>64</v>
      </c>
      <c r="D22" t="s">
        <v>110</v>
      </c>
      <c r="E22" t="s">
        <v>91</v>
      </c>
      <c r="F22" s="2">
        <v>0</v>
      </c>
      <c r="G22" s="2">
        <v>0.02</v>
      </c>
      <c r="H22" s="2">
        <v>0</v>
      </c>
      <c r="I22" s="2">
        <v>0</v>
      </c>
      <c r="J22" s="2">
        <v>0.01</v>
      </c>
      <c r="K22" s="2">
        <v>0.01</v>
      </c>
      <c r="L22" s="2">
        <f>(F22+H22+J22)/3</f>
        <v>3.3333333333333335E-3</v>
      </c>
      <c r="M22" s="2">
        <f>(G22+I22+K22)/3</f>
        <v>0.01</v>
      </c>
      <c r="N22" s="2">
        <f>SUM(L22+M22)</f>
        <v>1.3333333333333334E-2</v>
      </c>
      <c r="O22" s="4">
        <v>96</v>
      </c>
      <c r="P22" t="s">
        <v>41</v>
      </c>
      <c r="Q22" t="s">
        <v>104</v>
      </c>
      <c r="S22" t="s">
        <v>105</v>
      </c>
      <c r="T22" t="s">
        <v>69</v>
      </c>
      <c r="V22" t="s">
        <v>42</v>
      </c>
      <c r="X22" t="s">
        <v>71</v>
      </c>
      <c r="Z22" t="s">
        <v>99</v>
      </c>
      <c r="AA22" t="s">
        <v>111</v>
      </c>
      <c r="AB22" t="s">
        <v>68</v>
      </c>
      <c r="AD22" t="s">
        <v>56</v>
      </c>
      <c r="AE22" t="str">
        <f>IF(O22&gt;59,"2","1")</f>
        <v>2</v>
      </c>
      <c r="AF22">
        <f>IF(C22="D",L22*6, IF( C22="M",L22*5, L22*4))</f>
        <v>1.3333333333333334E-2</v>
      </c>
      <c r="AG22">
        <f>IF(D22="D",M22*3, IF( D22="M",M22*3, M22*3))</f>
        <v>0.03</v>
      </c>
      <c r="AH22">
        <f>IFERROR(((VLOOKUP(Q22,'Team data'!$B$2:$L$21,11)*$AF22)+(VLOOKUP(Q22,'Team data'!$B$2:$L$21,11)*$AG22)+$AE22),0)+IFERROR((VLOOKUP(R22,'Team data'!$B$2:$L$21,11)*$AF22)+(VLOOKUP(R22,'Team data'!$B$2:$L$21,11)*$AG22)+$AE22,0)</f>
        <v>2.048936290320519</v>
      </c>
      <c r="AI22">
        <f>IFERROR((VLOOKUP(S22,'Team data'!$B$2:$L$21,11)*$AF22)+(VLOOKUP(S22,'Team data'!$B$2:$L$21,11)*$AG22)+$AE22,0)</f>
        <v>2.0206421089742106</v>
      </c>
      <c r="AJ22">
        <f>IFERROR(((VLOOKUP(T22,'Team data'!$B$2:$L$21,11)*$AF22)+(VLOOKUP(T22,'Team data'!$B$2:$L$21,11)*$AG22)+$AE22),0)+IFERROR((VLOOKUP(U22,'Team data'!$B$2:$L$21,11)*$AF22)+(VLOOKUP(U22,'Team data'!$B$2:$L$21,11)*$AG22)+$AE22,0)</f>
        <v>2.0426508952348854</v>
      </c>
      <c r="AK22">
        <f>IFERROR(((VLOOKUP(V22,'Team data'!$B$2:$L$21,11)*$AF22)+(VLOOKUP(V22,'Team data'!$B$2:$L$21,11)*$AG22)+$AE22),0)+IFERROR((VLOOKUP(W22,'Team data'!$B$2:$L$21,11)*$AF22)+(VLOOKUP(W22,'Team data'!$B$2:$L$21,11)*$AG22)+$AE22,0)</f>
        <v>2.0454060129754286</v>
      </c>
      <c r="AL22">
        <f>IFERROR(((VLOOKUP(X22,'Team data'!$B$2:$L$21,11)*$AF22)+(VLOOKUP(X22,'Team data'!$B$2:$L$21,11)*$AG22)+$AE22),0)+IFERROR((VLOOKUP(Y22,'Team data'!$B$2:$L$21,11)*$AF22)+(VLOOKUP(Y22,'Team data'!$B$2:$L$21,11)*$AG22)+$AE22,0)</f>
        <v>2.0469919112757777</v>
      </c>
      <c r="AM22">
        <f>IFERROR(((VLOOKUP(Z22,'Team data'!$B$2:$L$21,11)*$AF22)+(VLOOKUP(Z22,'Team data'!$B$2:$L$21,11)*$AG22)+$AE22),0)+IFERROR((VLOOKUP(AA22,'Team data'!$B$2:$L$21,11)*$AF22)+(VLOOKUP(AA22,'Team data'!$B$2:$L$21,11)*$AG22)+$AE22,0)</f>
        <v>4.0754610537241618</v>
      </c>
      <c r="AN22">
        <f>IFERROR(((VLOOKUP(AB22,'Team data'!$B$2:$L$21,11)*$AF22)+(VLOOKUP(AB22,'Team data'!$B$2:$L$21,11)*$AG22)+$AE22),0)+IFERROR((VLOOKUP(AC22,'Team data'!$B$2:$L$21,11)*$AF22)+(VLOOKUP(AC22,'Team data'!$B$2:$L$21,11)*$AG22)+$AE22,0)</f>
        <v>2.0433210292698916</v>
      </c>
      <c r="AO22">
        <f>IFERROR((VLOOKUP(AD22,'Team data'!$B$2:$L$21,11)*$AF22)+(VLOOKUP(AD22,'Team data'!$B$2:$L$21,11)*$AG22)+$AE22,0)</f>
        <v>2.0406579892381598</v>
      </c>
      <c r="AP22">
        <f t="shared" si="0"/>
        <v>18.364067291013033</v>
      </c>
    </row>
    <row r="23" spans="1:42">
      <c r="A23" t="s">
        <v>120</v>
      </c>
      <c r="B23" t="s">
        <v>51</v>
      </c>
      <c r="C23" t="s">
        <v>52</v>
      </c>
      <c r="D23" t="s">
        <v>83</v>
      </c>
      <c r="E23" t="s">
        <v>42</v>
      </c>
      <c r="F23" s="2">
        <v>0.01</v>
      </c>
      <c r="G23" s="2">
        <v>0.03</v>
      </c>
      <c r="H23" s="2">
        <v>0.01</v>
      </c>
      <c r="I23" s="2">
        <v>0.03</v>
      </c>
      <c r="J23" s="2">
        <v>0.01</v>
      </c>
      <c r="K23" s="2">
        <v>0.03</v>
      </c>
      <c r="L23" s="2">
        <f>(F23+H23+J23)/3</f>
        <v>0.01</v>
      </c>
      <c r="M23" s="2">
        <f>(G23+I23+K23)/3</f>
        <v>0.03</v>
      </c>
      <c r="N23" s="2">
        <f>SUM(L23+M23)</f>
        <v>0.04</v>
      </c>
      <c r="O23" s="2">
        <v>90</v>
      </c>
      <c r="P23" t="s">
        <v>41</v>
      </c>
      <c r="Q23" t="s">
        <v>54</v>
      </c>
      <c r="R23" t="s">
        <v>84</v>
      </c>
      <c r="S23" t="s">
        <v>69</v>
      </c>
      <c r="T23" t="s">
        <v>74</v>
      </c>
      <c r="V23" t="s">
        <v>77</v>
      </c>
      <c r="X23" t="s">
        <v>80</v>
      </c>
      <c r="Z23" t="s">
        <v>85</v>
      </c>
      <c r="AA23" t="s">
        <v>66</v>
      </c>
      <c r="AB23" t="s">
        <v>79</v>
      </c>
      <c r="AC23" t="s">
        <v>57</v>
      </c>
      <c r="AD23" t="s">
        <v>78</v>
      </c>
      <c r="AE23" t="str">
        <f>IF(O23&gt;59,"2","1")</f>
        <v>2</v>
      </c>
      <c r="AF23">
        <f>IF(C23="D",L23*6, IF( C23="M",L23*5, L23*4))</f>
        <v>0.05</v>
      </c>
      <c r="AG23">
        <f>IF(D23="D",M23*3, IF( D23="M",M23*3, M23*3))</f>
        <v>0.09</v>
      </c>
      <c r="AH23">
        <f>IFERROR(((VLOOKUP(Q23,'Team data'!$B$2:$L$21,11)*$AF23)+(VLOOKUP(Q23,'Team data'!$B$2:$L$21,11)*$AG23)+$AE23),0)+IFERROR((VLOOKUP(R23,'Team data'!$B$2:$L$21,11)*$AF23)+(VLOOKUP(R23,'Team data'!$B$2:$L$21,11)*$AG23)+$AE23,0)</f>
        <v>4.2721019108736789</v>
      </c>
      <c r="AI23">
        <f>IFERROR((VLOOKUP(S23,'Team data'!$B$2:$L$21,11)*$AF23)+(VLOOKUP(S23,'Team data'!$B$2:$L$21,11)*$AG23)+$AE23,0)</f>
        <v>2.1377951999896294</v>
      </c>
      <c r="AJ23">
        <f>IFERROR(((VLOOKUP(T23,'Team data'!$B$2:$L$21,11)*$AF23)+(VLOOKUP(T23,'Team data'!$B$2:$L$21,11)*$AG23)+$AE23),0)+IFERROR((VLOOKUP(U23,'Team data'!$B$2:$L$21,11)*$AF23)+(VLOOKUP(U23,'Team data'!$B$2:$L$21,11)*$AG23)+$AE23,0)</f>
        <v>2.1710617358156608</v>
      </c>
      <c r="AK23">
        <f>IFERROR(((VLOOKUP(V23,'Team data'!$B$2:$L$21,11)*$AF23)+(VLOOKUP(V23,'Team data'!$B$2:$L$21,11)*$AG23)+$AE23),0)+IFERROR((VLOOKUP(W23,'Team data'!$B$2:$L$21,11)*$AF23)+(VLOOKUP(W23,'Team data'!$B$2:$L$21,11)*$AG23)+$AE23,0)</f>
        <v>2.088372370505962</v>
      </c>
      <c r="AL23">
        <f>IFERROR(((VLOOKUP(X23,'Team data'!$B$2:$L$21,11)*$AF23)+(VLOOKUP(X23,'Team data'!$B$2:$L$21,11)*$AG23)+$AE23),0)+IFERROR((VLOOKUP(Y23,'Team data'!$B$2:$L$21,11)*$AF23)+(VLOOKUP(Y23,'Team data'!$B$2:$L$21,11)*$AG23)+$AE23,0)</f>
        <v>2.0846596527480621</v>
      </c>
      <c r="AM23">
        <f>IFERROR(((VLOOKUP(Z23,'Team data'!$B$2:$L$21,11)*$AF23)+(VLOOKUP(Z23,'Team data'!$B$2:$L$21,11)*$AG23)+$AE23),0)+IFERROR((VLOOKUP(AA23,'Team data'!$B$2:$L$21,11)*$AF23)+(VLOOKUP(AA23,'Team data'!$B$2:$L$21,11)*$AG23)+$AE23,0)</f>
        <v>4.2856706536847184</v>
      </c>
      <c r="AN23">
        <f>IFERROR(((VLOOKUP(AB23,'Team data'!$B$2:$L$21,11)*$AF23)+(VLOOKUP(AB23,'Team data'!$B$2:$L$21,11)*$AG23)+$AE23),0)+IFERROR((VLOOKUP(AC23,'Team data'!$B$2:$L$21,11)*$AF23)+(VLOOKUP(AC23,'Team data'!$B$2:$L$21,11)*$AG23)+$AE23,0)</f>
        <v>4.2836128109149865</v>
      </c>
      <c r="AO23">
        <f>IFERROR((VLOOKUP(AD23,'Team data'!$B$2:$L$21,11)*$AF23)+(VLOOKUP(AD23,'Team data'!$B$2:$L$21,11)*$AG23)+$AE23,0)</f>
        <v>2.1173323690215327</v>
      </c>
      <c r="AP23">
        <f t="shared" si="0"/>
        <v>23.440606703554231</v>
      </c>
    </row>
    <row r="24" spans="1:42">
      <c r="A24" t="s">
        <v>121</v>
      </c>
      <c r="B24" t="s">
        <v>87</v>
      </c>
      <c r="C24" t="s">
        <v>88</v>
      </c>
      <c r="D24" t="s">
        <v>122</v>
      </c>
      <c r="E24" t="s">
        <v>61</v>
      </c>
      <c r="F24" s="2">
        <v>0.18</v>
      </c>
      <c r="G24" s="2">
        <v>0.17</v>
      </c>
      <c r="H24" s="2">
        <v>0.19</v>
      </c>
      <c r="I24" s="2">
        <v>0.18</v>
      </c>
      <c r="J24" s="2">
        <v>0.21</v>
      </c>
      <c r="K24" s="2">
        <v>0.15</v>
      </c>
      <c r="L24" s="2">
        <f>(F24+H24+J24)/3</f>
        <v>0.19333333333333333</v>
      </c>
      <c r="M24" s="2">
        <f>(G24+I24+K24)/3</f>
        <v>0.16666666666666666</v>
      </c>
      <c r="N24" s="2">
        <f>SUM(L24+M24)</f>
        <v>0.36</v>
      </c>
      <c r="O24" s="2">
        <v>86</v>
      </c>
      <c r="P24" t="s">
        <v>41</v>
      </c>
      <c r="Q24" t="s">
        <v>59</v>
      </c>
      <c r="S24" t="s">
        <v>56</v>
      </c>
      <c r="T24" t="s">
        <v>74</v>
      </c>
      <c r="U24" t="s">
        <v>66</v>
      </c>
      <c r="V24" t="s">
        <v>47</v>
      </c>
      <c r="X24" t="s">
        <v>91</v>
      </c>
      <c r="Z24" t="s">
        <v>105</v>
      </c>
      <c r="AB24" t="s">
        <v>46</v>
      </c>
      <c r="AD24" t="s">
        <v>84</v>
      </c>
      <c r="AE24" t="str">
        <f>IF(O24&gt;59,"2","1")</f>
        <v>2</v>
      </c>
      <c r="AF24">
        <f>IF(C24="D",L24*6, IF( C24="M",L24*5, L24*4))</f>
        <v>0.77333333333333332</v>
      </c>
      <c r="AG24">
        <f>IF(D24="D",M24*3, IF( D24="M",M24*3, M24*3))</f>
        <v>0.5</v>
      </c>
      <c r="AH24">
        <f>IFERROR(((VLOOKUP(Q24,'Team data'!$B$2:$L$21,11)*$AF24)+(VLOOKUP(Q24,'Team data'!$B$2:$L$21,11)*$AG24)+$AE24),0)+IFERROR((VLOOKUP(R24,'Team data'!$B$2:$L$21,11)*$AF24)+(VLOOKUP(R24,'Team data'!$B$2:$L$21,11)*$AG24)+$AE24,0)</f>
        <v>3.0649971200805926</v>
      </c>
      <c r="AI24">
        <f>IFERROR((VLOOKUP(S24,'Team data'!$B$2:$L$21,11)*$AF24)+(VLOOKUP(S24,'Team data'!$B$2:$L$21,11)*$AG24)+$AE24,0)</f>
        <v>3.1947193760751551</v>
      </c>
      <c r="AJ24">
        <f>IFERROR(((VLOOKUP(T24,'Team data'!$B$2:$L$21,11)*$AF24)+(VLOOKUP(T24,'Team data'!$B$2:$L$21,11)*$AG24)+$AE24),0)+IFERROR((VLOOKUP(U24,'Team data'!$B$2:$L$21,11)*$AF24)+(VLOOKUP(U24,'Team data'!$B$2:$L$21,11)*$AG24)+$AE24,0)</f>
        <v>6.5982426120848157</v>
      </c>
      <c r="AK24">
        <f>IFERROR(((VLOOKUP(V24,'Team data'!$B$2:$L$21,11)*$AF24)+(VLOOKUP(V24,'Team data'!$B$2:$L$21,11)*$AG24)+$AE24),0)+IFERROR((VLOOKUP(W24,'Team data'!$B$2:$L$21,11)*$AF24)+(VLOOKUP(W24,'Team data'!$B$2:$L$21,11)*$AG24)+$AE24,0)</f>
        <v>3.7132688893314594</v>
      </c>
      <c r="AL24">
        <f>IFERROR(((VLOOKUP(X24,'Team data'!$B$2:$L$21,11)*$AF24)+(VLOOKUP(X24,'Team data'!$B$2:$L$21,11)*$AG24)+$AE24),0)+IFERROR((VLOOKUP(Y24,'Team data'!$B$2:$L$21,11)*$AF24)+(VLOOKUP(Y24,'Team data'!$B$2:$L$21,11)*$AG24)+$AE24,0)</f>
        <v>2.8037677507923231</v>
      </c>
      <c r="AM24">
        <f>IFERROR(((VLOOKUP(Z24,'Team data'!$B$2:$L$21,11)*$AF24)+(VLOOKUP(Z24,'Team data'!$B$2:$L$21,11)*$AG24)+$AE24),0)+IFERROR((VLOOKUP(AA24,'Team data'!$B$2:$L$21,11)*$AF24)+(VLOOKUP(AA24,'Team data'!$B$2:$L$21,11)*$AG24)+$AE24,0)</f>
        <v>2.6065604329344918</v>
      </c>
      <c r="AN24">
        <f>IFERROR(((VLOOKUP(AB24,'Team data'!$B$2:$L$21,11)*$AF24)+(VLOOKUP(AB24,'Team data'!$B$2:$L$21,11)*$AG24)+$AE24),0)+IFERROR((VLOOKUP(AC24,'Team data'!$B$2:$L$21,11)*$AF24)+(VLOOKUP(AC24,'Team data'!$B$2:$L$21,11)*$AG24)+$AE24,0)</f>
        <v>3.0671658325291768</v>
      </c>
      <c r="AO24">
        <f>IFERROR((VLOOKUP(AD24,'Team data'!$B$2:$L$21,11)*$AF24)+(VLOOKUP(AD24,'Team data'!$B$2:$L$21,11)*$AG24)+$AE24,0)</f>
        <v>3.3030858589379113</v>
      </c>
      <c r="AP24">
        <f t="shared" si="0"/>
        <v>28.351807872765932</v>
      </c>
    </row>
    <row r="25" spans="1:42">
      <c r="A25" t="s">
        <v>123</v>
      </c>
      <c r="B25" t="s">
        <v>63</v>
      </c>
      <c r="C25" t="s">
        <v>64</v>
      </c>
      <c r="D25" t="s">
        <v>39</v>
      </c>
      <c r="E25" t="s">
        <v>40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f>(F25+H25+J25)/3</f>
        <v>0</v>
      </c>
      <c r="M25" s="2">
        <f>(G25+I25+K25)/3</f>
        <v>0</v>
      </c>
      <c r="N25" s="2">
        <f>SUM(L25+M25)</f>
        <v>0</v>
      </c>
      <c r="O25" s="2">
        <v>94</v>
      </c>
      <c r="P25" t="s">
        <v>41</v>
      </c>
      <c r="Q25" t="s">
        <v>42</v>
      </c>
      <c r="S25" t="s">
        <v>43</v>
      </c>
      <c r="T25" t="s">
        <v>44</v>
      </c>
      <c r="V25" t="s">
        <v>45</v>
      </c>
      <c r="X25" t="s">
        <v>46</v>
      </c>
      <c r="Z25" t="s">
        <v>47</v>
      </c>
      <c r="AB25" t="s">
        <v>48</v>
      </c>
      <c r="AD25" t="s">
        <v>49</v>
      </c>
      <c r="AE25" t="str">
        <f>IF(O25&gt;59,"2","1")</f>
        <v>2</v>
      </c>
      <c r="AF25">
        <f>IF(C25="D",L25*6, IF( C25="M",L25*5, L25*4))</f>
        <v>0</v>
      </c>
      <c r="AG25">
        <f>IF(D25="D",M25*3, IF( D25="M",M25*3, M25*3))</f>
        <v>0</v>
      </c>
      <c r="AH25">
        <f>IFERROR(((VLOOKUP(Q25,'Team data'!$B$2:$L$21,11)*$AF25)+(VLOOKUP(Q25,'Team data'!$B$2:$L$21,11)*$AG25)+$AE25),0)+IFERROR((VLOOKUP(R25,'Team data'!$B$2:$L$21,11)*$AF25)+(VLOOKUP(R25,'Team data'!$B$2:$L$21,11)*$AG25)+$AE25,0)</f>
        <v>2</v>
      </c>
      <c r="AI25">
        <f>IFERROR((VLOOKUP(S25,'Team data'!$B$2:$L$21,11)*$AF25)+(VLOOKUP(S25,'Team data'!$B$2:$L$21,11)*$AG25)+$AE25,0)</f>
        <v>2</v>
      </c>
      <c r="AJ25">
        <f>IFERROR(((VLOOKUP(T25,'Team data'!$B$2:$L$21,11)*$AF25)+(VLOOKUP(T25,'Team data'!$B$2:$L$21,11)*$AG25)+$AE25),0)+IFERROR((VLOOKUP(U25,'Team data'!$B$2:$L$21,11)*$AF25)+(VLOOKUP(U25,'Team data'!$B$2:$L$21,11)*$AG25)+$AE25,0)</f>
        <v>2</v>
      </c>
      <c r="AK25">
        <f>IFERROR(((VLOOKUP(V25,'Team data'!$B$2:$L$21,11)*$AF25)+(VLOOKUP(V25,'Team data'!$B$2:$L$21,11)*$AG25)+$AE25),0)+IFERROR((VLOOKUP(W25,'Team data'!$B$2:$L$21,11)*$AF25)+(VLOOKUP(W25,'Team data'!$B$2:$L$21,11)*$AG25)+$AE25,0)</f>
        <v>2</v>
      </c>
      <c r="AL25">
        <f>IFERROR(((VLOOKUP(X25,'Team data'!$B$2:$L$21,11)*$AF25)+(VLOOKUP(X25,'Team data'!$B$2:$L$21,11)*$AG25)+$AE25),0)+IFERROR((VLOOKUP(Y25,'Team data'!$B$2:$L$21,11)*$AF25)+(VLOOKUP(Y25,'Team data'!$B$2:$L$21,11)*$AG25)+$AE25,0)</f>
        <v>2</v>
      </c>
      <c r="AM25">
        <f>IFERROR(((VLOOKUP(Z25,'Team data'!$B$2:$L$21,11)*$AF25)+(VLOOKUP(Z25,'Team data'!$B$2:$L$21,11)*$AG25)+$AE25),0)+IFERROR((VLOOKUP(AA25,'Team data'!$B$2:$L$21,11)*$AF25)+(VLOOKUP(AA25,'Team data'!$B$2:$L$21,11)*$AG25)+$AE25,0)</f>
        <v>2</v>
      </c>
      <c r="AN25">
        <f>IFERROR(((VLOOKUP(AB25,'Team data'!$B$2:$L$21,11)*$AF25)+(VLOOKUP(AB25,'Team data'!$B$2:$L$21,11)*$AG25)+$AE25),0)+IFERROR((VLOOKUP(AC25,'Team data'!$B$2:$L$21,11)*$AF25)+(VLOOKUP(AC25,'Team data'!$B$2:$L$21,11)*$AG25)+$AE25,0)</f>
        <v>2</v>
      </c>
      <c r="AO25">
        <f>IFERROR((VLOOKUP(AD25,'Team data'!$B$2:$L$21,11)*$AF25)+(VLOOKUP(AD25,'Team data'!$B$2:$L$21,11)*$AG25)+$AE25,0)</f>
        <v>2</v>
      </c>
      <c r="AP25">
        <f t="shared" si="0"/>
        <v>16</v>
      </c>
    </row>
    <row r="26" spans="1:42">
      <c r="A26" t="s">
        <v>124</v>
      </c>
      <c r="B26" t="s">
        <v>63</v>
      </c>
      <c r="C26" t="s">
        <v>64</v>
      </c>
      <c r="D26" t="s">
        <v>125</v>
      </c>
      <c r="E26" t="s">
        <v>79</v>
      </c>
      <c r="F26" s="2">
        <v>0</v>
      </c>
      <c r="G26" s="2">
        <v>0</v>
      </c>
      <c r="H26" s="2">
        <v>0</v>
      </c>
      <c r="I26" s="2">
        <v>0</v>
      </c>
      <c r="J26" s="2">
        <v>0.02</v>
      </c>
      <c r="K26" s="2">
        <v>0</v>
      </c>
      <c r="L26" s="2">
        <f>(F26+H26+J26)/3</f>
        <v>6.6666666666666671E-3</v>
      </c>
      <c r="M26" s="2">
        <f>(G26+I26+K26)/3</f>
        <v>0</v>
      </c>
      <c r="N26" s="2">
        <f>SUM(L26+M26)</f>
        <v>6.6666666666666671E-3</v>
      </c>
      <c r="O26" s="2">
        <v>97</v>
      </c>
      <c r="P26" t="s">
        <v>41</v>
      </c>
      <c r="Q26" t="s">
        <v>45</v>
      </c>
      <c r="S26" t="s">
        <v>40</v>
      </c>
      <c r="T26" t="s">
        <v>57</v>
      </c>
      <c r="V26" t="s">
        <v>99</v>
      </c>
      <c r="X26" t="s">
        <v>97</v>
      </c>
      <c r="Z26" t="s">
        <v>55</v>
      </c>
      <c r="AB26" t="s">
        <v>75</v>
      </c>
      <c r="AD26" t="s">
        <v>70</v>
      </c>
      <c r="AE26" t="str">
        <f>IF(O26&gt;59,"2","1")</f>
        <v>2</v>
      </c>
      <c r="AF26">
        <f>IF(C26="D",L26*6, IF( C26="M",L26*5, L26*4))</f>
        <v>2.6666666666666668E-2</v>
      </c>
      <c r="AG26">
        <f>IF(D26="D",M26*3, IF( D26="M",M26*3, M26*3))</f>
        <v>0</v>
      </c>
      <c r="AH26">
        <f>IFERROR(((VLOOKUP(Q26,'Team data'!$B$2:$L$21,11)*$AF26)+(VLOOKUP(Q26,'Team data'!$B$2:$L$21,11)*$AG26)+$AE26),0)+IFERROR((VLOOKUP(R26,'Team data'!$B$2:$L$21,11)*$AF26)+(VLOOKUP(R26,'Team data'!$B$2:$L$21,11)*$AG26)+$AE26,0)</f>
        <v>2.0161256481424878</v>
      </c>
      <c r="AI26">
        <f>IFERROR((VLOOKUP(S26,'Team data'!$B$2:$L$21,11)*$AF26)+(VLOOKUP(S26,'Team data'!$B$2:$L$21,11)*$AG26)+$AE26,0)</f>
        <v>2.0245391791963865</v>
      </c>
      <c r="AJ26">
        <f>IFERROR(((VLOOKUP(T26,'Team data'!$B$2:$L$21,11)*$AF26)+(VLOOKUP(T26,'Team data'!$B$2:$L$21,11)*$AG26)+$AE26),0)+IFERROR((VLOOKUP(U26,'Team data'!$B$2:$L$21,11)*$AF26)+(VLOOKUP(U26,'Team data'!$B$2:$L$21,11)*$AG26)+$AE26,0)</f>
        <v>2.0301146401972425</v>
      </c>
      <c r="AK26">
        <f>IFERROR(((VLOOKUP(V26,'Team data'!$B$2:$L$21,11)*$AF26)+(VLOOKUP(V26,'Team data'!$B$2:$L$21,11)*$AG26)+$AE26),0)+IFERROR((VLOOKUP(W26,'Team data'!$B$2:$L$21,11)*$AF26)+(VLOOKUP(W26,'Team data'!$B$2:$L$21,11)*$AG26)+$AE26,0)</f>
        <v>2.0223036046090175</v>
      </c>
      <c r="AL26">
        <f>IFERROR(((VLOOKUP(X26,'Team data'!$B$2:$L$21,11)*$AF26)+(VLOOKUP(X26,'Team data'!$B$2:$L$21,11)*$AG26)+$AE26),0)+IFERROR((VLOOKUP(Y26,'Team data'!$B$2:$L$21,11)*$AF26)+(VLOOKUP(Y26,'Team data'!$B$2:$L$21,11)*$AG26)+$AE26,0)</f>
        <v>2.0262467047599295</v>
      </c>
      <c r="AM26">
        <f>IFERROR(((VLOOKUP(Z26,'Team data'!$B$2:$L$21,11)*$AF26)+(VLOOKUP(Z26,'Team data'!$B$2:$L$21,11)*$AG26)+$AE26),0)+IFERROR((VLOOKUP(AA26,'Team data'!$B$2:$L$21,11)*$AF26)+(VLOOKUP(AA26,'Team data'!$B$2:$L$21,11)*$AG26)+$AE26,0)</f>
        <v>2.0266590949353178</v>
      </c>
      <c r="AN26">
        <f>IFERROR(((VLOOKUP(AB26,'Team data'!$B$2:$L$21,11)*$AF26)+(VLOOKUP(AB26,'Team data'!$B$2:$L$21,11)*$AG26)+$AE26),0)+IFERROR((VLOOKUP(AC26,'Team data'!$B$2:$L$21,11)*$AF26)+(VLOOKUP(AC26,'Team data'!$B$2:$L$21,11)*$AG26)+$AE26,0)</f>
        <v>2.0279421618310329</v>
      </c>
      <c r="AO26">
        <f>IFERROR((VLOOKUP(AD26,'Team data'!$B$2:$L$21,11)*$AF26)+(VLOOKUP(AD26,'Team data'!$B$2:$L$21,11)*$AG26)+$AE26,0)</f>
        <v>2.0332563220009652</v>
      </c>
      <c r="AP26">
        <f t="shared" si="0"/>
        <v>16.207187355672378</v>
      </c>
    </row>
    <row r="27" spans="1:42">
      <c r="A27" t="s">
        <v>126</v>
      </c>
      <c r="B27" t="s">
        <v>51</v>
      </c>
      <c r="C27" t="s">
        <v>52</v>
      </c>
      <c r="D27" t="s">
        <v>83</v>
      </c>
      <c r="E27" t="s">
        <v>42</v>
      </c>
      <c r="F27" s="2">
        <v>0.11</v>
      </c>
      <c r="G27" s="2">
        <v>0.04</v>
      </c>
      <c r="H27" s="2">
        <v>7.0000000000000007E-2</v>
      </c>
      <c r="I27" s="2">
        <v>0.03</v>
      </c>
      <c r="J27" s="2">
        <v>0.16</v>
      </c>
      <c r="K27" s="2">
        <v>0.03</v>
      </c>
      <c r="L27" s="2">
        <f>(F27+H27+J27)/3</f>
        <v>0.11333333333333333</v>
      </c>
      <c r="M27" s="2">
        <f>(G27+I27+K27)/3</f>
        <v>3.3333333333333333E-2</v>
      </c>
      <c r="N27" s="2">
        <f>SUM(L27+M27)</f>
        <v>0.14666666666666667</v>
      </c>
      <c r="O27" s="2">
        <v>49</v>
      </c>
      <c r="P27" t="s">
        <v>41</v>
      </c>
      <c r="Q27" t="s">
        <v>54</v>
      </c>
      <c r="R27" t="s">
        <v>84</v>
      </c>
      <c r="S27" t="s">
        <v>69</v>
      </c>
      <c r="T27" t="s">
        <v>74</v>
      </c>
      <c r="V27" t="s">
        <v>77</v>
      </c>
      <c r="X27" t="s">
        <v>80</v>
      </c>
      <c r="Z27" t="s">
        <v>85</v>
      </c>
      <c r="AA27" t="s">
        <v>66</v>
      </c>
      <c r="AB27" t="s">
        <v>79</v>
      </c>
      <c r="AC27" t="s">
        <v>57</v>
      </c>
      <c r="AD27" t="s">
        <v>78</v>
      </c>
      <c r="AE27" t="str">
        <f>IF(O27&gt;59,"2","1")</f>
        <v>1</v>
      </c>
      <c r="AF27">
        <f>IF(C27="D",L27*6, IF( C27="M",L27*5, L27*4))</f>
        <v>0.56666666666666665</v>
      </c>
      <c r="AG27">
        <f>IF(D27="D",M27*3, IF( D27="M",M27*3, M27*3))</f>
        <v>0.1</v>
      </c>
      <c r="AH27">
        <f>IFERROR(((VLOOKUP(Q27,'Team data'!$B$2:$L$21,11)*$AF27)+(VLOOKUP(Q27,'Team data'!$B$2:$L$21,11)*$AG27)+$AE27),0)+IFERROR((VLOOKUP(R27,'Team data'!$B$2:$L$21,11)*$AF27)+(VLOOKUP(R27,'Team data'!$B$2:$L$21,11)*$AG27)+$AE27,0)</f>
        <v>3.2957233851127579</v>
      </c>
      <c r="AI27">
        <f>IFERROR((VLOOKUP(S27,'Team data'!$B$2:$L$21,11)*$AF27)+(VLOOKUP(S27,'Team data'!$B$2:$L$21,11)*$AG27)+$AE27,0)</f>
        <v>1.6561676189982362</v>
      </c>
      <c r="AJ27">
        <f>IFERROR(((VLOOKUP(T27,'Team data'!$B$2:$L$21,11)*$AF27)+(VLOOKUP(T27,'Team data'!$B$2:$L$21,11)*$AG27)+$AE27),0)+IFERROR((VLOOKUP(U27,'Team data'!$B$2:$L$21,11)*$AF27)+(VLOOKUP(U27,'Team data'!$B$2:$L$21,11)*$AG27)+$AE27,0)</f>
        <v>1.814579694360289</v>
      </c>
      <c r="AK27">
        <f>IFERROR(((VLOOKUP(V27,'Team data'!$B$2:$L$21,11)*$AF27)+(VLOOKUP(V27,'Team data'!$B$2:$L$21,11)*$AG27)+$AE27),0)+IFERROR((VLOOKUP(W27,'Team data'!$B$2:$L$21,11)*$AF27)+(VLOOKUP(W27,'Team data'!$B$2:$L$21,11)*$AG27)+$AE27,0)</f>
        <v>1.4208208119331533</v>
      </c>
      <c r="AL27">
        <f>IFERROR(((VLOOKUP(X27,'Team data'!$B$2:$L$21,11)*$AF27)+(VLOOKUP(X27,'Team data'!$B$2:$L$21,11)*$AG27)+$AE27),0)+IFERROR((VLOOKUP(Y27,'Team data'!$B$2:$L$21,11)*$AF27)+(VLOOKUP(Y27,'Team data'!$B$2:$L$21,11)*$AG27)+$AE27,0)</f>
        <v>1.4031412035622002</v>
      </c>
      <c r="AM27">
        <f>IFERROR(((VLOOKUP(Z27,'Team data'!$B$2:$L$21,11)*$AF27)+(VLOOKUP(Z27,'Team data'!$B$2:$L$21,11)*$AG27)+$AE27),0)+IFERROR((VLOOKUP(AA27,'Team data'!$B$2:$L$21,11)*$AF27)+(VLOOKUP(AA27,'Team data'!$B$2:$L$21,11)*$AG27)+$AE27,0)</f>
        <v>3.3603364461177043</v>
      </c>
      <c r="AN27">
        <f>IFERROR(((VLOOKUP(AB27,'Team data'!$B$2:$L$21,11)*$AF27)+(VLOOKUP(AB27,'Team data'!$B$2:$L$21,11)*$AG27)+$AE27),0)+IFERROR((VLOOKUP(AC27,'Team data'!$B$2:$L$21,11)*$AF27)+(VLOOKUP(AC27,'Team data'!$B$2:$L$21,11)*$AG27)+$AE27,0)</f>
        <v>3.350537194833267</v>
      </c>
      <c r="AO27">
        <f>IFERROR((VLOOKUP(AD27,'Team data'!$B$2:$L$21,11)*$AF27)+(VLOOKUP(AD27,'Team data'!$B$2:$L$21,11)*$AG27)+$AE27,0)</f>
        <v>1.5587255667692026</v>
      </c>
      <c r="AP27">
        <f t="shared" si="0"/>
        <v>17.860031921686808</v>
      </c>
    </row>
    <row r="28" spans="1:42">
      <c r="A28" t="s">
        <v>127</v>
      </c>
      <c r="B28" t="s">
        <v>37</v>
      </c>
      <c r="C28" t="s">
        <v>38</v>
      </c>
      <c r="D28" t="s">
        <v>128</v>
      </c>
      <c r="E28" t="s">
        <v>80</v>
      </c>
      <c r="F28" s="2">
        <v>0.03</v>
      </c>
      <c r="G28" s="2">
        <v>0.02</v>
      </c>
      <c r="H28" s="2">
        <v>0.05</v>
      </c>
      <c r="I28" s="2">
        <v>0.01</v>
      </c>
      <c r="J28" s="2">
        <v>0.04</v>
      </c>
      <c r="K28" s="2">
        <v>0.02</v>
      </c>
      <c r="L28" s="2">
        <f>(F28+H28+J28)/3</f>
        <v>0.04</v>
      </c>
      <c r="M28" s="2">
        <f>(G28+I28+K28)/3</f>
        <v>1.6666666666666666E-2</v>
      </c>
      <c r="N28" s="2">
        <f>SUM(L28+M28)</f>
        <v>5.6666666666666671E-2</v>
      </c>
      <c r="O28" s="2">
        <v>86</v>
      </c>
      <c r="P28" t="s">
        <v>41</v>
      </c>
      <c r="Q28" t="s">
        <v>79</v>
      </c>
      <c r="S28" t="s">
        <v>68</v>
      </c>
      <c r="T28" t="s">
        <v>46</v>
      </c>
      <c r="V28" t="s">
        <v>40</v>
      </c>
      <c r="X28" t="s">
        <v>75</v>
      </c>
      <c r="Z28" t="s">
        <v>56</v>
      </c>
      <c r="AA28" t="s">
        <v>74</v>
      </c>
      <c r="AB28" t="s">
        <v>97</v>
      </c>
      <c r="AC28" t="s">
        <v>90</v>
      </c>
      <c r="AD28" t="s">
        <v>104</v>
      </c>
      <c r="AE28" t="str">
        <f>IF(O28&gt;59,"2","1")</f>
        <v>2</v>
      </c>
      <c r="AF28">
        <f>IF(C28="D",L28*6, IF( C28="M",L28*5, L28*4))</f>
        <v>0.24</v>
      </c>
      <c r="AG28">
        <f>IF(D28="D",M28*3, IF( D28="M",M28*3, M28*3))</f>
        <v>0.05</v>
      </c>
      <c r="AH28">
        <f>IFERROR(((VLOOKUP(Q28,'Team data'!$B$2:$L$21,11)*$AF28)+(VLOOKUP(Q28,'Team data'!$B$2:$L$21,11)*$AG28)+$AE28),0)+IFERROR((VLOOKUP(R28,'Team data'!$B$2:$L$21,11)*$AF28)+(VLOOKUP(R28,'Team data'!$B$2:$L$21,11)*$AG28)+$AE28,0)</f>
        <v>2.2599869676074578</v>
      </c>
      <c r="AI28">
        <f>IFERROR((VLOOKUP(S28,'Team data'!$B$2:$L$21,11)*$AF28)+(VLOOKUP(S28,'Team data'!$B$2:$L$21,11)*$AG28)+$AE28,0)</f>
        <v>2.2899176574215816</v>
      </c>
      <c r="AJ28">
        <f>IFERROR(((VLOOKUP(T28,'Team data'!$B$2:$L$21,11)*$AF28)+(VLOOKUP(T28,'Team data'!$B$2:$L$21,11)*$AG28)+$AE28),0)+IFERROR((VLOOKUP(U28,'Team data'!$B$2:$L$21,11)*$AF28)+(VLOOKUP(U28,'Team data'!$B$2:$L$21,11)*$AG28)+$AE28,0)</f>
        <v>2.2430456215446033</v>
      </c>
      <c r="AK28">
        <f>IFERROR(((VLOOKUP(V28,'Team data'!$B$2:$L$21,11)*$AF28)+(VLOOKUP(V28,'Team data'!$B$2:$L$21,11)*$AG28)+$AE28),0)+IFERROR((VLOOKUP(W28,'Team data'!$B$2:$L$21,11)*$AF28)+(VLOOKUP(W28,'Team data'!$B$2:$L$21,11)*$AG28)+$AE28,0)</f>
        <v>2.2668635737607032</v>
      </c>
      <c r="AL28">
        <f>IFERROR(((VLOOKUP(X28,'Team data'!$B$2:$L$21,11)*$AF28)+(VLOOKUP(X28,'Team data'!$B$2:$L$21,11)*$AG28)+$AE28),0)+IFERROR((VLOOKUP(Y28,'Team data'!$B$2:$L$21,11)*$AF28)+(VLOOKUP(Y28,'Team data'!$B$2:$L$21,11)*$AG28)+$AE28,0)</f>
        <v>2.3038710099124819</v>
      </c>
      <c r="AM28">
        <f>IFERROR(((VLOOKUP(Z28,'Team data'!$B$2:$L$21,11)*$AF28)+(VLOOKUP(Z28,'Team data'!$B$2:$L$21,11)*$AG28)+$AE28),0)+IFERROR((VLOOKUP(AA28,'Team data'!$B$2:$L$21,11)*$AF28)+(VLOOKUP(AA28,'Team data'!$B$2:$L$21,11)*$AG28)+$AE28,0)</f>
        <v>4.6264379411790255</v>
      </c>
      <c r="AN28">
        <f>IFERROR(((VLOOKUP(AB28,'Team data'!$B$2:$L$21,11)*$AF28)+(VLOOKUP(AB28,'Team data'!$B$2:$L$21,11)*$AG28)+$AE28),0)+IFERROR((VLOOKUP(AC28,'Team data'!$B$2:$L$21,11)*$AF28)+(VLOOKUP(AC28,'Team data'!$B$2:$L$21,11)*$AG28)+$AE28,0)</f>
        <v>4.6470954160247295</v>
      </c>
      <c r="AO28">
        <f>IFERROR((VLOOKUP(AD28,'Team data'!$B$2:$L$21,11)*$AF28)+(VLOOKUP(AD28,'Team data'!$B$2:$L$21,11)*$AG28)+$AE28,0)</f>
        <v>2.3274967121450136</v>
      </c>
      <c r="AP28">
        <f t="shared" si="0"/>
        <v>22.964714899595599</v>
      </c>
    </row>
    <row r="29" spans="1:42">
      <c r="A29" t="s">
        <v>129</v>
      </c>
      <c r="B29" t="s">
        <v>37</v>
      </c>
      <c r="C29" t="s">
        <v>38</v>
      </c>
      <c r="D29" t="s">
        <v>95</v>
      </c>
      <c r="E29" t="s">
        <v>76</v>
      </c>
      <c r="F29" s="2">
        <v>0.08</v>
      </c>
      <c r="G29" s="2">
        <v>0</v>
      </c>
      <c r="H29" s="2">
        <v>0.04</v>
      </c>
      <c r="I29" s="2">
        <v>0</v>
      </c>
      <c r="J29" s="2">
        <v>7.0000000000000007E-2</v>
      </c>
      <c r="K29" s="2">
        <v>0</v>
      </c>
      <c r="L29" s="2">
        <f>(F29+H29+J29)/3</f>
        <v>6.3333333333333339E-2</v>
      </c>
      <c r="M29" s="2">
        <f>(G29+I29+K29)/3</f>
        <v>0</v>
      </c>
      <c r="N29" s="2">
        <f>SUM(L29+M29)</f>
        <v>6.3333333333333339E-2</v>
      </c>
      <c r="O29" s="2">
        <v>83</v>
      </c>
      <c r="P29" t="s">
        <v>96</v>
      </c>
      <c r="Q29" t="s">
        <v>49</v>
      </c>
      <c r="S29" t="s">
        <v>44</v>
      </c>
      <c r="T29" t="s">
        <v>97</v>
      </c>
      <c r="V29" t="s">
        <v>61</v>
      </c>
      <c r="X29" t="s">
        <v>60</v>
      </c>
      <c r="Z29" t="s">
        <v>40</v>
      </c>
      <c r="AB29" t="s">
        <v>98</v>
      </c>
      <c r="AC29" t="s">
        <v>85</v>
      </c>
      <c r="AD29" t="s">
        <v>99</v>
      </c>
      <c r="AE29" t="str">
        <f>IF(O29&gt;59,"2","1")</f>
        <v>2</v>
      </c>
      <c r="AF29">
        <f>IF(C29="D",L29*6, IF( C29="M",L29*5, L29*4))</f>
        <v>0.38</v>
      </c>
      <c r="AG29">
        <f>IF(D29="D",M29*3, IF( D29="M",M29*3, M29*3))</f>
        <v>0</v>
      </c>
      <c r="AH29">
        <f>IFERROR(((VLOOKUP(Q29,'Team data'!$B$2:$L$21,11)*$AF29)+(VLOOKUP(Q29,'Team data'!$B$2:$L$21,11)*$AG29)+$AE29),0)+IFERROR((VLOOKUP(R29,'Team data'!$B$2:$L$21,11)*$AF29)+(VLOOKUP(R29,'Team data'!$B$2:$L$21,11)*$AG29)+$AE29,0)</f>
        <v>2.3439090285179955</v>
      </c>
      <c r="AI29">
        <f>IFERROR((VLOOKUP(S29,'Team data'!$B$2:$L$21,11)*$AF29)+(VLOOKUP(S29,'Team data'!$B$2:$L$21,11)*$AG29)+$AE29,0)</f>
        <v>2.388879025965764</v>
      </c>
      <c r="AJ29">
        <f>IFERROR(((VLOOKUP(T29,'Team data'!$B$2:$L$21,11)*$AF29)+(VLOOKUP(T29,'Team data'!$B$2:$L$21,11)*$AG29)+$AE29),0)+IFERROR((VLOOKUP(U29,'Team data'!$B$2:$L$21,11)*$AF29)+(VLOOKUP(U29,'Team data'!$B$2:$L$21,11)*$AG29)+$AE29,0)</f>
        <v>2.3740155428289946</v>
      </c>
      <c r="AK29">
        <f>IFERROR(((VLOOKUP(V29,'Team data'!$B$2:$L$21,11)*$AF29)+(VLOOKUP(V29,'Team data'!$B$2:$L$21,11)*$AG29)+$AE29),0)+IFERROR((VLOOKUP(W29,'Team data'!$B$2:$L$21,11)*$AF29)+(VLOOKUP(W29,'Team data'!$B$2:$L$21,11)*$AG29)+$AE29,0)</f>
        <v>2.4120829142645128</v>
      </c>
      <c r="AL29">
        <f>IFERROR(((VLOOKUP(X29,'Team data'!$B$2:$L$21,11)*$AF29)+(VLOOKUP(X29,'Team data'!$B$2:$L$21,11)*$AG29)+$AE29),0)+IFERROR((VLOOKUP(Y29,'Team data'!$B$2:$L$21,11)*$AF29)+(VLOOKUP(Y29,'Team data'!$B$2:$L$21,11)*$AG29)+$AE29,0)</f>
        <v>2.3439090285179955</v>
      </c>
      <c r="AM29">
        <f>IFERROR(((VLOOKUP(Z29,'Team data'!$B$2:$L$21,11)*$AF29)+(VLOOKUP(Z29,'Team data'!$B$2:$L$21,11)*$AG29)+$AE29),0)+IFERROR((VLOOKUP(AA29,'Team data'!$B$2:$L$21,11)*$AF29)+(VLOOKUP(AA29,'Team data'!$B$2:$L$21,11)*$AG29)+$AE29,0)</f>
        <v>2.3496833035485079</v>
      </c>
      <c r="AN29">
        <f>IFERROR(((VLOOKUP(AB29,'Team data'!$B$2:$L$21,11)*$AF29)+(VLOOKUP(AB29,'Team data'!$B$2:$L$21,11)*$AG29)+$AE29),0)+IFERROR((VLOOKUP(AC29,'Team data'!$B$2:$L$21,11)*$AF29)+(VLOOKUP(AC29,'Team data'!$B$2:$L$21,11)*$AG29)+$AE29,0)</f>
        <v>4.8208497160276877</v>
      </c>
      <c r="AO29">
        <f>IFERROR((VLOOKUP(AD29,'Team data'!$B$2:$L$21,11)*$AF29)+(VLOOKUP(AD29,'Team data'!$B$2:$L$21,11)*$AG29)+$AE29,0)</f>
        <v>2.3178263656785014</v>
      </c>
      <c r="AP29">
        <f t="shared" si="0"/>
        <v>21.35115492534996</v>
      </c>
    </row>
    <row r="30" spans="1:42">
      <c r="A30" t="s">
        <v>130</v>
      </c>
      <c r="B30" t="s">
        <v>37</v>
      </c>
      <c r="C30" t="s">
        <v>38</v>
      </c>
      <c r="D30" t="s">
        <v>110</v>
      </c>
      <c r="E30" t="s">
        <v>91</v>
      </c>
      <c r="F30" s="2">
        <v>7.0000000000000007E-2</v>
      </c>
      <c r="G30" s="2">
        <v>0.23</v>
      </c>
      <c r="H30" s="2">
        <v>7.0000000000000007E-2</v>
      </c>
      <c r="I30" s="2">
        <v>0.25</v>
      </c>
      <c r="J30" s="2">
        <v>0.05</v>
      </c>
      <c r="K30" s="2">
        <v>0.26</v>
      </c>
      <c r="L30" s="2">
        <f>(F30+H30+J30)/3</f>
        <v>6.3333333333333339E-2</v>
      </c>
      <c r="M30" s="2">
        <f>(G30+I30+K30)/3</f>
        <v>0.24666666666666667</v>
      </c>
      <c r="N30" s="2">
        <f>SUM(L30+M30)</f>
        <v>0.31</v>
      </c>
      <c r="O30" s="4">
        <v>94</v>
      </c>
      <c r="P30" t="s">
        <v>41</v>
      </c>
      <c r="Q30" t="s">
        <v>104</v>
      </c>
      <c r="S30" t="s">
        <v>105</v>
      </c>
      <c r="T30" t="s">
        <v>69</v>
      </c>
      <c r="V30" t="s">
        <v>42</v>
      </c>
      <c r="X30" t="s">
        <v>71</v>
      </c>
      <c r="Z30" t="s">
        <v>99</v>
      </c>
      <c r="AA30" t="s">
        <v>111</v>
      </c>
      <c r="AB30" t="s">
        <v>68</v>
      </c>
      <c r="AD30" t="s">
        <v>56</v>
      </c>
      <c r="AE30" t="str">
        <f>IF(O30&gt;59,"2","1")</f>
        <v>2</v>
      </c>
      <c r="AF30">
        <f>IF(C30="D",L30*6, IF( C30="M",L30*5, L30*4))</f>
        <v>0.38</v>
      </c>
      <c r="AG30">
        <f>IF(D30="D",M30*3, IF( D30="M",M30*3, M30*3))</f>
        <v>0.74</v>
      </c>
      <c r="AH30">
        <f>IFERROR(((VLOOKUP(Q30,'Team data'!$B$2:$L$21,11)*$AF30)+(VLOOKUP(Q30,'Team data'!$B$2:$L$21,11)*$AG30)+$AE30),0)+IFERROR((VLOOKUP(R30,'Team data'!$B$2:$L$21,11)*$AF30)+(VLOOKUP(R30,'Team data'!$B$2:$L$21,11)*$AG30)+$AE30,0)</f>
        <v>3.2648148882841901</v>
      </c>
      <c r="AI30">
        <f>IFERROR((VLOOKUP(S30,'Team data'!$B$2:$L$21,11)*$AF30)+(VLOOKUP(S30,'Team data'!$B$2:$L$21,11)*$AG30)+$AE30,0)</f>
        <v>2.5335191242565163</v>
      </c>
      <c r="AJ30">
        <f>IFERROR(((VLOOKUP(T30,'Team data'!$B$2:$L$21,11)*$AF30)+(VLOOKUP(T30,'Team data'!$B$2:$L$21,11)*$AG30)+$AE30),0)+IFERROR((VLOOKUP(U30,'Team data'!$B$2:$L$21,11)*$AF30)+(VLOOKUP(U30,'Team data'!$B$2:$L$21,11)*$AG30)+$AE30,0)</f>
        <v>3.1023615999170371</v>
      </c>
      <c r="AK30">
        <f>IFERROR(((VLOOKUP(V30,'Team data'!$B$2:$L$21,11)*$AF30)+(VLOOKUP(V30,'Team data'!$B$2:$L$21,11)*$AG30)+$AE30),0)+IFERROR((VLOOKUP(W30,'Team data'!$B$2:$L$21,11)*$AF30)+(VLOOKUP(W30,'Team data'!$B$2:$L$21,11)*$AG30)+$AE30,0)</f>
        <v>3.1735707969033786</v>
      </c>
      <c r="AL30">
        <f>IFERROR(((VLOOKUP(X30,'Team data'!$B$2:$L$21,11)*$AF30)+(VLOOKUP(X30,'Team data'!$B$2:$L$21,11)*$AG30)+$AE30),0)+IFERROR((VLOOKUP(Y30,'Team data'!$B$2:$L$21,11)*$AF30)+(VLOOKUP(Y30,'Team data'!$B$2:$L$21,11)*$AG30)+$AE30,0)</f>
        <v>3.2145601683585636</v>
      </c>
      <c r="AM30">
        <f>IFERROR(((VLOOKUP(Z30,'Team data'!$B$2:$L$21,11)*$AF30)+(VLOOKUP(Z30,'Team data'!$B$2:$L$21,11)*$AG30)+$AE30),0)+IFERROR((VLOOKUP(AA30,'Team data'!$B$2:$L$21,11)*$AF30)+(VLOOKUP(AA30,'Team data'!$B$2:$L$21,11)*$AG30)+$AE30,0)</f>
        <v>5.9503780039475709</v>
      </c>
      <c r="AN30">
        <f>IFERROR(((VLOOKUP(AB30,'Team data'!$B$2:$L$21,11)*$AF30)+(VLOOKUP(AB30,'Team data'!$B$2:$L$21,11)*$AG30)+$AE30),0)+IFERROR((VLOOKUP(AC30,'Team data'!$B$2:$L$21,11)*$AF30)+(VLOOKUP(AC30,'Team data'!$B$2:$L$21,11)*$AG30)+$AE30,0)</f>
        <v>3.1196819872833501</v>
      </c>
      <c r="AO30">
        <f>IFERROR((VLOOKUP(AD30,'Team data'!$B$2:$L$21,11)*$AF30)+(VLOOKUP(AD30,'Team data'!$B$2:$L$21,11)*$AG30)+$AE30,0)</f>
        <v>3.0508526449247437</v>
      </c>
      <c r="AP30">
        <f t="shared" si="0"/>
        <v>27.409739213875348</v>
      </c>
    </row>
    <row r="31" spans="1:42">
      <c r="A31" t="s">
        <v>131</v>
      </c>
      <c r="B31" t="s">
        <v>51</v>
      </c>
      <c r="C31" t="s">
        <v>52</v>
      </c>
      <c r="D31" t="s">
        <v>39</v>
      </c>
      <c r="E31" t="s">
        <v>40</v>
      </c>
      <c r="F31" s="2">
        <v>0.27</v>
      </c>
      <c r="G31" s="2">
        <v>0.02</v>
      </c>
      <c r="H31" s="2">
        <v>0.3</v>
      </c>
      <c r="I31" s="2">
        <v>0.14000000000000001</v>
      </c>
      <c r="J31" s="2">
        <v>0.12</v>
      </c>
      <c r="K31" s="2">
        <v>0.1</v>
      </c>
      <c r="L31" s="2">
        <f>(F31+H31+J31)/3</f>
        <v>0.23</v>
      </c>
      <c r="M31" s="2">
        <f>(G31+I31+K31)/3</f>
        <v>8.666666666666667E-2</v>
      </c>
      <c r="N31" s="2">
        <f>SUM(L31+M31)</f>
        <v>0.31666666666666665</v>
      </c>
      <c r="O31" s="2">
        <v>19</v>
      </c>
      <c r="P31" t="s">
        <v>41</v>
      </c>
      <c r="Q31" t="s">
        <v>42</v>
      </c>
      <c r="S31" t="s">
        <v>43</v>
      </c>
      <c r="T31" t="s">
        <v>44</v>
      </c>
      <c r="V31" t="s">
        <v>45</v>
      </c>
      <c r="X31" t="s">
        <v>46</v>
      </c>
      <c r="Z31" t="s">
        <v>47</v>
      </c>
      <c r="AB31" t="s">
        <v>48</v>
      </c>
      <c r="AD31" t="s">
        <v>49</v>
      </c>
      <c r="AE31" t="str">
        <f>IF(O31&gt;59,"2","1")</f>
        <v>1</v>
      </c>
      <c r="AF31">
        <f>IF(C31="D",L31*6, IF( C31="M",L31*5, L31*4))</f>
        <v>1.1500000000000001</v>
      </c>
      <c r="AG31">
        <f>IF(D31="D",M31*3, IF( D31="M",M31*3, M31*3))</f>
        <v>0.26</v>
      </c>
      <c r="AH31">
        <f>IFERROR(((VLOOKUP(Q31,'Team data'!$B$2:$L$21,11)*$AF31)+(VLOOKUP(Q31,'Team data'!$B$2:$L$21,11)*$AG31)+$AE31),0)+IFERROR((VLOOKUP(R31,'Team data'!$B$2:$L$21,11)*$AF31)+(VLOOKUP(R31,'Team data'!$B$2:$L$21,11)*$AG31)+$AE31,0)</f>
        <v>2.477441806815861</v>
      </c>
      <c r="AI31">
        <f>IFERROR((VLOOKUP(S31,'Team data'!$B$2:$L$21,11)*$AF31)+(VLOOKUP(S31,'Team data'!$B$2:$L$21,11)*$AG31)+$AE31,0)</f>
        <v>2.2640745666431559</v>
      </c>
      <c r="AJ31">
        <f>IFERROR(((VLOOKUP(T31,'Team data'!$B$2:$L$21,11)*$AF31)+(VLOOKUP(T31,'Team data'!$B$2:$L$21,11)*$AG31)+$AE31),0)+IFERROR((VLOOKUP(U31,'Team data'!$B$2:$L$21,11)*$AF31)+(VLOOKUP(U31,'Team data'!$B$2:$L$21,11)*$AG31)+$AE31,0)</f>
        <v>2.4429458595045457</v>
      </c>
      <c r="AK31">
        <f>IFERROR(((VLOOKUP(V31,'Team data'!$B$2:$L$21,11)*$AF31)+(VLOOKUP(V31,'Team data'!$B$2:$L$21,11)*$AG31)+$AE31),0)+IFERROR((VLOOKUP(W31,'Team data'!$B$2:$L$21,11)*$AF31)+(VLOOKUP(W31,'Team data'!$B$2:$L$21,11)*$AG31)+$AE31,0)</f>
        <v>1.8526436455340534</v>
      </c>
      <c r="AL31">
        <f>IFERROR(((VLOOKUP(X31,'Team data'!$B$2:$L$21,11)*$AF31)+(VLOOKUP(X31,'Team data'!$B$2:$L$21,11)*$AG31)+$AE31),0)+IFERROR((VLOOKUP(Y31,'Team data'!$B$2:$L$21,11)*$AF31)+(VLOOKUP(Y31,'Team data'!$B$2:$L$21,11)*$AG31)+$AE31,0)</f>
        <v>2.1817045737168637</v>
      </c>
      <c r="AM31">
        <f>IFERROR(((VLOOKUP(Z31,'Team data'!$B$2:$L$21,11)*$AF31)+(VLOOKUP(Z31,'Team data'!$B$2:$L$21,11)*$AG31)+$AE31),0)+IFERROR((VLOOKUP(AA31,'Team data'!$B$2:$L$21,11)*$AF31)+(VLOOKUP(AA31,'Team data'!$B$2:$L$21,11)*$AG31)+$AE31,0)</f>
        <v>2.8971537701235794</v>
      </c>
      <c r="AN31">
        <f>IFERROR(((VLOOKUP(AB31,'Team data'!$B$2:$L$21,11)*$AF31)+(VLOOKUP(AB31,'Team data'!$B$2:$L$21,11)*$AG31)+$AE31),0)+IFERROR((VLOOKUP(AC31,'Team data'!$B$2:$L$21,11)*$AF31)+(VLOOKUP(AC31,'Team data'!$B$2:$L$21,11)*$AG31)+$AE31,0)</f>
        <v>1.6716624689300785</v>
      </c>
      <c r="AO31">
        <f>IFERROR((VLOOKUP(AD31,'Team data'!$B$2:$L$21,11)*$AF31)+(VLOOKUP(AD31,'Team data'!$B$2:$L$21,11)*$AG31)+$AE31,0)</f>
        <v>2.2760835005536157</v>
      </c>
      <c r="AP31">
        <f t="shared" si="0"/>
        <v>18.063710191821755</v>
      </c>
    </row>
    <row r="32" spans="1:42">
      <c r="A32" t="s">
        <v>132</v>
      </c>
      <c r="B32" t="s">
        <v>51</v>
      </c>
      <c r="C32" t="s">
        <v>52</v>
      </c>
      <c r="D32" t="s">
        <v>83</v>
      </c>
      <c r="E32" t="s">
        <v>42</v>
      </c>
      <c r="F32" s="2">
        <v>0.15</v>
      </c>
      <c r="G32" s="2">
        <v>0.16</v>
      </c>
      <c r="H32" s="2">
        <v>0.14000000000000001</v>
      </c>
      <c r="I32" s="2">
        <v>0.19</v>
      </c>
      <c r="J32" s="2">
        <v>0.14000000000000001</v>
      </c>
      <c r="K32" s="2">
        <v>0.18</v>
      </c>
      <c r="L32" s="2">
        <f>(F32+H32+J32)/3</f>
        <v>0.14333333333333334</v>
      </c>
      <c r="M32" s="2">
        <f>(G32+I32+K32)/3</f>
        <v>0.17666666666666667</v>
      </c>
      <c r="N32" s="2">
        <f>SUM(L32+M32)</f>
        <v>0.32</v>
      </c>
      <c r="O32" s="2">
        <v>75</v>
      </c>
      <c r="P32" t="s">
        <v>96</v>
      </c>
      <c r="Q32" t="s">
        <v>54</v>
      </c>
      <c r="R32" t="s">
        <v>84</v>
      </c>
      <c r="S32" t="s">
        <v>69</v>
      </c>
      <c r="T32" t="s">
        <v>74</v>
      </c>
      <c r="V32" t="s">
        <v>77</v>
      </c>
      <c r="X32" t="s">
        <v>80</v>
      </c>
      <c r="Z32" t="s">
        <v>85</v>
      </c>
      <c r="AA32" t="s">
        <v>66</v>
      </c>
      <c r="AB32" t="s">
        <v>79</v>
      </c>
      <c r="AC32" t="s">
        <v>57</v>
      </c>
      <c r="AD32" t="s">
        <v>78</v>
      </c>
      <c r="AE32" t="str">
        <f>IF(O32&gt;59,"2","1")</f>
        <v>2</v>
      </c>
      <c r="AF32">
        <f>IF(C32="D",L32*6, IF( C32="M",L32*5, L32*4))</f>
        <v>0.71666666666666667</v>
      </c>
      <c r="AG32">
        <f>IF(D32="D",M32*3, IF( D32="M",M32*3, M32*3))</f>
        <v>0.53</v>
      </c>
      <c r="AH32">
        <f>IFERROR(((VLOOKUP(Q32,'Team data'!$B$2:$L$21,11)*$AF32)+(VLOOKUP(Q32,'Team data'!$B$2:$L$21,11)*$AG32)+$AE32),0)+IFERROR((VLOOKUP(R32,'Team data'!$B$2:$L$21,11)*$AF32)+(VLOOKUP(R32,'Team data'!$B$2:$L$21,11)*$AG32)+$AE32,0)</f>
        <v>6.4230027301608565</v>
      </c>
      <c r="AI32">
        <f>IFERROR((VLOOKUP(S32,'Team data'!$B$2:$L$21,11)*$AF32)+(VLOOKUP(S32,'Team data'!$B$2:$L$21,11)*$AG32)+$AE32,0)</f>
        <v>3.227033447526702</v>
      </c>
      <c r="AJ32">
        <f>IFERROR(((VLOOKUP(T32,'Team data'!$B$2:$L$21,11)*$AF32)+(VLOOKUP(T32,'Team data'!$B$2:$L$21,11)*$AG32)+$AE32),0)+IFERROR((VLOOKUP(U32,'Team data'!$B$2:$L$21,11)*$AF32)+(VLOOKUP(U32,'Team data'!$B$2:$L$21,11)*$AG32)+$AE32,0)</f>
        <v>3.5232640284537404</v>
      </c>
      <c r="AK32">
        <f>IFERROR(((VLOOKUP(V32,'Team data'!$B$2:$L$21,11)*$AF32)+(VLOOKUP(V32,'Team data'!$B$2:$L$21,11)*$AG32)+$AE32),0)+IFERROR((VLOOKUP(W32,'Team data'!$B$2:$L$21,11)*$AF32)+(VLOOKUP(W32,'Team data'!$B$2:$L$21,11)*$AG32)+$AE32,0)</f>
        <v>2.786934918314997</v>
      </c>
      <c r="AL32">
        <f>IFERROR(((VLOOKUP(X32,'Team data'!$B$2:$L$21,11)*$AF32)+(VLOOKUP(X32,'Team data'!$B$2:$L$21,11)*$AG32)+$AE32),0)+IFERROR((VLOOKUP(Y32,'Team data'!$B$2:$L$21,11)*$AF32)+(VLOOKUP(Y32,'Team data'!$B$2:$L$21,11)*$AG32)+$AE32,0)</f>
        <v>2.7538740506613144</v>
      </c>
      <c r="AM32">
        <f>IFERROR(((VLOOKUP(Z32,'Team data'!$B$2:$L$21,11)*$AF32)+(VLOOKUP(Z32,'Team data'!$B$2:$L$21,11)*$AG32)+$AE32),0)+IFERROR((VLOOKUP(AA32,'Team data'!$B$2:$L$21,11)*$AF32)+(VLOOKUP(AA32,'Team data'!$B$2:$L$21,11)*$AG32)+$AE32,0)</f>
        <v>6.5438291542401075</v>
      </c>
      <c r="AN32">
        <f>IFERROR(((VLOOKUP(AB32,'Team data'!$B$2:$L$21,11)*$AF32)+(VLOOKUP(AB32,'Team data'!$B$2:$L$21,11)*$AG32)+$AE32),0)+IFERROR((VLOOKUP(AC32,'Team data'!$B$2:$L$21,11)*$AF32)+(VLOOKUP(AC32,'Team data'!$B$2:$L$21,11)*$AG32)+$AE32,0)</f>
        <v>6.5255045543382089</v>
      </c>
      <c r="AO32">
        <f>IFERROR((VLOOKUP(AD32,'Team data'!$B$2:$L$21,11)*$AF32)+(VLOOKUP(AD32,'Team data'!$B$2:$L$21,11)*$AG32)+$AE32,0)</f>
        <v>3.0448168098584087</v>
      </c>
      <c r="AP32">
        <f t="shared" si="0"/>
        <v>34.828259693554337</v>
      </c>
    </row>
    <row r="33" spans="1:42">
      <c r="A33" t="s">
        <v>133</v>
      </c>
      <c r="B33" t="s">
        <v>37</v>
      </c>
      <c r="C33" t="s">
        <v>38</v>
      </c>
      <c r="D33" t="s">
        <v>39</v>
      </c>
      <c r="E33" t="s">
        <v>40</v>
      </c>
      <c r="F33" s="2">
        <v>0.03</v>
      </c>
      <c r="G33" s="2">
        <v>0</v>
      </c>
      <c r="H33" s="2">
        <v>0.06</v>
      </c>
      <c r="I33" s="2">
        <v>0</v>
      </c>
      <c r="J33" s="2">
        <v>7.0000000000000007E-2</v>
      </c>
      <c r="K33" s="2">
        <v>0</v>
      </c>
      <c r="L33" s="2">
        <f>(F33+H33+J33)/3</f>
        <v>5.3333333333333337E-2</v>
      </c>
      <c r="M33" s="2">
        <f>(G33+I33+K33)/3</f>
        <v>0</v>
      </c>
      <c r="N33" s="2">
        <f>SUM(L33+M33)</f>
        <v>5.3333333333333337E-2</v>
      </c>
      <c r="O33" s="2">
        <v>90</v>
      </c>
      <c r="P33" t="s">
        <v>41</v>
      </c>
      <c r="Q33" t="s">
        <v>42</v>
      </c>
      <c r="S33" t="s">
        <v>43</v>
      </c>
      <c r="T33" t="s">
        <v>44</v>
      </c>
      <c r="V33" t="s">
        <v>45</v>
      </c>
      <c r="X33" t="s">
        <v>46</v>
      </c>
      <c r="Z33" t="s">
        <v>47</v>
      </c>
      <c r="AB33" t="s">
        <v>48</v>
      </c>
      <c r="AD33" t="s">
        <v>49</v>
      </c>
      <c r="AE33" t="str">
        <f>IF(O33&gt;59,"2","1")</f>
        <v>2</v>
      </c>
      <c r="AF33">
        <f>IF(C33="D",L33*6, IF( C33="M",L33*5, L33*4))</f>
        <v>0.32</v>
      </c>
      <c r="AG33">
        <f>IF(D33="D",M33*3, IF( D33="M",M33*3, M33*3))</f>
        <v>0</v>
      </c>
      <c r="AH33">
        <f>IFERROR(((VLOOKUP(Q33,'Team data'!$B$2:$L$21,11)*$AF33)+(VLOOKUP(Q33,'Team data'!$B$2:$L$21,11)*$AG33)+$AE33),0)+IFERROR((VLOOKUP(R33,'Team data'!$B$2:$L$21,11)*$AF33)+(VLOOKUP(R33,'Team data'!$B$2:$L$21,11)*$AG33)+$AE33,0)</f>
        <v>2.3353059419723938</v>
      </c>
      <c r="AI33">
        <f>IFERROR((VLOOKUP(S33,'Team data'!$B$2:$L$21,11)*$AF33)+(VLOOKUP(S33,'Team data'!$B$2:$L$21,11)*$AG33)+$AE33,0)</f>
        <v>2.2868821711530565</v>
      </c>
      <c r="AJ33">
        <f>IFERROR(((VLOOKUP(T33,'Team data'!$B$2:$L$21,11)*$AF33)+(VLOOKUP(T33,'Team data'!$B$2:$L$21,11)*$AG33)+$AE33),0)+IFERROR((VLOOKUP(U33,'Team data'!$B$2:$L$21,11)*$AF33)+(VLOOKUP(U33,'Team data'!$B$2:$L$21,11)*$AG33)+$AE33,0)</f>
        <v>2.3274770744974855</v>
      </c>
      <c r="AK33">
        <f>IFERROR(((VLOOKUP(V33,'Team data'!$B$2:$L$21,11)*$AF33)+(VLOOKUP(V33,'Team data'!$B$2:$L$21,11)*$AG33)+$AE33),0)+IFERROR((VLOOKUP(W33,'Team data'!$B$2:$L$21,11)*$AF33)+(VLOOKUP(W33,'Team data'!$B$2:$L$21,11)*$AG33)+$AE33,0)</f>
        <v>2.1935077777098559</v>
      </c>
      <c r="AL33">
        <f>IFERROR(((VLOOKUP(X33,'Team data'!$B$2:$L$21,11)*$AF33)+(VLOOKUP(X33,'Team data'!$B$2:$L$21,11)*$AG33)+$AE33),0)+IFERROR((VLOOKUP(Y33,'Team data'!$B$2:$L$21,11)*$AF33)+(VLOOKUP(Y33,'Team data'!$B$2:$L$21,11)*$AG33)+$AE33,0)</f>
        <v>2.2681882720492172</v>
      </c>
      <c r="AM33">
        <f>IFERROR(((VLOOKUP(Z33,'Team data'!$B$2:$L$21,11)*$AF33)+(VLOOKUP(Z33,'Team data'!$B$2:$L$21,11)*$AG33)+$AE33),0)+IFERROR((VLOOKUP(AA33,'Team data'!$B$2:$L$21,11)*$AF33)+(VLOOKUP(AA33,'Team data'!$B$2:$L$21,11)*$AG33)+$AE33,0)</f>
        <v>2.4305597208791103</v>
      </c>
      <c r="AN33">
        <f>IFERROR(((VLOOKUP(AB33,'Team data'!$B$2:$L$21,11)*$AF33)+(VLOOKUP(AB33,'Team data'!$B$2:$L$21,11)*$AG33)+$AE33),0)+IFERROR((VLOOKUP(AC33,'Team data'!$B$2:$L$21,11)*$AF33)+(VLOOKUP(AC33,'Team data'!$B$2:$L$21,11)*$AG33)+$AE33,0)</f>
        <v>2.1524340355018619</v>
      </c>
      <c r="AO33">
        <f>IFERROR((VLOOKUP(AD33,'Team data'!$B$2:$L$21,11)*$AF33)+(VLOOKUP(AD33,'Team data'!$B$2:$L$21,11)*$AG33)+$AE33,0)</f>
        <v>2.2896076029625227</v>
      </c>
      <c r="AP33">
        <f t="shared" si="0"/>
        <v>18.283962596725502</v>
      </c>
    </row>
    <row r="34" spans="1:42">
      <c r="A34" t="s">
        <v>134</v>
      </c>
      <c r="B34" t="s">
        <v>63</v>
      </c>
      <c r="C34" t="s">
        <v>64</v>
      </c>
      <c r="D34" t="s">
        <v>95</v>
      </c>
      <c r="E34" t="s">
        <v>76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f>(F34+H34+J34)/3</f>
        <v>0</v>
      </c>
      <c r="M34" s="2">
        <f>(G34+I34+K34)/3</f>
        <v>0</v>
      </c>
      <c r="N34" s="2">
        <f>SUM(L34+M34)</f>
        <v>0</v>
      </c>
      <c r="O34" s="2">
        <v>97</v>
      </c>
      <c r="P34" t="s">
        <v>41</v>
      </c>
      <c r="Q34" t="s">
        <v>49</v>
      </c>
      <c r="S34" t="s">
        <v>44</v>
      </c>
      <c r="T34" t="s">
        <v>97</v>
      </c>
      <c r="V34" t="s">
        <v>61</v>
      </c>
      <c r="X34" t="s">
        <v>60</v>
      </c>
      <c r="Z34" t="s">
        <v>40</v>
      </c>
      <c r="AB34" t="s">
        <v>98</v>
      </c>
      <c r="AC34" t="s">
        <v>85</v>
      </c>
      <c r="AD34" t="s">
        <v>99</v>
      </c>
      <c r="AE34" t="str">
        <f>IF(O34&gt;59,"2","1")</f>
        <v>2</v>
      </c>
      <c r="AF34">
        <f>IF(C34="D",L34*6, IF( C34="M",L34*5, L34*4))</f>
        <v>0</v>
      </c>
      <c r="AG34">
        <f>IF(D34="D",M34*3, IF( D34="M",M34*3, M34*3))</f>
        <v>0</v>
      </c>
      <c r="AH34">
        <f>IFERROR(((VLOOKUP(Q34,'Team data'!$B$2:$L$21,11)*$AF34)+(VLOOKUP(Q34,'Team data'!$B$2:$L$21,11)*$AG34)+$AE34),0)+IFERROR((VLOOKUP(R34,'Team data'!$B$2:$L$21,11)*$AF34)+(VLOOKUP(R34,'Team data'!$B$2:$L$21,11)*$AG34)+$AE34,0)</f>
        <v>2</v>
      </c>
      <c r="AI34">
        <f>IFERROR((VLOOKUP(S34,'Team data'!$B$2:$L$21,11)*$AF34)+(VLOOKUP(S34,'Team data'!$B$2:$L$21,11)*$AG34)+$AE34,0)</f>
        <v>2</v>
      </c>
      <c r="AJ34">
        <f>IFERROR(((VLOOKUP(T34,'Team data'!$B$2:$L$21,11)*$AF34)+(VLOOKUP(T34,'Team data'!$B$2:$L$21,11)*$AG34)+$AE34),0)+IFERROR((VLOOKUP(U34,'Team data'!$B$2:$L$21,11)*$AF34)+(VLOOKUP(U34,'Team data'!$B$2:$L$21,11)*$AG34)+$AE34,0)</f>
        <v>2</v>
      </c>
      <c r="AK34">
        <f>IFERROR(((VLOOKUP(V34,'Team data'!$B$2:$L$21,11)*$AF34)+(VLOOKUP(V34,'Team data'!$B$2:$L$21,11)*$AG34)+$AE34),0)+IFERROR((VLOOKUP(W34,'Team data'!$B$2:$L$21,11)*$AF34)+(VLOOKUP(W34,'Team data'!$B$2:$L$21,11)*$AG34)+$AE34,0)</f>
        <v>2</v>
      </c>
      <c r="AL34">
        <f>IFERROR(((VLOOKUP(X34,'Team data'!$B$2:$L$21,11)*$AF34)+(VLOOKUP(X34,'Team data'!$B$2:$L$21,11)*$AG34)+$AE34),0)+IFERROR((VLOOKUP(Y34,'Team data'!$B$2:$L$21,11)*$AF34)+(VLOOKUP(Y34,'Team data'!$B$2:$L$21,11)*$AG34)+$AE34,0)</f>
        <v>2</v>
      </c>
      <c r="AM34">
        <f>IFERROR(((VLOOKUP(Z34,'Team data'!$B$2:$L$21,11)*$AF34)+(VLOOKUP(Z34,'Team data'!$B$2:$L$21,11)*$AG34)+$AE34),0)+IFERROR((VLOOKUP(AA34,'Team data'!$B$2:$L$21,11)*$AF34)+(VLOOKUP(AA34,'Team data'!$B$2:$L$21,11)*$AG34)+$AE34,0)</f>
        <v>2</v>
      </c>
      <c r="AN34">
        <f>IFERROR(((VLOOKUP(AB34,'Team data'!$B$2:$L$21,11)*$AF34)+(VLOOKUP(AB34,'Team data'!$B$2:$L$21,11)*$AG34)+$AE34),0)+IFERROR((VLOOKUP(AC34,'Team data'!$B$2:$L$21,11)*$AF34)+(VLOOKUP(AC34,'Team data'!$B$2:$L$21,11)*$AG34)+$AE34,0)</f>
        <v>4</v>
      </c>
      <c r="AO34">
        <f>IFERROR((VLOOKUP(AD34,'Team data'!$B$2:$L$21,11)*$AF34)+(VLOOKUP(AD34,'Team data'!$B$2:$L$21,11)*$AG34)+$AE34,0)</f>
        <v>2</v>
      </c>
      <c r="AP34">
        <f t="shared" si="0"/>
        <v>18</v>
      </c>
    </row>
    <row r="35" spans="1:42">
      <c r="A35" t="s">
        <v>135</v>
      </c>
      <c r="B35" t="s">
        <v>51</v>
      </c>
      <c r="C35" t="s">
        <v>52</v>
      </c>
      <c r="D35" t="s">
        <v>73</v>
      </c>
      <c r="E35" t="s">
        <v>69</v>
      </c>
      <c r="F35" s="2">
        <v>0.37</v>
      </c>
      <c r="G35" s="2">
        <v>0.09</v>
      </c>
      <c r="H35" s="2">
        <v>0.43</v>
      </c>
      <c r="I35" s="2">
        <v>0.12</v>
      </c>
      <c r="J35" s="2">
        <v>0.28000000000000003</v>
      </c>
      <c r="K35" s="2">
        <v>7.0000000000000007E-2</v>
      </c>
      <c r="L35" s="2">
        <f>(F35+H35+J35)/3</f>
        <v>0.36000000000000004</v>
      </c>
      <c r="M35" s="2">
        <f>(G35+I35+K35)/3</f>
        <v>9.3333333333333338E-2</v>
      </c>
      <c r="N35" s="2">
        <f>SUM(L35+M35)</f>
        <v>0.45333333333333337</v>
      </c>
      <c r="O35" s="2">
        <v>51</v>
      </c>
      <c r="P35" t="s">
        <v>41</v>
      </c>
      <c r="Q35" t="s">
        <v>74</v>
      </c>
      <c r="S35" t="s">
        <v>75</v>
      </c>
      <c r="T35" t="s">
        <v>76</v>
      </c>
      <c r="U35" t="s">
        <v>77</v>
      </c>
      <c r="V35" t="s">
        <v>78</v>
      </c>
      <c r="X35" t="s">
        <v>79</v>
      </c>
      <c r="Z35" t="s">
        <v>49</v>
      </c>
      <c r="AB35" t="s">
        <v>80</v>
      </c>
      <c r="AD35" t="s">
        <v>81</v>
      </c>
      <c r="AE35" t="str">
        <f>IF(O35&gt;59,"2","1")</f>
        <v>1</v>
      </c>
      <c r="AF35">
        <f>IF(C35="D",L35*6, IF( C35="M",L35*5, L35*4))</f>
        <v>1.8000000000000003</v>
      </c>
      <c r="AG35">
        <f>IF(D35="D",M35*3, IF( D35="M",M35*3, M35*3))</f>
        <v>0.28000000000000003</v>
      </c>
      <c r="AH35">
        <f>IFERROR(((VLOOKUP(Q35,'Team data'!$B$2:$L$21,11)*$AF35)+(VLOOKUP(Q35,'Team data'!$B$2:$L$21,11)*$AG35)+$AE35),0)+IFERROR((VLOOKUP(R35,'Team data'!$B$2:$L$21,11)*$AF35)+(VLOOKUP(R35,'Team data'!$B$2:$L$21,11)*$AG35)+$AE35,0)</f>
        <v>3.541488646404102</v>
      </c>
      <c r="AI35">
        <f>IFERROR((VLOOKUP(S35,'Team data'!$B$2:$L$21,11)*$AF35)+(VLOOKUP(S35,'Team data'!$B$2:$L$21,11)*$AG35)+$AE35,0)</f>
        <v>3.179488622820561</v>
      </c>
      <c r="AJ35">
        <f>IFERROR(((VLOOKUP(T35,'Team data'!$B$2:$L$21,11)*$AF35)+(VLOOKUP(T35,'Team data'!$B$2:$L$21,11)*$AG35)+$AE35),0)+IFERROR((VLOOKUP(U35,'Team data'!$B$2:$L$21,11)*$AF35)+(VLOOKUP(U35,'Team data'!$B$2:$L$21,11)*$AG35)+$AE35,0)</f>
        <v>6.1115991189456551</v>
      </c>
      <c r="AK35">
        <f>IFERROR(((VLOOKUP(V35,'Team data'!$B$2:$L$21,11)*$AF35)+(VLOOKUP(V35,'Team data'!$B$2:$L$21,11)*$AG35)+$AE35),0)+IFERROR((VLOOKUP(W35,'Team data'!$B$2:$L$21,11)*$AF35)+(VLOOKUP(W35,'Team data'!$B$2:$L$21,11)*$AG35)+$AE35,0)</f>
        <v>2.7432237683199121</v>
      </c>
      <c r="AL35">
        <f>IFERROR(((VLOOKUP(X35,'Team data'!$B$2:$L$21,11)*$AF35)+(VLOOKUP(X35,'Team data'!$B$2:$L$21,11)*$AG35)+$AE35),0)+IFERROR((VLOOKUP(Y35,'Team data'!$B$2:$L$21,11)*$AF35)+(VLOOKUP(Y35,'Team data'!$B$2:$L$21,11)*$AG35)+$AE35,0)</f>
        <v>2.8647341124948684</v>
      </c>
      <c r="AM35">
        <f>IFERROR(((VLOOKUP(Z35,'Team data'!$B$2:$L$21,11)*$AF35)+(VLOOKUP(Z35,'Team data'!$B$2:$L$21,11)*$AG35)+$AE35),0)+IFERROR((VLOOKUP(AA35,'Team data'!$B$2:$L$21,11)*$AF35)+(VLOOKUP(AA35,'Team data'!$B$2:$L$21,11)*$AG35)+$AE35,0)</f>
        <v>2.8824494192563979</v>
      </c>
      <c r="AN35">
        <f>IFERROR(((VLOOKUP(AB35,'Team data'!$B$2:$L$21,11)*$AF35)+(VLOOKUP(AB35,'Team data'!$B$2:$L$21,11)*$AG35)+$AE35),0)+IFERROR((VLOOKUP(AC35,'Team data'!$B$2:$L$21,11)*$AF35)+(VLOOKUP(AC35,'Team data'!$B$2:$L$21,11)*$AG35)+$AE35,0)</f>
        <v>2.2578005551140645</v>
      </c>
      <c r="AO35">
        <f>IFERROR((VLOOKUP(AD35,'Team data'!$B$2:$L$21,11)*$AF35)+(VLOOKUP(AD35,'Team data'!$B$2:$L$21,11)*$AG35)+$AE35,0)</f>
        <v>2.7027610654831364</v>
      </c>
      <c r="AP35">
        <f t="shared" si="0"/>
        <v>26.283545308838704</v>
      </c>
    </row>
    <row r="36" spans="1:42">
      <c r="A36" t="s">
        <v>136</v>
      </c>
      <c r="B36" t="s">
        <v>51</v>
      </c>
      <c r="C36" t="s">
        <v>52</v>
      </c>
      <c r="D36" t="s">
        <v>83</v>
      </c>
      <c r="E36" t="s">
        <v>42</v>
      </c>
      <c r="F36" s="2">
        <v>0.14000000000000001</v>
      </c>
      <c r="G36" s="2">
        <v>0.11</v>
      </c>
      <c r="H36" s="2">
        <v>0.14000000000000001</v>
      </c>
      <c r="I36" s="2">
        <v>0.17</v>
      </c>
      <c r="J36" s="2">
        <v>0.15</v>
      </c>
      <c r="K36" s="2">
        <v>0.15</v>
      </c>
      <c r="L36" s="2">
        <f>(F36+H36+J36)/3</f>
        <v>0.14333333333333334</v>
      </c>
      <c r="M36" s="2">
        <f>(G36+I36+K36)/3</f>
        <v>0.14333333333333334</v>
      </c>
      <c r="N36" s="2">
        <f>SUM(L36+M36)</f>
        <v>0.28666666666666668</v>
      </c>
      <c r="O36" s="2">
        <v>68</v>
      </c>
      <c r="P36" t="s">
        <v>41</v>
      </c>
      <c r="Q36" t="s">
        <v>54</v>
      </c>
      <c r="R36" t="s">
        <v>84</v>
      </c>
      <c r="S36" t="s">
        <v>69</v>
      </c>
      <c r="T36" t="s">
        <v>74</v>
      </c>
      <c r="V36" t="s">
        <v>77</v>
      </c>
      <c r="X36" t="s">
        <v>80</v>
      </c>
      <c r="Z36" t="s">
        <v>85</v>
      </c>
      <c r="AA36" t="s">
        <v>66</v>
      </c>
      <c r="AB36" t="s">
        <v>79</v>
      </c>
      <c r="AC36" t="s">
        <v>57</v>
      </c>
      <c r="AD36" t="s">
        <v>78</v>
      </c>
      <c r="AE36" t="str">
        <f>IF(O36&gt;59,"2","1")</f>
        <v>2</v>
      </c>
      <c r="AF36">
        <f>IF(C36="D",L36*6, IF( C36="M",L36*5, L36*4))</f>
        <v>0.71666666666666667</v>
      </c>
      <c r="AG36">
        <f>IF(D36="D",M36*3, IF( D36="M",M36*3, M36*3))</f>
        <v>0.43000000000000005</v>
      </c>
      <c r="AH36">
        <f>IFERROR(((VLOOKUP(Q36,'Team data'!$B$2:$L$21,11)*$AF36)+(VLOOKUP(Q36,'Team data'!$B$2:$L$21,11)*$AG36)+$AE36),0)+IFERROR((VLOOKUP(R36,'Team data'!$B$2:$L$21,11)*$AF36)+(VLOOKUP(R36,'Team data'!$B$2:$L$21,11)*$AG36)+$AE36,0)</f>
        <v>6.2286442223939433</v>
      </c>
      <c r="AI36">
        <f>IFERROR((VLOOKUP(S36,'Team data'!$B$2:$L$21,11)*$AF36)+(VLOOKUP(S36,'Team data'!$B$2:$L$21,11)*$AG36)+$AE36,0)</f>
        <v>3.1286083046769662</v>
      </c>
      <c r="AJ36">
        <f>IFERROR(((VLOOKUP(T36,'Team data'!$B$2:$L$21,11)*$AF36)+(VLOOKUP(T36,'Team data'!$B$2:$L$21,11)*$AG36)+$AE36),0)+IFERROR((VLOOKUP(U36,'Team data'!$B$2:$L$21,11)*$AF36)+(VLOOKUP(U36,'Team data'!$B$2:$L$21,11)*$AG36)+$AE36,0)</f>
        <v>3.401077074299697</v>
      </c>
      <c r="AK36">
        <f>IFERROR(((VLOOKUP(V36,'Team data'!$B$2:$L$21,11)*$AF36)+(VLOOKUP(V36,'Team data'!$B$2:$L$21,11)*$AG36)+$AE36),0)+IFERROR((VLOOKUP(W36,'Team data'!$B$2:$L$21,11)*$AF36)+(VLOOKUP(W36,'Team data'!$B$2:$L$21,11)*$AG36)+$AE36,0)</f>
        <v>2.7238117965250237</v>
      </c>
      <c r="AL36">
        <f>IFERROR(((VLOOKUP(X36,'Team data'!$B$2:$L$21,11)*$AF36)+(VLOOKUP(X36,'Team data'!$B$2:$L$21,11)*$AG36)+$AE36),0)+IFERROR((VLOOKUP(Y36,'Team data'!$B$2:$L$21,11)*$AF36)+(VLOOKUP(Y36,'Team data'!$B$2:$L$21,11)*$AG36)+$AE36,0)</f>
        <v>2.6934028701269845</v>
      </c>
      <c r="AM36">
        <f>IFERROR(((VLOOKUP(Z36,'Team data'!$B$2:$L$21,11)*$AF36)+(VLOOKUP(Z36,'Team data'!$B$2:$L$21,11)*$AG36)+$AE36),0)+IFERROR((VLOOKUP(AA36,'Team data'!$B$2:$L$21,11)*$AF36)+(VLOOKUP(AA36,'Team data'!$B$2:$L$21,11)*$AG36)+$AE36,0)</f>
        <v>6.3397786873224522</v>
      </c>
      <c r="AN36">
        <f>IFERROR(((VLOOKUP(AB36,'Team data'!$B$2:$L$21,11)*$AF36)+(VLOOKUP(AB36,'Team data'!$B$2:$L$21,11)*$AG36)+$AE36),0)+IFERROR((VLOOKUP(AC36,'Team data'!$B$2:$L$21,11)*$AF36)+(VLOOKUP(AC36,'Team data'!$B$2:$L$21,11)*$AG36)+$AE36,0)</f>
        <v>6.3229239751132189</v>
      </c>
      <c r="AO36">
        <f>IFERROR((VLOOKUP(AD36,'Team data'!$B$2:$L$21,11)*$AF36)+(VLOOKUP(AD36,'Team data'!$B$2:$L$21,11)*$AG36)+$AE36,0)</f>
        <v>2.9610079748430285</v>
      </c>
      <c r="AP36">
        <f t="shared" si="0"/>
        <v>33.799254905301311</v>
      </c>
    </row>
    <row r="37" spans="1:42">
      <c r="A37" t="s">
        <v>137</v>
      </c>
      <c r="B37" t="s">
        <v>37</v>
      </c>
      <c r="C37" t="s">
        <v>38</v>
      </c>
      <c r="D37" t="s">
        <v>128</v>
      </c>
      <c r="E37" t="s">
        <v>80</v>
      </c>
      <c r="F37" s="2">
        <v>0.08</v>
      </c>
      <c r="G37" s="2">
        <v>0.05</v>
      </c>
      <c r="H37" s="2">
        <v>7.0000000000000007E-2</v>
      </c>
      <c r="I37" s="2">
        <v>0.03</v>
      </c>
      <c r="J37" s="2">
        <v>0.11</v>
      </c>
      <c r="K37" s="2">
        <v>0.04</v>
      </c>
      <c r="L37" s="2">
        <f>(F37+H37+J37)/3</f>
        <v>8.666666666666667E-2</v>
      </c>
      <c r="M37" s="2">
        <f>(G37+I37+K37)/3</f>
        <v>0.04</v>
      </c>
      <c r="N37" s="2">
        <f>SUM(L37+M37)</f>
        <v>0.12666666666666668</v>
      </c>
      <c r="O37" s="2">
        <v>97</v>
      </c>
      <c r="P37" t="s">
        <v>41</v>
      </c>
      <c r="Q37" t="s">
        <v>79</v>
      </c>
      <c r="S37" t="s">
        <v>68</v>
      </c>
      <c r="T37" t="s">
        <v>46</v>
      </c>
      <c r="V37" t="s">
        <v>40</v>
      </c>
      <c r="X37" t="s">
        <v>75</v>
      </c>
      <c r="Z37" t="s">
        <v>56</v>
      </c>
      <c r="AA37" t="s">
        <v>74</v>
      </c>
      <c r="AB37" t="s">
        <v>97</v>
      </c>
      <c r="AC37" t="s">
        <v>90</v>
      </c>
      <c r="AD37" t="s">
        <v>104</v>
      </c>
      <c r="AE37" t="str">
        <f>IF(O37&gt;59,"2","1")</f>
        <v>2</v>
      </c>
      <c r="AF37">
        <f>IF(C37="D",L37*6, IF( C37="M",L37*5, L37*4))</f>
        <v>0.52</v>
      </c>
      <c r="AG37">
        <f>IF(D37="D",M37*3, IF( D37="M",M37*3, M37*3))</f>
        <v>0.12</v>
      </c>
      <c r="AH37">
        <f>IFERROR(((VLOOKUP(Q37,'Team data'!$B$2:$L$21,11)*$AF37)+(VLOOKUP(Q37,'Team data'!$B$2:$L$21,11)*$AG37)+$AE37),0)+IFERROR((VLOOKUP(R37,'Team data'!$B$2:$L$21,11)*$AF37)+(VLOOKUP(R37,'Team data'!$B$2:$L$21,11)*$AG37)+$AE37,0)</f>
        <v>2.573764342306113</v>
      </c>
      <c r="AI37">
        <f>IFERROR((VLOOKUP(S37,'Team data'!$B$2:$L$21,11)*$AF37)+(VLOOKUP(S37,'Team data'!$B$2:$L$21,11)*$AG37)+$AE37,0)</f>
        <v>2.6398182784476285</v>
      </c>
      <c r="AJ37">
        <f>IFERROR(((VLOOKUP(T37,'Team data'!$B$2:$L$21,11)*$AF37)+(VLOOKUP(T37,'Team data'!$B$2:$L$21,11)*$AG37)+$AE37),0)+IFERROR((VLOOKUP(U37,'Team data'!$B$2:$L$21,11)*$AF37)+(VLOOKUP(U37,'Team data'!$B$2:$L$21,11)*$AG37)+$AE37,0)</f>
        <v>2.5363765440984345</v>
      </c>
      <c r="AK37">
        <f>IFERROR(((VLOOKUP(V37,'Team data'!$B$2:$L$21,11)*$AF37)+(VLOOKUP(V37,'Team data'!$B$2:$L$21,11)*$AG37)+$AE37),0)+IFERROR((VLOOKUP(W37,'Team data'!$B$2:$L$21,11)*$AF37)+(VLOOKUP(W37,'Team data'!$B$2:$L$21,11)*$AG37)+$AE37,0)</f>
        <v>2.5889403007132765</v>
      </c>
      <c r="AL37">
        <f>IFERROR(((VLOOKUP(X37,'Team data'!$B$2:$L$21,11)*$AF37)+(VLOOKUP(X37,'Team data'!$B$2:$L$21,11)*$AG37)+$AE37),0)+IFERROR((VLOOKUP(Y37,'Team data'!$B$2:$L$21,11)*$AF37)+(VLOOKUP(Y37,'Team data'!$B$2:$L$21,11)*$AG37)+$AE37,0)</f>
        <v>2.6706118839447877</v>
      </c>
      <c r="AM37">
        <f>IFERROR(((VLOOKUP(Z37,'Team data'!$B$2:$L$21,11)*$AF37)+(VLOOKUP(Z37,'Team data'!$B$2:$L$21,11)*$AG37)+$AE37),0)+IFERROR((VLOOKUP(AA37,'Team data'!$B$2:$L$21,11)*$AF37)+(VLOOKUP(AA37,'Team data'!$B$2:$L$21,11)*$AG37)+$AE37,0)</f>
        <v>5.3824837322571595</v>
      </c>
      <c r="AN37">
        <f>IFERROR(((VLOOKUP(AB37,'Team data'!$B$2:$L$21,11)*$AF37)+(VLOOKUP(AB37,'Team data'!$B$2:$L$21,11)*$AG37)+$AE37),0)+IFERROR((VLOOKUP(AC37,'Team data'!$B$2:$L$21,11)*$AF37)+(VLOOKUP(AC37,'Team data'!$B$2:$L$21,11)*$AG37)+$AE37,0)</f>
        <v>5.4280726422614727</v>
      </c>
      <c r="AO37">
        <f>IFERROR((VLOOKUP(AD37,'Team data'!$B$2:$L$21,11)*$AF37)+(VLOOKUP(AD37,'Team data'!$B$2:$L$21,11)*$AG37)+$AE37,0)</f>
        <v>2.7227513647338228</v>
      </c>
      <c r="AP37">
        <f t="shared" si="0"/>
        <v>26.542819088762698</v>
      </c>
    </row>
    <row r="38" spans="1:42">
      <c r="A38" t="s">
        <v>138</v>
      </c>
      <c r="B38" t="s">
        <v>51</v>
      </c>
      <c r="C38" t="s">
        <v>52</v>
      </c>
      <c r="D38" t="s">
        <v>83</v>
      </c>
      <c r="E38" t="s">
        <v>42</v>
      </c>
      <c r="F38" s="2">
        <v>0.25</v>
      </c>
      <c r="G38" s="2">
        <v>0.09</v>
      </c>
      <c r="H38" s="2">
        <v>0.23</v>
      </c>
      <c r="I38" s="2">
        <v>0.06</v>
      </c>
      <c r="J38" s="2">
        <v>0.22</v>
      </c>
      <c r="K38" s="2">
        <v>0.1</v>
      </c>
      <c r="L38" s="2">
        <f>(F38+H38+J38)/3</f>
        <v>0.23333333333333331</v>
      </c>
      <c r="M38" s="2">
        <f>(G38+I38+K38)/3</f>
        <v>8.3333333333333329E-2</v>
      </c>
      <c r="N38" s="2">
        <f>SUM(L38+M38)</f>
        <v>0.31666666666666665</v>
      </c>
      <c r="O38" s="2">
        <v>43</v>
      </c>
      <c r="P38" t="s">
        <v>41</v>
      </c>
      <c r="Q38" t="s">
        <v>54</v>
      </c>
      <c r="R38" t="s">
        <v>84</v>
      </c>
      <c r="S38" t="s">
        <v>69</v>
      </c>
      <c r="T38" t="s">
        <v>74</v>
      </c>
      <c r="V38" t="s">
        <v>77</v>
      </c>
      <c r="X38" t="s">
        <v>80</v>
      </c>
      <c r="Z38" t="s">
        <v>85</v>
      </c>
      <c r="AA38" t="s">
        <v>66</v>
      </c>
      <c r="AB38" t="s">
        <v>79</v>
      </c>
      <c r="AC38" t="s">
        <v>57</v>
      </c>
      <c r="AD38" t="s">
        <v>78</v>
      </c>
      <c r="AE38" t="str">
        <f>IF(O38&gt;59,"2","1")</f>
        <v>1</v>
      </c>
      <c r="AF38">
        <f>IF(C38="D",L38*6, IF( C38="M",L38*5, L38*4))</f>
        <v>1.1666666666666665</v>
      </c>
      <c r="AG38">
        <f>IF(D38="D",M38*3, IF( D38="M",M38*3, M38*3))</f>
        <v>0.25</v>
      </c>
      <c r="AH38">
        <f>IFERROR(((VLOOKUP(Q38,'Team data'!$B$2:$L$21,11)*$AF38)+(VLOOKUP(Q38,'Team data'!$B$2:$L$21,11)*$AG38)+$AE38),0)+IFERROR((VLOOKUP(R38,'Team data'!$B$2:$L$21,11)*$AF38)+(VLOOKUP(R38,'Team data'!$B$2:$L$21,11)*$AG38)+$AE38,0)</f>
        <v>4.7534121933646105</v>
      </c>
      <c r="AI38">
        <f>IFERROR((VLOOKUP(S38,'Team data'!$B$2:$L$21,11)*$AF38)+(VLOOKUP(S38,'Team data'!$B$2:$L$21,11)*$AG38)+$AE38,0)</f>
        <v>2.3943561903712518</v>
      </c>
      <c r="AJ38">
        <f>IFERROR(((VLOOKUP(T38,'Team data'!$B$2:$L$21,11)*$AF38)+(VLOOKUP(T38,'Team data'!$B$2:$L$21,11)*$AG38)+$AE38),0)+IFERROR((VLOOKUP(U38,'Team data'!$B$2:$L$21,11)*$AF38)+(VLOOKUP(U38,'Team data'!$B$2:$L$21,11)*$AG38)+$AE38,0)</f>
        <v>2.7309818505156143</v>
      </c>
      <c r="AK38">
        <f>IFERROR(((VLOOKUP(V38,'Team data'!$B$2:$L$21,11)*$AF38)+(VLOOKUP(V38,'Team data'!$B$2:$L$21,11)*$AG38)+$AE38),0)+IFERROR((VLOOKUP(W38,'Team data'!$B$2:$L$21,11)*$AF38)+(VLOOKUP(W38,'Team data'!$B$2:$L$21,11)*$AG38)+$AE38,0)</f>
        <v>1.8942442253579508</v>
      </c>
      <c r="AL38">
        <f>IFERROR(((VLOOKUP(X38,'Team data'!$B$2:$L$21,11)*$AF38)+(VLOOKUP(X38,'Team data'!$B$2:$L$21,11)*$AG38)+$AE38),0)+IFERROR((VLOOKUP(Y38,'Team data'!$B$2:$L$21,11)*$AF38)+(VLOOKUP(Y38,'Team data'!$B$2:$L$21,11)*$AG38)+$AE38,0)</f>
        <v>1.8566750575696753</v>
      </c>
      <c r="AM38">
        <f>IFERROR(((VLOOKUP(Z38,'Team data'!$B$2:$L$21,11)*$AF38)+(VLOOKUP(Z38,'Team data'!$B$2:$L$21,11)*$AG38)+$AE38),0)+IFERROR((VLOOKUP(AA38,'Team data'!$B$2:$L$21,11)*$AF38)+(VLOOKUP(AA38,'Team data'!$B$2:$L$21,11)*$AG38)+$AE38,0)</f>
        <v>4.890714948000122</v>
      </c>
      <c r="AN38">
        <f>IFERROR(((VLOOKUP(AB38,'Team data'!$B$2:$L$21,11)*$AF38)+(VLOOKUP(AB38,'Team data'!$B$2:$L$21,11)*$AG38)+$AE38),0)+IFERROR((VLOOKUP(AC38,'Team data'!$B$2:$L$21,11)*$AF38)+(VLOOKUP(AC38,'Team data'!$B$2:$L$21,11)*$AG38)+$AE38,0)</f>
        <v>4.8698915390206912</v>
      </c>
      <c r="AO38">
        <f>IFERROR((VLOOKUP(AD38,'Team data'!$B$2:$L$21,11)*$AF38)+(VLOOKUP(AD38,'Team data'!$B$2:$L$21,11)*$AG38)+$AE38,0)</f>
        <v>2.1872918293845554</v>
      </c>
      <c r="AP38">
        <f t="shared" si="0"/>
        <v>25.577567833584474</v>
      </c>
    </row>
    <row r="39" spans="1:42">
      <c r="A39" t="s">
        <v>139</v>
      </c>
      <c r="B39" t="s">
        <v>87</v>
      </c>
      <c r="C39" t="s">
        <v>88</v>
      </c>
      <c r="D39" t="s">
        <v>89</v>
      </c>
      <c r="E39" t="s">
        <v>55</v>
      </c>
      <c r="F39" s="2">
        <v>0.37</v>
      </c>
      <c r="G39" s="2">
        <v>0.06</v>
      </c>
      <c r="H39" s="2">
        <v>0.34</v>
      </c>
      <c r="I39" s="2">
        <v>0.01</v>
      </c>
      <c r="J39" s="2">
        <v>0.39</v>
      </c>
      <c r="K39" s="2">
        <v>0.01</v>
      </c>
      <c r="L39" s="2">
        <f>(F39+H39+J39)/3</f>
        <v>0.3666666666666667</v>
      </c>
      <c r="M39" s="2">
        <f>(G39+I39+K39)/3</f>
        <v>2.6666666666666661E-2</v>
      </c>
      <c r="N39" s="2">
        <f>SUM(L39+M39)</f>
        <v>0.39333333333333337</v>
      </c>
      <c r="O39" s="2">
        <v>65</v>
      </c>
      <c r="P39" t="s">
        <v>41</v>
      </c>
      <c r="Q39" t="s">
        <v>90</v>
      </c>
      <c r="S39" t="s">
        <v>80</v>
      </c>
      <c r="T39" t="s">
        <v>46</v>
      </c>
      <c r="U39" t="s">
        <v>84</v>
      </c>
      <c r="V39" t="s">
        <v>49</v>
      </c>
      <c r="X39" t="s">
        <v>66</v>
      </c>
      <c r="Z39" t="s">
        <v>43</v>
      </c>
      <c r="AB39" t="s">
        <v>91</v>
      </c>
      <c r="AD39" t="s">
        <v>85</v>
      </c>
      <c r="AE39" t="str">
        <f>IF(O39&gt;59,"2","1")</f>
        <v>2</v>
      </c>
      <c r="AF39">
        <f>IF(C39="D",L39*6, IF( C39="M",L39*5, L39*4))</f>
        <v>1.4666666666666668</v>
      </c>
      <c r="AG39">
        <f>IF(D39="D",M39*3, IF( D39="M",M39*3, M39*3))</f>
        <v>7.9999999999999988E-2</v>
      </c>
      <c r="AH39">
        <f>IFERROR(((VLOOKUP(Q39,'Team data'!$B$2:$L$21,11)*$AF39)+(VLOOKUP(Q39,'Team data'!$B$2:$L$21,11)*$AG39)+$AE39),0)+IFERROR((VLOOKUP(R39,'Team data'!$B$2:$L$21,11)*$AF39)+(VLOOKUP(R39,'Team data'!$B$2:$L$21,11)*$AG39)+$AE39,0)</f>
        <v>3.9288666760559856</v>
      </c>
      <c r="AI39">
        <f>IFERROR((VLOOKUP(S39,'Team data'!$B$2:$L$21,11)*$AF39)+(VLOOKUP(S39,'Team data'!$B$2:$L$21,11)*$AG39)+$AE39,0)</f>
        <v>2.9352875922643045</v>
      </c>
      <c r="AJ39">
        <f>IFERROR(((VLOOKUP(T39,'Team data'!$B$2:$L$21,11)*$AF39)+(VLOOKUP(T39,'Team data'!$B$2:$L$21,11)*$AG39)+$AE39),0)+IFERROR((VLOOKUP(U39,'Team data'!$B$2:$L$21,11)*$AF39)+(VLOOKUP(U39,'Team data'!$B$2:$L$21,11)*$AG39)+$AE39,0)</f>
        <v>6.8790491749757301</v>
      </c>
      <c r="AK39">
        <f>IFERROR(((VLOOKUP(V39,'Team data'!$B$2:$L$21,11)*$AF39)+(VLOOKUP(V39,'Team data'!$B$2:$L$21,11)*$AG39)+$AE39),0)+IFERROR((VLOOKUP(W39,'Team data'!$B$2:$L$21,11)*$AF39)+(VLOOKUP(W39,'Team data'!$B$2:$L$21,11)*$AG39)+$AE39,0)</f>
        <v>3.3997700809855265</v>
      </c>
      <c r="AL39">
        <f>IFERROR(((VLOOKUP(X39,'Team data'!$B$2:$L$21,11)*$AF39)+(VLOOKUP(X39,'Team data'!$B$2:$L$21,11)*$AG39)+$AE39),0)+IFERROR((VLOOKUP(Y39,'Team data'!$B$2:$L$21,11)*$AF39)+(VLOOKUP(Y39,'Team data'!$B$2:$L$21,11)*$AG39)+$AE39,0)</f>
        <v>3.2661556640772043</v>
      </c>
      <c r="AM39">
        <f>IFERROR(((VLOOKUP(Z39,'Team data'!$B$2:$L$21,11)*$AF39)+(VLOOKUP(Z39,'Team data'!$B$2:$L$21,11)*$AG39)+$AE39),0)+IFERROR((VLOOKUP(AA39,'Team data'!$B$2:$L$21,11)*$AF39)+(VLOOKUP(AA39,'Team data'!$B$2:$L$21,11)*$AG39)+$AE39,0)</f>
        <v>3.3865971605731069</v>
      </c>
      <c r="AN39">
        <f>IFERROR(((VLOOKUP(AB39,'Team data'!$B$2:$L$21,11)*$AF39)+(VLOOKUP(AB39,'Team data'!$B$2:$L$21,11)*$AG39)+$AE39),0)+IFERROR((VLOOKUP(AC39,'Team data'!$B$2:$L$21,11)*$AF39)+(VLOOKUP(AC39,'Team data'!$B$2:$L$21,11)*$AG39)+$AE39,0)</f>
        <v>2.9763042836849158</v>
      </c>
      <c r="AO39">
        <f>IFERROR((VLOOKUP(AD39,'Team data'!$B$2:$L$21,11)*$AF39)+(VLOOKUP(AD39,'Team data'!$B$2:$L$21,11)*$AG39)+$AE39,0)</f>
        <v>3.8898248909158708</v>
      </c>
      <c r="AP39">
        <f t="shared" si="0"/>
        <v>30.661855523532644</v>
      </c>
    </row>
    <row r="40" spans="1:42">
      <c r="A40" t="s">
        <v>140</v>
      </c>
      <c r="B40" t="s">
        <v>37</v>
      </c>
      <c r="C40" t="s">
        <v>38</v>
      </c>
      <c r="D40" t="s">
        <v>39</v>
      </c>
      <c r="E40" t="s">
        <v>40</v>
      </c>
      <c r="F40" s="2">
        <v>0.02</v>
      </c>
      <c r="G40" s="2">
        <v>0.14000000000000001</v>
      </c>
      <c r="H40" s="2">
        <v>0.01</v>
      </c>
      <c r="I40" s="2">
        <v>0.14000000000000001</v>
      </c>
      <c r="J40" s="2">
        <v>0.02</v>
      </c>
      <c r="K40" s="2">
        <v>0.11</v>
      </c>
      <c r="L40" s="2">
        <f>(F40+H40+J40)/3</f>
        <v>1.6666666666666666E-2</v>
      </c>
      <c r="M40" s="2">
        <f>(G40+I40+K40)/3</f>
        <v>0.13</v>
      </c>
      <c r="N40" s="2">
        <f>SUM(L40+M40)</f>
        <v>0.14666666666666667</v>
      </c>
      <c r="O40" s="2">
        <v>53</v>
      </c>
      <c r="P40" t="s">
        <v>41</v>
      </c>
      <c r="Q40" t="s">
        <v>42</v>
      </c>
      <c r="S40" t="s">
        <v>43</v>
      </c>
      <c r="T40" t="s">
        <v>44</v>
      </c>
      <c r="V40" t="s">
        <v>45</v>
      </c>
      <c r="X40" t="s">
        <v>46</v>
      </c>
      <c r="Z40" t="s">
        <v>47</v>
      </c>
      <c r="AB40" t="s">
        <v>48</v>
      </c>
      <c r="AD40" t="s">
        <v>49</v>
      </c>
      <c r="AE40" t="str">
        <f>IF(O40&gt;59,"2","1")</f>
        <v>1</v>
      </c>
      <c r="AF40">
        <f>IF(C40="D",L40*6, IF( C40="M",L40*5, L40*4))</f>
        <v>0.1</v>
      </c>
      <c r="AG40">
        <f>IF(D40="D",M40*3, IF( D40="M",M40*3, M40*3))</f>
        <v>0.39</v>
      </c>
      <c r="AH40">
        <f>IFERROR(((VLOOKUP(Q40,'Team data'!$B$2:$L$21,11)*$AF40)+(VLOOKUP(Q40,'Team data'!$B$2:$L$21,11)*$AG40)+$AE40),0)+IFERROR((VLOOKUP(R40,'Team data'!$B$2:$L$21,11)*$AF40)+(VLOOKUP(R40,'Team data'!$B$2:$L$21,11)*$AG40)+$AE40,0)</f>
        <v>1.5134372236452283</v>
      </c>
      <c r="AI40">
        <f>IFERROR((VLOOKUP(S40,'Team data'!$B$2:$L$21,11)*$AF40)+(VLOOKUP(S40,'Team data'!$B$2:$L$21,11)*$AG40)+$AE40,0)</f>
        <v>1.4392883245781181</v>
      </c>
      <c r="AJ40">
        <f>IFERROR(((VLOOKUP(T40,'Team data'!$B$2:$L$21,11)*$AF40)+(VLOOKUP(T40,'Team data'!$B$2:$L$21,11)*$AG40)+$AE40),0)+IFERROR((VLOOKUP(U40,'Team data'!$B$2:$L$21,11)*$AF40)+(VLOOKUP(U40,'Team data'!$B$2:$L$21,11)*$AG40)+$AE40,0)</f>
        <v>1.5014492703242748</v>
      </c>
      <c r="AK40">
        <f>IFERROR(((VLOOKUP(V40,'Team data'!$B$2:$L$21,11)*$AF40)+(VLOOKUP(V40,'Team data'!$B$2:$L$21,11)*$AG40)+$AE40),0)+IFERROR((VLOOKUP(W40,'Team data'!$B$2:$L$21,11)*$AF40)+(VLOOKUP(W40,'Team data'!$B$2:$L$21,11)*$AG40)+$AE40,0)</f>
        <v>1.2963087846182171</v>
      </c>
      <c r="AL40">
        <f>IFERROR(((VLOOKUP(X40,'Team data'!$B$2:$L$21,11)*$AF40)+(VLOOKUP(X40,'Team data'!$B$2:$L$21,11)*$AG40)+$AE40),0)+IFERROR((VLOOKUP(Y40,'Team data'!$B$2:$L$21,11)*$AF40)+(VLOOKUP(Y40,'Team data'!$B$2:$L$21,11)*$AG40)+$AE40,0)</f>
        <v>1.4106632915753639</v>
      </c>
      <c r="AM40">
        <f>IFERROR(((VLOOKUP(Z40,'Team data'!$B$2:$L$21,11)*$AF40)+(VLOOKUP(Z40,'Team data'!$B$2:$L$21,11)*$AG40)+$AE40),0)+IFERROR((VLOOKUP(AA40,'Team data'!$B$2:$L$21,11)*$AF40)+(VLOOKUP(AA40,'Team data'!$B$2:$L$21,11)*$AG40)+$AE40,0)</f>
        <v>1.6592945725961377</v>
      </c>
      <c r="AN40">
        <f>IFERROR(((VLOOKUP(AB40,'Team data'!$B$2:$L$21,11)*$AF40)+(VLOOKUP(AB40,'Team data'!$B$2:$L$21,11)*$AG40)+$AE40),0)+IFERROR((VLOOKUP(AC40,'Team data'!$B$2:$L$21,11)*$AF40)+(VLOOKUP(AC40,'Team data'!$B$2:$L$21,11)*$AG40)+$AE40,0)</f>
        <v>1.233414616862226</v>
      </c>
      <c r="AO40">
        <f>IFERROR((VLOOKUP(AD40,'Team data'!$B$2:$L$21,11)*$AF40)+(VLOOKUP(AD40,'Team data'!$B$2:$L$21,11)*$AG40)+$AE40,0)</f>
        <v>1.4434616420363628</v>
      </c>
      <c r="AP40">
        <f t="shared" si="0"/>
        <v>11.497317726235929</v>
      </c>
    </row>
    <row r="41" spans="1:42">
      <c r="A41" t="s">
        <v>141</v>
      </c>
      <c r="B41" t="s">
        <v>87</v>
      </c>
      <c r="C41" t="s">
        <v>88</v>
      </c>
      <c r="D41" t="s">
        <v>53</v>
      </c>
      <c r="E41" t="s">
        <v>44</v>
      </c>
      <c r="F41" s="2">
        <v>0.14000000000000001</v>
      </c>
      <c r="G41" s="2">
        <v>0.17</v>
      </c>
      <c r="H41" s="2">
        <v>0.15</v>
      </c>
      <c r="I41" s="2">
        <v>0.09</v>
      </c>
      <c r="J41" s="2">
        <v>0.14000000000000001</v>
      </c>
      <c r="K41" s="2">
        <v>0.06</v>
      </c>
      <c r="L41" s="2">
        <f>(F41+H41+J41)/3</f>
        <v>0.14333333333333334</v>
      </c>
      <c r="M41" s="2">
        <f>(G41+I41+K41)/3</f>
        <v>0.10666666666666667</v>
      </c>
      <c r="N41" s="2">
        <f>SUM(L41+M41)</f>
        <v>0.25</v>
      </c>
      <c r="O41" s="2">
        <v>33</v>
      </c>
      <c r="P41" t="s">
        <v>41</v>
      </c>
      <c r="Q41" t="s">
        <v>48</v>
      </c>
      <c r="R41" t="s">
        <v>42</v>
      </c>
      <c r="S41" t="s">
        <v>47</v>
      </c>
      <c r="T41" t="s">
        <v>54</v>
      </c>
      <c r="U41" t="s">
        <v>55</v>
      </c>
      <c r="V41" t="s">
        <v>56</v>
      </c>
      <c r="X41" t="s">
        <v>57</v>
      </c>
      <c r="Z41" t="s">
        <v>58</v>
      </c>
      <c r="AB41" t="s">
        <v>59</v>
      </c>
      <c r="AC41" t="s">
        <v>60</v>
      </c>
      <c r="AD41" t="s">
        <v>61</v>
      </c>
      <c r="AE41" t="str">
        <f>IF(O41&gt;59,"2","1")</f>
        <v>1</v>
      </c>
      <c r="AF41">
        <f>IF(C41="D",L41*6, IF( C41="M",L41*5, L41*4))</f>
        <v>0.57333333333333336</v>
      </c>
      <c r="AG41">
        <f>IF(D41="D",M41*3, IF( D41="M",M41*3, M41*3))</f>
        <v>0.32</v>
      </c>
      <c r="AH41">
        <f>IFERROR(((VLOOKUP(Q41,'Team data'!$B$2:$L$21,11)*$AF41)+(VLOOKUP(Q41,'Team data'!$B$2:$L$21,11)*$AG41)+$AE41),0)+IFERROR((VLOOKUP(R41,'Team data'!$B$2:$L$21,11)*$AF41)+(VLOOKUP(R41,'Team data'!$B$2:$L$21,11)*$AG41)+$AE41,0)</f>
        <v>3.3616074371156306</v>
      </c>
      <c r="AI41">
        <f>IFERROR((VLOOKUP(S41,'Team data'!$B$2:$L$21,11)*$AF41)+(VLOOKUP(S41,'Team data'!$B$2:$L$21,11)*$AG41)+$AE41,0)</f>
        <v>2.201979220787516</v>
      </c>
      <c r="AJ41">
        <f>IFERROR(((VLOOKUP(T41,'Team data'!$B$2:$L$21,11)*$AF41)+(VLOOKUP(T41,'Team data'!$B$2:$L$21,11)*$AG41)+$AE41),0)+IFERROR((VLOOKUP(U41,'Team data'!$B$2:$L$21,11)*$AF41)+(VLOOKUP(U41,'Team data'!$B$2:$L$21,11)*$AG41)+$AE41,0)</f>
        <v>3.7151421834120963</v>
      </c>
      <c r="AK41">
        <f>IFERROR(((VLOOKUP(V41,'Team data'!$B$2:$L$21,11)*$AF41)+(VLOOKUP(V41,'Team data'!$B$2:$L$21,11)*$AG41)+$AE41),0)+IFERROR((VLOOKUP(W41,'Team data'!$B$2:$L$21,11)*$AF41)+(VLOOKUP(W41,'Team data'!$B$2:$L$21,11)*$AG41)+$AE41,0)</f>
        <v>1.8381800858328314</v>
      </c>
      <c r="AL41">
        <f>IFERROR(((VLOOKUP(X41,'Team data'!$B$2:$L$21,11)*$AF41)+(VLOOKUP(X41,'Team data'!$B$2:$L$21,11)*$AG41)+$AE41),0)+IFERROR((VLOOKUP(Y41,'Team data'!$B$2:$L$21,11)*$AF41)+(VLOOKUP(Y41,'Team data'!$B$2:$L$21,11)*$AG41)+$AE41,0)</f>
        <v>2.0088404466076279</v>
      </c>
      <c r="AM41">
        <f>IFERROR(((VLOOKUP(Z41,'Team data'!$B$2:$L$21,11)*$AF41)+(VLOOKUP(Z41,'Team data'!$B$2:$L$21,11)*$AG41)+$AE41),0)+IFERROR((VLOOKUP(AA41,'Team data'!$B$2:$L$21,11)*$AF41)+(VLOOKUP(AA41,'Team data'!$B$2:$L$21,11)*$AG41)+$AE41,0)</f>
        <v>1.8084878916037093</v>
      </c>
      <c r="AN41">
        <f>IFERROR(((VLOOKUP(AB41,'Team data'!$B$2:$L$21,11)*$AF41)+(VLOOKUP(AB41,'Team data'!$B$2:$L$21,11)*$AG41)+$AE41),0)+IFERROR((VLOOKUP(AC41,'Team data'!$B$2:$L$21,11)*$AF41)+(VLOOKUP(AC41,'Team data'!$B$2:$L$21,11)*$AG41)+$AE41,0)</f>
        <v>3.5556586460058002</v>
      </c>
      <c r="AO41">
        <f>IFERROR((VLOOKUP(AD41,'Team data'!$B$2:$L$21,11)*$AF41)+(VLOOKUP(AD41,'Team data'!$B$2:$L$21,11)*$AG41)+$AE41,0)</f>
        <v>1.9687563247621878</v>
      </c>
      <c r="AP41">
        <f t="shared" si="0"/>
        <v>20.458652236127399</v>
      </c>
    </row>
    <row r="42" spans="1:42">
      <c r="A42" t="s">
        <v>142</v>
      </c>
      <c r="B42" t="s">
        <v>51</v>
      </c>
      <c r="C42" t="s">
        <v>52</v>
      </c>
      <c r="D42" t="s">
        <v>53</v>
      </c>
      <c r="E42" t="s">
        <v>44</v>
      </c>
      <c r="F42" s="2">
        <v>0.03</v>
      </c>
      <c r="G42" s="2">
        <v>0.18</v>
      </c>
      <c r="H42" s="2">
        <v>0.01</v>
      </c>
      <c r="I42" s="2">
        <v>0.22</v>
      </c>
      <c r="J42" s="2">
        <v>0.02</v>
      </c>
      <c r="K42" s="2">
        <v>0.21</v>
      </c>
      <c r="L42" s="2">
        <f>(F42+H42+J42)/3</f>
        <v>0.02</v>
      </c>
      <c r="M42" s="2">
        <f>(G42+I42+K42)/3</f>
        <v>0.20333333333333334</v>
      </c>
      <c r="N42" s="2">
        <f>SUM(L42+M42)</f>
        <v>0.22333333333333333</v>
      </c>
      <c r="O42" s="2">
        <v>92</v>
      </c>
      <c r="P42" t="s">
        <v>41</v>
      </c>
      <c r="Q42" t="s">
        <v>48</v>
      </c>
      <c r="R42" t="s">
        <v>42</v>
      </c>
      <c r="S42" t="s">
        <v>47</v>
      </c>
      <c r="T42" t="s">
        <v>54</v>
      </c>
      <c r="U42" t="s">
        <v>55</v>
      </c>
      <c r="V42" t="s">
        <v>56</v>
      </c>
      <c r="X42" t="s">
        <v>57</v>
      </c>
      <c r="Z42" t="s">
        <v>58</v>
      </c>
      <c r="AB42" t="s">
        <v>59</v>
      </c>
      <c r="AC42" t="s">
        <v>60</v>
      </c>
      <c r="AD42" t="s">
        <v>61</v>
      </c>
      <c r="AE42" t="str">
        <f>IF(O42&gt;59,"2","1")</f>
        <v>2</v>
      </c>
      <c r="AF42">
        <f>IF(C42="D",L42*6, IF( C42="M",L42*5, L42*4))</f>
        <v>0.1</v>
      </c>
      <c r="AG42">
        <f>IF(D42="D",M42*3, IF( D42="M",M42*3, M42*3))</f>
        <v>0.61</v>
      </c>
      <c r="AH42">
        <f>IFERROR(((VLOOKUP(Q42,'Team data'!$B$2:$L$21,11)*$AF42)+(VLOOKUP(Q42,'Team data'!$B$2:$L$21,11)*$AG42)+$AE42),0)+IFERROR((VLOOKUP(R42,'Team data'!$B$2:$L$21,11)*$AF42)+(VLOOKUP(R42,'Team data'!$B$2:$L$21,11)*$AG42)+$AE42,0)</f>
        <v>5.0821730750210055</v>
      </c>
      <c r="AI42">
        <f>IFERROR((VLOOKUP(S42,'Team data'!$B$2:$L$21,11)*$AF42)+(VLOOKUP(S42,'Team data'!$B$2:$L$21,11)*$AG42)+$AE42,0)</f>
        <v>2.9553043807005257</v>
      </c>
      <c r="AJ42">
        <f>IFERROR(((VLOOKUP(T42,'Team data'!$B$2:$L$21,11)*$AF42)+(VLOOKUP(T42,'Team data'!$B$2:$L$21,11)*$AG42)+$AE42),0)+IFERROR((VLOOKUP(U42,'Team data'!$B$2:$L$21,11)*$AF42)+(VLOOKUP(U42,'Team data'!$B$2:$L$21,11)*$AG42)+$AE42,0)</f>
        <v>5.3631540487566287</v>
      </c>
      <c r="AK42">
        <f>IFERROR(((VLOOKUP(V42,'Team data'!$B$2:$L$21,11)*$AF42)+(VLOOKUP(V42,'Team data'!$B$2:$L$21,11)*$AG42)+$AE42),0)+IFERROR((VLOOKUP(W42,'Team data'!$B$2:$L$21,11)*$AF42)+(VLOOKUP(W42,'Team data'!$B$2:$L$21,11)*$AG42)+$AE42,0)</f>
        <v>2.6661655159790785</v>
      </c>
      <c r="AL42">
        <f>IFERROR(((VLOOKUP(X42,'Team data'!$B$2:$L$21,11)*$AF42)+(VLOOKUP(X42,'Team data'!$B$2:$L$21,11)*$AG42)+$AE42),0)+IFERROR((VLOOKUP(Y42,'Team data'!$B$2:$L$21,11)*$AF42)+(VLOOKUP(Y42,'Team data'!$B$2:$L$21,11)*$AG42)+$AE42,0)</f>
        <v>2.8018022952515849</v>
      </c>
      <c r="AM42">
        <f>IFERROR(((VLOOKUP(Z42,'Team data'!$B$2:$L$21,11)*$AF42)+(VLOOKUP(Z42,'Team data'!$B$2:$L$21,11)*$AG42)+$AE42),0)+IFERROR((VLOOKUP(AA42,'Team data'!$B$2:$L$21,11)*$AF42)+(VLOOKUP(AA42,'Team data'!$B$2:$L$21,11)*$AG42)+$AE42,0)</f>
        <v>2.6425668690730975</v>
      </c>
      <c r="AN42">
        <f>IFERROR(((VLOOKUP(AB42,'Team data'!$B$2:$L$21,11)*$AF42)+(VLOOKUP(AB42,'Team data'!$B$2:$L$21,11)*$AG42)+$AE42),0)+IFERROR((VLOOKUP(AC42,'Team data'!$B$2:$L$21,11)*$AF42)+(VLOOKUP(AC42,'Team data'!$B$2:$L$21,11)*$AG42)+$AE42,0)</f>
        <v>5.2364003417881921</v>
      </c>
      <c r="AO42">
        <f>IFERROR((VLOOKUP(AD42,'Team data'!$B$2:$L$21,11)*$AF42)+(VLOOKUP(AD42,'Team data'!$B$2:$L$21,11)*$AG42)+$AE42,0)</f>
        <v>2.7699443924415896</v>
      </c>
      <c r="AP42">
        <f t="shared" si="0"/>
        <v>29.517510919011702</v>
      </c>
    </row>
    <row r="43" spans="1:42">
      <c r="A43" t="s">
        <v>143</v>
      </c>
      <c r="B43" t="s">
        <v>37</v>
      </c>
      <c r="C43" t="s">
        <v>38</v>
      </c>
      <c r="D43" t="s">
        <v>144</v>
      </c>
      <c r="E43" t="s">
        <v>58</v>
      </c>
      <c r="F43" s="2">
        <v>0.05</v>
      </c>
      <c r="G43" s="2">
        <v>0.03</v>
      </c>
      <c r="H43" s="2">
        <v>0.05</v>
      </c>
      <c r="I43" s="2">
        <v>0.03</v>
      </c>
      <c r="J43" s="2">
        <v>0.04</v>
      </c>
      <c r="K43" s="2">
        <v>0.05</v>
      </c>
      <c r="L43" s="2">
        <f>(F43+H43+J43)/3</f>
        <v>4.6666666666666669E-2</v>
      </c>
      <c r="M43" s="2">
        <f>(G43+I43+K43)/3</f>
        <v>3.6666666666666667E-2</v>
      </c>
      <c r="N43" s="2">
        <f>SUM(L43+M43)</f>
        <v>8.3333333333333343E-2</v>
      </c>
      <c r="O43" s="2">
        <v>62</v>
      </c>
      <c r="P43" t="s">
        <v>41</v>
      </c>
      <c r="Q43" t="s">
        <v>98</v>
      </c>
      <c r="S43" t="s">
        <v>99</v>
      </c>
      <c r="V43" t="s">
        <v>85</v>
      </c>
      <c r="X43" t="s">
        <v>76</v>
      </c>
      <c r="Z43" t="s">
        <v>84</v>
      </c>
      <c r="AA43" t="s">
        <v>91</v>
      </c>
      <c r="AB43" t="s">
        <v>66</v>
      </c>
      <c r="AC43" t="s">
        <v>44</v>
      </c>
      <c r="AD43" t="s">
        <v>105</v>
      </c>
      <c r="AE43" t="str">
        <f>IF(O43&gt;59,"2","1")</f>
        <v>2</v>
      </c>
      <c r="AF43">
        <f>IF(C43="D",L43*6, IF( C43="M",L43*5, L43*4))</f>
        <v>0.28000000000000003</v>
      </c>
      <c r="AG43">
        <f>IF(D43="D",M43*3, IF( D43="M",M43*3, M43*3))</f>
        <v>0.11</v>
      </c>
      <c r="AH43">
        <f>IFERROR(((VLOOKUP(Q43,'Team data'!$B$2:$L$21,11)*$AF43)+(VLOOKUP(Q43,'Team data'!$B$2:$L$21,11)*$AG43)+$AE43),0)+IFERROR((VLOOKUP(R43,'Team data'!$B$2:$L$21,11)*$AF43)+(VLOOKUP(R43,'Team data'!$B$2:$L$21,11)*$AG43)+$AE43,0)</f>
        <v>2.3659219031434375</v>
      </c>
      <c r="AI43">
        <f>IFERROR((VLOOKUP(S43,'Team data'!$B$2:$L$21,11)*$AF43)+(VLOOKUP(S43,'Team data'!$B$2:$L$21,11)*$AG43)+$AE43,0)</f>
        <v>2.3261902174068831</v>
      </c>
      <c r="AJ43">
        <f>IFERROR(((VLOOKUP(T43,'Team data'!$B$2:$L$21,11)*$AF43)+(VLOOKUP(T43,'Team data'!$B$2:$L$21,11)*$AG43)+$AE43),0)+IFERROR((VLOOKUP(U43,'Team data'!$B$2:$L$21,11)*$AF43)+(VLOOKUP(U43,'Team data'!$B$2:$L$21,11)*$AG43)+$AE43,0)</f>
        <v>0</v>
      </c>
      <c r="AK43">
        <f>IFERROR(((VLOOKUP(V43,'Team data'!$B$2:$L$21,11)*$AF43)+(VLOOKUP(V43,'Team data'!$B$2:$L$21,11)*$AG43)+$AE43),0)+IFERROR((VLOOKUP(W43,'Team data'!$B$2:$L$21,11)*$AF43)+(VLOOKUP(W43,'Team data'!$B$2:$L$21,11)*$AG43)+$AE43,0)</f>
        <v>2.4765291212007692</v>
      </c>
      <c r="AL43">
        <f>IFERROR(((VLOOKUP(X43,'Team data'!$B$2:$L$21,11)*$AF43)+(VLOOKUP(X43,'Team data'!$B$2:$L$21,11)*$AG43)+$AE43),0)+IFERROR((VLOOKUP(Y43,'Team data'!$B$2:$L$21,11)*$AF43)+(VLOOKUP(Y43,'Team data'!$B$2:$L$21,11)*$AG43)+$AE43,0)</f>
        <v>2.5247446598214154</v>
      </c>
      <c r="AM43">
        <f>IFERROR(((VLOOKUP(Z43,'Team data'!$B$2:$L$21,11)*$AF43)+(VLOOKUP(Z43,'Team data'!$B$2:$L$21,11)*$AG43)+$AE43),0)+IFERROR((VLOOKUP(AA43,'Team data'!$B$2:$L$21,11)*$AF43)+(VLOOKUP(AA43,'Team data'!$B$2:$L$21,11)*$AG43)+$AE43,0)</f>
        <v>4.6452928595247052</v>
      </c>
      <c r="AN43">
        <f>IFERROR(((VLOOKUP(AB43,'Team data'!$B$2:$L$21,11)*$AF43)+(VLOOKUP(AB43,'Team data'!$B$2:$L$21,11)*$AG43)+$AE43),0)+IFERROR((VLOOKUP(AC43,'Team data'!$B$2:$L$21,11)*$AF43)+(VLOOKUP(AC43,'Team data'!$B$2:$L$21,11)*$AG43)+$AE43,0)</f>
        <v>4.7183803843218985</v>
      </c>
      <c r="AO43">
        <f>IFERROR((VLOOKUP(AD43,'Team data'!$B$2:$L$21,11)*$AF43)+(VLOOKUP(AD43,'Team data'!$B$2:$L$21,11)*$AG43)+$AE43,0)</f>
        <v>2.185778980767894</v>
      </c>
      <c r="AP43">
        <f t="shared" si="0"/>
        <v>21.242838126187003</v>
      </c>
    </row>
    <row r="44" spans="1:42">
      <c r="A44" t="s">
        <v>145</v>
      </c>
      <c r="B44" t="s">
        <v>63</v>
      </c>
      <c r="C44" t="s">
        <v>64</v>
      </c>
      <c r="D44" t="s">
        <v>83</v>
      </c>
      <c r="E44" t="s">
        <v>42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f>(F44+H44+J44)/3</f>
        <v>0</v>
      </c>
      <c r="M44" s="2">
        <f>(G44+I44+K44)/3</f>
        <v>0</v>
      </c>
      <c r="N44" s="2">
        <f>SUM(L44+M44)</f>
        <v>0</v>
      </c>
      <c r="O44" s="2">
        <v>102</v>
      </c>
      <c r="P44" t="s">
        <v>41</v>
      </c>
      <c r="Q44" t="s">
        <v>54</v>
      </c>
      <c r="R44" t="s">
        <v>84</v>
      </c>
      <c r="S44" t="s">
        <v>69</v>
      </c>
      <c r="T44" t="s">
        <v>74</v>
      </c>
      <c r="V44" t="s">
        <v>77</v>
      </c>
      <c r="X44" t="s">
        <v>80</v>
      </c>
      <c r="Z44" t="s">
        <v>85</v>
      </c>
      <c r="AA44" t="s">
        <v>66</v>
      </c>
      <c r="AB44" t="s">
        <v>79</v>
      </c>
      <c r="AC44" t="s">
        <v>57</v>
      </c>
      <c r="AD44" t="s">
        <v>78</v>
      </c>
      <c r="AE44" t="str">
        <f>IF(O44&gt;59,"2","1")</f>
        <v>2</v>
      </c>
      <c r="AF44">
        <f>IF(C44="D",L44*6, IF( C44="M",L44*5, L44*4))</f>
        <v>0</v>
      </c>
      <c r="AG44">
        <f>IF(D44="D",M44*3, IF( D44="M",M44*3, M44*3))</f>
        <v>0</v>
      </c>
      <c r="AH44">
        <f>IFERROR(((VLOOKUP(Q44,'Team data'!$B$2:$L$21,11)*$AF44)+(VLOOKUP(Q44,'Team data'!$B$2:$L$21,11)*$AG44)+$AE44),0)+IFERROR((VLOOKUP(R44,'Team data'!$B$2:$L$21,11)*$AF44)+(VLOOKUP(R44,'Team data'!$B$2:$L$21,11)*$AG44)+$AE44,0)</f>
        <v>4</v>
      </c>
      <c r="AI44">
        <f>IFERROR((VLOOKUP(S44,'Team data'!$B$2:$L$21,11)*$AF44)+(VLOOKUP(S44,'Team data'!$B$2:$L$21,11)*$AG44)+$AE44,0)</f>
        <v>2</v>
      </c>
      <c r="AJ44">
        <f>IFERROR(((VLOOKUP(T44,'Team data'!$B$2:$L$21,11)*$AF44)+(VLOOKUP(T44,'Team data'!$B$2:$L$21,11)*$AG44)+$AE44),0)+IFERROR((VLOOKUP(U44,'Team data'!$B$2:$L$21,11)*$AF44)+(VLOOKUP(U44,'Team data'!$B$2:$L$21,11)*$AG44)+$AE44,0)</f>
        <v>2</v>
      </c>
      <c r="AK44">
        <f>IFERROR(((VLOOKUP(V44,'Team data'!$B$2:$L$21,11)*$AF44)+(VLOOKUP(V44,'Team data'!$B$2:$L$21,11)*$AG44)+$AE44),0)+IFERROR((VLOOKUP(W44,'Team data'!$B$2:$L$21,11)*$AF44)+(VLOOKUP(W44,'Team data'!$B$2:$L$21,11)*$AG44)+$AE44,0)</f>
        <v>2</v>
      </c>
      <c r="AL44">
        <f>IFERROR(((VLOOKUP(X44,'Team data'!$B$2:$L$21,11)*$AF44)+(VLOOKUP(X44,'Team data'!$B$2:$L$21,11)*$AG44)+$AE44),0)+IFERROR((VLOOKUP(Y44,'Team data'!$B$2:$L$21,11)*$AF44)+(VLOOKUP(Y44,'Team data'!$B$2:$L$21,11)*$AG44)+$AE44,0)</f>
        <v>2</v>
      </c>
      <c r="AM44">
        <f>IFERROR(((VLOOKUP(Z44,'Team data'!$B$2:$L$21,11)*$AF44)+(VLOOKUP(Z44,'Team data'!$B$2:$L$21,11)*$AG44)+$AE44),0)+IFERROR((VLOOKUP(AA44,'Team data'!$B$2:$L$21,11)*$AF44)+(VLOOKUP(AA44,'Team data'!$B$2:$L$21,11)*$AG44)+$AE44,0)</f>
        <v>4</v>
      </c>
      <c r="AN44">
        <f>IFERROR(((VLOOKUP(AB44,'Team data'!$B$2:$L$21,11)*$AF44)+(VLOOKUP(AB44,'Team data'!$B$2:$L$21,11)*$AG44)+$AE44),0)+IFERROR((VLOOKUP(AC44,'Team data'!$B$2:$L$21,11)*$AF44)+(VLOOKUP(AC44,'Team data'!$B$2:$L$21,11)*$AG44)+$AE44,0)</f>
        <v>4</v>
      </c>
      <c r="AO44">
        <f>IFERROR((VLOOKUP(AD44,'Team data'!$B$2:$L$21,11)*$AF44)+(VLOOKUP(AD44,'Team data'!$B$2:$L$21,11)*$AG44)+$AE44,0)</f>
        <v>2</v>
      </c>
      <c r="AP44">
        <f t="shared" si="0"/>
        <v>22</v>
      </c>
    </row>
    <row r="45" spans="1:42">
      <c r="A45" t="s">
        <v>146</v>
      </c>
      <c r="B45" t="s">
        <v>37</v>
      </c>
      <c r="C45" t="s">
        <v>38</v>
      </c>
      <c r="D45" t="s">
        <v>147</v>
      </c>
      <c r="E45" t="s">
        <v>48</v>
      </c>
      <c r="F45" s="2">
        <v>0.16</v>
      </c>
      <c r="G45" s="2">
        <v>0.01</v>
      </c>
      <c r="H45" s="2">
        <v>0.15</v>
      </c>
      <c r="I45" s="2">
        <v>0.01</v>
      </c>
      <c r="J45" s="2">
        <v>0.18</v>
      </c>
      <c r="K45" s="2">
        <v>0.01</v>
      </c>
      <c r="L45" s="2">
        <f>(F45+H45+J45)/3</f>
        <v>0.16333333333333333</v>
      </c>
      <c r="M45" s="2">
        <f>(G45+I45+K45)/3</f>
        <v>0.01</v>
      </c>
      <c r="N45" s="2">
        <f>SUM(L45+M45)</f>
        <v>0.17333333333333334</v>
      </c>
      <c r="O45" s="2">
        <v>93</v>
      </c>
      <c r="P45" t="s">
        <v>41</v>
      </c>
      <c r="Q45" t="s">
        <v>84</v>
      </c>
      <c r="S45" t="s">
        <v>91</v>
      </c>
      <c r="T45" t="s">
        <v>67</v>
      </c>
      <c r="V45" t="s">
        <v>104</v>
      </c>
      <c r="X45" t="s">
        <v>90</v>
      </c>
      <c r="Z45" t="s">
        <v>61</v>
      </c>
      <c r="AA45" t="s">
        <v>98</v>
      </c>
      <c r="AB45" t="s">
        <v>54</v>
      </c>
      <c r="AD45" t="s">
        <v>58</v>
      </c>
      <c r="AE45" t="str">
        <f>IF(O45&gt;59,"2","1")</f>
        <v>2</v>
      </c>
      <c r="AF45">
        <f>IF(C45="D",L45*6, IF( C45="M",L45*5, L45*4))</f>
        <v>0.98</v>
      </c>
      <c r="AG45">
        <f>IF(D45="D",M45*3, IF( D45="M",M45*3, M45*3))</f>
        <v>0.03</v>
      </c>
      <c r="AH45">
        <f>IFERROR(((VLOOKUP(Q45,'Team data'!$B$2:$L$21,11)*$AF45)+(VLOOKUP(Q45,'Team data'!$B$2:$L$21,11)*$AG45)+$AE45),0)+IFERROR((VLOOKUP(R45,'Team data'!$B$2:$L$21,11)*$AF45)+(VLOOKUP(R45,'Team data'!$B$2:$L$21,11)*$AG45)+$AE45,0)</f>
        <v>3.0335995163826883</v>
      </c>
      <c r="AI45">
        <f>IFERROR((VLOOKUP(S45,'Team data'!$B$2:$L$21,11)*$AF45)+(VLOOKUP(S45,'Team data'!$B$2:$L$21,11)*$AG45)+$AE45,0)</f>
        <v>2.6375435300787275</v>
      </c>
      <c r="AJ45">
        <f>IFERROR(((VLOOKUP(T45,'Team data'!$B$2:$L$21,11)*$AF45)+(VLOOKUP(T45,'Team data'!$B$2:$L$21,11)*$AG45)+$AE45),0)+IFERROR((VLOOKUP(U45,'Team data'!$B$2:$L$21,11)*$AF45)+(VLOOKUP(U45,'Team data'!$B$2:$L$21,11)*$AG45)+$AE45,0)</f>
        <v>2.9140739968504623</v>
      </c>
      <c r="AK45">
        <f>IFERROR(((VLOOKUP(V45,'Team data'!$B$2:$L$21,11)*$AF45)+(VLOOKUP(V45,'Team data'!$B$2:$L$21,11)*$AG45)+$AE45),0)+IFERROR((VLOOKUP(W45,'Team data'!$B$2:$L$21,11)*$AF45)+(VLOOKUP(W45,'Team data'!$B$2:$L$21,11)*$AG45)+$AE45,0)</f>
        <v>3.1405919974705645</v>
      </c>
      <c r="AL45">
        <f>IFERROR(((VLOOKUP(X45,'Team data'!$B$2:$L$21,11)*$AF45)+(VLOOKUP(X45,'Team data'!$B$2:$L$21,11)*$AG45)+$AE45),0)+IFERROR((VLOOKUP(Y45,'Team data'!$B$2:$L$21,11)*$AF45)+(VLOOKUP(Y45,'Team data'!$B$2:$L$21,11)*$AG45)+$AE45,0)</f>
        <v>3.2595831957865595</v>
      </c>
      <c r="AM45">
        <f>IFERROR(((VLOOKUP(Z45,'Team data'!$B$2:$L$21,11)*$AF45)+(VLOOKUP(Z45,'Team data'!$B$2:$L$21,11)*$AG45)+$AE45),0)+IFERROR((VLOOKUP(AA45,'Team data'!$B$2:$L$21,11)*$AF45)+(VLOOKUP(AA45,'Team data'!$B$2:$L$21,11)*$AG45)+$AE45,0)</f>
        <v>6.042916911978697</v>
      </c>
      <c r="AN45">
        <f>IFERROR(((VLOOKUP(AB45,'Team data'!$B$2:$L$21,11)*$AF45)+(VLOOKUP(AB45,'Team data'!$B$2:$L$21,11)*$AG45)+$AE45),0)+IFERROR((VLOOKUP(AC45,'Team data'!$B$2:$L$21,11)*$AF45)+(VLOOKUP(AC45,'Team data'!$B$2:$L$21,11)*$AG45)+$AE45,0)</f>
        <v>2.9294214120631392</v>
      </c>
      <c r="AO45">
        <f>IFERROR((VLOOKUP(AD45,'Team data'!$B$2:$L$21,11)*$AF45)+(VLOOKUP(AD45,'Team data'!$B$2:$L$21,11)*$AG45)+$AE45,0)</f>
        <v>2.9140739968504623</v>
      </c>
      <c r="AP45">
        <f t="shared" si="0"/>
        <v>26.871804557461299</v>
      </c>
    </row>
    <row r="46" spans="1:42">
      <c r="A46" t="s">
        <v>148</v>
      </c>
      <c r="B46" t="s">
        <v>37</v>
      </c>
      <c r="C46" t="s">
        <v>38</v>
      </c>
      <c r="D46" t="s">
        <v>128</v>
      </c>
      <c r="E46" t="s">
        <v>80</v>
      </c>
      <c r="F46" s="2">
        <v>0.19</v>
      </c>
      <c r="G46" s="2">
        <v>0.15</v>
      </c>
      <c r="H46" s="2">
        <v>0.22</v>
      </c>
      <c r="I46" s="2">
        <v>0.14000000000000001</v>
      </c>
      <c r="J46" s="2">
        <v>0.18</v>
      </c>
      <c r="K46" s="2">
        <v>0.16</v>
      </c>
      <c r="L46" s="2">
        <f>(F46+H46+J46)/3</f>
        <v>0.19666666666666668</v>
      </c>
      <c r="M46" s="2">
        <f>(G46+I46+K46)/3</f>
        <v>0.15000000000000002</v>
      </c>
      <c r="N46" s="2">
        <f>SUM(L46+M46)</f>
        <v>0.34666666666666668</v>
      </c>
      <c r="O46" s="2">
        <v>96</v>
      </c>
      <c r="P46" t="s">
        <v>96</v>
      </c>
      <c r="Q46" t="s">
        <v>79</v>
      </c>
      <c r="S46" t="s">
        <v>68</v>
      </c>
      <c r="T46" t="s">
        <v>46</v>
      </c>
      <c r="V46" t="s">
        <v>40</v>
      </c>
      <c r="X46" t="s">
        <v>75</v>
      </c>
      <c r="Z46" t="s">
        <v>56</v>
      </c>
      <c r="AA46" t="s">
        <v>74</v>
      </c>
      <c r="AB46" t="s">
        <v>97</v>
      </c>
      <c r="AC46" t="s">
        <v>90</v>
      </c>
      <c r="AD46" t="s">
        <v>104</v>
      </c>
      <c r="AE46" t="str">
        <f>IF(O46&gt;59,"2","1")</f>
        <v>2</v>
      </c>
      <c r="AF46">
        <f>IF(C46="D",L46*6, IF( C46="M",L46*5, L46*4))</f>
        <v>1.1800000000000002</v>
      </c>
      <c r="AG46">
        <f>IF(D46="D",M46*3, IF( D46="M",M46*3, M46*3))</f>
        <v>0.45000000000000007</v>
      </c>
      <c r="AH46">
        <f>IFERROR(((VLOOKUP(Q46,'Team data'!$B$2:$L$21,11)*$AF46)+(VLOOKUP(Q46,'Team data'!$B$2:$L$21,11)*$AG46)+$AE46),0)+IFERROR((VLOOKUP(R46,'Team data'!$B$2:$L$21,11)*$AF46)+(VLOOKUP(R46,'Team data'!$B$2:$L$21,11)*$AG46)+$AE46,0)</f>
        <v>3.4613060593108824</v>
      </c>
      <c r="AI46">
        <f>IFERROR((VLOOKUP(S46,'Team data'!$B$2:$L$21,11)*$AF46)+(VLOOKUP(S46,'Team data'!$B$2:$L$21,11)*$AG46)+$AE46,0)</f>
        <v>3.6295371779213044</v>
      </c>
      <c r="AJ46">
        <f>IFERROR(((VLOOKUP(T46,'Team data'!$B$2:$L$21,11)*$AF46)+(VLOOKUP(T46,'Team data'!$B$2:$L$21,11)*$AG46)+$AE46),0)+IFERROR((VLOOKUP(U46,'Team data'!$B$2:$L$21,11)*$AF46)+(VLOOKUP(U46,'Team data'!$B$2:$L$21,11)*$AG46)+$AE46,0)</f>
        <v>3.3660840107507006</v>
      </c>
      <c r="AK46">
        <f>IFERROR(((VLOOKUP(V46,'Team data'!$B$2:$L$21,11)*$AF46)+(VLOOKUP(V46,'Team data'!$B$2:$L$21,11)*$AG46)+$AE46),0)+IFERROR((VLOOKUP(W46,'Team data'!$B$2:$L$21,11)*$AF46)+(VLOOKUP(W46,'Team data'!$B$2:$L$21,11)*$AG46)+$AE46,0)</f>
        <v>3.4999573283791259</v>
      </c>
      <c r="AL46">
        <f>IFERROR(((VLOOKUP(X46,'Team data'!$B$2:$L$21,11)*$AF46)+(VLOOKUP(X46,'Team data'!$B$2:$L$21,11)*$AG46)+$AE46),0)+IFERROR((VLOOKUP(Y46,'Team data'!$B$2:$L$21,11)*$AF46)+(VLOOKUP(Y46,'Team data'!$B$2:$L$21,11)*$AG46)+$AE46,0)</f>
        <v>3.7079646419218819</v>
      </c>
      <c r="AM46">
        <f>IFERROR(((VLOOKUP(Z46,'Team data'!$B$2:$L$21,11)*$AF46)+(VLOOKUP(Z46,'Team data'!$B$2:$L$21,11)*$AG46)+$AE46),0)+IFERROR((VLOOKUP(AA46,'Team data'!$B$2:$L$21,11)*$AF46)+(VLOOKUP(AA46,'Team data'!$B$2:$L$21,11)*$AG46)+$AE46,0)</f>
        <v>7.5210132555924538</v>
      </c>
      <c r="AN46">
        <f>IFERROR(((VLOOKUP(AB46,'Team data'!$B$2:$L$21,11)*$AF46)+(VLOOKUP(AB46,'Team data'!$B$2:$L$21,11)*$AG46)+$AE46),0)+IFERROR((VLOOKUP(AC46,'Team data'!$B$2:$L$21,11)*$AF46)+(VLOOKUP(AC46,'Team data'!$B$2:$L$21,11)*$AG46)+$AE46,0)</f>
        <v>7.6371225107596903</v>
      </c>
      <c r="AO46">
        <f>IFERROR((VLOOKUP(AD46,'Team data'!$B$2:$L$21,11)*$AF46)+(VLOOKUP(AD46,'Team data'!$B$2:$L$21,11)*$AG46)+$AE46,0)</f>
        <v>3.8407573820564553</v>
      </c>
      <c r="AP46">
        <f t="shared" si="0"/>
        <v>36.663742366692496</v>
      </c>
    </row>
    <row r="47" spans="1:42">
      <c r="A47" t="s">
        <v>149</v>
      </c>
      <c r="B47" t="s">
        <v>37</v>
      </c>
      <c r="C47" t="s">
        <v>38</v>
      </c>
      <c r="D47" t="s">
        <v>150</v>
      </c>
      <c r="E47" t="s">
        <v>99</v>
      </c>
      <c r="F47" s="2">
        <v>0.12</v>
      </c>
      <c r="G47" s="2">
        <v>0.05</v>
      </c>
      <c r="H47" s="2">
        <v>0.15</v>
      </c>
      <c r="I47" s="2">
        <v>0.04</v>
      </c>
      <c r="J47" s="2">
        <v>0.17</v>
      </c>
      <c r="K47" s="2">
        <v>0.04</v>
      </c>
      <c r="L47" s="2">
        <f>(F47+H47+J47)/3</f>
        <v>0.1466666666666667</v>
      </c>
      <c r="M47" s="2">
        <f>(G47+I47+K47)/3</f>
        <v>4.3333333333333335E-2</v>
      </c>
      <c r="N47" s="2">
        <f>SUM(L47+M47)</f>
        <v>0.19000000000000003</v>
      </c>
      <c r="O47" s="2">
        <v>94</v>
      </c>
      <c r="P47" t="s">
        <v>41</v>
      </c>
      <c r="Q47" t="s">
        <v>61</v>
      </c>
      <c r="S47" t="s">
        <v>60</v>
      </c>
      <c r="T47" t="s">
        <v>67</v>
      </c>
      <c r="V47" t="s">
        <v>43</v>
      </c>
      <c r="X47" t="s">
        <v>74</v>
      </c>
      <c r="Z47" t="s">
        <v>77</v>
      </c>
      <c r="AA47" t="s">
        <v>46</v>
      </c>
      <c r="AB47" t="s">
        <v>44</v>
      </c>
      <c r="AD47" t="s">
        <v>47</v>
      </c>
      <c r="AE47" t="str">
        <f>IF(O47&gt;59,"2","1")</f>
        <v>2</v>
      </c>
      <c r="AF47">
        <f>IF(C47="D",L47*6, IF( C47="M",L47*5, L47*4))</f>
        <v>0.88000000000000012</v>
      </c>
      <c r="AG47">
        <f>IF(D47="D",M47*3, IF( D47="M",M47*3, M47*3))</f>
        <v>0.13</v>
      </c>
      <c r="AH47">
        <f>IFERROR(((VLOOKUP(Q47,'Team data'!$B$2:$L$21,11)*$AF47)+(VLOOKUP(Q47,'Team data'!$B$2:$L$21,11)*$AG47)+$AE47),0)+IFERROR((VLOOKUP(R47,'Team data'!$B$2:$L$21,11)*$AF47)+(VLOOKUP(R47,'Team data'!$B$2:$L$21,11)*$AG47)+$AE47,0)</f>
        <v>3.0952730089662048</v>
      </c>
      <c r="AI47">
        <f>IFERROR((VLOOKUP(S47,'Team data'!$B$2:$L$21,11)*$AF47)+(VLOOKUP(S47,'Team data'!$B$2:$L$21,11)*$AG47)+$AE47,0)</f>
        <v>2.9140739968504623</v>
      </c>
      <c r="AJ47">
        <f>IFERROR(((VLOOKUP(T47,'Team data'!$B$2:$L$21,11)*$AF47)+(VLOOKUP(T47,'Team data'!$B$2:$L$21,11)*$AG47)+$AE47),0)+IFERROR((VLOOKUP(U47,'Team data'!$B$2:$L$21,11)*$AF47)+(VLOOKUP(U47,'Team data'!$B$2:$L$21,11)*$AG47)+$AE47,0)</f>
        <v>2.9140739968504623</v>
      </c>
      <c r="AK47">
        <f>IFERROR(((VLOOKUP(V47,'Team data'!$B$2:$L$21,11)*$AF47)+(VLOOKUP(V47,'Team data'!$B$2:$L$21,11)*$AG47)+$AE47),0)+IFERROR((VLOOKUP(W47,'Team data'!$B$2:$L$21,11)*$AF47)+(VLOOKUP(W47,'Team data'!$B$2:$L$21,11)*$AG47)+$AE47,0)</f>
        <v>2.9054718527018348</v>
      </c>
      <c r="AL47">
        <f>IFERROR(((VLOOKUP(X47,'Team data'!$B$2:$L$21,11)*$AF47)+(VLOOKUP(X47,'Team data'!$B$2:$L$21,11)*$AG47)+$AE47),0)+IFERROR((VLOOKUP(Y47,'Team data'!$B$2:$L$21,11)*$AF47)+(VLOOKUP(Y47,'Team data'!$B$2:$L$21,11)*$AG47)+$AE47,0)</f>
        <v>3.2340882369558379</v>
      </c>
      <c r="AM47">
        <f>IFERROR(((VLOOKUP(Z47,'Team data'!$B$2:$L$21,11)*$AF47)+(VLOOKUP(Z47,'Team data'!$B$2:$L$21,11)*$AG47)+$AE47),0)+IFERROR((VLOOKUP(AA47,'Team data'!$B$2:$L$21,11)*$AF47)+(VLOOKUP(AA47,'Team data'!$B$2:$L$21,11)*$AG47)+$AE47,0)</f>
        <v>5.4840127637340697</v>
      </c>
      <c r="AN47">
        <f>IFERROR(((VLOOKUP(AB47,'Team data'!$B$2:$L$21,11)*$AF47)+(VLOOKUP(AB47,'Team data'!$B$2:$L$21,11)*$AG47)+$AE47),0)+IFERROR((VLOOKUP(AC47,'Team data'!$B$2:$L$21,11)*$AF47)+(VLOOKUP(AC47,'Team data'!$B$2:$L$21,11)*$AG47)+$AE47,0)</f>
        <v>3.0335995163826888</v>
      </c>
      <c r="AO47">
        <f>IFERROR((VLOOKUP(AD47,'Team data'!$B$2:$L$21,11)*$AF47)+(VLOOKUP(AD47,'Team data'!$B$2:$L$21,11)*$AG47)+$AE47,0)</f>
        <v>3.3589541190246921</v>
      </c>
      <c r="AP47">
        <f t="shared" si="0"/>
        <v>26.939547491466254</v>
      </c>
    </row>
    <row r="48" spans="1:42">
      <c r="A48" t="s">
        <v>151</v>
      </c>
      <c r="B48" t="s">
        <v>63</v>
      </c>
      <c r="C48" t="s">
        <v>64</v>
      </c>
      <c r="D48" t="s">
        <v>103</v>
      </c>
      <c r="E48" t="s">
        <v>104</v>
      </c>
      <c r="F48" s="2">
        <v>0</v>
      </c>
      <c r="G48" s="2">
        <v>0.01</v>
      </c>
      <c r="H48" s="2">
        <v>0</v>
      </c>
      <c r="I48" s="2">
        <v>0.01</v>
      </c>
      <c r="J48" s="2">
        <v>0</v>
      </c>
      <c r="K48" s="2">
        <v>0</v>
      </c>
      <c r="L48" s="2">
        <f>(F48+H48+J48)/3</f>
        <v>0</v>
      </c>
      <c r="M48" s="2">
        <f>(G48+I48+K48)/3</f>
        <v>6.6666666666666671E-3</v>
      </c>
      <c r="N48" s="2">
        <f>SUM(L48+M48)</f>
        <v>6.6666666666666671E-3</v>
      </c>
      <c r="O48" s="2">
        <v>97</v>
      </c>
      <c r="P48" t="s">
        <v>41</v>
      </c>
      <c r="Q48" t="s">
        <v>77</v>
      </c>
      <c r="S48" t="s">
        <v>70</v>
      </c>
      <c r="T48" t="s">
        <v>79</v>
      </c>
      <c r="V48" t="s">
        <v>105</v>
      </c>
      <c r="X48" t="s">
        <v>44</v>
      </c>
      <c r="Z48" t="s">
        <v>81</v>
      </c>
      <c r="AB48" t="s">
        <v>74</v>
      </c>
      <c r="AC48" t="s">
        <v>42</v>
      </c>
      <c r="AD48" t="s">
        <v>45</v>
      </c>
      <c r="AE48" t="str">
        <f>IF(O48&gt;59,"2","1")</f>
        <v>2</v>
      </c>
      <c r="AF48">
        <f>IF(C48="D",L48*6, IF( C48="M",L48*5, L48*4))</f>
        <v>0</v>
      </c>
      <c r="AG48">
        <f>IF(D48="D",M48*3, IF( D48="M",M48*3, M48*3))</f>
        <v>0.02</v>
      </c>
      <c r="AH48">
        <f>IFERROR(((VLOOKUP(Q48,'Team data'!$B$2:$L$21,11)*$AF48)+(VLOOKUP(Q48,'Team data'!$B$2:$L$21,11)*$AG48)+$AE48),0)+IFERROR((VLOOKUP(R48,'Team data'!$B$2:$L$21,11)*$AF48)+(VLOOKUP(R48,'Team data'!$B$2:$L$21,11)*$AG48)+$AE48,0)</f>
        <v>2.0126246243579944</v>
      </c>
      <c r="AI48">
        <f>IFERROR((VLOOKUP(S48,'Team data'!$B$2:$L$21,11)*$AF48)+(VLOOKUP(S48,'Team data'!$B$2:$L$21,11)*$AG48)+$AE48,0)</f>
        <v>2.0249422415007241</v>
      </c>
      <c r="AJ48">
        <f>IFERROR(((VLOOKUP(T48,'Team data'!$B$2:$L$21,11)*$AF48)+(VLOOKUP(T48,'Team data'!$B$2:$L$21,11)*$AG48)+$AE48),0)+IFERROR((VLOOKUP(U48,'Team data'!$B$2:$L$21,11)*$AF48)+(VLOOKUP(U48,'Team data'!$B$2:$L$21,11)*$AG48)+$AE48,0)</f>
        <v>2.0179301356970663</v>
      </c>
      <c r="AK48">
        <f>IFERROR(((VLOOKUP(V48,'Team data'!$B$2:$L$21,11)*$AF48)+(VLOOKUP(V48,'Team data'!$B$2:$L$21,11)*$AG48)+$AE48),0)+IFERROR((VLOOKUP(W48,'Team data'!$B$2:$L$21,11)*$AF48)+(VLOOKUP(W48,'Team data'!$B$2:$L$21,11)*$AG48)+$AE48,0)</f>
        <v>2.0095271272188664</v>
      </c>
      <c r="AL48">
        <f>IFERROR(((VLOOKUP(X48,'Team data'!$B$2:$L$21,11)*$AF48)+(VLOOKUP(X48,'Team data'!$B$2:$L$21,11)*$AG48)+$AE48),0)+IFERROR((VLOOKUP(Y48,'Team data'!$B$2:$L$21,11)*$AF48)+(VLOOKUP(Y48,'Team data'!$B$2:$L$21,11)*$AG48)+$AE48,0)</f>
        <v>2.020467317156093</v>
      </c>
      <c r="AM48">
        <f>IFERROR(((VLOOKUP(Z48,'Team data'!$B$2:$L$21,11)*$AF48)+(VLOOKUP(Z48,'Team data'!$B$2:$L$21,11)*$AG48)+$AE48),0)+IFERROR((VLOOKUP(AA48,'Team data'!$B$2:$L$21,11)*$AF48)+(VLOOKUP(AA48,'Team data'!$B$2:$L$21,11)*$AG48)+$AE48,0)</f>
        <v>2.0163727025527223</v>
      </c>
      <c r="AN48">
        <f>IFERROR(((VLOOKUP(AB48,'Team data'!$B$2:$L$21,11)*$AF48)+(VLOOKUP(AB48,'Team data'!$B$2:$L$21,11)*$AG48)+$AE48),0)+IFERROR((VLOOKUP(AC48,'Team data'!$B$2:$L$21,11)*$AF48)+(VLOOKUP(AC48,'Team data'!$B$2:$L$21,11)*$AG48)+$AE48,0)</f>
        <v>4.045394012204083</v>
      </c>
      <c r="AO48">
        <f>IFERROR((VLOOKUP(AD48,'Team data'!$B$2:$L$21,11)*$AF48)+(VLOOKUP(AD48,'Team data'!$B$2:$L$21,11)*$AG48)+$AE48,0)</f>
        <v>2.0120942361068659</v>
      </c>
      <c r="AP48">
        <f t="shared" si="0"/>
        <v>18.159352396794414</v>
      </c>
    </row>
    <row r="49" spans="1:42">
      <c r="A49" t="s">
        <v>152</v>
      </c>
      <c r="B49" t="s">
        <v>37</v>
      </c>
      <c r="C49" t="s">
        <v>38</v>
      </c>
      <c r="D49" t="s">
        <v>95</v>
      </c>
      <c r="E49" t="s">
        <v>76</v>
      </c>
      <c r="F49" s="2">
        <v>7.0000000000000007E-2</v>
      </c>
      <c r="G49" s="2">
        <v>0</v>
      </c>
      <c r="H49" s="2">
        <v>7.0000000000000007E-2</v>
      </c>
      <c r="I49" s="2">
        <v>0.01</v>
      </c>
      <c r="J49" s="2">
        <v>7.0000000000000007E-2</v>
      </c>
      <c r="K49" s="2">
        <v>0.01</v>
      </c>
      <c r="L49" s="2">
        <f>(F49+H49+J49)/3</f>
        <v>7.0000000000000007E-2</v>
      </c>
      <c r="M49" s="2">
        <f>(G49+I49+K49)/3</f>
        <v>6.6666666666666671E-3</v>
      </c>
      <c r="N49" s="2">
        <f>SUM(L49+M49)</f>
        <v>7.6666666666666675E-2</v>
      </c>
      <c r="O49" s="2">
        <v>96</v>
      </c>
      <c r="P49" t="s">
        <v>41</v>
      </c>
      <c r="Q49" t="s">
        <v>49</v>
      </c>
      <c r="S49" t="s">
        <v>44</v>
      </c>
      <c r="T49" t="s">
        <v>97</v>
      </c>
      <c r="V49" t="s">
        <v>61</v>
      </c>
      <c r="X49" t="s">
        <v>60</v>
      </c>
      <c r="Z49" t="s">
        <v>40</v>
      </c>
      <c r="AB49" t="s">
        <v>98</v>
      </c>
      <c r="AC49" t="s">
        <v>85</v>
      </c>
      <c r="AD49" t="s">
        <v>99</v>
      </c>
      <c r="AE49" t="str">
        <f>IF(O49&gt;59,"2","1")</f>
        <v>2</v>
      </c>
      <c r="AF49">
        <f>IF(C49="D",L49*6, IF( C49="M",L49*5, L49*4))</f>
        <v>0.42000000000000004</v>
      </c>
      <c r="AG49">
        <f>IF(D49="D",M49*3, IF( D49="M",M49*3, M49*3))</f>
        <v>0.02</v>
      </c>
      <c r="AH49">
        <f>IFERROR(((VLOOKUP(Q49,'Team data'!$B$2:$L$21,11)*$AF49)+(VLOOKUP(Q49,'Team data'!$B$2:$L$21,11)*$AG49)+$AE49),0)+IFERROR((VLOOKUP(R49,'Team data'!$B$2:$L$21,11)*$AF49)+(VLOOKUP(R49,'Team data'!$B$2:$L$21,11)*$AG49)+$AE49,0)</f>
        <v>2.3982104540734688</v>
      </c>
      <c r="AI49">
        <f>IFERROR((VLOOKUP(S49,'Team data'!$B$2:$L$21,11)*$AF49)+(VLOOKUP(S49,'Team data'!$B$2:$L$21,11)*$AG49)+$AE49,0)</f>
        <v>2.4502809774340428</v>
      </c>
      <c r="AJ49">
        <f>IFERROR(((VLOOKUP(T49,'Team data'!$B$2:$L$21,11)*$AF49)+(VLOOKUP(T49,'Team data'!$B$2:$L$21,11)*$AG49)+$AE49),0)+IFERROR((VLOOKUP(U49,'Team data'!$B$2:$L$21,11)*$AF49)+(VLOOKUP(U49,'Team data'!$B$2:$L$21,11)*$AG49)+$AE49,0)</f>
        <v>2.4330706285388359</v>
      </c>
      <c r="AK49">
        <f>IFERROR(((VLOOKUP(V49,'Team data'!$B$2:$L$21,11)*$AF49)+(VLOOKUP(V49,'Team data'!$B$2:$L$21,11)*$AG49)+$AE49),0)+IFERROR((VLOOKUP(W49,'Team data'!$B$2:$L$21,11)*$AF49)+(VLOOKUP(W49,'Team data'!$B$2:$L$21,11)*$AG49)+$AE49,0)</f>
        <v>2.477148637569436</v>
      </c>
      <c r="AL49">
        <f>IFERROR(((VLOOKUP(X49,'Team data'!$B$2:$L$21,11)*$AF49)+(VLOOKUP(X49,'Team data'!$B$2:$L$21,11)*$AG49)+$AE49),0)+IFERROR((VLOOKUP(Y49,'Team data'!$B$2:$L$21,11)*$AF49)+(VLOOKUP(Y49,'Team data'!$B$2:$L$21,11)*$AG49)+$AE49,0)</f>
        <v>2.3982104540734688</v>
      </c>
      <c r="AM49">
        <f>IFERROR(((VLOOKUP(Z49,'Team data'!$B$2:$L$21,11)*$AF49)+(VLOOKUP(Z49,'Team data'!$B$2:$L$21,11)*$AG49)+$AE49),0)+IFERROR((VLOOKUP(AA49,'Team data'!$B$2:$L$21,11)*$AF49)+(VLOOKUP(AA49,'Team data'!$B$2:$L$21,11)*$AG49)+$AE49,0)</f>
        <v>2.4048964567403774</v>
      </c>
      <c r="AN49">
        <f>IFERROR(((VLOOKUP(AB49,'Team data'!$B$2:$L$21,11)*$AF49)+(VLOOKUP(AB49,'Team data'!$B$2:$L$21,11)*$AG49)+$AE49),0)+IFERROR((VLOOKUP(AC49,'Team data'!$B$2:$L$21,11)*$AF49)+(VLOOKUP(AC49,'Team data'!$B$2:$L$21,11)*$AG49)+$AE49,0)</f>
        <v>4.9504575659267971</v>
      </c>
      <c r="AO49">
        <f>IFERROR((VLOOKUP(AD49,'Team data'!$B$2:$L$21,11)*$AF49)+(VLOOKUP(AD49,'Team data'!$B$2:$L$21,11)*$AG49)+$AE49,0)</f>
        <v>2.3680094760487913</v>
      </c>
      <c r="AP49">
        <f t="shared" si="0"/>
        <v>21.880284650405216</v>
      </c>
    </row>
    <row r="50" spans="1:42">
      <c r="A50" t="s">
        <v>153</v>
      </c>
      <c r="B50" t="s">
        <v>37</v>
      </c>
      <c r="C50" t="s">
        <v>38</v>
      </c>
      <c r="D50" t="s">
        <v>83</v>
      </c>
      <c r="E50" t="s">
        <v>42</v>
      </c>
      <c r="F50" s="2">
        <v>0.06</v>
      </c>
      <c r="G50" s="2">
        <v>0.04</v>
      </c>
      <c r="H50" s="2">
        <v>7.0000000000000007E-2</v>
      </c>
      <c r="I50" s="2">
        <v>0.04</v>
      </c>
      <c r="J50" s="2">
        <v>0.09</v>
      </c>
      <c r="K50" s="2">
        <v>0.04</v>
      </c>
      <c r="L50" s="2">
        <f>(F50+H50+J50)/3</f>
        <v>7.3333333333333334E-2</v>
      </c>
      <c r="M50" s="2">
        <f>(G50+I50+K50)/3</f>
        <v>0.04</v>
      </c>
      <c r="N50" s="2">
        <f>SUM(L50+M50)</f>
        <v>0.11333333333333334</v>
      </c>
      <c r="O50" s="2">
        <v>95</v>
      </c>
      <c r="P50" t="s">
        <v>41</v>
      </c>
      <c r="Q50" t="s">
        <v>54</v>
      </c>
      <c r="R50" t="s">
        <v>84</v>
      </c>
      <c r="S50" t="s">
        <v>69</v>
      </c>
      <c r="T50" t="s">
        <v>74</v>
      </c>
      <c r="V50" t="s">
        <v>77</v>
      </c>
      <c r="X50" t="s">
        <v>80</v>
      </c>
      <c r="Z50" t="s">
        <v>85</v>
      </c>
      <c r="AA50" t="s">
        <v>66</v>
      </c>
      <c r="AB50" t="s">
        <v>79</v>
      </c>
      <c r="AC50" t="s">
        <v>57</v>
      </c>
      <c r="AD50" t="s">
        <v>78</v>
      </c>
      <c r="AE50" t="str">
        <f>IF(O50&gt;59,"2","1")</f>
        <v>2</v>
      </c>
      <c r="AF50">
        <f>IF(C50="D",L50*6, IF( C50="M",L50*5, L50*4))</f>
        <v>0.44</v>
      </c>
      <c r="AG50">
        <f>IF(D50="D",M50*3, IF( D50="M",M50*3, M50*3))</f>
        <v>0.12</v>
      </c>
      <c r="AH50">
        <f>IFERROR(((VLOOKUP(Q50,'Team data'!$B$2:$L$21,11)*$AF50)+(VLOOKUP(Q50,'Team data'!$B$2:$L$21,11)*$AG50)+$AE50),0)+IFERROR((VLOOKUP(R50,'Team data'!$B$2:$L$21,11)*$AF50)+(VLOOKUP(R50,'Team data'!$B$2:$L$21,11)*$AG50)+$AE50,0)</f>
        <v>5.0884076434947172</v>
      </c>
      <c r="AI50">
        <f>IFERROR((VLOOKUP(S50,'Team data'!$B$2:$L$21,11)*$AF50)+(VLOOKUP(S50,'Team data'!$B$2:$L$21,11)*$AG50)+$AE50,0)</f>
        <v>2.5511807999585185</v>
      </c>
      <c r="AJ50">
        <f>IFERROR(((VLOOKUP(T50,'Team data'!$B$2:$L$21,11)*$AF50)+(VLOOKUP(T50,'Team data'!$B$2:$L$21,11)*$AG50)+$AE50),0)+IFERROR((VLOOKUP(U50,'Team data'!$B$2:$L$21,11)*$AF50)+(VLOOKUP(U50,'Team data'!$B$2:$L$21,11)*$AG50)+$AE50,0)</f>
        <v>2.6842469432626426</v>
      </c>
      <c r="AK50">
        <f>IFERROR(((VLOOKUP(V50,'Team data'!$B$2:$L$21,11)*$AF50)+(VLOOKUP(V50,'Team data'!$B$2:$L$21,11)*$AG50)+$AE50),0)+IFERROR((VLOOKUP(W50,'Team data'!$B$2:$L$21,11)*$AF50)+(VLOOKUP(W50,'Team data'!$B$2:$L$21,11)*$AG50)+$AE50,0)</f>
        <v>2.353489482023849</v>
      </c>
      <c r="AL50">
        <f>IFERROR(((VLOOKUP(X50,'Team data'!$B$2:$L$21,11)*$AF50)+(VLOOKUP(X50,'Team data'!$B$2:$L$21,11)*$AG50)+$AE50),0)+IFERROR((VLOOKUP(Y50,'Team data'!$B$2:$L$21,11)*$AF50)+(VLOOKUP(Y50,'Team data'!$B$2:$L$21,11)*$AG50)+$AE50,0)</f>
        <v>2.3386386109922483</v>
      </c>
      <c r="AM50">
        <f>IFERROR(((VLOOKUP(Z50,'Team data'!$B$2:$L$21,11)*$AF50)+(VLOOKUP(Z50,'Team data'!$B$2:$L$21,11)*$AG50)+$AE50),0)+IFERROR((VLOOKUP(AA50,'Team data'!$B$2:$L$21,11)*$AF50)+(VLOOKUP(AA50,'Team data'!$B$2:$L$21,11)*$AG50)+$AE50,0)</f>
        <v>5.142682614738872</v>
      </c>
      <c r="AN50">
        <f>IFERROR(((VLOOKUP(AB50,'Team data'!$B$2:$L$21,11)*$AF50)+(VLOOKUP(AB50,'Team data'!$B$2:$L$21,11)*$AG50)+$AE50),0)+IFERROR((VLOOKUP(AC50,'Team data'!$B$2:$L$21,11)*$AF50)+(VLOOKUP(AC50,'Team data'!$B$2:$L$21,11)*$AG50)+$AE50,0)</f>
        <v>5.1344512436599441</v>
      </c>
      <c r="AO50">
        <f>IFERROR((VLOOKUP(AD50,'Team data'!$B$2:$L$21,11)*$AF50)+(VLOOKUP(AD50,'Team data'!$B$2:$L$21,11)*$AG50)+$AE50,0)</f>
        <v>2.4693294760861302</v>
      </c>
      <c r="AP50">
        <f t="shared" si="0"/>
        <v>27.762426814216923</v>
      </c>
    </row>
    <row r="51" spans="1:42">
      <c r="A51" t="s">
        <v>154</v>
      </c>
      <c r="B51" t="s">
        <v>37</v>
      </c>
      <c r="C51" t="s">
        <v>38</v>
      </c>
      <c r="D51" t="s">
        <v>39</v>
      </c>
      <c r="E51" t="s">
        <v>40</v>
      </c>
      <c r="F51" s="2">
        <v>0.01</v>
      </c>
      <c r="G51" s="2">
        <v>0.03</v>
      </c>
      <c r="H51" s="2">
        <v>0.01</v>
      </c>
      <c r="I51" s="2">
        <v>0.02</v>
      </c>
      <c r="J51" s="2">
        <v>0.01</v>
      </c>
      <c r="K51" s="2">
        <v>0.02</v>
      </c>
      <c r="L51" s="2">
        <f>(F51+H51+J51)/3</f>
        <v>0.01</v>
      </c>
      <c r="M51" s="2">
        <f>(G51+I51+K51)/3</f>
        <v>2.3333333333333334E-2</v>
      </c>
      <c r="N51" s="2">
        <f>SUM(L51+M51)</f>
        <v>3.3333333333333333E-2</v>
      </c>
      <c r="O51" s="2">
        <v>82</v>
      </c>
      <c r="P51" t="s">
        <v>41</v>
      </c>
      <c r="Q51" t="s">
        <v>42</v>
      </c>
      <c r="S51" t="s">
        <v>43</v>
      </c>
      <c r="T51" t="s">
        <v>44</v>
      </c>
      <c r="V51" t="s">
        <v>45</v>
      </c>
      <c r="X51" t="s">
        <v>46</v>
      </c>
      <c r="Z51" t="s">
        <v>47</v>
      </c>
      <c r="AB51" t="s">
        <v>48</v>
      </c>
      <c r="AD51" t="s">
        <v>49</v>
      </c>
      <c r="AE51" t="str">
        <f>IF(O51&gt;59,"2","1")</f>
        <v>2</v>
      </c>
      <c r="AF51">
        <f>IF(C51="D",L51*6, IF( C51="M",L51*5, L51*4))</f>
        <v>0.06</v>
      </c>
      <c r="AG51">
        <f>IF(D51="D",M51*3, IF( D51="M",M51*3, M51*3))</f>
        <v>7.0000000000000007E-2</v>
      </c>
      <c r="AH51">
        <f>IFERROR(((VLOOKUP(Q51,'Team data'!$B$2:$L$21,11)*$AF51)+(VLOOKUP(Q51,'Team data'!$B$2:$L$21,11)*$AG51)+$AE51),0)+IFERROR((VLOOKUP(R51,'Team data'!$B$2:$L$21,11)*$AF51)+(VLOOKUP(R51,'Team data'!$B$2:$L$21,11)*$AG51)+$AE51,0)</f>
        <v>2.1362180389262848</v>
      </c>
      <c r="AI51">
        <f>IFERROR((VLOOKUP(S51,'Team data'!$B$2:$L$21,11)*$AF51)+(VLOOKUP(S51,'Team data'!$B$2:$L$21,11)*$AG51)+$AE51,0)</f>
        <v>2.1165458820309291</v>
      </c>
      <c r="AJ51">
        <f>IFERROR(((VLOOKUP(T51,'Team data'!$B$2:$L$21,11)*$AF51)+(VLOOKUP(T51,'Team data'!$B$2:$L$21,11)*$AG51)+$AE51),0)+IFERROR((VLOOKUP(U51,'Team data'!$B$2:$L$21,11)*$AF51)+(VLOOKUP(U51,'Team data'!$B$2:$L$21,11)*$AG51)+$AE51,0)</f>
        <v>2.1330375615146036</v>
      </c>
      <c r="AK51">
        <f>IFERROR(((VLOOKUP(V51,'Team data'!$B$2:$L$21,11)*$AF51)+(VLOOKUP(V51,'Team data'!$B$2:$L$21,11)*$AG51)+$AE51),0)+IFERROR((VLOOKUP(W51,'Team data'!$B$2:$L$21,11)*$AF51)+(VLOOKUP(W51,'Team data'!$B$2:$L$21,11)*$AG51)+$AE51,0)</f>
        <v>2.0786125346946291</v>
      </c>
      <c r="AL51">
        <f>IFERROR(((VLOOKUP(X51,'Team data'!$B$2:$L$21,11)*$AF51)+(VLOOKUP(X51,'Team data'!$B$2:$L$21,11)*$AG51)+$AE51),0)+IFERROR((VLOOKUP(Y51,'Team data'!$B$2:$L$21,11)*$AF51)+(VLOOKUP(Y51,'Team data'!$B$2:$L$21,11)*$AG51)+$AE51,0)</f>
        <v>2.1089514855199947</v>
      </c>
      <c r="AM51">
        <f>IFERROR(((VLOOKUP(Z51,'Team data'!$B$2:$L$21,11)*$AF51)+(VLOOKUP(Z51,'Team data'!$B$2:$L$21,11)*$AG51)+$AE51),0)+IFERROR((VLOOKUP(AA51,'Team data'!$B$2:$L$21,11)*$AF51)+(VLOOKUP(AA51,'Team data'!$B$2:$L$21,11)*$AG51)+$AE51,0)</f>
        <v>2.1749148866071386</v>
      </c>
      <c r="AN51">
        <f>IFERROR(((VLOOKUP(AB51,'Team data'!$B$2:$L$21,11)*$AF51)+(VLOOKUP(AB51,'Team data'!$B$2:$L$21,11)*$AG51)+$AE51),0)+IFERROR((VLOOKUP(AC51,'Team data'!$B$2:$L$21,11)*$AF51)+(VLOOKUP(AC51,'Team data'!$B$2:$L$21,11)*$AG51)+$AE51,0)</f>
        <v>2.0619263269226313</v>
      </c>
      <c r="AO51">
        <f>IFERROR((VLOOKUP(AD51,'Team data'!$B$2:$L$21,11)*$AF51)+(VLOOKUP(AD51,'Team data'!$B$2:$L$21,11)*$AG51)+$AE51,0)</f>
        <v>2.1176530887035248</v>
      </c>
      <c r="AP51">
        <f t="shared" si="0"/>
        <v>16.927859804919738</v>
      </c>
    </row>
    <row r="52" spans="1:42">
      <c r="A52" t="s">
        <v>155</v>
      </c>
      <c r="B52" t="s">
        <v>37</v>
      </c>
      <c r="C52" t="s">
        <v>38</v>
      </c>
      <c r="D52" t="s">
        <v>53</v>
      </c>
      <c r="E52" t="s">
        <v>44</v>
      </c>
      <c r="F52" s="2">
        <v>0.09</v>
      </c>
      <c r="G52" s="2">
        <v>0</v>
      </c>
      <c r="H52" s="2">
        <v>0.15</v>
      </c>
      <c r="I52" s="2">
        <v>0.01</v>
      </c>
      <c r="J52" s="2">
        <v>0.15</v>
      </c>
      <c r="K52" s="2">
        <v>0.06</v>
      </c>
      <c r="L52" s="2">
        <f>(F52+H52+J52)/3</f>
        <v>0.13</v>
      </c>
      <c r="M52" s="2">
        <f>(G52+I52+K52)/3</f>
        <v>2.3333333333333331E-2</v>
      </c>
      <c r="N52" s="2">
        <f>SUM(L52+M52)</f>
        <v>0.15333333333333332</v>
      </c>
      <c r="O52" s="2">
        <v>93</v>
      </c>
      <c r="P52" t="s">
        <v>41</v>
      </c>
      <c r="Q52" t="s">
        <v>48</v>
      </c>
      <c r="R52" t="s">
        <v>42</v>
      </c>
      <c r="S52" t="s">
        <v>47</v>
      </c>
      <c r="T52" t="s">
        <v>54</v>
      </c>
      <c r="U52" t="s">
        <v>55</v>
      </c>
      <c r="V52" t="s">
        <v>56</v>
      </c>
      <c r="X52" t="s">
        <v>57</v>
      </c>
      <c r="Z52" t="s">
        <v>58</v>
      </c>
      <c r="AB52" t="s">
        <v>59</v>
      </c>
      <c r="AC52" t="s">
        <v>60</v>
      </c>
      <c r="AD52" t="s">
        <v>61</v>
      </c>
      <c r="AE52" t="str">
        <f>IF(O52&gt;59,"2","1")</f>
        <v>2</v>
      </c>
      <c r="AF52">
        <f>IF(C52="D",L52*6, IF( C52="M",L52*5, L52*4))</f>
        <v>0.78</v>
      </c>
      <c r="AG52">
        <f>IF(D52="D",M52*3, IF( D52="M",M52*3, M52*3))</f>
        <v>6.9999999999999993E-2</v>
      </c>
      <c r="AH52">
        <f>IFERROR(((VLOOKUP(Q52,'Team data'!$B$2:$L$21,11)*$AF52)+(VLOOKUP(Q52,'Team data'!$B$2:$L$21,11)*$AG52)+$AE52),0)+IFERROR((VLOOKUP(R52,'Team data'!$B$2:$L$21,11)*$AF52)+(VLOOKUP(R52,'Team data'!$B$2:$L$21,11)*$AG52)+$AE52,0)</f>
        <v>5.2955593151659919</v>
      </c>
      <c r="AI52">
        <f>IFERROR((VLOOKUP(S52,'Team data'!$B$2:$L$21,11)*$AF52)+(VLOOKUP(S52,'Team data'!$B$2:$L$21,11)*$AG52)+$AE52,0)</f>
        <v>3.1436742585851363</v>
      </c>
      <c r="AJ52">
        <f>IFERROR(((VLOOKUP(T52,'Team data'!$B$2:$L$21,11)*$AF52)+(VLOOKUP(T52,'Team data'!$B$2:$L$21,11)*$AG52)+$AE52),0)+IFERROR((VLOOKUP(U52,'Team data'!$B$2:$L$21,11)*$AF52)+(VLOOKUP(U52,'Team data'!$B$2:$L$21,11)*$AG52)+$AE52,0)</f>
        <v>5.631944987948077</v>
      </c>
      <c r="AK52">
        <f>IFERROR(((VLOOKUP(V52,'Team data'!$B$2:$L$21,11)*$AF52)+(VLOOKUP(V52,'Team data'!$B$2:$L$21,11)*$AG52)+$AE52),0)+IFERROR((VLOOKUP(W52,'Team data'!$B$2:$L$21,11)*$AF52)+(VLOOKUP(W52,'Team data'!$B$2:$L$21,11)*$AG52)+$AE52,0)</f>
        <v>2.7975220965946717</v>
      </c>
      <c r="AL52">
        <f>IFERROR(((VLOOKUP(X52,'Team data'!$B$2:$L$21,11)*$AF52)+(VLOOKUP(X52,'Team data'!$B$2:$L$21,11)*$AG52)+$AE52),0)+IFERROR((VLOOKUP(Y52,'Team data'!$B$2:$L$21,11)*$AF52)+(VLOOKUP(Y52,'Team data'!$B$2:$L$21,11)*$AG52)+$AE52,0)</f>
        <v>2.9599041562871085</v>
      </c>
      <c r="AM52">
        <f>IFERROR(((VLOOKUP(Z52,'Team data'!$B$2:$L$21,11)*$AF52)+(VLOOKUP(Z52,'Team data'!$B$2:$L$21,11)*$AG52)+$AE52),0)+IFERROR((VLOOKUP(AA52,'Team data'!$B$2:$L$21,11)*$AF52)+(VLOOKUP(AA52,'Team data'!$B$2:$L$21,11)*$AG52)+$AE52,0)</f>
        <v>2.7692701953692009</v>
      </c>
      <c r="AN52">
        <f>IFERROR(((VLOOKUP(AB52,'Team data'!$B$2:$L$21,11)*$AF52)+(VLOOKUP(AB52,'Team data'!$B$2:$L$21,11)*$AG52)+$AE52),0)+IFERROR((VLOOKUP(AC52,'Team data'!$B$2:$L$21,11)*$AF52)+(VLOOKUP(AC52,'Team data'!$B$2:$L$21,11)*$AG52)+$AE52,0)</f>
        <v>5.4801975922816384</v>
      </c>
      <c r="AO52">
        <f>IFERROR((VLOOKUP(AD52,'Team data'!$B$2:$L$21,11)*$AF52)+(VLOOKUP(AD52,'Team data'!$B$2:$L$21,11)*$AG52)+$AE52,0)</f>
        <v>2.92176441348641</v>
      </c>
      <c r="AP52">
        <f t="shared" si="0"/>
        <v>30.999837015718239</v>
      </c>
    </row>
    <row r="53" spans="1:42">
      <c r="A53" t="s">
        <v>156</v>
      </c>
      <c r="B53" t="s">
        <v>37</v>
      </c>
      <c r="C53" t="s">
        <v>38</v>
      </c>
      <c r="D53" t="s">
        <v>65</v>
      </c>
      <c r="E53" t="s">
        <v>46</v>
      </c>
      <c r="F53" s="2">
        <v>0.01</v>
      </c>
      <c r="G53" s="2">
        <v>0.01</v>
      </c>
      <c r="H53" s="2">
        <v>0.01</v>
      </c>
      <c r="I53" s="2">
        <v>0.04</v>
      </c>
      <c r="J53" s="2">
        <v>0.01</v>
      </c>
      <c r="K53" s="2">
        <v>0.05</v>
      </c>
      <c r="L53" s="2">
        <f>(F53+H53+J53)/3</f>
        <v>0.01</v>
      </c>
      <c r="M53" s="2">
        <f>(G53+I53+K53)/3</f>
        <v>3.3333333333333333E-2</v>
      </c>
      <c r="N53" s="2">
        <f>SUM(L53+M53)</f>
        <v>4.3333333333333335E-2</v>
      </c>
      <c r="O53" s="2">
        <v>97</v>
      </c>
      <c r="P53" t="s">
        <v>41</v>
      </c>
      <c r="Q53" t="s">
        <v>66</v>
      </c>
      <c r="S53" t="s">
        <v>67</v>
      </c>
      <c r="T53" t="s">
        <v>68</v>
      </c>
      <c r="U53" t="s">
        <v>45</v>
      </c>
      <c r="V53" t="s">
        <v>69</v>
      </c>
      <c r="X53" t="s">
        <v>54</v>
      </c>
      <c r="Z53" t="s">
        <v>70</v>
      </c>
      <c r="AA53" t="s">
        <v>59</v>
      </c>
      <c r="AB53" t="s">
        <v>71</v>
      </c>
      <c r="AD53" t="s">
        <v>42</v>
      </c>
      <c r="AE53" t="str">
        <f>IF(O53&gt;59,"2","1")</f>
        <v>2</v>
      </c>
      <c r="AF53">
        <f>IF(C53="D",L53*6, IF( C53="M",L53*5, L53*4))</f>
        <v>0.06</v>
      </c>
      <c r="AG53">
        <f>IF(D53="D",M53*3, IF( D53="M",M53*3, M53*3))</f>
        <v>0.1</v>
      </c>
      <c r="AH53">
        <f>IFERROR(((VLOOKUP(Q53,'Team data'!$B$2:$L$21,11)*$AF53)+(VLOOKUP(Q53,'Team data'!$B$2:$L$21,11)*$AG53)+$AE53),0)+IFERROR((VLOOKUP(R53,'Team data'!$B$2:$L$21,11)*$AF53)+(VLOOKUP(R53,'Team data'!$B$2:$L$21,11)*$AG53)+$AE53,0)</f>
        <v>2.1309816204217795</v>
      </c>
      <c r="AI53">
        <f>IFERROR((VLOOKUP(S53,'Team data'!$B$2:$L$21,11)*$AF53)+(VLOOKUP(S53,'Team data'!$B$2:$L$21,11)*$AG53)+$AE53,0)</f>
        <v>2.1448038014812614</v>
      </c>
      <c r="AJ53">
        <f>IFERROR(((VLOOKUP(T53,'Team data'!$B$2:$L$21,11)*$AF53)+(VLOOKUP(T53,'Team data'!$B$2:$L$21,11)*$AG53)+$AE53),0)+IFERROR((VLOOKUP(U53,'Team data'!$B$2:$L$21,11)*$AF53)+(VLOOKUP(U53,'Team data'!$B$2:$L$21,11)*$AG53)+$AE53,0)</f>
        <v>4.2567084584668358</v>
      </c>
      <c r="AK53">
        <f>IFERROR(((VLOOKUP(V53,'Team data'!$B$2:$L$21,11)*$AF53)+(VLOOKUP(V53,'Team data'!$B$2:$L$21,11)*$AG53)+$AE53),0)+IFERROR((VLOOKUP(W53,'Team data'!$B$2:$L$21,11)*$AF53)+(VLOOKUP(W53,'Team data'!$B$2:$L$21,11)*$AG53)+$AE53,0)</f>
        <v>2.1574802285595767</v>
      </c>
      <c r="AL53">
        <f>IFERROR(((VLOOKUP(X53,'Team data'!$B$2:$L$21,11)*$AF53)+(VLOOKUP(X53,'Team data'!$B$2:$L$21,11)*$AG53)+$AE53),0)+IFERROR((VLOOKUP(Y53,'Team data'!$B$2:$L$21,11)*$AF53)+(VLOOKUP(Y53,'Team data'!$B$2:$L$21,11)*$AG53)+$AE53,0)</f>
        <v>2.1472350751783189</v>
      </c>
      <c r="AM53">
        <f>IFERROR(((VLOOKUP(Z53,'Team data'!$B$2:$L$21,11)*$AF53)+(VLOOKUP(Z53,'Team data'!$B$2:$L$21,11)*$AG53)+$AE53),0)+IFERROR((VLOOKUP(AA53,'Team data'!$B$2:$L$21,11)*$AF53)+(VLOOKUP(AA53,'Team data'!$B$2:$L$21,11)*$AG53)+$AE53,0)</f>
        <v>4.3333595596598968</v>
      </c>
      <c r="AN53">
        <f>IFERROR(((VLOOKUP(AB53,'Team data'!$B$2:$L$21,11)*$AF53)+(VLOOKUP(AB53,'Team data'!$B$2:$L$21,11)*$AG53)+$AE53),0)+IFERROR((VLOOKUP(AC53,'Team data'!$B$2:$L$21,11)*$AF53)+(VLOOKUP(AC53,'Team data'!$B$2:$L$21,11)*$AG53)+$AE53,0)</f>
        <v>2.1735085954797948</v>
      </c>
      <c r="AO53">
        <f>IFERROR((VLOOKUP(AD53,'Team data'!$B$2:$L$21,11)*$AF53)+(VLOOKUP(AD53,'Team data'!$B$2:$L$21,11)*$AG53)+$AE53,0)</f>
        <v>2.1676529709861971</v>
      </c>
      <c r="AP53">
        <f t="shared" si="0"/>
        <v>21.511730310233659</v>
      </c>
    </row>
    <row r="54" spans="1:42">
      <c r="A54" t="s">
        <v>157</v>
      </c>
      <c r="B54" t="s">
        <v>51</v>
      </c>
      <c r="C54" t="s">
        <v>52</v>
      </c>
      <c r="D54" t="s">
        <v>147</v>
      </c>
      <c r="E54" t="s">
        <v>48</v>
      </c>
      <c r="F54" s="2">
        <v>0.21</v>
      </c>
      <c r="G54" s="2">
        <v>0.18</v>
      </c>
      <c r="H54" s="2">
        <v>0.25</v>
      </c>
      <c r="I54" s="2">
        <v>0.23</v>
      </c>
      <c r="J54" s="2">
        <v>0.22</v>
      </c>
      <c r="K54" s="2">
        <v>0.22</v>
      </c>
      <c r="L54" s="2">
        <f>(F54+H54+J54)/3</f>
        <v>0.22666666666666666</v>
      </c>
      <c r="M54" s="2">
        <f>(G54+I54+K54)/3</f>
        <v>0.21</v>
      </c>
      <c r="N54" s="2">
        <f>SUM(L54+M54)</f>
        <v>0.43666666666666665</v>
      </c>
      <c r="O54" s="2">
        <v>92</v>
      </c>
      <c r="P54" t="s">
        <v>41</v>
      </c>
      <c r="Q54" t="s">
        <v>84</v>
      </c>
      <c r="S54" t="s">
        <v>91</v>
      </c>
      <c r="T54" t="s">
        <v>67</v>
      </c>
      <c r="V54" t="s">
        <v>104</v>
      </c>
      <c r="X54" t="s">
        <v>90</v>
      </c>
      <c r="Z54" t="s">
        <v>61</v>
      </c>
      <c r="AA54" t="s">
        <v>98</v>
      </c>
      <c r="AB54" t="s">
        <v>54</v>
      </c>
      <c r="AD54" t="s">
        <v>58</v>
      </c>
      <c r="AE54" t="str">
        <f>IF(O54&gt;59,"2","1")</f>
        <v>2</v>
      </c>
      <c r="AF54">
        <f>IF(C54="D",L54*6, IF( C54="M",L54*5, L54*4))</f>
        <v>1.1333333333333333</v>
      </c>
      <c r="AG54">
        <f>IF(D54="D",M54*3, IF( D54="M",M54*3, M54*3))</f>
        <v>0.63</v>
      </c>
      <c r="AH54">
        <f>IFERROR(((VLOOKUP(Q54,'Team data'!$B$2:$L$21,11)*$AF54)+(VLOOKUP(Q54,'Team data'!$B$2:$L$21,11)*$AG54)+$AE54),0)+IFERROR((VLOOKUP(R54,'Team data'!$B$2:$L$21,11)*$AF54)+(VLOOKUP(R54,'Team data'!$B$2:$L$21,11)*$AG54)+$AE54,0)</f>
        <v>3.8045351292621858</v>
      </c>
      <c r="AI54">
        <f>IFERROR((VLOOKUP(S54,'Team data'!$B$2:$L$21,11)*$AF54)+(VLOOKUP(S54,'Team data'!$B$2:$L$21,11)*$AG54)+$AE54,0)</f>
        <v>3.1130710475631904</v>
      </c>
      <c r="AJ54">
        <f>IFERROR(((VLOOKUP(T54,'Team data'!$B$2:$L$21,11)*$AF54)+(VLOOKUP(T54,'Team data'!$B$2:$L$21,11)*$AG54)+$AE54),0)+IFERROR((VLOOKUP(U54,'Team data'!$B$2:$L$21,11)*$AF54)+(VLOOKUP(U54,'Team data'!$B$2:$L$21,11)*$AG54)+$AE54,0)</f>
        <v>3.5958585621580674</v>
      </c>
      <c r="AK54">
        <f>IFERROR(((VLOOKUP(V54,'Team data'!$B$2:$L$21,11)*$AF54)+(VLOOKUP(V54,'Team data'!$B$2:$L$21,11)*$AG54)+$AE54),0)+IFERROR((VLOOKUP(W54,'Team data'!$B$2:$L$21,11)*$AF54)+(VLOOKUP(W54,'Team data'!$B$2:$L$21,11)*$AG54)+$AE54,0)</f>
        <v>3.9913305830426684</v>
      </c>
      <c r="AL54">
        <f>IFERROR(((VLOOKUP(X54,'Team data'!$B$2:$L$21,11)*$AF54)+(VLOOKUP(X54,'Team data'!$B$2:$L$21,11)*$AG54)+$AE54),0)+IFERROR((VLOOKUP(Y54,'Team data'!$B$2:$L$21,11)*$AF54)+(VLOOKUP(Y54,'Team data'!$B$2:$L$21,11)*$AG54)+$AE54,0)</f>
        <v>4.1990742923138278</v>
      </c>
      <c r="AM54">
        <f>IFERROR(((VLOOKUP(Z54,'Team data'!$B$2:$L$21,11)*$AF54)+(VLOOKUP(Z54,'Team data'!$B$2:$L$21,11)*$AG54)+$AE54),0)+IFERROR((VLOOKUP(AA54,'Team data'!$B$2:$L$21,11)*$AF54)+(VLOOKUP(AA54,'Team data'!$B$2:$L$21,11)*$AG54)+$AE54,0)</f>
        <v>7.5666767209133026</v>
      </c>
      <c r="AN54">
        <f>IFERROR(((VLOOKUP(AB54,'Team data'!$B$2:$L$21,11)*$AF54)+(VLOOKUP(AB54,'Team data'!$B$2:$L$21,11)*$AG54)+$AE54),0)+IFERROR((VLOOKUP(AC54,'Team data'!$B$2:$L$21,11)*$AF54)+(VLOOKUP(AC54,'Team data'!$B$2:$L$21,11)*$AG54)+$AE54,0)</f>
        <v>3.6226532243610583</v>
      </c>
      <c r="AO54">
        <f>IFERROR((VLOOKUP(AD54,'Team data'!$B$2:$L$21,11)*$AF54)+(VLOOKUP(AD54,'Team data'!$B$2:$L$21,11)*$AG54)+$AE54,0)</f>
        <v>3.5958585621580674</v>
      </c>
      <c r="AP54">
        <f t="shared" si="0"/>
        <v>33.489058121772374</v>
      </c>
    </row>
    <row r="55" spans="1:42">
      <c r="A55" t="s">
        <v>158</v>
      </c>
      <c r="B55" t="s">
        <v>63</v>
      </c>
      <c r="C55" t="s">
        <v>64</v>
      </c>
      <c r="D55" t="s">
        <v>65</v>
      </c>
      <c r="E55" t="s">
        <v>46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f>(F55+H55+J55)/3</f>
        <v>0</v>
      </c>
      <c r="M55" s="2">
        <f>(G55+I55+K55)/3</f>
        <v>0</v>
      </c>
      <c r="N55" s="2">
        <f>SUM(L55+M55)</f>
        <v>0</v>
      </c>
      <c r="O55" s="2">
        <v>97</v>
      </c>
      <c r="P55" t="s">
        <v>41</v>
      </c>
      <c r="Q55" t="s">
        <v>66</v>
      </c>
      <c r="S55" t="s">
        <v>67</v>
      </c>
      <c r="T55" t="s">
        <v>68</v>
      </c>
      <c r="U55" t="s">
        <v>45</v>
      </c>
      <c r="V55" t="s">
        <v>69</v>
      </c>
      <c r="X55" t="s">
        <v>54</v>
      </c>
      <c r="Z55" t="s">
        <v>70</v>
      </c>
      <c r="AA55" t="s">
        <v>59</v>
      </c>
      <c r="AB55" t="s">
        <v>71</v>
      </c>
      <c r="AD55" t="s">
        <v>42</v>
      </c>
      <c r="AE55" t="str">
        <f>IF(O55&gt;59,"2","1")</f>
        <v>2</v>
      </c>
      <c r="AF55">
        <f>IF(C55="D",L55*6, IF( C55="M",L55*5, L55*4))</f>
        <v>0</v>
      </c>
      <c r="AG55">
        <f>IF(D55="D",M55*3, IF( D55="M",M55*3, M55*3))</f>
        <v>0</v>
      </c>
      <c r="AH55">
        <f>IFERROR(((VLOOKUP(Q55,'Team data'!$B$2:$L$21,11)*$AF55)+(VLOOKUP(Q55,'Team data'!$B$2:$L$21,11)*$AG55)+$AE55),0)+IFERROR((VLOOKUP(R55,'Team data'!$B$2:$L$21,11)*$AF55)+(VLOOKUP(R55,'Team data'!$B$2:$L$21,11)*$AG55)+$AE55,0)</f>
        <v>2</v>
      </c>
      <c r="AI55">
        <f>IFERROR((VLOOKUP(S55,'Team data'!$B$2:$L$21,11)*$AF55)+(VLOOKUP(S55,'Team data'!$B$2:$L$21,11)*$AG55)+$AE55,0)</f>
        <v>2</v>
      </c>
      <c r="AJ55">
        <f>IFERROR(((VLOOKUP(T55,'Team data'!$B$2:$L$21,11)*$AF55)+(VLOOKUP(T55,'Team data'!$B$2:$L$21,11)*$AG55)+$AE55),0)+IFERROR((VLOOKUP(U55,'Team data'!$B$2:$L$21,11)*$AF55)+(VLOOKUP(U55,'Team data'!$B$2:$L$21,11)*$AG55)+$AE55,0)</f>
        <v>4</v>
      </c>
      <c r="AK55">
        <f>IFERROR(((VLOOKUP(V55,'Team data'!$B$2:$L$21,11)*$AF55)+(VLOOKUP(V55,'Team data'!$B$2:$L$21,11)*$AG55)+$AE55),0)+IFERROR((VLOOKUP(W55,'Team data'!$B$2:$L$21,11)*$AF55)+(VLOOKUP(W55,'Team data'!$B$2:$L$21,11)*$AG55)+$AE55,0)</f>
        <v>2</v>
      </c>
      <c r="AL55">
        <f>IFERROR(((VLOOKUP(X55,'Team data'!$B$2:$L$21,11)*$AF55)+(VLOOKUP(X55,'Team data'!$B$2:$L$21,11)*$AG55)+$AE55),0)+IFERROR((VLOOKUP(Y55,'Team data'!$B$2:$L$21,11)*$AF55)+(VLOOKUP(Y55,'Team data'!$B$2:$L$21,11)*$AG55)+$AE55,0)</f>
        <v>2</v>
      </c>
      <c r="AM55">
        <f>IFERROR(((VLOOKUP(Z55,'Team data'!$B$2:$L$21,11)*$AF55)+(VLOOKUP(Z55,'Team data'!$B$2:$L$21,11)*$AG55)+$AE55),0)+IFERROR((VLOOKUP(AA55,'Team data'!$B$2:$L$21,11)*$AF55)+(VLOOKUP(AA55,'Team data'!$B$2:$L$21,11)*$AG55)+$AE55,0)</f>
        <v>4</v>
      </c>
      <c r="AN55">
        <f>IFERROR(((VLOOKUP(AB55,'Team data'!$B$2:$L$21,11)*$AF55)+(VLOOKUP(AB55,'Team data'!$B$2:$L$21,11)*$AG55)+$AE55),0)+IFERROR((VLOOKUP(AC55,'Team data'!$B$2:$L$21,11)*$AF55)+(VLOOKUP(AC55,'Team data'!$B$2:$L$21,11)*$AG55)+$AE55,0)</f>
        <v>2</v>
      </c>
      <c r="AO55">
        <f>IFERROR((VLOOKUP(AD55,'Team data'!$B$2:$L$21,11)*$AF55)+(VLOOKUP(AD55,'Team data'!$B$2:$L$21,11)*$AG55)+$AE55,0)</f>
        <v>2</v>
      </c>
      <c r="AP55">
        <f t="shared" si="0"/>
        <v>20</v>
      </c>
    </row>
    <row r="56" spans="1:42">
      <c r="A56" t="s">
        <v>159</v>
      </c>
      <c r="B56" t="s">
        <v>51</v>
      </c>
      <c r="C56" t="s">
        <v>52</v>
      </c>
      <c r="D56" t="s">
        <v>95</v>
      </c>
      <c r="E56" t="s">
        <v>76</v>
      </c>
      <c r="F56" s="2">
        <v>0.03</v>
      </c>
      <c r="G56" s="2">
        <v>0.09</v>
      </c>
      <c r="H56" s="2">
        <v>0.02</v>
      </c>
      <c r="I56" s="2">
        <v>0.06</v>
      </c>
      <c r="J56" s="2">
        <v>0.04</v>
      </c>
      <c r="K56" s="2">
        <v>0.1</v>
      </c>
      <c r="L56" s="2">
        <f>(F56+H56+J56)/3</f>
        <v>0.03</v>
      </c>
      <c r="M56" s="2">
        <f>(G56+I56+K56)/3</f>
        <v>8.3333333333333329E-2</v>
      </c>
      <c r="N56" s="2">
        <f>SUM(L56+M56)</f>
        <v>0.11333333333333333</v>
      </c>
      <c r="O56" s="2">
        <v>83</v>
      </c>
      <c r="P56" t="s">
        <v>41</v>
      </c>
      <c r="Q56" t="s">
        <v>49</v>
      </c>
      <c r="S56" t="s">
        <v>44</v>
      </c>
      <c r="T56" t="s">
        <v>97</v>
      </c>
      <c r="V56" t="s">
        <v>61</v>
      </c>
      <c r="X56" t="s">
        <v>60</v>
      </c>
      <c r="Z56" t="s">
        <v>40</v>
      </c>
      <c r="AB56" t="s">
        <v>98</v>
      </c>
      <c r="AC56" t="s">
        <v>85</v>
      </c>
      <c r="AD56" t="s">
        <v>99</v>
      </c>
      <c r="AE56" t="str">
        <f>IF(O56&gt;59,"2","1")</f>
        <v>2</v>
      </c>
      <c r="AF56">
        <f>IF(C56="D",L56*6, IF( C56="M",L56*5, L56*4))</f>
        <v>0.15</v>
      </c>
      <c r="AG56">
        <f>IF(D56="D",M56*3, IF( D56="M",M56*3, M56*3))</f>
        <v>0.25</v>
      </c>
      <c r="AH56">
        <f>IFERROR(((VLOOKUP(Q56,'Team data'!$B$2:$L$21,11)*$AF56)+(VLOOKUP(Q56,'Team data'!$B$2:$L$21,11)*$AG56)+$AE56),0)+IFERROR((VLOOKUP(R56,'Team data'!$B$2:$L$21,11)*$AF56)+(VLOOKUP(R56,'Team data'!$B$2:$L$21,11)*$AG56)+$AE56,0)</f>
        <v>2.3620095037031534</v>
      </c>
      <c r="AI56">
        <f>IFERROR((VLOOKUP(S56,'Team data'!$B$2:$L$21,11)*$AF56)+(VLOOKUP(S56,'Team data'!$B$2:$L$21,11)*$AG56)+$AE56,0)</f>
        <v>2.4093463431218569</v>
      </c>
      <c r="AJ56">
        <f>IFERROR(((VLOOKUP(T56,'Team data'!$B$2:$L$21,11)*$AF56)+(VLOOKUP(T56,'Team data'!$B$2:$L$21,11)*$AG56)+$AE56),0)+IFERROR((VLOOKUP(U56,'Team data'!$B$2:$L$21,11)*$AF56)+(VLOOKUP(U56,'Team data'!$B$2:$L$21,11)*$AG56)+$AE56,0)</f>
        <v>2.3937005713989419</v>
      </c>
      <c r="AK56">
        <f>IFERROR(((VLOOKUP(V56,'Team data'!$B$2:$L$21,11)*$AF56)+(VLOOKUP(V56,'Team data'!$B$2:$L$21,11)*$AG56)+$AE56),0)+IFERROR((VLOOKUP(W56,'Team data'!$B$2:$L$21,11)*$AF56)+(VLOOKUP(W56,'Team data'!$B$2:$L$21,11)*$AG56)+$AE56,0)</f>
        <v>2.4337714886994872</v>
      </c>
      <c r="AL56">
        <f>IFERROR(((VLOOKUP(X56,'Team data'!$B$2:$L$21,11)*$AF56)+(VLOOKUP(X56,'Team data'!$B$2:$L$21,11)*$AG56)+$AE56),0)+IFERROR((VLOOKUP(Y56,'Team data'!$B$2:$L$21,11)*$AF56)+(VLOOKUP(Y56,'Team data'!$B$2:$L$21,11)*$AG56)+$AE56,0)</f>
        <v>2.3620095037031534</v>
      </c>
      <c r="AM56">
        <f>IFERROR(((VLOOKUP(Z56,'Team data'!$B$2:$L$21,11)*$AF56)+(VLOOKUP(Z56,'Team data'!$B$2:$L$21,11)*$AG56)+$AE56),0)+IFERROR((VLOOKUP(AA56,'Team data'!$B$2:$L$21,11)*$AF56)+(VLOOKUP(AA56,'Team data'!$B$2:$L$21,11)*$AG56)+$AE56,0)</f>
        <v>2.3680876879457977</v>
      </c>
      <c r="AN56">
        <f>IFERROR(((VLOOKUP(AB56,'Team data'!$B$2:$L$21,11)*$AF56)+(VLOOKUP(AB56,'Team data'!$B$2:$L$21,11)*$AG56)+$AE56),0)+IFERROR((VLOOKUP(AC56,'Team data'!$B$2:$L$21,11)*$AF56)+(VLOOKUP(AC56,'Team data'!$B$2:$L$21,11)*$AG56)+$AE56,0)</f>
        <v>4.8640523326607248</v>
      </c>
      <c r="AO56">
        <f>IFERROR((VLOOKUP(AD56,'Team data'!$B$2:$L$21,11)*$AF56)+(VLOOKUP(AD56,'Team data'!$B$2:$L$21,11)*$AG56)+$AE56,0)</f>
        <v>2.3345540691352644</v>
      </c>
      <c r="AP56">
        <f t="shared" si="0"/>
        <v>21.527531500368379</v>
      </c>
    </row>
    <row r="57" spans="1:42">
      <c r="A57" t="s">
        <v>160</v>
      </c>
      <c r="B57" t="s">
        <v>51</v>
      </c>
      <c r="C57" t="s">
        <v>52</v>
      </c>
      <c r="D57" t="s">
        <v>108</v>
      </c>
      <c r="E57" t="s">
        <v>74</v>
      </c>
      <c r="F57" s="2">
        <v>0.03</v>
      </c>
      <c r="G57" s="2">
        <v>0.02</v>
      </c>
      <c r="H57" s="2">
        <v>0.02</v>
      </c>
      <c r="I57" s="2">
        <v>0.02</v>
      </c>
      <c r="J57" s="2">
        <v>0.03</v>
      </c>
      <c r="K57" s="2">
        <v>0.02</v>
      </c>
      <c r="L57" s="2">
        <f>(F57+H57+J57)/3</f>
        <v>2.6666666666666668E-2</v>
      </c>
      <c r="M57" s="2">
        <f>(G57+I57+K57)/3</f>
        <v>0.02</v>
      </c>
      <c r="N57" s="2">
        <f>SUM(L57+M57)</f>
        <v>4.6666666666666669E-2</v>
      </c>
      <c r="O57" s="2">
        <v>63</v>
      </c>
      <c r="P57" t="s">
        <v>41</v>
      </c>
      <c r="Q57" t="s">
        <v>97</v>
      </c>
      <c r="S57" t="s">
        <v>66</v>
      </c>
      <c r="T57" t="s">
        <v>71</v>
      </c>
      <c r="U57" t="s">
        <v>75</v>
      </c>
      <c r="V57" t="s">
        <v>58</v>
      </c>
      <c r="X57" t="s">
        <v>59</v>
      </c>
      <c r="Z57" t="s">
        <v>42</v>
      </c>
      <c r="AA57" t="s">
        <v>45</v>
      </c>
      <c r="AB57" t="s">
        <v>57</v>
      </c>
      <c r="AC57" t="s">
        <v>76</v>
      </c>
      <c r="AD57" t="s">
        <v>55</v>
      </c>
      <c r="AE57" t="str">
        <f>IF(O57&gt;59,"2","1")</f>
        <v>2</v>
      </c>
      <c r="AF57">
        <f>IF(C57="D",L57*6, IF( C57="M",L57*5, L57*4))</f>
        <v>0.13333333333333333</v>
      </c>
      <c r="AG57">
        <f>IF(D57="D",M57*3, IF( D57="M",M57*3, M57*3))</f>
        <v>0.06</v>
      </c>
      <c r="AH57">
        <f>IFERROR(((VLOOKUP(Q57,'Team data'!$B$2:$L$21,11)*$AF57)+(VLOOKUP(Q57,'Team data'!$B$2:$L$21,11)*$AG57)+$AE57),0)+IFERROR((VLOOKUP(R57,'Team data'!$B$2:$L$21,11)*$AF57)+(VLOOKUP(R57,'Team data'!$B$2:$L$21,11)*$AG57)+$AE57,0)</f>
        <v>2.1902886095094884</v>
      </c>
      <c r="AI57">
        <f>IFERROR((VLOOKUP(S57,'Team data'!$B$2:$L$21,11)*$AF57)+(VLOOKUP(S57,'Team data'!$B$2:$L$21,11)*$AG57)+$AE57,0)</f>
        <v>2.1582694580096504</v>
      </c>
      <c r="AJ57">
        <f>IFERROR(((VLOOKUP(T57,'Team data'!$B$2:$L$21,11)*$AF57)+(VLOOKUP(T57,'Team data'!$B$2:$L$21,11)*$AG57)+$AE57),0)+IFERROR((VLOOKUP(U57,'Team data'!$B$2:$L$21,11)*$AF57)+(VLOOKUP(U57,'Team data'!$B$2:$L$21,11)*$AG57)+$AE57,0)</f>
        <v>4.4122368928130733</v>
      </c>
      <c r="AK57">
        <f>IFERROR(((VLOOKUP(V57,'Team data'!$B$2:$L$21,11)*$AF57)+(VLOOKUP(V57,'Team data'!$B$2:$L$21,11)*$AG57)+$AE57),0)+IFERROR((VLOOKUP(W57,'Team data'!$B$2:$L$21,11)*$AF57)+(VLOOKUP(W57,'Team data'!$B$2:$L$21,11)*$AG57)+$AE57,0)</f>
        <v>2.1749712601231908</v>
      </c>
      <c r="AL57">
        <f>IFERROR(((VLOOKUP(X57,'Team data'!$B$2:$L$21,11)*$AF57)+(VLOOKUP(X57,'Team data'!$B$2:$L$21,11)*$AG57)+$AE57),0)+IFERROR((VLOOKUP(Y57,'Team data'!$B$2:$L$21,11)*$AF57)+(VLOOKUP(Y57,'Team data'!$B$2:$L$21,11)*$AG57)+$AE57,0)</f>
        <v>2.1617011334153777</v>
      </c>
      <c r="AM57">
        <f>IFERROR(((VLOOKUP(Z57,'Team data'!$B$2:$L$21,11)*$AF57)+(VLOOKUP(Z57,'Team data'!$B$2:$L$21,11)*$AG57)+$AE57),0)+IFERROR((VLOOKUP(AA57,'Team data'!$B$2:$L$21,11)*$AF57)+(VLOOKUP(AA57,'Team data'!$B$2:$L$21,11)*$AG57)+$AE57,0)</f>
        <v>4.3194916223080266</v>
      </c>
      <c r="AN57">
        <f>IFERROR(((VLOOKUP(AB57,'Team data'!$B$2:$L$21,11)*$AF57)+(VLOOKUP(AB57,'Team data'!$B$2:$L$21,11)*$AG57)+$AE57),0)+IFERROR((VLOOKUP(AC57,'Team data'!$B$2:$L$21,11)*$AF57)+(VLOOKUP(AC57,'Team data'!$B$2:$L$21,11)*$AG57)+$AE57,0)</f>
        <v>4.4784609727944718</v>
      </c>
      <c r="AO57">
        <f>IFERROR((VLOOKUP(AD57,'Team data'!$B$2:$L$21,11)*$AF57)+(VLOOKUP(AD57,'Team data'!$B$2:$L$21,11)*$AG57)+$AE57,0)</f>
        <v>2.1932784382810544</v>
      </c>
      <c r="AP57">
        <f t="shared" si="0"/>
        <v>24.088698387254333</v>
      </c>
    </row>
    <row r="58" spans="1:42">
      <c r="A58" t="s">
        <v>161</v>
      </c>
      <c r="B58" t="s">
        <v>37</v>
      </c>
      <c r="C58" t="s">
        <v>38</v>
      </c>
      <c r="D58" t="s">
        <v>95</v>
      </c>
      <c r="E58" t="s">
        <v>76</v>
      </c>
      <c r="F58" s="2">
        <v>0</v>
      </c>
      <c r="G58" s="2">
        <v>0.04</v>
      </c>
      <c r="H58" s="2">
        <v>0</v>
      </c>
      <c r="I58" s="2">
        <v>0.09</v>
      </c>
      <c r="J58" s="2">
        <v>0</v>
      </c>
      <c r="K58" s="2">
        <v>0.08</v>
      </c>
      <c r="L58" s="2">
        <f>(F58+H58+J58)/3</f>
        <v>0</v>
      </c>
      <c r="M58" s="2">
        <f>(G58+I58+K58)/3</f>
        <v>7.0000000000000007E-2</v>
      </c>
      <c r="N58" s="2">
        <f>SUM(L58+M58)</f>
        <v>7.0000000000000007E-2</v>
      </c>
      <c r="O58" s="2">
        <v>90</v>
      </c>
      <c r="P58" t="s">
        <v>41</v>
      </c>
      <c r="Q58" t="s">
        <v>49</v>
      </c>
      <c r="S58" t="s">
        <v>44</v>
      </c>
      <c r="T58" t="s">
        <v>97</v>
      </c>
      <c r="V58" t="s">
        <v>61</v>
      </c>
      <c r="X58" t="s">
        <v>60</v>
      </c>
      <c r="Z58" t="s">
        <v>40</v>
      </c>
      <c r="AB58" t="s">
        <v>98</v>
      </c>
      <c r="AC58" t="s">
        <v>85</v>
      </c>
      <c r="AD58" t="s">
        <v>99</v>
      </c>
      <c r="AE58" t="str">
        <f>IF(O58&gt;59,"2","1")</f>
        <v>2</v>
      </c>
      <c r="AF58">
        <f>IF(C58="D",L58*6, IF( C58="M",L58*5, L58*4))</f>
        <v>0</v>
      </c>
      <c r="AG58">
        <f>IF(D58="D",M58*3, IF( D58="M",M58*3, M58*3))</f>
        <v>0.21000000000000002</v>
      </c>
      <c r="AH58">
        <f>IFERROR(((VLOOKUP(Q58,'Team data'!$B$2:$L$21,11)*$AF58)+(VLOOKUP(Q58,'Team data'!$B$2:$L$21,11)*$AG58)+$AE58),0)+IFERROR((VLOOKUP(R58,'Team data'!$B$2:$L$21,11)*$AF58)+(VLOOKUP(R58,'Team data'!$B$2:$L$21,11)*$AG58)+$AE58,0)</f>
        <v>2.1900549894441554</v>
      </c>
      <c r="AI58">
        <f>IFERROR((VLOOKUP(S58,'Team data'!$B$2:$L$21,11)*$AF58)+(VLOOKUP(S58,'Team data'!$B$2:$L$21,11)*$AG58)+$AE58,0)</f>
        <v>2.2149068301389749</v>
      </c>
      <c r="AJ58">
        <f>IFERROR(((VLOOKUP(T58,'Team data'!$B$2:$L$21,11)*$AF58)+(VLOOKUP(T58,'Team data'!$B$2:$L$21,11)*$AG58)+$AE58),0)+IFERROR((VLOOKUP(U58,'Team data'!$B$2:$L$21,11)*$AF58)+(VLOOKUP(U58,'Team data'!$B$2:$L$21,11)*$AG58)+$AE58,0)</f>
        <v>2.2066927999844443</v>
      </c>
      <c r="AK58">
        <f>IFERROR(((VLOOKUP(V58,'Team data'!$B$2:$L$21,11)*$AF58)+(VLOOKUP(V58,'Team data'!$B$2:$L$21,11)*$AG58)+$AE58),0)+IFERROR((VLOOKUP(W58,'Team data'!$B$2:$L$21,11)*$AF58)+(VLOOKUP(W58,'Team data'!$B$2:$L$21,11)*$AG58)+$AE58,0)</f>
        <v>2.2277300315672308</v>
      </c>
      <c r="AL58">
        <f>IFERROR(((VLOOKUP(X58,'Team data'!$B$2:$L$21,11)*$AF58)+(VLOOKUP(X58,'Team data'!$B$2:$L$21,11)*$AG58)+$AE58),0)+IFERROR((VLOOKUP(Y58,'Team data'!$B$2:$L$21,11)*$AF58)+(VLOOKUP(Y58,'Team data'!$B$2:$L$21,11)*$AG58)+$AE58,0)</f>
        <v>2.1900549894441554</v>
      </c>
      <c r="AM58">
        <f>IFERROR(((VLOOKUP(Z58,'Team data'!$B$2:$L$21,11)*$AF58)+(VLOOKUP(Z58,'Team data'!$B$2:$L$21,11)*$AG58)+$AE58),0)+IFERROR((VLOOKUP(AA58,'Team data'!$B$2:$L$21,11)*$AF58)+(VLOOKUP(AA58,'Team data'!$B$2:$L$21,11)*$AG58)+$AE58,0)</f>
        <v>2.1932460361715438</v>
      </c>
      <c r="AN58">
        <f>IFERROR(((VLOOKUP(AB58,'Team data'!$B$2:$L$21,11)*$AF58)+(VLOOKUP(AB58,'Team data'!$B$2:$L$21,11)*$AG58)+$AE58),0)+IFERROR((VLOOKUP(AC58,'Team data'!$B$2:$L$21,11)*$AF58)+(VLOOKUP(AC58,'Team data'!$B$2:$L$21,11)*$AG58)+$AE58,0)</f>
        <v>4.4536274746468809</v>
      </c>
      <c r="AO58">
        <f>IFERROR((VLOOKUP(AD58,'Team data'!$B$2:$L$21,11)*$AF58)+(VLOOKUP(AD58,'Team data'!$B$2:$L$21,11)*$AG58)+$AE58,0)</f>
        <v>2.1756408862960139</v>
      </c>
      <c r="AP58">
        <f t="shared" si="0"/>
        <v>19.851954037693403</v>
      </c>
    </row>
    <row r="59" spans="1:42">
      <c r="A59" t="s">
        <v>162</v>
      </c>
      <c r="B59" t="s">
        <v>51</v>
      </c>
      <c r="C59" t="s">
        <v>52</v>
      </c>
      <c r="D59" t="s">
        <v>73</v>
      </c>
      <c r="E59" t="s">
        <v>69</v>
      </c>
      <c r="F59" s="2">
        <v>0.24</v>
      </c>
      <c r="G59" s="2">
        <v>0.31</v>
      </c>
      <c r="H59" s="2">
        <v>0.21</v>
      </c>
      <c r="I59" s="2">
        <v>0.3</v>
      </c>
      <c r="J59" s="2">
        <v>0.2</v>
      </c>
      <c r="K59" s="2">
        <v>0.34</v>
      </c>
      <c r="L59" s="2">
        <f>(F59+H59+J59)/3</f>
        <v>0.21666666666666665</v>
      </c>
      <c r="M59" s="2">
        <f>(G59+I59+K59)/3</f>
        <v>0.31666666666666665</v>
      </c>
      <c r="N59" s="2">
        <f>SUM(L59+M59)</f>
        <v>0.53333333333333333</v>
      </c>
      <c r="O59" s="2">
        <v>91</v>
      </c>
      <c r="P59" t="s">
        <v>41</v>
      </c>
      <c r="Q59" t="s">
        <v>74</v>
      </c>
      <c r="S59" t="s">
        <v>75</v>
      </c>
      <c r="T59" t="s">
        <v>76</v>
      </c>
      <c r="U59" t="s">
        <v>77</v>
      </c>
      <c r="V59" t="s">
        <v>78</v>
      </c>
      <c r="X59" t="s">
        <v>79</v>
      </c>
      <c r="Z59" t="s">
        <v>49</v>
      </c>
      <c r="AB59" t="s">
        <v>80</v>
      </c>
      <c r="AD59" t="s">
        <v>81</v>
      </c>
      <c r="AE59" t="str">
        <f>IF(O59&gt;59,"2","1")</f>
        <v>2</v>
      </c>
      <c r="AF59">
        <f>IF(C59="D",L59*6, IF( C59="M",L59*5, L59*4))</f>
        <v>1.0833333333333333</v>
      </c>
      <c r="AG59">
        <f>IF(D59="D",M59*3, IF( D59="M",M59*3, M59*3))</f>
        <v>0.95</v>
      </c>
      <c r="AH59">
        <f>IFERROR(((VLOOKUP(Q59,'Team data'!$B$2:$L$21,11)*$AF59)+(VLOOKUP(Q59,'Team data'!$B$2:$L$21,11)*$AG59)+$AE59),0)+IFERROR((VLOOKUP(R59,'Team data'!$B$2:$L$21,11)*$AF59)+(VLOOKUP(R59,'Team data'!$B$2:$L$21,11)*$AG59)+$AE59,0)</f>
        <v>4.4844680677988809</v>
      </c>
      <c r="AI59">
        <f>IFERROR((VLOOKUP(S59,'Team data'!$B$2:$L$21,11)*$AF59)+(VLOOKUP(S59,'Team data'!$B$2:$L$21,11)*$AG59)+$AE59,0)</f>
        <v>4.1305898396162526</v>
      </c>
      <c r="AJ59">
        <f>IFERROR(((VLOOKUP(T59,'Team data'!$B$2:$L$21,11)*$AF59)+(VLOOKUP(T59,'Team data'!$B$2:$L$21,11)*$AG59)+$AE59),0)+IFERROR((VLOOKUP(U59,'Team data'!$B$2:$L$21,11)*$AF59)+(VLOOKUP(U59,'Team data'!$B$2:$L$21,11)*$AG59)+$AE59,0)</f>
        <v>8.0193517028154631</v>
      </c>
      <c r="AK59">
        <f>IFERROR(((VLOOKUP(V59,'Team data'!$B$2:$L$21,11)*$AF59)+(VLOOKUP(V59,'Team data'!$B$2:$L$21,11)*$AG59)+$AE59),0)+IFERROR((VLOOKUP(W59,'Team data'!$B$2:$L$21,11)*$AF59)+(VLOOKUP(W59,'Team data'!$B$2:$L$21,11)*$AG59)+$AE59,0)</f>
        <v>3.7041129786460676</v>
      </c>
      <c r="AL59">
        <f>IFERROR(((VLOOKUP(X59,'Team data'!$B$2:$L$21,11)*$AF59)+(VLOOKUP(X59,'Team data'!$B$2:$L$21,11)*$AG59)+$AE59),0)+IFERROR((VLOOKUP(Y59,'Team data'!$B$2:$L$21,11)*$AF59)+(VLOOKUP(Y59,'Team data'!$B$2:$L$21,11)*$AG59)+$AE59,0)</f>
        <v>3.8228971292017135</v>
      </c>
      <c r="AM59">
        <f>IFERROR(((VLOOKUP(Z59,'Team data'!$B$2:$L$21,11)*$AF59)+(VLOOKUP(Z59,'Team data'!$B$2:$L$21,11)*$AG59)+$AE59),0)+IFERROR((VLOOKUP(AA59,'Team data'!$B$2:$L$21,11)*$AF59)+(VLOOKUP(AA59,'Team data'!$B$2:$L$21,11)*$AG59)+$AE59,0)</f>
        <v>3.8402149771576961</v>
      </c>
      <c r="AN59">
        <f>IFERROR(((VLOOKUP(AB59,'Team data'!$B$2:$L$21,11)*$AF59)+(VLOOKUP(AB59,'Team data'!$B$2:$L$21,11)*$AG59)+$AE59),0)+IFERROR((VLOOKUP(AC59,'Team data'!$B$2:$L$21,11)*$AF59)+(VLOOKUP(AC59,'Team data'!$B$2:$L$21,11)*$AG59)+$AE59,0)</f>
        <v>3.2295806708647103</v>
      </c>
      <c r="AO59">
        <f>IFERROR((VLOOKUP(AD59,'Team data'!$B$2:$L$21,11)*$AF59)+(VLOOKUP(AD59,'Team data'!$B$2:$L$21,11)*$AG59)+$AE59,0)</f>
        <v>3.6645580928601174</v>
      </c>
      <c r="AP59">
        <f t="shared" si="0"/>
        <v>34.895773458960903</v>
      </c>
    </row>
    <row r="60" spans="1:42">
      <c r="A60" t="s">
        <v>163</v>
      </c>
      <c r="B60" t="s">
        <v>87</v>
      </c>
      <c r="C60" t="s">
        <v>88</v>
      </c>
      <c r="D60" t="s">
        <v>125</v>
      </c>
      <c r="E60" t="s">
        <v>79</v>
      </c>
      <c r="F60" s="2">
        <v>0.34</v>
      </c>
      <c r="G60" s="2">
        <v>0.09</v>
      </c>
      <c r="H60" s="2">
        <v>0.31</v>
      </c>
      <c r="I60" s="2">
        <v>0.08</v>
      </c>
      <c r="J60" s="2">
        <v>0.27</v>
      </c>
      <c r="K60" s="2">
        <v>0.09</v>
      </c>
      <c r="L60" s="2">
        <f>(F60+H60+J60)/3</f>
        <v>0.3066666666666667</v>
      </c>
      <c r="M60" s="2">
        <f>(G60+I60+K60)/3</f>
        <v>8.666666666666667E-2</v>
      </c>
      <c r="N60" s="2">
        <f>SUM(L60+M60)</f>
        <v>0.39333333333333337</v>
      </c>
      <c r="O60" s="2">
        <v>90</v>
      </c>
      <c r="P60" t="s">
        <v>41</v>
      </c>
      <c r="Q60" t="s">
        <v>45</v>
      </c>
      <c r="S60" t="s">
        <v>40</v>
      </c>
      <c r="T60" t="s">
        <v>57</v>
      </c>
      <c r="X60" t="s">
        <v>97</v>
      </c>
      <c r="Z60" t="s">
        <v>55</v>
      </c>
      <c r="AB60" t="s">
        <v>75</v>
      </c>
      <c r="AD60" t="s">
        <v>70</v>
      </c>
      <c r="AE60" t="str">
        <f>IF(O60&gt;59,"2","1")</f>
        <v>2</v>
      </c>
      <c r="AF60">
        <f>IF(C60="D",L60*6, IF( C60="M",L60*5, L60*4))</f>
        <v>1.2266666666666668</v>
      </c>
      <c r="AG60">
        <f>IF(D60="D",M60*3, IF( D60="M",M60*3, M60*3))</f>
        <v>0.26</v>
      </c>
      <c r="AH60">
        <f>IFERROR(((VLOOKUP(Q60,'Team data'!$B$2:$L$21,11)*$AF60)+(VLOOKUP(Q60,'Team data'!$B$2:$L$21,11)*$AG60)+$AE60),0)+IFERROR((VLOOKUP(R60,'Team data'!$B$2:$L$21,11)*$AF60)+(VLOOKUP(R60,'Team data'!$B$2:$L$21,11)*$AG60)+$AE60,0)</f>
        <v>2.8990048839437064</v>
      </c>
      <c r="AI60">
        <f>IFERROR((VLOOKUP(S60,'Team data'!$B$2:$L$21,11)*$AF60)+(VLOOKUP(S60,'Team data'!$B$2:$L$21,11)*$AG60)+$AE60,0)</f>
        <v>3.3680592401985483</v>
      </c>
      <c r="AJ60">
        <f>IFERROR(((VLOOKUP(T60,'Team data'!$B$2:$L$21,11)*$AF60)+(VLOOKUP(T60,'Team data'!$B$2:$L$21,11)*$AG60)+$AE60),0)+IFERROR((VLOOKUP(U60,'Team data'!$B$2:$L$21,11)*$AF60)+(VLOOKUP(U60,'Team data'!$B$2:$L$21,11)*$AG60)+$AE60,0)</f>
        <v>3.6788911909962763</v>
      </c>
      <c r="AK60">
        <f>IFERROR(((VLOOKUP(V60,'Team data'!$B$2:$L$21,11)*$AF60)+(VLOOKUP(V60,'Team data'!$B$2:$L$21,11)*$AG60)+$AE60),0)+IFERROR((VLOOKUP(W60,'Team data'!$B$2:$L$21,11)*$AF60)+(VLOOKUP(W60,'Team data'!$B$2:$L$21,11)*$AG60)+$AE60,0)</f>
        <v>0</v>
      </c>
      <c r="AL60">
        <f>IFERROR(((VLOOKUP(X60,'Team data'!$B$2:$L$21,11)*$AF60)+(VLOOKUP(X60,'Team data'!$B$2:$L$21,11)*$AG60)+$AE60),0)+IFERROR((VLOOKUP(Y60,'Team data'!$B$2:$L$21,11)*$AF60)+(VLOOKUP(Y60,'Team data'!$B$2:$L$21,11)*$AG60)+$AE60,0)</f>
        <v>3.4632537903660667</v>
      </c>
      <c r="AM60">
        <f>IFERROR(((VLOOKUP(Z60,'Team data'!$B$2:$L$21,11)*$AF60)+(VLOOKUP(Z60,'Team data'!$B$2:$L$21,11)*$AG60)+$AE60),0)+IFERROR((VLOOKUP(AA60,'Team data'!$B$2:$L$21,11)*$AF60)+(VLOOKUP(AA60,'Team data'!$B$2:$L$21,11)*$AG60)+$AE60,0)</f>
        <v>3.4862445426439708</v>
      </c>
      <c r="AN60">
        <f>IFERROR(((VLOOKUP(AB60,'Team data'!$B$2:$L$21,11)*$AF60)+(VLOOKUP(AB60,'Team data'!$B$2:$L$21,11)*$AG60)+$AE60),0)+IFERROR((VLOOKUP(AC60,'Team data'!$B$2:$L$21,11)*$AF60)+(VLOOKUP(AC60,'Team data'!$B$2:$L$21,11)*$AG60)+$AE60,0)</f>
        <v>3.5577755220800804</v>
      </c>
      <c r="AO60">
        <f>IFERROR((VLOOKUP(AD60,'Team data'!$B$2:$L$21,11)*$AF60)+(VLOOKUP(AD60,'Team data'!$B$2:$L$21,11)*$AG60)+$AE60,0)</f>
        <v>3.8540399515538137</v>
      </c>
      <c r="AP60">
        <f t="shared" si="0"/>
        <v>24.307269121782461</v>
      </c>
    </row>
    <row r="61" spans="1:42">
      <c r="A61" t="s">
        <v>164</v>
      </c>
      <c r="B61" t="s">
        <v>51</v>
      </c>
      <c r="C61" t="s">
        <v>52</v>
      </c>
      <c r="D61" t="s">
        <v>65</v>
      </c>
      <c r="E61" t="s">
        <v>46</v>
      </c>
      <c r="F61" s="2">
        <v>0.27</v>
      </c>
      <c r="G61" s="2">
        <v>0.23</v>
      </c>
      <c r="H61" s="2">
        <v>0.27</v>
      </c>
      <c r="I61" s="2">
        <v>0.25</v>
      </c>
      <c r="J61" s="2">
        <v>0.24</v>
      </c>
      <c r="K61" s="2">
        <v>0.24</v>
      </c>
      <c r="L61" s="2">
        <f>(F61+H61+J61)/3</f>
        <v>0.26</v>
      </c>
      <c r="M61" s="2">
        <f>(G61+I61+K61)/3</f>
        <v>0.24</v>
      </c>
      <c r="N61" s="2">
        <f>SUM(L61+M61)</f>
        <v>0.5</v>
      </c>
      <c r="O61" s="2">
        <v>81</v>
      </c>
      <c r="P61" t="s">
        <v>41</v>
      </c>
      <c r="Q61" t="s">
        <v>66</v>
      </c>
      <c r="S61" t="s">
        <v>67</v>
      </c>
      <c r="T61" t="s">
        <v>68</v>
      </c>
      <c r="U61" t="s">
        <v>45</v>
      </c>
      <c r="V61" t="s">
        <v>69</v>
      </c>
      <c r="X61" t="s">
        <v>54</v>
      </c>
      <c r="Z61" t="s">
        <v>70</v>
      </c>
      <c r="AA61" t="s">
        <v>59</v>
      </c>
      <c r="AB61" t="s">
        <v>71</v>
      </c>
      <c r="AD61" t="s">
        <v>42</v>
      </c>
      <c r="AE61" t="str">
        <f>IF(O61&gt;59,"2","1")</f>
        <v>2</v>
      </c>
      <c r="AF61">
        <f>IF(C61="D",L61*6, IF( C61="M",L61*5, L61*4))</f>
        <v>1.3</v>
      </c>
      <c r="AG61">
        <f>IF(D61="D",M61*3, IF( D61="M",M61*3, M61*3))</f>
        <v>0.72</v>
      </c>
      <c r="AH61">
        <f>IFERROR(((VLOOKUP(Q61,'Team data'!$B$2:$L$21,11)*$AF61)+(VLOOKUP(Q61,'Team data'!$B$2:$L$21,11)*$AG61)+$AE61),0)+IFERROR((VLOOKUP(R61,'Team data'!$B$2:$L$21,11)*$AF61)+(VLOOKUP(R61,'Team data'!$B$2:$L$21,11)*$AG61)+$AE61,0)</f>
        <v>3.6536429578249692</v>
      </c>
      <c r="AI61">
        <f>IFERROR((VLOOKUP(S61,'Team data'!$B$2:$L$21,11)*$AF61)+(VLOOKUP(S61,'Team data'!$B$2:$L$21,11)*$AG61)+$AE61,0)</f>
        <v>3.8281479937009246</v>
      </c>
      <c r="AJ61">
        <f>IFERROR(((VLOOKUP(T61,'Team data'!$B$2:$L$21,11)*$AF61)+(VLOOKUP(T61,'Team data'!$B$2:$L$21,11)*$AG61)+$AE61),0)+IFERROR((VLOOKUP(U61,'Team data'!$B$2:$L$21,11)*$AF61)+(VLOOKUP(U61,'Team data'!$B$2:$L$21,11)*$AG61)+$AE61,0)</f>
        <v>7.240944288143794</v>
      </c>
      <c r="AK61">
        <f>IFERROR(((VLOOKUP(V61,'Team data'!$B$2:$L$21,11)*$AF61)+(VLOOKUP(V61,'Team data'!$B$2:$L$21,11)*$AG61)+$AE61),0)+IFERROR((VLOOKUP(W61,'Team data'!$B$2:$L$21,11)*$AF61)+(VLOOKUP(W61,'Team data'!$B$2:$L$21,11)*$AG61)+$AE61,0)</f>
        <v>3.9881878855646558</v>
      </c>
      <c r="AL61">
        <f>IFERROR(((VLOOKUP(X61,'Team data'!$B$2:$L$21,11)*$AF61)+(VLOOKUP(X61,'Team data'!$B$2:$L$21,11)*$AG61)+$AE61),0)+IFERROR((VLOOKUP(Y61,'Team data'!$B$2:$L$21,11)*$AF61)+(VLOOKUP(Y61,'Team data'!$B$2:$L$21,11)*$AG61)+$AE61,0)</f>
        <v>3.8588428241262784</v>
      </c>
      <c r="AM61">
        <f>IFERROR(((VLOOKUP(Z61,'Team data'!$B$2:$L$21,11)*$AF61)+(VLOOKUP(Z61,'Team data'!$B$2:$L$21,11)*$AG61)+$AE61),0)+IFERROR((VLOOKUP(AA61,'Team data'!$B$2:$L$21,11)*$AF61)+(VLOOKUP(AA61,'Team data'!$B$2:$L$21,11)*$AG61)+$AE61,0)</f>
        <v>8.2086644407062046</v>
      </c>
      <c r="AN61">
        <f>IFERROR(((VLOOKUP(AB61,'Team data'!$B$2:$L$21,11)*$AF61)+(VLOOKUP(AB61,'Team data'!$B$2:$L$21,11)*$AG61)+$AE61),0)+IFERROR((VLOOKUP(AC61,'Team data'!$B$2:$L$21,11)*$AF61)+(VLOOKUP(AC61,'Team data'!$B$2:$L$21,11)*$AG61)+$AE61,0)</f>
        <v>4.1905460179324097</v>
      </c>
      <c r="AO61">
        <f>IFERROR((VLOOKUP(AD61,'Team data'!$B$2:$L$21,11)*$AF61)+(VLOOKUP(AD61,'Team data'!$B$2:$L$21,11)*$AG61)+$AE61,0)</f>
        <v>4.1166187587007368</v>
      </c>
      <c r="AP61">
        <f t="shared" si="0"/>
        <v>39.085595166699974</v>
      </c>
    </row>
    <row r="62" spans="1:42">
      <c r="A62" t="s">
        <v>165</v>
      </c>
      <c r="B62" t="s">
        <v>37</v>
      </c>
      <c r="C62" t="s">
        <v>38</v>
      </c>
      <c r="D62" t="s">
        <v>108</v>
      </c>
      <c r="E62" t="s">
        <v>74</v>
      </c>
      <c r="F62" s="2">
        <v>0.08</v>
      </c>
      <c r="G62" s="2">
        <v>0.01</v>
      </c>
      <c r="H62" s="2">
        <v>0.05</v>
      </c>
      <c r="I62" s="2">
        <v>0</v>
      </c>
      <c r="J62" s="2">
        <v>0.05</v>
      </c>
      <c r="K62" s="2">
        <v>0.01</v>
      </c>
      <c r="L62" s="2">
        <f>(F62+H62+J62)/3</f>
        <v>0.06</v>
      </c>
      <c r="M62" s="2">
        <f>(G62+I62+K62)/3</f>
        <v>6.6666666666666671E-3</v>
      </c>
      <c r="N62" s="2">
        <f>SUM(L62+M62)</f>
        <v>6.6666666666666666E-2</v>
      </c>
      <c r="O62" s="2">
        <v>95</v>
      </c>
      <c r="P62" t="s">
        <v>41</v>
      </c>
      <c r="Q62" t="s">
        <v>97</v>
      </c>
      <c r="S62" t="s">
        <v>66</v>
      </c>
      <c r="T62" t="s">
        <v>71</v>
      </c>
      <c r="U62" t="s">
        <v>75</v>
      </c>
      <c r="V62" t="s">
        <v>58</v>
      </c>
      <c r="X62" t="s">
        <v>59</v>
      </c>
      <c r="Z62" t="s">
        <v>42</v>
      </c>
      <c r="AA62" t="s">
        <v>45</v>
      </c>
      <c r="AB62" t="s">
        <v>57</v>
      </c>
      <c r="AC62" t="s">
        <v>76</v>
      </c>
      <c r="AD62" t="s">
        <v>55</v>
      </c>
      <c r="AE62" t="str">
        <f>IF(O62&gt;59,"2","1")</f>
        <v>2</v>
      </c>
      <c r="AF62">
        <f>IF(C62="D",L62*6, IF( C62="M",L62*5, L62*4))</f>
        <v>0.36</v>
      </c>
      <c r="AG62">
        <f>IF(D62="D",M62*3, IF( D62="M",M62*3, M62*3))</f>
        <v>0.02</v>
      </c>
      <c r="AH62">
        <f>IFERROR(((VLOOKUP(Q62,'Team data'!$B$2:$L$21,11)*$AF62)+(VLOOKUP(Q62,'Team data'!$B$2:$L$21,11)*$AG62)+$AE62),0)+IFERROR((VLOOKUP(R62,'Team data'!$B$2:$L$21,11)*$AF62)+(VLOOKUP(R62,'Team data'!$B$2:$L$21,11)*$AG62)+$AE62,0)</f>
        <v>2.3740155428289946</v>
      </c>
      <c r="AI62">
        <f>IFERROR((VLOOKUP(S62,'Team data'!$B$2:$L$21,11)*$AF62)+(VLOOKUP(S62,'Team data'!$B$2:$L$21,11)*$AG62)+$AE62,0)</f>
        <v>2.3110813485017268</v>
      </c>
      <c r="AJ62">
        <f>IFERROR(((VLOOKUP(T62,'Team data'!$B$2:$L$21,11)*$AF62)+(VLOOKUP(T62,'Team data'!$B$2:$L$21,11)*$AG62)+$AE62),0)+IFERROR((VLOOKUP(U62,'Team data'!$B$2:$L$21,11)*$AF62)+(VLOOKUP(U62,'Team data'!$B$2:$L$21,11)*$AG62)+$AE62,0)</f>
        <v>4.8102587203567309</v>
      </c>
      <c r="AK62">
        <f>IFERROR(((VLOOKUP(V62,'Team data'!$B$2:$L$21,11)*$AF62)+(VLOOKUP(V62,'Team data'!$B$2:$L$21,11)*$AG62)+$AE62),0)+IFERROR((VLOOKUP(W62,'Team data'!$B$2:$L$21,11)*$AF62)+(VLOOKUP(W62,'Team data'!$B$2:$L$21,11)*$AG62)+$AE62,0)</f>
        <v>2.3439090285179955</v>
      </c>
      <c r="AL62">
        <f>IFERROR(((VLOOKUP(X62,'Team data'!$B$2:$L$21,11)*$AF62)+(VLOOKUP(X62,'Team data'!$B$2:$L$21,11)*$AG62)+$AE62),0)+IFERROR((VLOOKUP(Y62,'Team data'!$B$2:$L$21,11)*$AF62)+(VLOOKUP(Y62,'Team data'!$B$2:$L$21,11)*$AG62)+$AE62,0)</f>
        <v>2.3178263656785014</v>
      </c>
      <c r="AM62">
        <f>IFERROR(((VLOOKUP(Z62,'Team data'!$B$2:$L$21,11)*$AF62)+(VLOOKUP(Z62,'Team data'!$B$2:$L$21,11)*$AG62)+$AE62),0)+IFERROR((VLOOKUP(AA62,'Team data'!$B$2:$L$21,11)*$AF62)+(VLOOKUP(AA62,'Team data'!$B$2:$L$21,11)*$AG62)+$AE62,0)</f>
        <v>4.6279662921226716</v>
      </c>
      <c r="AN62">
        <f>IFERROR(((VLOOKUP(AB62,'Team data'!$B$2:$L$21,11)*$AF62)+(VLOOKUP(AB62,'Team data'!$B$2:$L$21,11)*$AG62)+$AE62),0)+IFERROR((VLOOKUP(AC62,'Team data'!$B$2:$L$21,11)*$AF62)+(VLOOKUP(AC62,'Team data'!$B$2:$L$21,11)*$AG62)+$AE62,0)</f>
        <v>4.9404232913546506</v>
      </c>
      <c r="AO62">
        <f>IFERROR((VLOOKUP(AD62,'Team data'!$B$2:$L$21,11)*$AF62)+(VLOOKUP(AD62,'Team data'!$B$2:$L$21,11)*$AG62)+$AE62,0)</f>
        <v>2.3798921028282796</v>
      </c>
      <c r="AP62">
        <f t="shared" si="0"/>
        <v>26.105372692189551</v>
      </c>
    </row>
    <row r="63" spans="1:42">
      <c r="A63" t="s">
        <v>166</v>
      </c>
      <c r="B63" t="s">
        <v>51</v>
      </c>
      <c r="C63" t="s">
        <v>52</v>
      </c>
      <c r="D63" t="s">
        <v>128</v>
      </c>
      <c r="E63" t="s">
        <v>80</v>
      </c>
      <c r="F63" s="2">
        <v>0.2</v>
      </c>
      <c r="G63" s="2">
        <v>0.22</v>
      </c>
      <c r="H63" s="2">
        <v>0.26</v>
      </c>
      <c r="I63" s="2">
        <v>0.24</v>
      </c>
      <c r="J63" s="2">
        <v>0.23</v>
      </c>
      <c r="K63" s="2">
        <v>0.23</v>
      </c>
      <c r="L63" s="2">
        <f>(F63+H63+J63)/3</f>
        <v>0.23</v>
      </c>
      <c r="M63" s="2">
        <f>(G63+I63+K63)/3</f>
        <v>0.22999999999999998</v>
      </c>
      <c r="N63" s="2">
        <f>SUM(L63+M63)</f>
        <v>0.45999999999999996</v>
      </c>
      <c r="O63" s="2">
        <v>67</v>
      </c>
      <c r="P63" t="s">
        <v>41</v>
      </c>
      <c r="Q63" t="s">
        <v>79</v>
      </c>
      <c r="S63" t="s">
        <v>68</v>
      </c>
      <c r="T63" t="s">
        <v>46</v>
      </c>
      <c r="V63" t="s">
        <v>40</v>
      </c>
      <c r="X63" t="s">
        <v>75</v>
      </c>
      <c r="Z63" t="s">
        <v>56</v>
      </c>
      <c r="AA63" t="s">
        <v>74</v>
      </c>
      <c r="AB63" t="s">
        <v>97</v>
      </c>
      <c r="AC63" t="s">
        <v>90</v>
      </c>
      <c r="AD63" t="s">
        <v>104</v>
      </c>
      <c r="AE63" t="str">
        <f>IF(O63&gt;59,"2","1")</f>
        <v>2</v>
      </c>
      <c r="AF63">
        <f>IF(C63="D",L63*6, IF( C63="M",L63*5, L63*4))</f>
        <v>1.1500000000000001</v>
      </c>
      <c r="AG63">
        <f>IF(D63="D",M63*3, IF( D63="M",M63*3, M63*3))</f>
        <v>0.69</v>
      </c>
      <c r="AH63">
        <f>IFERROR(((VLOOKUP(Q63,'Team data'!$B$2:$L$21,11)*$AF63)+(VLOOKUP(Q63,'Team data'!$B$2:$L$21,11)*$AG63)+$AE63),0)+IFERROR((VLOOKUP(R63,'Team data'!$B$2:$L$21,11)*$AF63)+(VLOOKUP(R63,'Team data'!$B$2:$L$21,11)*$AG63)+$AE63,0)</f>
        <v>3.6495724841300756</v>
      </c>
      <c r="AI63">
        <f>IFERROR((VLOOKUP(S63,'Team data'!$B$2:$L$21,11)*$AF63)+(VLOOKUP(S63,'Team data'!$B$2:$L$21,11)*$AG63)+$AE63,0)</f>
        <v>3.8394775505369321</v>
      </c>
      <c r="AJ63">
        <f>IFERROR(((VLOOKUP(T63,'Team data'!$B$2:$L$21,11)*$AF63)+(VLOOKUP(T63,'Team data'!$B$2:$L$21,11)*$AG63)+$AE63),0)+IFERROR((VLOOKUP(U63,'Team data'!$B$2:$L$21,11)*$AF63)+(VLOOKUP(U63,'Team data'!$B$2:$L$21,11)*$AG63)+$AE63,0)</f>
        <v>3.5420825642829992</v>
      </c>
      <c r="AK63">
        <f>IFERROR(((VLOOKUP(V63,'Team data'!$B$2:$L$21,11)*$AF63)+(VLOOKUP(V63,'Team data'!$B$2:$L$21,11)*$AG63)+$AE63),0)+IFERROR((VLOOKUP(W63,'Team data'!$B$2:$L$21,11)*$AF63)+(VLOOKUP(W63,'Team data'!$B$2:$L$21,11)*$AG63)+$AE63,0)</f>
        <v>3.6932033645506697</v>
      </c>
      <c r="AL63">
        <f>IFERROR(((VLOOKUP(X63,'Team data'!$B$2:$L$21,11)*$AF63)+(VLOOKUP(X63,'Team data'!$B$2:$L$21,11)*$AG63)+$AE63),0)+IFERROR((VLOOKUP(Y63,'Team data'!$B$2:$L$21,11)*$AF63)+(VLOOKUP(Y63,'Team data'!$B$2:$L$21,11)*$AG63)+$AE63,0)</f>
        <v>3.9280091663412655</v>
      </c>
      <c r="AM63">
        <f>IFERROR(((VLOOKUP(Z63,'Team data'!$B$2:$L$21,11)*$AF63)+(VLOOKUP(Z63,'Team data'!$B$2:$L$21,11)*$AG63)+$AE63),0)+IFERROR((VLOOKUP(AA63,'Team data'!$B$2:$L$21,11)*$AF63)+(VLOOKUP(AA63,'Team data'!$B$2:$L$21,11)*$AG63)+$AE63,0)</f>
        <v>7.9746407302393347</v>
      </c>
      <c r="AN63">
        <f>IFERROR(((VLOOKUP(AB63,'Team data'!$B$2:$L$21,11)*$AF63)+(VLOOKUP(AB63,'Team data'!$B$2:$L$21,11)*$AG63)+$AE63),0)+IFERROR((VLOOKUP(AC63,'Team data'!$B$2:$L$21,11)*$AF63)+(VLOOKUP(AC63,'Team data'!$B$2:$L$21,11)*$AG63)+$AE63,0)</f>
        <v>8.1057088465017362</v>
      </c>
      <c r="AO63">
        <f>IFERROR((VLOOKUP(AD63,'Team data'!$B$2:$L$21,11)*$AF63)+(VLOOKUP(AD63,'Team data'!$B$2:$L$21,11)*$AG63)+$AE63,0)</f>
        <v>4.077910173609741</v>
      </c>
      <c r="AP63">
        <f t="shared" si="0"/>
        <v>38.810604880192756</v>
      </c>
    </row>
    <row r="64" spans="1:42">
      <c r="A64" t="s">
        <v>167</v>
      </c>
      <c r="B64" t="s">
        <v>87</v>
      </c>
      <c r="C64" t="s">
        <v>88</v>
      </c>
      <c r="D64" t="s">
        <v>122</v>
      </c>
      <c r="E64" t="s">
        <v>61</v>
      </c>
      <c r="F64" s="2">
        <v>0.33</v>
      </c>
      <c r="G64" s="2">
        <v>0.03</v>
      </c>
      <c r="H64" s="2">
        <v>0.38</v>
      </c>
      <c r="I64" s="2">
        <v>0.03</v>
      </c>
      <c r="J64" s="2">
        <v>0.41</v>
      </c>
      <c r="K64" s="2">
        <v>0.03</v>
      </c>
      <c r="L64" s="2">
        <f>(F64+H64+J64)/3</f>
        <v>0.37333333333333329</v>
      </c>
      <c r="M64" s="2">
        <f>(G64+I64+K64)/3</f>
        <v>0.03</v>
      </c>
      <c r="N64" s="2">
        <f>SUM(L64+M64)</f>
        <v>0.40333333333333332</v>
      </c>
      <c r="O64" s="2">
        <v>85</v>
      </c>
      <c r="P64" t="s">
        <v>96</v>
      </c>
      <c r="Q64" t="s">
        <v>59</v>
      </c>
      <c r="S64" t="s">
        <v>56</v>
      </c>
      <c r="T64" t="s">
        <v>74</v>
      </c>
      <c r="U64" t="s">
        <v>66</v>
      </c>
      <c r="V64" t="s">
        <v>47</v>
      </c>
      <c r="X64" t="s">
        <v>91</v>
      </c>
      <c r="Z64" t="s">
        <v>105</v>
      </c>
      <c r="AB64" t="s">
        <v>46</v>
      </c>
      <c r="AD64" t="s">
        <v>84</v>
      </c>
      <c r="AE64" t="str">
        <f>IF(O64&gt;59,"2","1")</f>
        <v>2</v>
      </c>
      <c r="AF64">
        <f>IF(C64="D",L64*6, IF( C64="M",L64*5, L64*4))</f>
        <v>1.4933333333333332</v>
      </c>
      <c r="AG64">
        <f>IF(D64="D",M64*3, IF( D64="M",M64*3, M64*3))</f>
        <v>0.09</v>
      </c>
      <c r="AH64">
        <f>IFERROR(((VLOOKUP(Q64,'Team data'!$B$2:$L$21,11)*$AF64)+(VLOOKUP(Q64,'Team data'!$B$2:$L$21,11)*$AG64)+$AE64),0)+IFERROR((VLOOKUP(R64,'Team data'!$B$2:$L$21,11)*$AF64)+(VLOOKUP(R64,'Team data'!$B$2:$L$21,11)*$AG64)+$AE64,0)</f>
        <v>3.3242765236604224</v>
      </c>
      <c r="AI64">
        <f>IFERROR((VLOOKUP(S64,'Team data'!$B$2:$L$21,11)*$AF64)+(VLOOKUP(S64,'Team data'!$B$2:$L$21,11)*$AG64)+$AE64,0)</f>
        <v>3.4855803760096826</v>
      </c>
      <c r="AJ64">
        <f>IFERROR(((VLOOKUP(T64,'Team data'!$B$2:$L$21,11)*$AF64)+(VLOOKUP(T64,'Team data'!$B$2:$L$21,11)*$AG64)+$AE64),0)+IFERROR((VLOOKUP(U64,'Team data'!$B$2:$L$21,11)*$AF64)+(VLOOKUP(U64,'Team data'!$B$2:$L$21,11)*$AG64)+$AE64,0)</f>
        <v>7.2307990595295477</v>
      </c>
      <c r="AK64">
        <f>IFERROR(((VLOOKUP(V64,'Team data'!$B$2:$L$21,11)*$AF64)+(VLOOKUP(V64,'Team data'!$B$2:$L$21,11)*$AG64)+$AE64),0)+IFERROR((VLOOKUP(W64,'Team data'!$B$2:$L$21,11)*$AF64)+(VLOOKUP(W64,'Team data'!$B$2:$L$21,11)*$AG64)+$AE64,0)</f>
        <v>4.1303736189330973</v>
      </c>
      <c r="AL64">
        <f>IFERROR(((VLOOKUP(X64,'Team data'!$B$2:$L$21,11)*$AF64)+(VLOOKUP(X64,'Team data'!$B$2:$L$21,11)*$AG64)+$AE64),0)+IFERROR((VLOOKUP(Y64,'Team data'!$B$2:$L$21,11)*$AF64)+(VLOOKUP(Y64,'Team data'!$B$2:$L$21,11)*$AG64)+$AE64,0)</f>
        <v>2.9994494283412392</v>
      </c>
      <c r="AM64">
        <f>IFERROR(((VLOOKUP(Z64,'Team data'!$B$2:$L$21,11)*$AF64)+(VLOOKUP(Z64,'Team data'!$B$2:$L$21,11)*$AG64)+$AE64),0)+IFERROR((VLOOKUP(AA64,'Team data'!$B$2:$L$21,11)*$AF64)+(VLOOKUP(AA64,'Team data'!$B$2:$L$21,11)*$AG64)+$AE64,0)</f>
        <v>2.7542309048269202</v>
      </c>
      <c r="AN64">
        <f>IFERROR(((VLOOKUP(AB64,'Team data'!$B$2:$L$21,11)*$AF64)+(VLOOKUP(AB64,'Team data'!$B$2:$L$21,11)*$AG64)+$AE64),0)+IFERROR((VLOOKUP(AC64,'Team data'!$B$2:$L$21,11)*$AF64)+(VLOOKUP(AC64,'Team data'!$B$2:$L$21,11)*$AG64)+$AE64,0)</f>
        <v>3.3269732210768561</v>
      </c>
      <c r="AO64">
        <f>IFERROR((VLOOKUP(AD64,'Team data'!$B$2:$L$21,11)*$AF64)+(VLOOKUP(AD64,'Team data'!$B$2:$L$21,11)*$AG64)+$AE64,0)</f>
        <v>3.6203292748573501</v>
      </c>
      <c r="AP64">
        <f t="shared" si="0"/>
        <v>30.872012407235118</v>
      </c>
    </row>
    <row r="65" spans="1:42">
      <c r="A65" t="s">
        <v>168</v>
      </c>
      <c r="B65" t="s">
        <v>37</v>
      </c>
      <c r="C65" t="s">
        <v>38</v>
      </c>
      <c r="D65" t="s">
        <v>144</v>
      </c>
      <c r="E65" t="s">
        <v>58</v>
      </c>
      <c r="F65" s="2">
        <v>0.02</v>
      </c>
      <c r="G65" s="2">
        <v>0</v>
      </c>
      <c r="H65" s="2">
        <v>0.02</v>
      </c>
      <c r="I65" s="2">
        <v>0.01</v>
      </c>
      <c r="J65" s="2">
        <v>0.01</v>
      </c>
      <c r="K65" s="2">
        <v>0.01</v>
      </c>
      <c r="L65" s="2">
        <f>(F65+H65+J65)/3</f>
        <v>1.6666666666666666E-2</v>
      </c>
      <c r="M65" s="2">
        <f>(G65+I65+K65)/3</f>
        <v>6.6666666666666671E-3</v>
      </c>
      <c r="N65" s="2">
        <f>SUM(L65+M65)</f>
        <v>2.3333333333333334E-2</v>
      </c>
      <c r="O65" s="2">
        <v>86</v>
      </c>
      <c r="P65" t="s">
        <v>41</v>
      </c>
      <c r="Q65" t="s">
        <v>98</v>
      </c>
      <c r="S65" t="s">
        <v>99</v>
      </c>
      <c r="V65" t="s">
        <v>85</v>
      </c>
      <c r="X65" t="s">
        <v>76</v>
      </c>
      <c r="Z65" t="s">
        <v>84</v>
      </c>
      <c r="AA65" t="s">
        <v>91</v>
      </c>
      <c r="AB65" t="s">
        <v>66</v>
      </c>
      <c r="AC65" t="s">
        <v>44</v>
      </c>
      <c r="AD65" t="s">
        <v>105</v>
      </c>
      <c r="AE65" t="str">
        <f>IF(O65&gt;59,"2","1")</f>
        <v>2</v>
      </c>
      <c r="AF65">
        <f>IF(C65="D",L65*6, IF( C65="M",L65*5, L65*4))</f>
        <v>0.1</v>
      </c>
      <c r="AG65">
        <f>IF(D65="D",M65*3, IF( D65="M",M65*3, M65*3))</f>
        <v>0.02</v>
      </c>
      <c r="AH65">
        <f>IFERROR(((VLOOKUP(Q65,'Team data'!$B$2:$L$21,11)*$AF65)+(VLOOKUP(Q65,'Team data'!$B$2:$L$21,11)*$AG65)+$AE65),0)+IFERROR((VLOOKUP(R65,'Team data'!$B$2:$L$21,11)*$AF65)+(VLOOKUP(R65,'Team data'!$B$2:$L$21,11)*$AG65)+$AE65,0)</f>
        <v>2.1125913548133655</v>
      </c>
      <c r="AI65">
        <f>IFERROR((VLOOKUP(S65,'Team data'!$B$2:$L$21,11)*$AF65)+(VLOOKUP(S65,'Team data'!$B$2:$L$21,11)*$AG65)+$AE65,0)</f>
        <v>2.1003662207405793</v>
      </c>
      <c r="AJ65">
        <f>IFERROR(((VLOOKUP(T65,'Team data'!$B$2:$L$21,11)*$AF65)+(VLOOKUP(T65,'Team data'!$B$2:$L$21,11)*$AG65)+$AE65),0)+IFERROR((VLOOKUP(U65,'Team data'!$B$2:$L$21,11)*$AF65)+(VLOOKUP(U65,'Team data'!$B$2:$L$21,11)*$AG65)+$AE65,0)</f>
        <v>0</v>
      </c>
      <c r="AK65">
        <f>IFERROR(((VLOOKUP(V65,'Team data'!$B$2:$L$21,11)*$AF65)+(VLOOKUP(V65,'Team data'!$B$2:$L$21,11)*$AG65)+$AE65),0)+IFERROR((VLOOKUP(W65,'Team data'!$B$2:$L$21,11)*$AF65)+(VLOOKUP(W65,'Team data'!$B$2:$L$21,11)*$AG65)+$AE65,0)</f>
        <v>2.1466243449848519</v>
      </c>
      <c r="AL65">
        <f>IFERROR(((VLOOKUP(X65,'Team data'!$B$2:$L$21,11)*$AF65)+(VLOOKUP(X65,'Team data'!$B$2:$L$21,11)*$AG65)+$AE65),0)+IFERROR((VLOOKUP(Y65,'Team data'!$B$2:$L$21,11)*$AF65)+(VLOOKUP(Y65,'Team data'!$B$2:$L$21,11)*$AG65)+$AE65,0)</f>
        <v>2.1614598953296662</v>
      </c>
      <c r="AM65">
        <f>IFERROR(((VLOOKUP(Z65,'Team data'!$B$2:$L$21,11)*$AF65)+(VLOOKUP(Z65,'Team data'!$B$2:$L$21,11)*$AG65)+$AE65),0)+IFERROR((VLOOKUP(AA65,'Team data'!$B$2:$L$21,11)*$AF65)+(VLOOKUP(AA65,'Team data'!$B$2:$L$21,11)*$AG65)+$AE65,0)</f>
        <v>4.1985516490845249</v>
      </c>
      <c r="AN65">
        <f>IFERROR(((VLOOKUP(AB65,'Team data'!$B$2:$L$21,11)*$AF65)+(VLOOKUP(AB65,'Team data'!$B$2:$L$21,11)*$AG65)+$AE65),0)+IFERROR((VLOOKUP(AC65,'Team data'!$B$2:$L$21,11)*$AF65)+(VLOOKUP(AC65,'Team data'!$B$2:$L$21,11)*$AG65)+$AE65,0)</f>
        <v>4.2210401182528923</v>
      </c>
      <c r="AO65">
        <f>IFERROR((VLOOKUP(AD65,'Team data'!$B$2:$L$21,11)*$AF65)+(VLOOKUP(AD65,'Team data'!$B$2:$L$21,11)*$AG65)+$AE65,0)</f>
        <v>2.0571627633131984</v>
      </c>
      <c r="AP65">
        <f t="shared" si="0"/>
        <v>18.997796346519078</v>
      </c>
    </row>
    <row r="66" spans="1:42">
      <c r="A66" t="s">
        <v>169</v>
      </c>
      <c r="B66" t="s">
        <v>63</v>
      </c>
      <c r="C66" t="s">
        <v>64</v>
      </c>
      <c r="D66" t="s">
        <v>110</v>
      </c>
      <c r="E66" t="s">
        <v>91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f>(F66+H66+J66)/3</f>
        <v>0</v>
      </c>
      <c r="M66" s="2">
        <f>(G66+I66+K66)/3</f>
        <v>0</v>
      </c>
      <c r="N66" s="2">
        <f>SUM(L66+M66)</f>
        <v>0</v>
      </c>
      <c r="O66" s="4">
        <v>96</v>
      </c>
      <c r="P66" t="s">
        <v>41</v>
      </c>
      <c r="Q66" t="s">
        <v>104</v>
      </c>
      <c r="S66" t="s">
        <v>105</v>
      </c>
      <c r="T66" t="s">
        <v>69</v>
      </c>
      <c r="V66" t="s">
        <v>42</v>
      </c>
      <c r="X66" t="s">
        <v>71</v>
      </c>
      <c r="Z66" t="s">
        <v>99</v>
      </c>
      <c r="AA66" t="s">
        <v>111</v>
      </c>
      <c r="AB66" t="s">
        <v>68</v>
      </c>
      <c r="AD66" t="s">
        <v>56</v>
      </c>
      <c r="AE66" t="str">
        <f>IF(O66&gt;59,"2","1")</f>
        <v>2</v>
      </c>
      <c r="AF66">
        <f>IF(C66="D",L66*6, IF( C66="M",L66*5, L66*4))</f>
        <v>0</v>
      </c>
      <c r="AG66">
        <f>IF(D66="D",M66*3, IF( D66="M",M66*3, M66*3))</f>
        <v>0</v>
      </c>
      <c r="AH66">
        <f>IFERROR(((VLOOKUP(Q66,'Team data'!$B$2:$L$21,11)*$AF66)+(VLOOKUP(Q66,'Team data'!$B$2:$L$21,11)*$AG66)+$AE66),0)+IFERROR((VLOOKUP(R66,'Team data'!$B$2:$L$21,11)*$AF66)+(VLOOKUP(R66,'Team data'!$B$2:$L$21,11)*$AG66)+$AE66,0)</f>
        <v>2</v>
      </c>
      <c r="AI66">
        <f>IFERROR((VLOOKUP(S66,'Team data'!$B$2:$L$21,11)*$AF66)+(VLOOKUP(S66,'Team data'!$B$2:$L$21,11)*$AG66)+$AE66,0)</f>
        <v>2</v>
      </c>
      <c r="AJ66">
        <f>IFERROR(((VLOOKUP(T66,'Team data'!$B$2:$L$21,11)*$AF66)+(VLOOKUP(T66,'Team data'!$B$2:$L$21,11)*$AG66)+$AE66),0)+IFERROR((VLOOKUP(U66,'Team data'!$B$2:$L$21,11)*$AF66)+(VLOOKUP(U66,'Team data'!$B$2:$L$21,11)*$AG66)+$AE66,0)</f>
        <v>2</v>
      </c>
      <c r="AK66">
        <f>IFERROR(((VLOOKUP(V66,'Team data'!$B$2:$L$21,11)*$AF66)+(VLOOKUP(V66,'Team data'!$B$2:$L$21,11)*$AG66)+$AE66),0)+IFERROR((VLOOKUP(W66,'Team data'!$B$2:$L$21,11)*$AF66)+(VLOOKUP(W66,'Team data'!$B$2:$L$21,11)*$AG66)+$AE66,0)</f>
        <v>2</v>
      </c>
      <c r="AL66">
        <f>IFERROR(((VLOOKUP(X66,'Team data'!$B$2:$L$21,11)*$AF66)+(VLOOKUP(X66,'Team data'!$B$2:$L$21,11)*$AG66)+$AE66),0)+IFERROR((VLOOKUP(Y66,'Team data'!$B$2:$L$21,11)*$AF66)+(VLOOKUP(Y66,'Team data'!$B$2:$L$21,11)*$AG66)+$AE66,0)</f>
        <v>2</v>
      </c>
      <c r="AM66">
        <f>IFERROR(((VLOOKUP(Z66,'Team data'!$B$2:$L$21,11)*$AF66)+(VLOOKUP(Z66,'Team data'!$B$2:$L$21,11)*$AG66)+$AE66),0)+IFERROR((VLOOKUP(AA66,'Team data'!$B$2:$L$21,11)*$AF66)+(VLOOKUP(AA66,'Team data'!$B$2:$L$21,11)*$AG66)+$AE66,0)</f>
        <v>4</v>
      </c>
      <c r="AN66">
        <f>IFERROR(((VLOOKUP(AB66,'Team data'!$B$2:$L$21,11)*$AF66)+(VLOOKUP(AB66,'Team data'!$B$2:$L$21,11)*$AG66)+$AE66),0)+IFERROR((VLOOKUP(AC66,'Team data'!$B$2:$L$21,11)*$AF66)+(VLOOKUP(AC66,'Team data'!$B$2:$L$21,11)*$AG66)+$AE66,0)</f>
        <v>2</v>
      </c>
      <c r="AO66">
        <f>IFERROR((VLOOKUP(AD66,'Team data'!$B$2:$L$21,11)*$AF66)+(VLOOKUP(AD66,'Team data'!$B$2:$L$21,11)*$AG66)+$AE66,0)</f>
        <v>2</v>
      </c>
      <c r="AP66">
        <f t="shared" ref="AP66:AP129" si="1">SUM(AH66:AO66)</f>
        <v>18</v>
      </c>
    </row>
    <row r="67" spans="1:42">
      <c r="A67" t="s">
        <v>170</v>
      </c>
      <c r="B67" t="s">
        <v>37</v>
      </c>
      <c r="C67" t="s">
        <v>38</v>
      </c>
      <c r="D67" t="s">
        <v>65</v>
      </c>
      <c r="E67" t="s">
        <v>46</v>
      </c>
      <c r="F67" s="2">
        <v>0.02</v>
      </c>
      <c r="G67" s="2">
        <v>0.05</v>
      </c>
      <c r="H67" s="2">
        <v>0.01</v>
      </c>
      <c r="I67" s="2">
        <v>0.06</v>
      </c>
      <c r="J67" s="2">
        <v>0.02</v>
      </c>
      <c r="K67" s="2">
        <v>0.09</v>
      </c>
      <c r="L67" s="2">
        <f>(F67+H67+J67)/3</f>
        <v>1.6666666666666666E-2</v>
      </c>
      <c r="M67" s="2">
        <f>(G67+I67+K67)/3</f>
        <v>6.6666666666666666E-2</v>
      </c>
      <c r="N67" s="2">
        <f>SUM(L67+M67)</f>
        <v>8.3333333333333329E-2</v>
      </c>
      <c r="O67" s="2">
        <v>82</v>
      </c>
      <c r="P67" t="s">
        <v>41</v>
      </c>
      <c r="Q67" t="s">
        <v>66</v>
      </c>
      <c r="S67" t="s">
        <v>67</v>
      </c>
      <c r="T67" t="s">
        <v>68</v>
      </c>
      <c r="U67" t="s">
        <v>45</v>
      </c>
      <c r="V67" t="s">
        <v>69</v>
      </c>
      <c r="X67" t="s">
        <v>54</v>
      </c>
      <c r="Z67" t="s">
        <v>70</v>
      </c>
      <c r="AA67" t="s">
        <v>59</v>
      </c>
      <c r="AB67" t="s">
        <v>71</v>
      </c>
      <c r="AD67" t="s">
        <v>42</v>
      </c>
      <c r="AE67" t="str">
        <f>IF(O67&gt;59,"2","1")</f>
        <v>2</v>
      </c>
      <c r="AF67">
        <f>IF(C67="D",L67*6, IF( C67="M",L67*5, L67*4))</f>
        <v>0.1</v>
      </c>
      <c r="AG67">
        <f>IF(D67="D",M67*3, IF( D67="M",M67*3, M67*3))</f>
        <v>0.2</v>
      </c>
      <c r="AH67">
        <f>IFERROR(((VLOOKUP(Q67,'Team data'!$B$2:$L$21,11)*$AF67)+(VLOOKUP(Q67,'Team data'!$B$2:$L$21,11)*$AG67)+$AE67),0)+IFERROR((VLOOKUP(R67,'Team data'!$B$2:$L$21,11)*$AF67)+(VLOOKUP(R67,'Team data'!$B$2:$L$21,11)*$AG67)+$AE67,0)</f>
        <v>2.2455905382908368</v>
      </c>
      <c r="AI67">
        <f>IFERROR((VLOOKUP(S67,'Team data'!$B$2:$L$21,11)*$AF67)+(VLOOKUP(S67,'Team data'!$B$2:$L$21,11)*$AG67)+$AE67,0)</f>
        <v>2.2715071277773649</v>
      </c>
      <c r="AJ67">
        <f>IFERROR(((VLOOKUP(T67,'Team data'!$B$2:$L$21,11)*$AF67)+(VLOOKUP(T67,'Team data'!$B$2:$L$21,11)*$AG67)+$AE67),0)+IFERROR((VLOOKUP(U67,'Team data'!$B$2:$L$21,11)*$AF67)+(VLOOKUP(U67,'Team data'!$B$2:$L$21,11)*$AG67)+$AE67,0)</f>
        <v>4.4813283596253157</v>
      </c>
      <c r="AK67">
        <f>IFERROR(((VLOOKUP(V67,'Team data'!$B$2:$L$21,11)*$AF67)+(VLOOKUP(V67,'Team data'!$B$2:$L$21,11)*$AG67)+$AE67),0)+IFERROR((VLOOKUP(W67,'Team data'!$B$2:$L$21,11)*$AF67)+(VLOOKUP(W67,'Team data'!$B$2:$L$21,11)*$AG67)+$AE67,0)</f>
        <v>2.2952754285492061</v>
      </c>
      <c r="AL67">
        <f>IFERROR(((VLOOKUP(X67,'Team data'!$B$2:$L$21,11)*$AF67)+(VLOOKUP(X67,'Team data'!$B$2:$L$21,11)*$AG67)+$AE67),0)+IFERROR((VLOOKUP(Y67,'Team data'!$B$2:$L$21,11)*$AF67)+(VLOOKUP(Y67,'Team data'!$B$2:$L$21,11)*$AG67)+$AE67,0)</f>
        <v>2.2760657659593484</v>
      </c>
      <c r="AM67">
        <f>IFERROR(((VLOOKUP(Z67,'Team data'!$B$2:$L$21,11)*$AF67)+(VLOOKUP(Z67,'Team data'!$B$2:$L$21,11)*$AG67)+$AE67),0)+IFERROR((VLOOKUP(AA67,'Team data'!$B$2:$L$21,11)*$AF67)+(VLOOKUP(AA67,'Team data'!$B$2:$L$21,11)*$AG67)+$AE67,0)</f>
        <v>4.6250491743623083</v>
      </c>
      <c r="AN67">
        <f>IFERROR(((VLOOKUP(AB67,'Team data'!$B$2:$L$21,11)*$AF67)+(VLOOKUP(AB67,'Team data'!$B$2:$L$21,11)*$AG67)+$AE67),0)+IFERROR((VLOOKUP(AC67,'Team data'!$B$2:$L$21,11)*$AF67)+(VLOOKUP(AC67,'Team data'!$B$2:$L$21,11)*$AG67)+$AE67,0)</f>
        <v>2.3253286165246152</v>
      </c>
      <c r="AO67">
        <f>IFERROR((VLOOKUP(AD67,'Team data'!$B$2:$L$21,11)*$AF67)+(VLOOKUP(AD67,'Team data'!$B$2:$L$21,11)*$AG67)+$AE67,0)</f>
        <v>2.3143493205991192</v>
      </c>
      <c r="AP67">
        <f t="shared" si="1"/>
        <v>22.834494331688113</v>
      </c>
    </row>
    <row r="68" spans="1:42">
      <c r="A68" t="s">
        <v>171</v>
      </c>
      <c r="B68" t="s">
        <v>37</v>
      </c>
      <c r="C68" t="s">
        <v>38</v>
      </c>
      <c r="D68" t="s">
        <v>128</v>
      </c>
      <c r="E68" t="s">
        <v>80</v>
      </c>
      <c r="F68" s="2">
        <v>0.05</v>
      </c>
      <c r="G68" s="2">
        <v>0.12</v>
      </c>
      <c r="H68" s="2">
        <v>0.05</v>
      </c>
      <c r="I68" s="2">
        <v>0.12</v>
      </c>
      <c r="J68" s="2">
        <v>7.0000000000000007E-2</v>
      </c>
      <c r="K68" s="2">
        <v>0.11</v>
      </c>
      <c r="L68" s="2">
        <f>(F68+H68+J68)/3</f>
        <v>5.6666666666666671E-2</v>
      </c>
      <c r="M68" s="2">
        <f>(G68+I68+K68)/3</f>
        <v>0.11666666666666665</v>
      </c>
      <c r="N68" s="2">
        <f>SUM(L68+M68)</f>
        <v>0.17333333333333334</v>
      </c>
      <c r="O68" s="2">
        <v>85</v>
      </c>
      <c r="P68" t="s">
        <v>41</v>
      </c>
      <c r="Q68" t="s">
        <v>79</v>
      </c>
      <c r="S68" t="s">
        <v>68</v>
      </c>
      <c r="T68" t="s">
        <v>46</v>
      </c>
      <c r="V68" t="s">
        <v>40</v>
      </c>
      <c r="X68" t="s">
        <v>75</v>
      </c>
      <c r="Z68" t="s">
        <v>56</v>
      </c>
      <c r="AA68" t="s">
        <v>74</v>
      </c>
      <c r="AB68" t="s">
        <v>97</v>
      </c>
      <c r="AC68" t="s">
        <v>90</v>
      </c>
      <c r="AD68" t="s">
        <v>104</v>
      </c>
      <c r="AE68" t="str">
        <f>IF(O68&gt;59,"2","1")</f>
        <v>2</v>
      </c>
      <c r="AF68">
        <f>IF(C68="D",L68*6, IF( C68="M",L68*5, L68*4))</f>
        <v>0.34</v>
      </c>
      <c r="AG68">
        <f>IF(D68="D",M68*3, IF( D68="M",M68*3, M68*3))</f>
        <v>0.35</v>
      </c>
      <c r="AH68">
        <f>IFERROR(((VLOOKUP(Q68,'Team data'!$B$2:$L$21,11)*$AF68)+(VLOOKUP(Q68,'Team data'!$B$2:$L$21,11)*$AG68)+$AE68),0)+IFERROR((VLOOKUP(R68,'Team data'!$B$2:$L$21,11)*$AF68)+(VLOOKUP(R68,'Team data'!$B$2:$L$21,11)*$AG68)+$AE68,0)</f>
        <v>2.6185896815487784</v>
      </c>
      <c r="AI68">
        <f>IFERROR((VLOOKUP(S68,'Team data'!$B$2:$L$21,11)*$AF68)+(VLOOKUP(S68,'Team data'!$B$2:$L$21,11)*$AG68)+$AE68,0)</f>
        <v>2.6898040814513493</v>
      </c>
      <c r="AJ68">
        <f>IFERROR(((VLOOKUP(T68,'Team data'!$B$2:$L$21,11)*$AF68)+(VLOOKUP(T68,'Team data'!$B$2:$L$21,11)*$AG68)+$AE68),0)+IFERROR((VLOOKUP(U68,'Team data'!$B$2:$L$21,11)*$AF68)+(VLOOKUP(U68,'Team data'!$B$2:$L$21,11)*$AG68)+$AE68,0)</f>
        <v>2.5782809616061249</v>
      </c>
      <c r="AK68">
        <f>IFERROR(((VLOOKUP(V68,'Team data'!$B$2:$L$21,11)*$AF68)+(VLOOKUP(V68,'Team data'!$B$2:$L$21,11)*$AG68)+$AE68),0)+IFERROR((VLOOKUP(W68,'Team data'!$B$2:$L$21,11)*$AF68)+(VLOOKUP(W68,'Team data'!$B$2:$L$21,11)*$AG68)+$AE68,0)</f>
        <v>2.634951261706501</v>
      </c>
      <c r="AL68">
        <f>IFERROR(((VLOOKUP(X68,'Team data'!$B$2:$L$21,11)*$AF68)+(VLOOKUP(X68,'Team data'!$B$2:$L$21,11)*$AG68)+$AE68),0)+IFERROR((VLOOKUP(Y68,'Team data'!$B$2:$L$21,11)*$AF68)+(VLOOKUP(Y68,'Team data'!$B$2:$L$21,11)*$AG68)+$AE68,0)</f>
        <v>2.7230034373779746</v>
      </c>
      <c r="AM68">
        <f>IFERROR(((VLOOKUP(Z68,'Team data'!$B$2:$L$21,11)*$AF68)+(VLOOKUP(Z68,'Team data'!$B$2:$L$21,11)*$AG68)+$AE68),0)+IFERROR((VLOOKUP(AA68,'Team data'!$B$2:$L$21,11)*$AF68)+(VLOOKUP(AA68,'Team data'!$B$2:$L$21,11)*$AG68)+$AE68,0)</f>
        <v>5.4904902738397503</v>
      </c>
      <c r="AN68">
        <f>IFERROR(((VLOOKUP(AB68,'Team data'!$B$2:$L$21,11)*$AF68)+(VLOOKUP(AB68,'Team data'!$B$2:$L$21,11)*$AG68)+$AE68),0)+IFERROR((VLOOKUP(AC68,'Team data'!$B$2:$L$21,11)*$AF68)+(VLOOKUP(AC68,'Team data'!$B$2:$L$21,11)*$AG68)+$AE68,0)</f>
        <v>5.5396408174381513</v>
      </c>
      <c r="AO68">
        <f>IFERROR((VLOOKUP(AD68,'Team data'!$B$2:$L$21,11)*$AF68)+(VLOOKUP(AD68,'Team data'!$B$2:$L$21,11)*$AG68)+$AE68,0)</f>
        <v>2.7792163151036529</v>
      </c>
      <c r="AP68">
        <f t="shared" si="1"/>
        <v>27.053976830072283</v>
      </c>
    </row>
    <row r="69" spans="1:42">
      <c r="A69" t="s">
        <v>172</v>
      </c>
      <c r="B69" t="s">
        <v>37</v>
      </c>
      <c r="C69" t="s">
        <v>38</v>
      </c>
      <c r="D69" t="s">
        <v>53</v>
      </c>
      <c r="E69" t="s">
        <v>44</v>
      </c>
      <c r="F69" s="2">
        <v>0.01</v>
      </c>
      <c r="G69" s="2">
        <v>0.1</v>
      </c>
      <c r="H69" s="2">
        <v>0.01</v>
      </c>
      <c r="I69" s="2">
        <v>0.1</v>
      </c>
      <c r="J69" s="2">
        <v>0.01</v>
      </c>
      <c r="K69" s="2">
        <v>0.11</v>
      </c>
      <c r="L69" s="2">
        <f>(F69+H69+J69)/3</f>
        <v>0.01</v>
      </c>
      <c r="M69" s="2">
        <f>(G69+I69+K69)/3</f>
        <v>0.10333333333333333</v>
      </c>
      <c r="N69" s="2">
        <f>SUM(L69+M69)</f>
        <v>0.11333333333333333</v>
      </c>
      <c r="O69" s="2">
        <v>93</v>
      </c>
      <c r="P69" t="s">
        <v>41</v>
      </c>
      <c r="Q69" t="s">
        <v>48</v>
      </c>
      <c r="R69" t="s">
        <v>42</v>
      </c>
      <c r="S69" t="s">
        <v>47</v>
      </c>
      <c r="T69" t="s">
        <v>54</v>
      </c>
      <c r="U69" t="s">
        <v>55</v>
      </c>
      <c r="V69" t="s">
        <v>56</v>
      </c>
      <c r="X69" t="s">
        <v>57</v>
      </c>
      <c r="Z69" t="s">
        <v>58</v>
      </c>
      <c r="AB69" t="s">
        <v>59</v>
      </c>
      <c r="AC69" t="s">
        <v>60</v>
      </c>
      <c r="AD69" t="s">
        <v>61</v>
      </c>
      <c r="AE69" t="str">
        <f>IF(O69&gt;59,"2","1")</f>
        <v>2</v>
      </c>
      <c r="AF69">
        <f>IF(C69="D",L69*6, IF( C69="M",L69*5, L69*4))</f>
        <v>0.06</v>
      </c>
      <c r="AG69">
        <f>IF(D69="D",M69*3, IF( D69="M",M69*3, M69*3))</f>
        <v>0.31</v>
      </c>
      <c r="AH69">
        <f>IFERROR(((VLOOKUP(Q69,'Team data'!$B$2:$L$21,11)*$AF69)+(VLOOKUP(Q69,'Team data'!$B$2:$L$21,11)*$AG69)+$AE69),0)+IFERROR((VLOOKUP(R69,'Team data'!$B$2:$L$21,11)*$AF69)+(VLOOKUP(R69,'Team data'!$B$2:$L$21,11)*$AG69)+$AE69,0)</f>
        <v>4.5639493489546084</v>
      </c>
      <c r="AI69">
        <f>IFERROR((VLOOKUP(S69,'Team data'!$B$2:$L$21,11)*$AF69)+(VLOOKUP(S69,'Team data'!$B$2:$L$21,11)*$AG69)+$AE69,0)</f>
        <v>2.497834677266471</v>
      </c>
      <c r="AJ69">
        <f>IFERROR(((VLOOKUP(T69,'Team data'!$B$2:$L$21,11)*$AF69)+(VLOOKUP(T69,'Team data'!$B$2:$L$21,11)*$AG69)+$AE69),0)+IFERROR((VLOOKUP(U69,'Team data'!$B$2:$L$21,11)*$AF69)+(VLOOKUP(U69,'Team data'!$B$2:$L$21,11)*$AG69)+$AE69,0)</f>
        <v>4.7103760535773986</v>
      </c>
      <c r="AK69">
        <f>IFERROR(((VLOOKUP(V69,'Team data'!$B$2:$L$21,11)*$AF69)+(VLOOKUP(V69,'Team data'!$B$2:$L$21,11)*$AG69)+$AE69),0)+IFERROR((VLOOKUP(W69,'Team data'!$B$2:$L$21,11)*$AF69)+(VLOOKUP(W69,'Team data'!$B$2:$L$21,11)*$AG69)+$AE69,0)</f>
        <v>2.3471566773412098</v>
      </c>
      <c r="AL69">
        <f>IFERROR(((VLOOKUP(X69,'Team data'!$B$2:$L$21,11)*$AF69)+(VLOOKUP(X69,'Team data'!$B$2:$L$21,11)*$AG69)+$AE69),0)+IFERROR((VLOOKUP(Y69,'Team data'!$B$2:$L$21,11)*$AF69)+(VLOOKUP(Y69,'Team data'!$B$2:$L$21,11)*$AG69)+$AE69,0)</f>
        <v>2.4178406327367412</v>
      </c>
      <c r="AM69">
        <f>IFERROR(((VLOOKUP(Z69,'Team data'!$B$2:$L$21,11)*$AF69)+(VLOOKUP(Z69,'Team data'!$B$2:$L$21,11)*$AG69)+$AE69),0)+IFERROR((VLOOKUP(AA69,'Team data'!$B$2:$L$21,11)*$AF69)+(VLOOKUP(AA69,'Team data'!$B$2:$L$21,11)*$AG69)+$AE69,0)</f>
        <v>2.3348587909254168</v>
      </c>
      <c r="AN69">
        <f>IFERROR(((VLOOKUP(AB69,'Team data'!$B$2:$L$21,11)*$AF69)+(VLOOKUP(AB69,'Team data'!$B$2:$L$21,11)*$AG69)+$AE69),0)+IFERROR((VLOOKUP(AC69,'Team data'!$B$2:$L$21,11)*$AF69)+(VLOOKUP(AC69,'Team data'!$B$2:$L$21,11)*$AG69)+$AE69,0)</f>
        <v>4.6443213048755361</v>
      </c>
      <c r="AO69">
        <f>IFERROR((VLOOKUP(AD69,'Team data'!$B$2:$L$21,11)*$AF69)+(VLOOKUP(AD69,'Team data'!$B$2:$L$21,11)*$AG69)+$AE69,0)</f>
        <v>2.4012386270470256</v>
      </c>
      <c r="AP69">
        <f t="shared" si="1"/>
        <v>25.917576112724408</v>
      </c>
    </row>
    <row r="70" spans="1:42">
      <c r="A70" t="s">
        <v>173</v>
      </c>
      <c r="B70" t="s">
        <v>87</v>
      </c>
      <c r="C70" t="s">
        <v>88</v>
      </c>
      <c r="D70" t="s">
        <v>89</v>
      </c>
      <c r="E70" t="s">
        <v>55</v>
      </c>
      <c r="F70" s="2">
        <v>0.26</v>
      </c>
      <c r="G70" s="2">
        <v>0.14000000000000001</v>
      </c>
      <c r="H70" s="2">
        <v>0.22</v>
      </c>
      <c r="I70" s="2">
        <v>0.13</v>
      </c>
      <c r="J70" s="2">
        <v>0.25</v>
      </c>
      <c r="K70" s="2">
        <v>0.13</v>
      </c>
      <c r="L70" s="2">
        <f>(F70+H70+J70)/3</f>
        <v>0.24333333333333332</v>
      </c>
      <c r="M70" s="2">
        <f>(G70+I70+K70)/3</f>
        <v>0.13333333333333333</v>
      </c>
      <c r="N70" s="2">
        <f>SUM(L70+M70)</f>
        <v>0.37666666666666665</v>
      </c>
      <c r="O70" s="2">
        <v>77</v>
      </c>
      <c r="P70" t="s">
        <v>41</v>
      </c>
      <c r="Q70" t="s">
        <v>90</v>
      </c>
      <c r="S70" t="s">
        <v>80</v>
      </c>
      <c r="T70" t="s">
        <v>46</v>
      </c>
      <c r="U70" t="s">
        <v>84</v>
      </c>
      <c r="V70" t="s">
        <v>49</v>
      </c>
      <c r="X70" t="s">
        <v>66</v>
      </c>
      <c r="Z70" t="s">
        <v>43</v>
      </c>
      <c r="AB70" t="s">
        <v>91</v>
      </c>
      <c r="AD70" t="s">
        <v>85</v>
      </c>
      <c r="AE70" t="str">
        <f>IF(O70&gt;59,"2","1")</f>
        <v>2</v>
      </c>
      <c r="AF70">
        <f>IF(C70="D",L70*6, IF( C70="M",L70*5, L70*4))</f>
        <v>0.97333333333333327</v>
      </c>
      <c r="AG70">
        <f>IF(D70="D",M70*3, IF( D70="M",M70*3, M70*3))</f>
        <v>0.4</v>
      </c>
      <c r="AH70">
        <f>IFERROR(((VLOOKUP(Q70,'Team data'!$B$2:$L$21,11)*$AF70)+(VLOOKUP(Q70,'Team data'!$B$2:$L$21,11)*$AG70)+$AE70),0)+IFERROR((VLOOKUP(R70,'Team data'!$B$2:$L$21,11)*$AF70)+(VLOOKUP(R70,'Team data'!$B$2:$L$21,11)*$AG70)+$AE70,0)</f>
        <v>3.7127005830497111</v>
      </c>
      <c r="AI70">
        <f>IFERROR((VLOOKUP(S70,'Team data'!$B$2:$L$21,11)*$AF70)+(VLOOKUP(S70,'Team data'!$B$2:$L$21,11)*$AG70)+$AE70,0)</f>
        <v>2.8304708793381321</v>
      </c>
      <c r="AJ70">
        <f>IFERROR(((VLOOKUP(T70,'Team data'!$B$2:$L$21,11)*$AF70)+(VLOOKUP(T70,'Team data'!$B$2:$L$21,11)*$AG70)+$AE70),0)+IFERROR((VLOOKUP(U70,'Team data'!$B$2:$L$21,11)*$AF70)+(VLOOKUP(U70,'Team data'!$B$2:$L$21,11)*$AG70)+$AE70,0)</f>
        <v>6.5563971122629319</v>
      </c>
      <c r="AK70">
        <f>IFERROR(((VLOOKUP(V70,'Team data'!$B$2:$L$21,11)*$AF70)+(VLOOKUP(V70,'Team data'!$B$2:$L$21,11)*$AG70)+$AE70),0)+IFERROR((VLOOKUP(W70,'Team data'!$B$2:$L$21,11)*$AF70)+(VLOOKUP(W70,'Team data'!$B$2:$L$21,11)*$AG70)+$AE70,0)</f>
        <v>3.2428992960474932</v>
      </c>
      <c r="AL70">
        <f>IFERROR(((VLOOKUP(X70,'Team data'!$B$2:$L$21,11)*$AF70)+(VLOOKUP(X70,'Team data'!$B$2:$L$21,11)*$AG70)+$AE70),0)+IFERROR((VLOOKUP(Y70,'Team data'!$B$2:$L$21,11)*$AF70)+(VLOOKUP(Y70,'Team data'!$B$2:$L$21,11)*$AG70)+$AE70,0)</f>
        <v>3.1242589086202761</v>
      </c>
      <c r="AM70">
        <f>IFERROR(((VLOOKUP(Z70,'Team data'!$B$2:$L$21,11)*$AF70)+(VLOOKUP(Z70,'Team data'!$B$2:$L$21,11)*$AG70)+$AE70),0)+IFERROR((VLOOKUP(AA70,'Team data'!$B$2:$L$21,11)*$AF70)+(VLOOKUP(AA70,'Team data'!$B$2:$L$21,11)*$AG70)+$AE70,0)</f>
        <v>3.2312026511985348</v>
      </c>
      <c r="AN70">
        <f>IFERROR(((VLOOKUP(AB70,'Team data'!$B$2:$L$21,11)*$AF70)+(VLOOKUP(AB70,'Team data'!$B$2:$L$21,11)*$AG70)+$AE70),0)+IFERROR((VLOOKUP(AC70,'Team data'!$B$2:$L$21,11)*$AF70)+(VLOOKUP(AC70,'Team data'!$B$2:$L$21,11)*$AG70)+$AE70,0)</f>
        <v>2.8668908725822959</v>
      </c>
      <c r="AO70">
        <f>IFERROR((VLOOKUP(AD70,'Team data'!$B$2:$L$21,11)*$AF70)+(VLOOKUP(AD70,'Team data'!$B$2:$L$21,11)*$AG70)+$AE70,0)</f>
        <v>3.6780341703821953</v>
      </c>
      <c r="AP70">
        <f t="shared" si="1"/>
        <v>29.242854473481568</v>
      </c>
    </row>
    <row r="71" spans="1:42">
      <c r="A71" t="s">
        <v>174</v>
      </c>
      <c r="B71" t="s">
        <v>51</v>
      </c>
      <c r="C71" t="s">
        <v>52</v>
      </c>
      <c r="D71" t="s">
        <v>175</v>
      </c>
      <c r="E71" t="s">
        <v>66</v>
      </c>
      <c r="F71" s="2">
        <v>0.01</v>
      </c>
      <c r="G71" s="2">
        <v>0.04</v>
      </c>
      <c r="H71" s="2">
        <v>0.01</v>
      </c>
      <c r="I71" s="2">
        <v>0.04</v>
      </c>
      <c r="J71" s="2">
        <v>0.01</v>
      </c>
      <c r="K71" s="2">
        <v>0.04</v>
      </c>
      <c r="L71" s="2">
        <f>(F71+H71+J71)/3</f>
        <v>0.01</v>
      </c>
      <c r="M71" s="2">
        <f>(G71+I71+K71)/3</f>
        <v>0.04</v>
      </c>
      <c r="N71" s="2">
        <f>SUM(L71+M71)</f>
        <v>0.05</v>
      </c>
      <c r="O71" s="2">
        <v>81</v>
      </c>
      <c r="P71" t="s">
        <v>41</v>
      </c>
      <c r="Q71" t="s">
        <v>46</v>
      </c>
      <c r="S71" t="s">
        <v>85</v>
      </c>
      <c r="T71" t="s">
        <v>71</v>
      </c>
      <c r="V71" t="s">
        <v>70</v>
      </c>
      <c r="X71" t="s">
        <v>68</v>
      </c>
      <c r="Z71" t="s">
        <v>104</v>
      </c>
      <c r="AA71" t="s">
        <v>176</v>
      </c>
      <c r="AB71" t="s">
        <v>60</v>
      </c>
      <c r="AC71" t="s">
        <v>176</v>
      </c>
      <c r="AD71" t="s">
        <v>69</v>
      </c>
      <c r="AE71" t="str">
        <f>IF(O71&gt;59,"2","1")</f>
        <v>2</v>
      </c>
      <c r="AF71">
        <f>IF(C71="D",L71*6, IF( C71="M",L71*5, L71*4))</f>
        <v>0.05</v>
      </c>
      <c r="AG71">
        <f>IF(D71="D",M71*3, IF( D71="M",M71*3, M71*3))</f>
        <v>0.12</v>
      </c>
      <c r="AH71">
        <f>IFERROR(((VLOOKUP(Q71,'Team data'!$B$2:$L$21,11)*$AF71)+(VLOOKUP(Q71,'Team data'!$B$2:$L$21,11)*$AG71)+$AE71),0)+IFERROR((VLOOKUP(R71,'Team data'!$B$2:$L$21,11)*$AF71)+(VLOOKUP(R71,'Team data'!$B$2:$L$21,11)*$AG71)+$AE71,0)</f>
        <v>2.1424750195261466</v>
      </c>
      <c r="AI71">
        <f>IFERROR((VLOOKUP(S71,'Team data'!$B$2:$L$21,11)*$AF71)+(VLOOKUP(S71,'Team data'!$B$2:$L$21,11)*$AG71)+$AE71,0)</f>
        <v>2.2077178220618738</v>
      </c>
      <c r="AJ71">
        <f>IFERROR(((VLOOKUP(T71,'Team data'!$B$2:$L$21,11)*$AF71)+(VLOOKUP(T71,'Team data'!$B$2:$L$21,11)*$AG71)+$AE71),0)+IFERROR((VLOOKUP(U71,'Team data'!$B$2:$L$21,11)*$AF71)+(VLOOKUP(U71,'Team data'!$B$2:$L$21,11)*$AG71)+$AE71,0)</f>
        <v>2.184352882697282</v>
      </c>
      <c r="AK71">
        <f>IFERROR(((VLOOKUP(V71,'Team data'!$B$2:$L$21,11)*$AF71)+(VLOOKUP(V71,'Team data'!$B$2:$L$21,11)*$AG71)+$AE71),0)+IFERROR((VLOOKUP(W71,'Team data'!$B$2:$L$21,11)*$AF71)+(VLOOKUP(W71,'Team data'!$B$2:$L$21,11)*$AG71)+$AE71,0)</f>
        <v>2.2120090527561533</v>
      </c>
      <c r="AL71">
        <f>IFERROR(((VLOOKUP(X71,'Team data'!$B$2:$L$21,11)*$AF71)+(VLOOKUP(X71,'Team data'!$B$2:$L$21,11)*$AG71)+$AE71),0)+IFERROR((VLOOKUP(Y71,'Team data'!$B$2:$L$21,11)*$AF71)+(VLOOKUP(Y71,'Team data'!$B$2:$L$21,11)*$AG71)+$AE71,0)</f>
        <v>2.1699517302126514</v>
      </c>
      <c r="AM71">
        <f>IFERROR(((VLOOKUP(Z71,'Team data'!$B$2:$L$21,11)*$AF71)+(VLOOKUP(Z71,'Team data'!$B$2:$L$21,11)*$AG71)+$AE71),0)+IFERROR((VLOOKUP(AA71,'Team data'!$B$2:$L$21,11)*$AF71)+(VLOOKUP(AA71,'Team data'!$B$2:$L$21,11)*$AG71)+$AE71,0)</f>
        <v>4.370112112930256</v>
      </c>
      <c r="AN71">
        <f>IFERROR(((VLOOKUP(AB71,'Team data'!$B$2:$L$21,11)*$AF71)+(VLOOKUP(AB71,'Team data'!$B$2:$L$21,11)*$AG71)+$AE71),0)+IFERROR((VLOOKUP(AC71,'Team data'!$B$2:$L$21,11)*$AF71)+(VLOOKUP(AC71,'Team data'!$B$2:$L$21,11)*$AG71)+$AE71,0)</f>
        <v>4.331985320746675</v>
      </c>
      <c r="AO71">
        <f>IFERROR((VLOOKUP(AD71,'Team data'!$B$2:$L$21,11)*$AF71)+(VLOOKUP(AD71,'Team data'!$B$2:$L$21,11)*$AG71)+$AE71,0)</f>
        <v>2.1673227428445503</v>
      </c>
      <c r="AP71">
        <f t="shared" si="1"/>
        <v>21.785926683775589</v>
      </c>
    </row>
    <row r="72" spans="1:42">
      <c r="A72" t="s">
        <v>177</v>
      </c>
      <c r="B72" t="s">
        <v>87</v>
      </c>
      <c r="C72" t="s">
        <v>88</v>
      </c>
      <c r="D72" t="s">
        <v>122</v>
      </c>
      <c r="E72" t="s">
        <v>61</v>
      </c>
      <c r="F72" s="2">
        <v>0.18</v>
      </c>
      <c r="G72" s="2">
        <v>0.08</v>
      </c>
      <c r="H72" s="2">
        <v>0.31</v>
      </c>
      <c r="I72" s="2">
        <v>0.03</v>
      </c>
      <c r="J72" s="2">
        <v>0.31</v>
      </c>
      <c r="K72" s="2">
        <v>0.06</v>
      </c>
      <c r="L72" s="2">
        <f>(F72+H72+J72)/3</f>
        <v>0.26666666666666666</v>
      </c>
      <c r="M72" s="2">
        <f>(G72+I72+K72)/3</f>
        <v>5.6666666666666664E-2</v>
      </c>
      <c r="N72" s="2">
        <f>SUM(L72+M72)</f>
        <v>0.32333333333333331</v>
      </c>
      <c r="O72" s="2">
        <v>90</v>
      </c>
      <c r="P72" t="s">
        <v>41</v>
      </c>
      <c r="Q72" t="s">
        <v>59</v>
      </c>
      <c r="S72" t="s">
        <v>56</v>
      </c>
      <c r="T72" t="s">
        <v>74</v>
      </c>
      <c r="U72" t="s">
        <v>66</v>
      </c>
      <c r="V72" t="s">
        <v>47</v>
      </c>
      <c r="X72" t="s">
        <v>91</v>
      </c>
      <c r="Z72" t="s">
        <v>105</v>
      </c>
      <c r="AB72" t="s">
        <v>46</v>
      </c>
      <c r="AD72" t="s">
        <v>84</v>
      </c>
      <c r="AE72" t="str">
        <f>IF(O72&gt;59,"2","1")</f>
        <v>2</v>
      </c>
      <c r="AF72">
        <f>IF(C72="D",L72*6, IF( C72="M",L72*5, L72*4))</f>
        <v>1.0666666666666667</v>
      </c>
      <c r="AG72">
        <f>IF(D72="D",M72*3, IF( D72="M",M72*3, M72*3))</f>
        <v>0.16999999999999998</v>
      </c>
      <c r="AH72">
        <f>IFERROR(((VLOOKUP(Q72,'Team data'!$B$2:$L$21,11)*$AF72)+(VLOOKUP(Q72,'Team data'!$B$2:$L$21,11)*$AG72)+$AE72),0)+IFERROR((VLOOKUP(R72,'Team data'!$B$2:$L$21,11)*$AF72)+(VLOOKUP(R72,'Team data'!$B$2:$L$21,11)*$AG72)+$AE72,0)</f>
        <v>3.0343296637431934</v>
      </c>
      <c r="AI72">
        <f>IFERROR((VLOOKUP(S72,'Team data'!$B$2:$L$21,11)*$AF72)+(VLOOKUP(S72,'Team data'!$B$2:$L$21,11)*$AG72)+$AE72,0)</f>
        <v>3.1603164621044044</v>
      </c>
      <c r="AJ72">
        <f>IFERROR(((VLOOKUP(T72,'Team data'!$B$2:$L$21,11)*$AF72)+(VLOOKUP(T72,'Team data'!$B$2:$L$21,11)*$AG72)+$AE72),0)+IFERROR((VLOOKUP(U72,'Team data'!$B$2:$L$21,11)*$AF72)+(VLOOKUP(U72,'Team data'!$B$2:$L$21,11)*$AG72)+$AE72,0)</f>
        <v>6.5234241075483412</v>
      </c>
      <c r="AK72">
        <f>IFERROR(((VLOOKUP(V72,'Team data'!$B$2:$L$21,11)*$AF72)+(VLOOKUP(V72,'Team data'!$B$2:$L$21,11)*$AG72)+$AE72),0)+IFERROR((VLOOKUP(W72,'Team data'!$B$2:$L$21,11)*$AF72)+(VLOOKUP(W72,'Team data'!$B$2:$L$21,11)*$AG72)+$AE72,0)</f>
        <v>3.6639339213140616</v>
      </c>
      <c r="AL72">
        <f>IFERROR(((VLOOKUP(X72,'Team data'!$B$2:$L$21,11)*$AF72)+(VLOOKUP(X72,'Team data'!$B$2:$L$21,11)*$AG72)+$AE72),0)+IFERROR((VLOOKUP(Y72,'Team data'!$B$2:$L$21,11)*$AF72)+(VLOOKUP(Y72,'Team data'!$B$2:$L$21,11)*$AG72)+$AE72,0)</f>
        <v>2.7806226061359993</v>
      </c>
      <c r="AM72">
        <f>IFERROR(((VLOOKUP(Z72,'Team data'!$B$2:$L$21,11)*$AF72)+(VLOOKUP(Z72,'Team data'!$B$2:$L$21,11)*$AG72)+$AE72),0)+IFERROR((VLOOKUP(AA72,'Team data'!$B$2:$L$21,11)*$AF72)+(VLOOKUP(AA72,'Team data'!$B$2:$L$21,11)*$AG72)+$AE72,0)</f>
        <v>2.5890940330332368</v>
      </c>
      <c r="AN72">
        <f>IFERROR(((VLOOKUP(AB72,'Team data'!$B$2:$L$21,11)*$AF72)+(VLOOKUP(AB72,'Team data'!$B$2:$L$21,11)*$AG72)+$AE72),0)+IFERROR((VLOOKUP(AC72,'Team data'!$B$2:$L$21,11)*$AF72)+(VLOOKUP(AC72,'Team data'!$B$2:$L$21,11)*$AG72)+$AE72,0)</f>
        <v>3.0364359263568708</v>
      </c>
      <c r="AO72">
        <f>IFERROR((VLOOKUP(AD72,'Team data'!$B$2:$L$21,11)*$AF72)+(VLOOKUP(AD72,'Team data'!$B$2:$L$21,11)*$AG72)+$AE72,0)</f>
        <v>3.2655624441517412</v>
      </c>
      <c r="AP72">
        <f t="shared" si="1"/>
        <v>28.053719164387847</v>
      </c>
    </row>
    <row r="73" spans="1:42">
      <c r="A73" t="s">
        <v>178</v>
      </c>
      <c r="B73" t="s">
        <v>87</v>
      </c>
      <c r="C73" t="s">
        <v>88</v>
      </c>
      <c r="D73" t="s">
        <v>175</v>
      </c>
      <c r="E73" t="s">
        <v>66</v>
      </c>
      <c r="F73" s="2">
        <v>0.45</v>
      </c>
      <c r="G73" s="2">
        <v>0.09</v>
      </c>
      <c r="H73" s="2">
        <v>0.4</v>
      </c>
      <c r="I73" s="2">
        <v>0.14000000000000001</v>
      </c>
      <c r="J73" s="2">
        <v>0.48</v>
      </c>
      <c r="K73" s="2">
        <v>0.11</v>
      </c>
      <c r="L73" s="2">
        <f>(F73+H73+J73)/3</f>
        <v>0.44333333333333336</v>
      </c>
      <c r="M73" s="2">
        <f>(G73+I73+K73)/3</f>
        <v>0.11333333333333334</v>
      </c>
      <c r="N73" s="2">
        <f>SUM(L73+M73)</f>
        <v>0.55666666666666664</v>
      </c>
      <c r="O73" s="2">
        <v>57</v>
      </c>
      <c r="P73" t="s">
        <v>41</v>
      </c>
      <c r="Q73" t="s">
        <v>46</v>
      </c>
      <c r="S73" t="s">
        <v>85</v>
      </c>
      <c r="T73" t="s">
        <v>71</v>
      </c>
      <c r="V73" t="s">
        <v>70</v>
      </c>
      <c r="X73" t="s">
        <v>68</v>
      </c>
      <c r="Z73" t="s">
        <v>104</v>
      </c>
      <c r="AA73" t="s">
        <v>176</v>
      </c>
      <c r="AB73" t="s">
        <v>60</v>
      </c>
      <c r="AC73" t="s">
        <v>176</v>
      </c>
      <c r="AD73" t="s">
        <v>69</v>
      </c>
      <c r="AE73" t="str">
        <f>IF(O73&gt;59,"2","1")</f>
        <v>1</v>
      </c>
      <c r="AF73">
        <f>IF(C73="D",L73*6, IF( C73="M",L73*5, L73*4))</f>
        <v>1.7733333333333334</v>
      </c>
      <c r="AG73">
        <f>IF(D73="D",M73*3, IF( D73="M",M73*3, M73*3))</f>
        <v>0.34</v>
      </c>
      <c r="AH73">
        <f>IFERROR(((VLOOKUP(Q73,'Team data'!$B$2:$L$21,11)*$AF73)+(VLOOKUP(Q73,'Team data'!$B$2:$L$21,11)*$AG73)+$AE73),0)+IFERROR((VLOOKUP(R73,'Team data'!$B$2:$L$21,11)*$AF73)+(VLOOKUP(R73,'Team data'!$B$2:$L$21,11)*$AG73)+$AE73,0)</f>
        <v>2.7711600466583723</v>
      </c>
      <c r="AI73">
        <f>IFERROR((VLOOKUP(S73,'Team data'!$B$2:$L$21,11)*$AF73)+(VLOOKUP(S73,'Team data'!$B$2:$L$21,11)*$AG73)+$AE73,0)</f>
        <v>3.5822176311221159</v>
      </c>
      <c r="AJ73">
        <f>IFERROR(((VLOOKUP(T73,'Team data'!$B$2:$L$21,11)*$AF73)+(VLOOKUP(T73,'Team data'!$B$2:$L$21,11)*$AG73)+$AE73),0)+IFERROR((VLOOKUP(U73,'Team data'!$B$2:$L$21,11)*$AF73)+(VLOOKUP(U73,'Team data'!$B$2:$L$21,11)*$AG73)+$AE73,0)</f>
        <v>3.2917593652956234</v>
      </c>
      <c r="AK73">
        <f>IFERROR(((VLOOKUP(V73,'Team data'!$B$2:$L$21,11)*$AF73)+(VLOOKUP(V73,'Team data'!$B$2:$L$21,11)*$AG73)+$AE73),0)+IFERROR((VLOOKUP(W73,'Team data'!$B$2:$L$21,11)*$AF73)+(VLOOKUP(W73,'Team data'!$B$2:$L$21,11)*$AG73)+$AE73,0)</f>
        <v>3.6355635185764976</v>
      </c>
      <c r="AL73">
        <f>IFERROR(((VLOOKUP(X73,'Team data'!$B$2:$L$21,11)*$AF73)+(VLOOKUP(X73,'Team data'!$B$2:$L$21,11)*$AG73)+$AE73),0)+IFERROR((VLOOKUP(Y73,'Team data'!$B$2:$L$21,11)*$AF73)+(VLOOKUP(Y73,'Team data'!$B$2:$L$21,11)*$AG73)+$AE73,0)</f>
        <v>3.1127332736239404</v>
      </c>
      <c r="AM73">
        <f>IFERROR(((VLOOKUP(Z73,'Team data'!$B$2:$L$21,11)*$AF73)+(VLOOKUP(Z73,'Team data'!$B$2:$L$21,11)*$AG73)+$AE73),0)+IFERROR((VLOOKUP(AA73,'Team data'!$B$2:$L$21,11)*$AF73)+(VLOOKUP(AA73,'Team data'!$B$2:$L$21,11)*$AG73)+$AE73,0)</f>
        <v>6.6010015607408299</v>
      </c>
      <c r="AN73">
        <f>IFERROR(((VLOOKUP(AB73,'Team data'!$B$2:$L$21,11)*$AF73)+(VLOOKUP(AB73,'Team data'!$B$2:$L$21,11)*$AG73)+$AE73),0)+IFERROR((VLOOKUP(AC73,'Team data'!$B$2:$L$21,11)*$AF73)+(VLOOKUP(AC73,'Team data'!$B$2:$L$21,11)*$AG73)+$AE73,0)</f>
        <v>6.1270332030076791</v>
      </c>
      <c r="AO73">
        <f>IFERROR((VLOOKUP(AD73,'Team data'!$B$2:$L$21,11)*$AF73)+(VLOOKUP(AD73,'Team data'!$B$2:$L$21,11)*$AG73)+$AE73,0)</f>
        <v>3.0800513522244088</v>
      </c>
      <c r="AP73">
        <f t="shared" si="1"/>
        <v>32.201519951249466</v>
      </c>
    </row>
    <row r="74" spans="1:42">
      <c r="A74" t="s">
        <v>179</v>
      </c>
      <c r="B74" t="s">
        <v>51</v>
      </c>
      <c r="C74" t="s">
        <v>52</v>
      </c>
      <c r="D74" t="s">
        <v>125</v>
      </c>
      <c r="E74" t="s">
        <v>79</v>
      </c>
      <c r="F74" s="2">
        <v>7.0000000000000007E-2</v>
      </c>
      <c r="G74" s="2">
        <v>0.23</v>
      </c>
      <c r="H74" s="2">
        <v>0.06</v>
      </c>
      <c r="I74" s="2">
        <v>0.27</v>
      </c>
      <c r="J74" s="2">
        <v>0.05</v>
      </c>
      <c r="K74" s="2">
        <v>0.23</v>
      </c>
      <c r="L74" s="2">
        <f>(F74+H74+J74)/3</f>
        <v>0.06</v>
      </c>
      <c r="M74" s="2">
        <f>(G74+I74+K74)/3</f>
        <v>0.24333333333333332</v>
      </c>
      <c r="N74" s="2">
        <f>SUM(L74+M74)</f>
        <v>0.30333333333333334</v>
      </c>
      <c r="O74" s="2">
        <v>81</v>
      </c>
      <c r="P74" t="s">
        <v>41</v>
      </c>
      <c r="Q74" t="s">
        <v>45</v>
      </c>
      <c r="S74" t="s">
        <v>40</v>
      </c>
      <c r="T74" t="s">
        <v>57</v>
      </c>
      <c r="X74" t="s">
        <v>97</v>
      </c>
      <c r="Z74" t="s">
        <v>55</v>
      </c>
      <c r="AB74" t="s">
        <v>75</v>
      </c>
      <c r="AD74" t="s">
        <v>70</v>
      </c>
      <c r="AE74" t="str">
        <f>IF(O74&gt;59,"2","1")</f>
        <v>2</v>
      </c>
      <c r="AF74">
        <f>IF(C74="D",L74*6, IF( C74="M",L74*5, L74*4))</f>
        <v>0.3</v>
      </c>
      <c r="AG74">
        <f>IF(D74="D",M74*3, IF( D74="M",M74*3, M74*3))</f>
        <v>0.73</v>
      </c>
      <c r="AH74">
        <f>IFERROR(((VLOOKUP(Q74,'Team data'!$B$2:$L$21,11)*$AF74)+(VLOOKUP(Q74,'Team data'!$B$2:$L$21,11)*$AG74)+$AE74),0)+IFERROR((VLOOKUP(R74,'Team data'!$B$2:$L$21,11)*$AF74)+(VLOOKUP(R74,'Team data'!$B$2:$L$21,11)*$AG74)+$AE74,0)</f>
        <v>2.6228531595035993</v>
      </c>
      <c r="AI74">
        <f>IFERROR((VLOOKUP(S74,'Team data'!$B$2:$L$21,11)*$AF74)+(VLOOKUP(S74,'Team data'!$B$2:$L$21,11)*$AG74)+$AE74,0)</f>
        <v>2.9478257964604291</v>
      </c>
      <c r="AJ74">
        <f>IFERROR(((VLOOKUP(T74,'Team data'!$B$2:$L$21,11)*$AF74)+(VLOOKUP(T74,'Team data'!$B$2:$L$21,11)*$AG74)+$AE74),0)+IFERROR((VLOOKUP(U74,'Team data'!$B$2:$L$21,11)*$AF74)+(VLOOKUP(U74,'Team data'!$B$2:$L$21,11)*$AG74)+$AE74,0)</f>
        <v>3.1631779776184965</v>
      </c>
      <c r="AK74">
        <f>IFERROR(((VLOOKUP(V74,'Team data'!$B$2:$L$21,11)*$AF74)+(VLOOKUP(V74,'Team data'!$B$2:$L$21,11)*$AG74)+$AE74),0)+IFERROR((VLOOKUP(W74,'Team data'!$B$2:$L$21,11)*$AF74)+(VLOOKUP(W74,'Team data'!$B$2:$L$21,11)*$AG74)+$AE74,0)</f>
        <v>0</v>
      </c>
      <c r="AL74">
        <f>IFERROR(((VLOOKUP(X74,'Team data'!$B$2:$L$21,11)*$AF74)+(VLOOKUP(X74,'Team data'!$B$2:$L$21,11)*$AG74)+$AE74),0)+IFERROR((VLOOKUP(Y74,'Team data'!$B$2:$L$21,11)*$AF74)+(VLOOKUP(Y74,'Team data'!$B$2:$L$21,11)*$AG74)+$AE74,0)</f>
        <v>3.0137789713522749</v>
      </c>
      <c r="AM74">
        <f>IFERROR(((VLOOKUP(Z74,'Team data'!$B$2:$L$21,11)*$AF74)+(VLOOKUP(Z74,'Team data'!$B$2:$L$21,11)*$AG74)+$AE74),0)+IFERROR((VLOOKUP(AA74,'Team data'!$B$2:$L$21,11)*$AF74)+(VLOOKUP(AA74,'Team data'!$B$2:$L$21,11)*$AG74)+$AE74,0)</f>
        <v>3.0297075418766521</v>
      </c>
      <c r="AN74">
        <f>IFERROR(((VLOOKUP(AB74,'Team data'!$B$2:$L$21,11)*$AF74)+(VLOOKUP(AB74,'Team data'!$B$2:$L$21,11)*$AG74)+$AE74),0)+IFERROR((VLOOKUP(AC74,'Team data'!$B$2:$L$21,11)*$AF74)+(VLOOKUP(AC74,'Team data'!$B$2:$L$21,11)*$AG74)+$AE74,0)</f>
        <v>3.079266000723643</v>
      </c>
      <c r="AO74">
        <f>IFERROR((VLOOKUP(AD74,'Team data'!$B$2:$L$21,11)*$AF74)+(VLOOKUP(AD74,'Team data'!$B$2:$L$21,11)*$AG74)+$AE74,0)</f>
        <v>3.2845254372872832</v>
      </c>
      <c r="AP74">
        <f t="shared" si="1"/>
        <v>21.141134884822378</v>
      </c>
    </row>
    <row r="75" spans="1:42">
      <c r="A75" t="s">
        <v>180</v>
      </c>
      <c r="B75" t="s">
        <v>37</v>
      </c>
      <c r="C75" t="s">
        <v>38</v>
      </c>
      <c r="D75" t="s">
        <v>103</v>
      </c>
      <c r="E75" t="s">
        <v>104</v>
      </c>
      <c r="F75" s="2">
        <v>0.06</v>
      </c>
      <c r="G75" s="2">
        <v>0.01</v>
      </c>
      <c r="H75" s="2">
        <v>0.09</v>
      </c>
      <c r="I75" s="2">
        <v>0.01</v>
      </c>
      <c r="J75" s="2">
        <v>0.11</v>
      </c>
      <c r="K75" s="2">
        <v>0.01</v>
      </c>
      <c r="L75" s="2">
        <f>(F75+H75+J75)/3</f>
        <v>8.666666666666667E-2</v>
      </c>
      <c r="M75" s="2">
        <f>(G75+I75+K75)/3</f>
        <v>0.01</v>
      </c>
      <c r="N75" s="2">
        <f>SUM(L75+M75)</f>
        <v>9.6666666666666665E-2</v>
      </c>
      <c r="O75" s="2">
        <v>67</v>
      </c>
      <c r="P75" t="s">
        <v>41</v>
      </c>
      <c r="Q75" t="s">
        <v>77</v>
      </c>
      <c r="S75" t="s">
        <v>70</v>
      </c>
      <c r="T75" t="s">
        <v>79</v>
      </c>
      <c r="V75" t="s">
        <v>105</v>
      </c>
      <c r="X75" t="s">
        <v>44</v>
      </c>
      <c r="Z75" t="s">
        <v>81</v>
      </c>
      <c r="AB75" t="s">
        <v>74</v>
      </c>
      <c r="AC75" t="s">
        <v>42</v>
      </c>
      <c r="AD75" t="s">
        <v>45</v>
      </c>
      <c r="AE75" t="str">
        <f>IF(O75&gt;59,"2","1")</f>
        <v>2</v>
      </c>
      <c r="AF75">
        <f>IF(C75="D",L75*6, IF( C75="M",L75*5, L75*4))</f>
        <v>0.52</v>
      </c>
      <c r="AG75">
        <f>IF(D75="D",M75*3, IF( D75="M",M75*3, M75*3))</f>
        <v>0.03</v>
      </c>
      <c r="AH75">
        <f>IFERROR(((VLOOKUP(Q75,'Team data'!$B$2:$L$21,11)*$AF75)+(VLOOKUP(Q75,'Team data'!$B$2:$L$21,11)*$AG75)+$AE75),0)+IFERROR((VLOOKUP(R75,'Team data'!$B$2:$L$21,11)*$AF75)+(VLOOKUP(R75,'Team data'!$B$2:$L$21,11)*$AG75)+$AE75,0)</f>
        <v>2.3471771698448514</v>
      </c>
      <c r="AI75">
        <f>IFERROR((VLOOKUP(S75,'Team data'!$B$2:$L$21,11)*$AF75)+(VLOOKUP(S75,'Team data'!$B$2:$L$21,11)*$AG75)+$AE75,0)</f>
        <v>2.6859116412699087</v>
      </c>
      <c r="AJ75">
        <f>IFERROR(((VLOOKUP(T75,'Team data'!$B$2:$L$21,11)*$AF75)+(VLOOKUP(T75,'Team data'!$B$2:$L$21,11)*$AG75)+$AE75),0)+IFERROR((VLOOKUP(U75,'Team data'!$B$2:$L$21,11)*$AF75)+(VLOOKUP(U75,'Team data'!$B$2:$L$21,11)*$AG75)+$AE75,0)</f>
        <v>2.4930787316693159</v>
      </c>
      <c r="AK75">
        <f>IFERROR(((VLOOKUP(V75,'Team data'!$B$2:$L$21,11)*$AF75)+(VLOOKUP(V75,'Team data'!$B$2:$L$21,11)*$AG75)+$AE75),0)+IFERROR((VLOOKUP(W75,'Team data'!$B$2:$L$21,11)*$AF75)+(VLOOKUP(W75,'Team data'!$B$2:$L$21,11)*$AG75)+$AE75,0)</f>
        <v>2.2619959985188252</v>
      </c>
      <c r="AL75">
        <f>IFERROR(((VLOOKUP(X75,'Team data'!$B$2:$L$21,11)*$AF75)+(VLOOKUP(X75,'Team data'!$B$2:$L$21,11)*$AG75)+$AE75),0)+IFERROR((VLOOKUP(Y75,'Team data'!$B$2:$L$21,11)*$AF75)+(VLOOKUP(Y75,'Team data'!$B$2:$L$21,11)*$AG75)+$AE75,0)</f>
        <v>2.5628512217925534</v>
      </c>
      <c r="AM75">
        <f>IFERROR(((VLOOKUP(Z75,'Team data'!$B$2:$L$21,11)*$AF75)+(VLOOKUP(Z75,'Team data'!$B$2:$L$21,11)*$AG75)+$AE75),0)+IFERROR((VLOOKUP(AA75,'Team data'!$B$2:$L$21,11)*$AF75)+(VLOOKUP(AA75,'Team data'!$B$2:$L$21,11)*$AG75)+$AE75,0)</f>
        <v>2.4502493201998679</v>
      </c>
      <c r="AN75">
        <f>IFERROR(((VLOOKUP(AB75,'Team data'!$B$2:$L$21,11)*$AF75)+(VLOOKUP(AB75,'Team data'!$B$2:$L$21,11)*$AG75)+$AE75),0)+IFERROR((VLOOKUP(AC75,'Team data'!$B$2:$L$21,11)*$AF75)+(VLOOKUP(AC75,'Team data'!$B$2:$L$21,11)*$AG75)+$AE75,0)</f>
        <v>5.2483353356122908</v>
      </c>
      <c r="AO75">
        <f>IFERROR((VLOOKUP(AD75,'Team data'!$B$2:$L$21,11)*$AF75)+(VLOOKUP(AD75,'Team data'!$B$2:$L$21,11)*$AG75)+$AE75,0)</f>
        <v>2.332591492938815</v>
      </c>
      <c r="AP75">
        <f t="shared" si="1"/>
        <v>22.382190911846429</v>
      </c>
    </row>
    <row r="76" spans="1:42">
      <c r="A76" t="s">
        <v>181</v>
      </c>
      <c r="B76" t="s">
        <v>51</v>
      </c>
      <c r="C76" t="s">
        <v>52</v>
      </c>
      <c r="D76" t="s">
        <v>125</v>
      </c>
      <c r="E76" t="s">
        <v>79</v>
      </c>
      <c r="F76" s="2">
        <v>0.11</v>
      </c>
      <c r="G76" s="2">
        <v>0.09</v>
      </c>
      <c r="H76" s="2">
        <v>0.17</v>
      </c>
      <c r="I76" s="2">
        <v>0.12</v>
      </c>
      <c r="J76" s="2">
        <v>0.14000000000000001</v>
      </c>
      <c r="K76" s="2">
        <v>0.11</v>
      </c>
      <c r="L76" s="2">
        <f>(F76+H76+J76)/3</f>
        <v>0.14000000000000001</v>
      </c>
      <c r="M76" s="2">
        <f>(G76+I76+K76)/3</f>
        <v>0.10666666666666667</v>
      </c>
      <c r="N76" s="2">
        <f>SUM(L76+M76)</f>
        <v>0.2466666666666667</v>
      </c>
      <c r="O76" s="2">
        <v>95</v>
      </c>
      <c r="P76" t="s">
        <v>41</v>
      </c>
      <c r="Q76" t="s">
        <v>45</v>
      </c>
      <c r="S76" t="s">
        <v>40</v>
      </c>
      <c r="T76" t="s">
        <v>57</v>
      </c>
      <c r="X76" t="s">
        <v>97</v>
      </c>
      <c r="Z76" t="s">
        <v>55</v>
      </c>
      <c r="AB76" t="s">
        <v>75</v>
      </c>
      <c r="AD76" t="s">
        <v>70</v>
      </c>
      <c r="AE76" t="str">
        <f>IF(O76&gt;59,"2","1")</f>
        <v>2</v>
      </c>
      <c r="AF76">
        <f>IF(C76="D",L76*6, IF( C76="M",L76*5, L76*4))</f>
        <v>0.70000000000000007</v>
      </c>
      <c r="AG76">
        <f>IF(D76="D",M76*3, IF( D76="M",M76*3, M76*3))</f>
        <v>0.32</v>
      </c>
      <c r="AH76">
        <f>IFERROR(((VLOOKUP(Q76,'Team data'!$B$2:$L$21,11)*$AF76)+(VLOOKUP(Q76,'Team data'!$B$2:$L$21,11)*$AG76)+$AE76),0)+IFERROR((VLOOKUP(R76,'Team data'!$B$2:$L$21,11)*$AF76)+(VLOOKUP(R76,'Team data'!$B$2:$L$21,11)*$AG76)+$AE76,0)</f>
        <v>2.6168060414501664</v>
      </c>
      <c r="AI76">
        <f>IFERROR((VLOOKUP(S76,'Team data'!$B$2:$L$21,11)*$AF76)+(VLOOKUP(S76,'Team data'!$B$2:$L$21,11)*$AG76)+$AE76,0)</f>
        <v>2.9386236042617844</v>
      </c>
      <c r="AJ76">
        <f>IFERROR(((VLOOKUP(T76,'Team data'!$B$2:$L$21,11)*$AF76)+(VLOOKUP(T76,'Team data'!$B$2:$L$21,11)*$AG76)+$AE76),0)+IFERROR((VLOOKUP(U76,'Team data'!$B$2:$L$21,11)*$AF76)+(VLOOKUP(U76,'Team data'!$B$2:$L$21,11)*$AG76)+$AE76,0)</f>
        <v>3.1518849875445305</v>
      </c>
      <c r="AK76">
        <f>IFERROR(((VLOOKUP(V76,'Team data'!$B$2:$L$21,11)*$AF76)+(VLOOKUP(V76,'Team data'!$B$2:$L$21,11)*$AG76)+$AE76),0)+IFERROR((VLOOKUP(W76,'Team data'!$B$2:$L$21,11)*$AF76)+(VLOOKUP(W76,'Team data'!$B$2:$L$21,11)*$AG76)+$AE76,0)</f>
        <v>0</v>
      </c>
      <c r="AL76">
        <f>IFERROR(((VLOOKUP(X76,'Team data'!$B$2:$L$21,11)*$AF76)+(VLOOKUP(X76,'Team data'!$B$2:$L$21,11)*$AG76)+$AE76),0)+IFERROR((VLOOKUP(Y76,'Team data'!$B$2:$L$21,11)*$AF76)+(VLOOKUP(Y76,'Team data'!$B$2:$L$21,11)*$AG76)+$AE76,0)</f>
        <v>3.0039364570673017</v>
      </c>
      <c r="AM76">
        <f>IFERROR(((VLOOKUP(Z76,'Team data'!$B$2:$L$21,11)*$AF76)+(VLOOKUP(Z76,'Team data'!$B$2:$L$21,11)*$AG76)+$AE76),0)+IFERROR((VLOOKUP(AA76,'Team data'!$B$2:$L$21,11)*$AF76)+(VLOOKUP(AA76,'Team data'!$B$2:$L$21,11)*$AG76)+$AE76,0)</f>
        <v>3.0197103812759081</v>
      </c>
      <c r="AN76">
        <f>IFERROR(((VLOOKUP(AB76,'Team data'!$B$2:$L$21,11)*$AF76)+(VLOOKUP(AB76,'Team data'!$B$2:$L$21,11)*$AG76)+$AE76),0)+IFERROR((VLOOKUP(AC76,'Team data'!$B$2:$L$21,11)*$AF76)+(VLOOKUP(AC76,'Team data'!$B$2:$L$21,11)*$AG76)+$AE76,0)</f>
        <v>3.0687876900370057</v>
      </c>
      <c r="AO76">
        <f>IFERROR((VLOOKUP(AD76,'Team data'!$B$2:$L$21,11)*$AF76)+(VLOOKUP(AD76,'Team data'!$B$2:$L$21,11)*$AG76)+$AE76,0)</f>
        <v>3.2720543165369218</v>
      </c>
      <c r="AP76">
        <f t="shared" si="1"/>
        <v>21.071803478173621</v>
      </c>
    </row>
    <row r="77" spans="1:42">
      <c r="A77" t="s">
        <v>182</v>
      </c>
      <c r="B77" t="s">
        <v>51</v>
      </c>
      <c r="C77" t="s">
        <v>52</v>
      </c>
      <c r="D77" t="s">
        <v>128</v>
      </c>
      <c r="E77" t="s">
        <v>80</v>
      </c>
      <c r="F77" s="2">
        <v>0.28999999999999998</v>
      </c>
      <c r="G77" s="2">
        <v>0.06</v>
      </c>
      <c r="H77" s="2">
        <v>0.39</v>
      </c>
      <c r="I77" s="2">
        <v>0.05</v>
      </c>
      <c r="J77" s="2">
        <v>0.37</v>
      </c>
      <c r="K77" s="2">
        <v>0.05</v>
      </c>
      <c r="L77" s="2">
        <f>(F77+H77+J77)/3</f>
        <v>0.34999999999999992</v>
      </c>
      <c r="M77" s="2">
        <f>(G77+I77+K77)/3</f>
        <v>5.3333333333333337E-2</v>
      </c>
      <c r="N77" s="2">
        <f>SUM(L77+M77)</f>
        <v>0.40333333333333327</v>
      </c>
      <c r="O77" s="2">
        <v>69</v>
      </c>
      <c r="P77" t="s">
        <v>41</v>
      </c>
      <c r="Q77" t="s">
        <v>79</v>
      </c>
      <c r="S77" t="s">
        <v>68</v>
      </c>
      <c r="T77" t="s">
        <v>46</v>
      </c>
      <c r="V77" t="s">
        <v>40</v>
      </c>
      <c r="X77" t="s">
        <v>75</v>
      </c>
      <c r="Z77" t="s">
        <v>56</v>
      </c>
      <c r="AA77" t="s">
        <v>74</v>
      </c>
      <c r="AB77" t="s">
        <v>97</v>
      </c>
      <c r="AC77" t="s">
        <v>90</v>
      </c>
      <c r="AD77" t="s">
        <v>104</v>
      </c>
      <c r="AE77" t="str">
        <f>IF(O77&gt;59,"2","1")</f>
        <v>2</v>
      </c>
      <c r="AF77">
        <f>IF(C77="D",L77*6, IF( C77="M",L77*5, L77*4))</f>
        <v>1.7499999999999996</v>
      </c>
      <c r="AG77">
        <f>IF(D77="D",M77*3, IF( D77="M",M77*3, M77*3))</f>
        <v>0.16</v>
      </c>
      <c r="AH77">
        <f>IFERROR(((VLOOKUP(Q77,'Team data'!$B$2:$L$21,11)*$AF77)+(VLOOKUP(Q77,'Team data'!$B$2:$L$21,11)*$AG77)+$AE77),0)+IFERROR((VLOOKUP(R77,'Team data'!$B$2:$L$21,11)*$AF77)+(VLOOKUP(R77,'Team data'!$B$2:$L$21,11)*$AG77)+$AE77,0)</f>
        <v>3.7123279590698059</v>
      </c>
      <c r="AI77">
        <f>IFERROR((VLOOKUP(S77,'Team data'!$B$2:$L$21,11)*$AF77)+(VLOOKUP(S77,'Team data'!$B$2:$L$21,11)*$AG77)+$AE77,0)</f>
        <v>3.909457674742141</v>
      </c>
      <c r="AJ77">
        <f>IFERROR(((VLOOKUP(T77,'Team data'!$B$2:$L$21,11)*$AF77)+(VLOOKUP(T77,'Team data'!$B$2:$L$21,11)*$AG77)+$AE77),0)+IFERROR((VLOOKUP(U77,'Team data'!$B$2:$L$21,11)*$AF77)+(VLOOKUP(U77,'Team data'!$B$2:$L$21,11)*$AG77)+$AE77,0)</f>
        <v>3.6007487487937651</v>
      </c>
      <c r="AK77">
        <f>IFERROR(((VLOOKUP(V77,'Team data'!$B$2:$L$21,11)*$AF77)+(VLOOKUP(V77,'Team data'!$B$2:$L$21,11)*$AG77)+$AE77),0)+IFERROR((VLOOKUP(W77,'Team data'!$B$2:$L$21,11)*$AF77)+(VLOOKUP(W77,'Team data'!$B$2:$L$21,11)*$AG77)+$AE77,0)</f>
        <v>3.757618709941184</v>
      </c>
      <c r="AL77">
        <f>IFERROR(((VLOOKUP(X77,'Team data'!$B$2:$L$21,11)*$AF77)+(VLOOKUP(X77,'Team data'!$B$2:$L$21,11)*$AG77)+$AE77),0)+IFERROR((VLOOKUP(Y77,'Team data'!$B$2:$L$21,11)*$AF77)+(VLOOKUP(Y77,'Team data'!$B$2:$L$21,11)*$AG77)+$AE77,0)</f>
        <v>4.0013573411477257</v>
      </c>
      <c r="AM77">
        <f>IFERROR(((VLOOKUP(Z77,'Team data'!$B$2:$L$21,11)*$AF77)+(VLOOKUP(Z77,'Team data'!$B$2:$L$21,11)*$AG77)+$AE77),0)+IFERROR((VLOOKUP(AA77,'Team data'!$B$2:$L$21,11)*$AF77)+(VLOOKUP(AA77,'Team data'!$B$2:$L$21,11)*$AG77)+$AE77,0)</f>
        <v>8.1258498884549599</v>
      </c>
      <c r="AN77">
        <f>IFERROR(((VLOOKUP(AB77,'Team data'!$B$2:$L$21,11)*$AF77)+(VLOOKUP(AB77,'Team data'!$B$2:$L$21,11)*$AG77)+$AE77),0)+IFERROR((VLOOKUP(AC77,'Team data'!$B$2:$L$21,11)*$AF77)+(VLOOKUP(AC77,'Team data'!$B$2:$L$21,11)*$AG77)+$AE77,0)</f>
        <v>8.261904291749083</v>
      </c>
      <c r="AO77">
        <f>IFERROR((VLOOKUP(AD77,'Team data'!$B$2:$L$21,11)*$AF77)+(VLOOKUP(AD77,'Team data'!$B$2:$L$21,11)*$AG77)+$AE77,0)</f>
        <v>4.1569611041275021</v>
      </c>
      <c r="AP77">
        <f t="shared" si="1"/>
        <v>39.526225718026168</v>
      </c>
    </row>
    <row r="78" spans="1:42">
      <c r="A78" t="s">
        <v>183</v>
      </c>
      <c r="B78" t="s">
        <v>37</v>
      </c>
      <c r="C78" t="s">
        <v>38</v>
      </c>
      <c r="D78" t="s">
        <v>122</v>
      </c>
      <c r="E78" t="s">
        <v>61</v>
      </c>
      <c r="F78" s="2">
        <v>7.0000000000000007E-2</v>
      </c>
      <c r="G78" s="2">
        <v>0.03</v>
      </c>
      <c r="H78" s="2">
        <v>0.09</v>
      </c>
      <c r="I78" s="2">
        <v>0.02</v>
      </c>
      <c r="J78" s="2">
        <v>0.1</v>
      </c>
      <c r="K78" s="2">
        <v>0.03</v>
      </c>
      <c r="L78" s="2">
        <f>(F78+H78+J78)/3</f>
        <v>8.666666666666667E-2</v>
      </c>
      <c r="M78" s="2">
        <f>(G78+I78+K78)/3</f>
        <v>2.6666666666666668E-2</v>
      </c>
      <c r="N78" s="2">
        <f>SUM(L78+M78)</f>
        <v>0.11333333333333334</v>
      </c>
      <c r="O78" s="2">
        <v>85</v>
      </c>
      <c r="P78" t="s">
        <v>41</v>
      </c>
      <c r="Q78" t="s">
        <v>59</v>
      </c>
      <c r="S78" t="s">
        <v>56</v>
      </c>
      <c r="T78" t="s">
        <v>74</v>
      </c>
      <c r="U78" t="s">
        <v>66</v>
      </c>
      <c r="V78" t="s">
        <v>47</v>
      </c>
      <c r="X78" t="s">
        <v>91</v>
      </c>
      <c r="Z78" t="s">
        <v>105</v>
      </c>
      <c r="AB78" t="s">
        <v>46</v>
      </c>
      <c r="AD78" t="s">
        <v>84</v>
      </c>
      <c r="AE78" t="str">
        <f>IF(O78&gt;59,"2","1")</f>
        <v>2</v>
      </c>
      <c r="AF78">
        <f>IF(C78="D",L78*6, IF( C78="M",L78*5, L78*4))</f>
        <v>0.52</v>
      </c>
      <c r="AG78">
        <f>IF(D78="D",M78*3, IF( D78="M",M78*3, M78*3))</f>
        <v>0.08</v>
      </c>
      <c r="AH78">
        <f>IFERROR(((VLOOKUP(Q78,'Team data'!$B$2:$L$21,11)*$AF78)+(VLOOKUP(Q78,'Team data'!$B$2:$L$21,11)*$AG78)+$AE78),0)+IFERROR((VLOOKUP(R78,'Team data'!$B$2:$L$21,11)*$AF78)+(VLOOKUP(R78,'Team data'!$B$2:$L$21,11)*$AG78)+$AE78,0)</f>
        <v>2.5018311037028971</v>
      </c>
      <c r="AI78">
        <f>IFERROR((VLOOKUP(S78,'Team data'!$B$2:$L$21,11)*$AF78)+(VLOOKUP(S78,'Team data'!$B$2:$L$21,11)*$AG78)+$AE78,0)</f>
        <v>2.5629567740668269</v>
      </c>
      <c r="AJ78">
        <f>IFERROR(((VLOOKUP(T78,'Team data'!$B$2:$L$21,11)*$AF78)+(VLOOKUP(T78,'Team data'!$B$2:$L$21,11)*$AG78)+$AE78),0)+IFERROR((VLOOKUP(U78,'Team data'!$B$2:$L$21,11)*$AF78)+(VLOOKUP(U78,'Team data'!$B$2:$L$21,11)*$AG78)+$AE78,0)</f>
        <v>5.2243028015059334</v>
      </c>
      <c r="AK78">
        <f>IFERROR(((VLOOKUP(V78,'Team data'!$B$2:$L$21,11)*$AF78)+(VLOOKUP(V78,'Team data'!$B$2:$L$21,11)*$AG78)+$AE78),0)+IFERROR((VLOOKUP(W78,'Team data'!$B$2:$L$21,11)*$AF78)+(VLOOKUP(W78,'Team data'!$B$2:$L$21,11)*$AG78)+$AE78,0)</f>
        <v>2.8072994766483319</v>
      </c>
      <c r="AL78">
        <f>IFERROR(((VLOOKUP(X78,'Team data'!$B$2:$L$21,11)*$AF78)+(VLOOKUP(X78,'Team data'!$B$2:$L$21,11)*$AG78)+$AE78),0)+IFERROR((VLOOKUP(Y78,'Team data'!$B$2:$L$21,11)*$AF78)+(VLOOKUP(Y78,'Team data'!$B$2:$L$21,11)*$AG78)+$AE78,0)</f>
        <v>2.3787387307398378</v>
      </c>
      <c r="AM78">
        <f>IFERROR(((VLOOKUP(Z78,'Team data'!$B$2:$L$21,11)*$AF78)+(VLOOKUP(Z78,'Team data'!$B$2:$L$21,11)*$AG78)+$AE78),0)+IFERROR((VLOOKUP(AA78,'Team data'!$B$2:$L$21,11)*$AF78)+(VLOOKUP(AA78,'Team data'!$B$2:$L$21,11)*$AG78)+$AE78,0)</f>
        <v>2.2858138165659909</v>
      </c>
      <c r="AN78">
        <f>IFERROR(((VLOOKUP(AB78,'Team data'!$B$2:$L$21,11)*$AF78)+(VLOOKUP(AB78,'Team data'!$B$2:$L$21,11)*$AG78)+$AE78),0)+IFERROR((VLOOKUP(AC78,'Team data'!$B$2:$L$21,11)*$AF78)+(VLOOKUP(AC78,'Team data'!$B$2:$L$21,11)*$AG78)+$AE78,0)</f>
        <v>2.5028530100922826</v>
      </c>
      <c r="AO78">
        <f>IFERROR((VLOOKUP(AD78,'Team data'!$B$2:$L$21,11)*$AF78)+(VLOOKUP(AD78,'Team data'!$B$2:$L$21,11)*$AG78)+$AE78,0)</f>
        <v>2.6140195146827852</v>
      </c>
      <c r="AP78">
        <f t="shared" si="1"/>
        <v>22.877815228004888</v>
      </c>
    </row>
    <row r="79" spans="1:42">
      <c r="A79" t="s">
        <v>184</v>
      </c>
      <c r="B79" t="s">
        <v>37</v>
      </c>
      <c r="C79" t="s">
        <v>38</v>
      </c>
      <c r="D79" t="s">
        <v>53</v>
      </c>
      <c r="E79" t="s">
        <v>44</v>
      </c>
      <c r="F79" s="2">
        <v>0.01</v>
      </c>
      <c r="G79" s="2">
        <v>0.03</v>
      </c>
      <c r="H79" s="2">
        <v>0.01</v>
      </c>
      <c r="I79" s="2">
        <v>0.04</v>
      </c>
      <c r="J79" s="2">
        <v>0.01</v>
      </c>
      <c r="K79" s="2">
        <v>0.03</v>
      </c>
      <c r="L79" s="2">
        <f>(F79+H79+J79)/3</f>
        <v>0.01</v>
      </c>
      <c r="M79" s="2">
        <f>(G79+I79+K79)/3</f>
        <v>3.3333333333333333E-2</v>
      </c>
      <c r="N79" s="2">
        <f>SUM(L79+M79)</f>
        <v>4.3333333333333335E-2</v>
      </c>
      <c r="O79" s="2">
        <v>88</v>
      </c>
      <c r="P79" t="s">
        <v>41</v>
      </c>
      <c r="Q79" t="s">
        <v>48</v>
      </c>
      <c r="R79" t="s">
        <v>42</v>
      </c>
      <c r="S79" t="s">
        <v>47</v>
      </c>
      <c r="T79" t="s">
        <v>54</v>
      </c>
      <c r="U79" t="s">
        <v>55</v>
      </c>
      <c r="V79" t="s">
        <v>56</v>
      </c>
      <c r="X79" t="s">
        <v>57</v>
      </c>
      <c r="Z79" t="s">
        <v>58</v>
      </c>
      <c r="AB79" t="s">
        <v>59</v>
      </c>
      <c r="AC79" t="s">
        <v>60</v>
      </c>
      <c r="AD79" t="s">
        <v>61</v>
      </c>
      <c r="AE79" t="str">
        <f>IF(O79&gt;59,"2","1")</f>
        <v>2</v>
      </c>
      <c r="AF79">
        <f>IF(C79="D",L79*6, IF( C79="M",L79*5, L79*4))</f>
        <v>0.06</v>
      </c>
      <c r="AG79">
        <f>IF(D79="D",M79*3, IF( D79="M",M79*3, M79*3))</f>
        <v>0.1</v>
      </c>
      <c r="AH79">
        <f>IFERROR(((VLOOKUP(Q79,'Team data'!$B$2:$L$21,11)*$AF79)+(VLOOKUP(Q79,'Team data'!$B$2:$L$21,11)*$AG79)+$AE79),0)+IFERROR((VLOOKUP(R79,'Team data'!$B$2:$L$21,11)*$AF79)+(VLOOKUP(R79,'Team data'!$B$2:$L$21,11)*$AG79)+$AE79,0)</f>
        <v>4.2438699887371278</v>
      </c>
      <c r="AI79">
        <f>IFERROR((VLOOKUP(S79,'Team data'!$B$2:$L$21,11)*$AF79)+(VLOOKUP(S79,'Team data'!$B$2:$L$21,11)*$AG79)+$AE79,0)</f>
        <v>2.2152798604395549</v>
      </c>
      <c r="AJ79">
        <f>IFERROR(((VLOOKUP(T79,'Team data'!$B$2:$L$21,11)*$AF79)+(VLOOKUP(T79,'Team data'!$B$2:$L$21,11)*$AG79)+$AE79),0)+IFERROR((VLOOKUP(U79,'Team data'!$B$2:$L$21,11)*$AF79)+(VLOOKUP(U79,'Team data'!$B$2:$L$21,11)*$AG79)+$AE79,0)</f>
        <v>4.3071896447902258</v>
      </c>
      <c r="AK79">
        <f>IFERROR(((VLOOKUP(V79,'Team data'!$B$2:$L$21,11)*$AF79)+(VLOOKUP(V79,'Team data'!$B$2:$L$21,11)*$AG79)+$AE79),0)+IFERROR((VLOOKUP(W79,'Team data'!$B$2:$L$21,11)*$AF79)+(VLOOKUP(W79,'Team data'!$B$2:$L$21,11)*$AG79)+$AE79,0)</f>
        <v>2.1501218064178205</v>
      </c>
      <c r="AL79">
        <f>IFERROR(((VLOOKUP(X79,'Team data'!$B$2:$L$21,11)*$AF79)+(VLOOKUP(X79,'Team data'!$B$2:$L$21,11)*$AG79)+$AE79),0)+IFERROR((VLOOKUP(Y79,'Team data'!$B$2:$L$21,11)*$AF79)+(VLOOKUP(Y79,'Team data'!$B$2:$L$21,11)*$AG79)+$AE79,0)</f>
        <v>2.1806878411834556</v>
      </c>
      <c r="AM79">
        <f>IFERROR(((VLOOKUP(Z79,'Team data'!$B$2:$L$21,11)*$AF79)+(VLOOKUP(Z79,'Team data'!$B$2:$L$21,11)*$AG79)+$AE79),0)+IFERROR((VLOOKUP(AA79,'Team data'!$B$2:$L$21,11)*$AF79)+(VLOOKUP(AA79,'Team data'!$B$2:$L$21,11)*$AG79)+$AE79,0)</f>
        <v>2.1448038014812614</v>
      </c>
      <c r="AN79">
        <f>IFERROR(((VLOOKUP(AB79,'Team data'!$B$2:$L$21,11)*$AF79)+(VLOOKUP(AB79,'Team data'!$B$2:$L$21,11)*$AG79)+$AE79),0)+IFERROR((VLOOKUP(AC79,'Team data'!$B$2:$L$21,11)*$AF79)+(VLOOKUP(AC79,'Team data'!$B$2:$L$21,11)*$AG79)+$AE79,0)</f>
        <v>4.2786254291353671</v>
      </c>
      <c r="AO79">
        <f>IFERROR((VLOOKUP(AD79,'Team data'!$B$2:$L$21,11)*$AF79)+(VLOOKUP(AD79,'Team data'!$B$2:$L$21,11)*$AG79)+$AE79,0)</f>
        <v>2.1735085954797948</v>
      </c>
      <c r="AP79">
        <f t="shared" si="1"/>
        <v>23.69408696766461</v>
      </c>
    </row>
    <row r="80" spans="1:42">
      <c r="A80" t="s">
        <v>185</v>
      </c>
      <c r="B80" t="s">
        <v>37</v>
      </c>
      <c r="C80" t="s">
        <v>38</v>
      </c>
      <c r="D80" t="s">
        <v>186</v>
      </c>
      <c r="E80" t="s">
        <v>56</v>
      </c>
      <c r="F80" s="2">
        <v>0.06</v>
      </c>
      <c r="G80" s="2">
        <v>0</v>
      </c>
      <c r="H80" s="2">
        <v>0.08</v>
      </c>
      <c r="I80" s="2">
        <v>0</v>
      </c>
      <c r="J80" s="2">
        <v>0.09</v>
      </c>
      <c r="K80" s="2">
        <v>0</v>
      </c>
      <c r="L80" s="2">
        <f>(F80+H80+J80)/3</f>
        <v>7.6666666666666675E-2</v>
      </c>
      <c r="M80" s="2">
        <f>(G80+I80+K80)/3</f>
        <v>0</v>
      </c>
      <c r="N80" s="2">
        <f>SUM(L80+M80)</f>
        <v>7.6666666666666675E-2</v>
      </c>
      <c r="O80" s="2">
        <v>98</v>
      </c>
      <c r="P80" t="s">
        <v>41</v>
      </c>
      <c r="Q80" t="s">
        <v>58</v>
      </c>
      <c r="S80" t="s">
        <v>71</v>
      </c>
      <c r="V80" t="s">
        <v>84</v>
      </c>
      <c r="X80" t="s">
        <v>67</v>
      </c>
      <c r="Z80" t="s">
        <v>45</v>
      </c>
      <c r="AA80" t="s">
        <v>48</v>
      </c>
      <c r="AB80" t="s">
        <v>76</v>
      </c>
      <c r="AD80" t="s">
        <v>77</v>
      </c>
      <c r="AE80" t="str">
        <f>IF(O80&gt;59,"2","1")</f>
        <v>2</v>
      </c>
      <c r="AF80">
        <f>IF(C80="D",L80*6, IF( C80="M",L80*5, L80*4))</f>
        <v>0.46000000000000008</v>
      </c>
      <c r="AG80">
        <f>IF(D80="D",M80*3, IF( D80="M",M80*3, M80*3))</f>
        <v>0</v>
      </c>
      <c r="AH80">
        <f>IFERROR(((VLOOKUP(Q80,'Team data'!$B$2:$L$21,11)*$AF80)+(VLOOKUP(Q80,'Team data'!$B$2:$L$21,11)*$AG80)+$AE80),0)+IFERROR((VLOOKUP(R80,'Team data'!$B$2:$L$21,11)*$AF80)+(VLOOKUP(R80,'Team data'!$B$2:$L$21,11)*$AG80)+$AE80,0)</f>
        <v>2.4163109292586262</v>
      </c>
      <c r="AI80">
        <f>IFERROR((VLOOKUP(S80,'Team data'!$B$2:$L$21,11)*$AF80)+(VLOOKUP(S80,'Team data'!$B$2:$L$21,11)*$AG80)+$AE80,0)</f>
        <v>2.49883721200441</v>
      </c>
      <c r="AJ80">
        <f>IFERROR(((VLOOKUP(T80,'Team data'!$B$2:$L$21,11)*$AF80)+(VLOOKUP(T80,'Team data'!$B$2:$L$21,11)*$AG80)+$AE80),0)+IFERROR((VLOOKUP(U80,'Team data'!$B$2:$L$21,11)*$AF80)+(VLOOKUP(U80,'Team data'!$B$2:$L$21,11)*$AG80)+$AE80,0)</f>
        <v>0</v>
      </c>
      <c r="AK80">
        <f>IFERROR(((VLOOKUP(V80,'Team data'!$B$2:$L$21,11)*$AF80)+(VLOOKUP(V80,'Team data'!$B$2:$L$21,11)*$AG80)+$AE80),0)+IFERROR((VLOOKUP(W80,'Team data'!$B$2:$L$21,11)*$AF80)+(VLOOKUP(W80,'Team data'!$B$2:$L$21,11)*$AG80)+$AE80,0)</f>
        <v>2.4707482945901353</v>
      </c>
      <c r="AL80">
        <f>IFERROR(((VLOOKUP(X80,'Team data'!$B$2:$L$21,11)*$AF80)+(VLOOKUP(X80,'Team data'!$B$2:$L$21,11)*$AG80)+$AE80),0)+IFERROR((VLOOKUP(Y80,'Team data'!$B$2:$L$21,11)*$AF80)+(VLOOKUP(Y80,'Team data'!$B$2:$L$21,11)*$AG80)+$AE80,0)</f>
        <v>2.4163109292586262</v>
      </c>
      <c r="AM80">
        <f>IFERROR(((VLOOKUP(Z80,'Team data'!$B$2:$L$21,11)*$AF80)+(VLOOKUP(Z80,'Team data'!$B$2:$L$21,11)*$AG80)+$AE80),0)+IFERROR((VLOOKUP(AA80,'Team data'!$B$2:$L$21,11)*$AF80)+(VLOOKUP(AA80,'Team data'!$B$2:$L$21,11)*$AG80)+$AE80,0)</f>
        <v>4.4972913564918446</v>
      </c>
      <c r="AN80">
        <f>IFERROR(((VLOOKUP(AB80,'Team data'!$B$2:$L$21,11)*$AF80)+(VLOOKUP(AB80,'Team data'!$B$2:$L$21,11)*$AG80)+$AE80),0)+IFERROR((VLOOKUP(AC80,'Team data'!$B$2:$L$21,11)*$AF80)+(VLOOKUP(AC80,'Team data'!$B$2:$L$21,11)*$AG80)+$AE80,0)</f>
        <v>2.6189295987637209</v>
      </c>
      <c r="AO80">
        <f>IFERROR((VLOOKUP(AD80,'Team data'!$B$2:$L$21,11)*$AF80)+(VLOOKUP(AD80,'Team data'!$B$2:$L$21,11)*$AG80)+$AE80,0)</f>
        <v>2.2903663602338757</v>
      </c>
      <c r="AP80">
        <f t="shared" si="1"/>
        <v>19.208794680601237</v>
      </c>
    </row>
    <row r="81" spans="1:42">
      <c r="A81" t="s">
        <v>187</v>
      </c>
      <c r="B81" t="s">
        <v>51</v>
      </c>
      <c r="C81" t="s">
        <v>52</v>
      </c>
      <c r="D81" t="s">
        <v>175</v>
      </c>
      <c r="E81" t="s">
        <v>66</v>
      </c>
      <c r="F81" s="2">
        <v>0.2</v>
      </c>
      <c r="G81" s="2">
        <v>0.13</v>
      </c>
      <c r="H81" s="2">
        <v>0.35</v>
      </c>
      <c r="I81" s="2">
        <v>0.2</v>
      </c>
      <c r="J81" s="2">
        <v>0.24</v>
      </c>
      <c r="K81" s="2">
        <v>0.13</v>
      </c>
      <c r="L81" s="2">
        <f>(F81+H81+J81)/3</f>
        <v>0.26333333333333336</v>
      </c>
      <c r="M81" s="2">
        <f>(G81+I81+K81)/3</f>
        <v>0.15333333333333335</v>
      </c>
      <c r="N81" s="2">
        <f>SUM(L81+M81)</f>
        <v>0.41666666666666674</v>
      </c>
      <c r="O81" s="2">
        <v>94</v>
      </c>
      <c r="P81" t="s">
        <v>41</v>
      </c>
      <c r="Q81" t="s">
        <v>46</v>
      </c>
      <c r="S81" t="s">
        <v>85</v>
      </c>
      <c r="T81" t="s">
        <v>71</v>
      </c>
      <c r="V81" t="s">
        <v>70</v>
      </c>
      <c r="X81" t="s">
        <v>68</v>
      </c>
      <c r="Z81" t="s">
        <v>104</v>
      </c>
      <c r="AA81" t="s">
        <v>176</v>
      </c>
      <c r="AB81" t="s">
        <v>60</v>
      </c>
      <c r="AC81" t="s">
        <v>176</v>
      </c>
      <c r="AD81" t="s">
        <v>69</v>
      </c>
      <c r="AE81" t="str">
        <f>IF(O81&gt;59,"2","1")</f>
        <v>2</v>
      </c>
      <c r="AF81">
        <f>IF(C81="D",L81*6, IF( C81="M",L81*5, L81*4))</f>
        <v>1.3166666666666669</v>
      </c>
      <c r="AG81">
        <f>IF(D81="D",M81*3, IF( D81="M",M81*3, M81*3))</f>
        <v>0.46000000000000008</v>
      </c>
      <c r="AH81">
        <f>IFERROR(((VLOOKUP(Q81,'Team data'!$B$2:$L$21,11)*$AF81)+(VLOOKUP(Q81,'Team data'!$B$2:$L$21,11)*$AG81)+$AE81),0)+IFERROR((VLOOKUP(R81,'Team data'!$B$2:$L$21,11)*$AF81)+(VLOOKUP(R81,'Team data'!$B$2:$L$21,11)*$AG81)+$AE81,0)</f>
        <v>3.489003635439925</v>
      </c>
      <c r="AI81">
        <f>IFERROR((VLOOKUP(S81,'Team data'!$B$2:$L$21,11)*$AF81)+(VLOOKUP(S81,'Team data'!$B$2:$L$21,11)*$AG81)+$AE81,0)</f>
        <v>4.1708548854701704</v>
      </c>
      <c r="AJ81">
        <f>IFERROR(((VLOOKUP(T81,'Team data'!$B$2:$L$21,11)*$AF81)+(VLOOKUP(T81,'Team data'!$B$2:$L$21,11)*$AG81)+$AE81),0)+IFERROR((VLOOKUP(U81,'Team data'!$B$2:$L$21,11)*$AF81)+(VLOOKUP(U81,'Team data'!$B$2:$L$21,11)*$AG81)+$AE81,0)</f>
        <v>3.9266683623068888</v>
      </c>
      <c r="AK81">
        <f>IFERROR(((VLOOKUP(V81,'Team data'!$B$2:$L$21,11)*$AF81)+(VLOOKUP(V81,'Team data'!$B$2:$L$21,11)*$AG81)+$AE81),0)+IFERROR((VLOOKUP(W81,'Team data'!$B$2:$L$21,11)*$AF81)+(VLOOKUP(W81,'Team data'!$B$2:$L$21,11)*$AG81)+$AE81,0)</f>
        <v>4.2157024533143108</v>
      </c>
      <c r="AL81">
        <f>IFERROR(((VLOOKUP(X81,'Team data'!$B$2:$L$21,11)*$AF81)+(VLOOKUP(X81,'Team data'!$B$2:$L$21,11)*$AG81)+$AE81),0)+IFERROR((VLOOKUP(Y81,'Team data'!$B$2:$L$21,11)*$AF81)+(VLOOKUP(Y81,'Team data'!$B$2:$L$21,11)*$AG81)+$AE81,0)</f>
        <v>3.7761622000655528</v>
      </c>
      <c r="AM81">
        <f>IFERROR(((VLOOKUP(Z81,'Team data'!$B$2:$L$21,11)*$AF81)+(VLOOKUP(Z81,'Team data'!$B$2:$L$21,11)*$AG81)+$AE81),0)+IFERROR((VLOOKUP(AA81,'Team data'!$B$2:$L$21,11)*$AF81)+(VLOOKUP(AA81,'Team data'!$B$2:$L$21,11)*$AG81)+$AE81,0)</f>
        <v>7.8680344351338523</v>
      </c>
      <c r="AN81">
        <f>IFERROR(((VLOOKUP(AB81,'Team data'!$B$2:$L$21,11)*$AF81)+(VLOOKUP(AB81,'Team data'!$B$2:$L$21,11)*$AG81)+$AE81),0)+IFERROR((VLOOKUP(AC81,'Team data'!$B$2:$L$21,11)*$AF81)+(VLOOKUP(AC81,'Team data'!$B$2:$L$21,11)*$AG81)+$AE81,0)</f>
        <v>7.4695720776074026</v>
      </c>
      <c r="AO81">
        <f>IFERROR((VLOOKUP(AD81,'Team data'!$B$2:$L$21,11)*$AF81)+(VLOOKUP(AD81,'Team data'!$B$2:$L$21,11)*$AG81)+$AE81,0)</f>
        <v>3.7486867046303001</v>
      </c>
      <c r="AP81">
        <f t="shared" si="1"/>
        <v>38.664684753968402</v>
      </c>
    </row>
    <row r="82" spans="1:42">
      <c r="A82" t="s">
        <v>188</v>
      </c>
      <c r="B82" t="s">
        <v>37</v>
      </c>
      <c r="C82" t="s">
        <v>38</v>
      </c>
      <c r="D82" t="s">
        <v>103</v>
      </c>
      <c r="E82" t="s">
        <v>104</v>
      </c>
      <c r="F82" s="2">
        <v>0</v>
      </c>
      <c r="G82" s="2">
        <v>0.01</v>
      </c>
      <c r="H82" s="2">
        <v>0</v>
      </c>
      <c r="I82" s="2">
        <v>0.05</v>
      </c>
      <c r="J82" s="2">
        <v>0.01</v>
      </c>
      <c r="K82" s="2">
        <v>0.05</v>
      </c>
      <c r="L82" s="2">
        <f>(F82+H82+J82)/3</f>
        <v>3.3333333333333335E-3</v>
      </c>
      <c r="M82" s="2">
        <f>(G82+I82+K82)/3</f>
        <v>3.6666666666666674E-2</v>
      </c>
      <c r="N82" s="2">
        <f>SUM(L82+M82)</f>
        <v>4.0000000000000008E-2</v>
      </c>
      <c r="O82" s="2">
        <v>91</v>
      </c>
      <c r="P82" t="s">
        <v>41</v>
      </c>
      <c r="Q82" t="s">
        <v>77</v>
      </c>
      <c r="S82" t="s">
        <v>70</v>
      </c>
      <c r="T82" t="s">
        <v>79</v>
      </c>
      <c r="V82" t="s">
        <v>105</v>
      </c>
      <c r="X82" t="s">
        <v>44</v>
      </c>
      <c r="Z82" t="s">
        <v>81</v>
      </c>
      <c r="AB82" t="s">
        <v>74</v>
      </c>
      <c r="AC82" t="s">
        <v>42</v>
      </c>
      <c r="AD82" t="s">
        <v>45</v>
      </c>
      <c r="AE82" t="str">
        <f>IF(O82&gt;59,"2","1")</f>
        <v>2</v>
      </c>
      <c r="AF82">
        <f>IF(C82="D",L82*6, IF( C82="M",L82*5, L82*4))</f>
        <v>0.02</v>
      </c>
      <c r="AG82">
        <f>IF(D82="D",M82*3, IF( D82="M",M82*3, M82*3))</f>
        <v>0.11000000000000001</v>
      </c>
      <c r="AH82">
        <f>IFERROR(((VLOOKUP(Q82,'Team data'!$B$2:$L$21,11)*$AF82)+(VLOOKUP(Q82,'Team data'!$B$2:$L$21,11)*$AG82)+$AE82),0)+IFERROR((VLOOKUP(R82,'Team data'!$B$2:$L$21,11)*$AF82)+(VLOOKUP(R82,'Team data'!$B$2:$L$21,11)*$AG82)+$AE82,0)</f>
        <v>2.0820600583269648</v>
      </c>
      <c r="AI82">
        <f>IFERROR((VLOOKUP(S82,'Team data'!$B$2:$L$21,11)*$AF82)+(VLOOKUP(S82,'Team data'!$B$2:$L$21,11)*$AG82)+$AE82,0)</f>
        <v>2.1621245697547056</v>
      </c>
      <c r="AJ82">
        <f>IFERROR(((VLOOKUP(T82,'Team data'!$B$2:$L$21,11)*$AF82)+(VLOOKUP(T82,'Team data'!$B$2:$L$21,11)*$AG82)+$AE82),0)+IFERROR((VLOOKUP(U82,'Team data'!$B$2:$L$21,11)*$AF82)+(VLOOKUP(U82,'Team data'!$B$2:$L$21,11)*$AG82)+$AE82,0)</f>
        <v>2.1165458820309291</v>
      </c>
      <c r="AK82">
        <f>IFERROR(((VLOOKUP(V82,'Team data'!$B$2:$L$21,11)*$AF82)+(VLOOKUP(V82,'Team data'!$B$2:$L$21,11)*$AG82)+$AE82),0)+IFERROR((VLOOKUP(W82,'Team data'!$B$2:$L$21,11)*$AF82)+(VLOOKUP(W82,'Team data'!$B$2:$L$21,11)*$AG82)+$AE82,0)</f>
        <v>2.0619263269226313</v>
      </c>
      <c r="AL82">
        <f>IFERROR(((VLOOKUP(X82,'Team data'!$B$2:$L$21,11)*$AF82)+(VLOOKUP(X82,'Team data'!$B$2:$L$21,11)*$AG82)+$AE82),0)+IFERROR((VLOOKUP(Y82,'Team data'!$B$2:$L$21,11)*$AF82)+(VLOOKUP(Y82,'Team data'!$B$2:$L$21,11)*$AG82)+$AE82,0)</f>
        <v>2.1330375615146036</v>
      </c>
      <c r="AM82">
        <f>IFERROR(((VLOOKUP(Z82,'Team data'!$B$2:$L$21,11)*$AF82)+(VLOOKUP(Z82,'Team data'!$B$2:$L$21,11)*$AG82)+$AE82),0)+IFERROR((VLOOKUP(AA82,'Team data'!$B$2:$L$21,11)*$AF82)+(VLOOKUP(AA82,'Team data'!$B$2:$L$21,11)*$AG82)+$AE82,0)</f>
        <v>2.1064225665926961</v>
      </c>
      <c r="AN82">
        <f>IFERROR(((VLOOKUP(AB82,'Team data'!$B$2:$L$21,11)*$AF82)+(VLOOKUP(AB82,'Team data'!$B$2:$L$21,11)*$AG82)+$AE82),0)+IFERROR((VLOOKUP(AC82,'Team data'!$B$2:$L$21,11)*$AF82)+(VLOOKUP(AC82,'Team data'!$B$2:$L$21,11)*$AG82)+$AE82,0)</f>
        <v>4.2950610793265422</v>
      </c>
      <c r="AO82">
        <f>IFERROR((VLOOKUP(AD82,'Team data'!$B$2:$L$21,11)*$AF82)+(VLOOKUP(AD82,'Team data'!$B$2:$L$21,11)*$AG82)+$AE82,0)</f>
        <v>2.0786125346946291</v>
      </c>
      <c r="AP82">
        <f t="shared" si="1"/>
        <v>19.035790579163702</v>
      </c>
    </row>
    <row r="83" spans="1:42">
      <c r="A83" t="s">
        <v>189</v>
      </c>
      <c r="B83" t="s">
        <v>37</v>
      </c>
      <c r="C83" t="s">
        <v>38</v>
      </c>
      <c r="D83" t="s">
        <v>39</v>
      </c>
      <c r="E83" t="s">
        <v>40</v>
      </c>
      <c r="F83" s="2">
        <v>0.1</v>
      </c>
      <c r="G83" s="2">
        <v>0.02</v>
      </c>
      <c r="H83" s="2">
        <v>0.09</v>
      </c>
      <c r="I83" s="2">
        <v>0.04</v>
      </c>
      <c r="J83" s="2">
        <v>0.11</v>
      </c>
      <c r="K83" s="2">
        <v>0.03</v>
      </c>
      <c r="L83" s="2">
        <f>(F83+H83+J83)/3</f>
        <v>9.9999999999999992E-2</v>
      </c>
      <c r="M83" s="2">
        <f>(G83+I83+K83)/3</f>
        <v>0.03</v>
      </c>
      <c r="N83" s="2">
        <f>SUM(L83+M83)</f>
        <v>0.13</v>
      </c>
      <c r="O83" s="2">
        <v>87</v>
      </c>
      <c r="P83" t="s">
        <v>41</v>
      </c>
      <c r="Q83" t="s">
        <v>42</v>
      </c>
      <c r="S83" t="s">
        <v>43</v>
      </c>
      <c r="T83" t="s">
        <v>44</v>
      </c>
      <c r="V83" t="s">
        <v>45</v>
      </c>
      <c r="X83" t="s">
        <v>46</v>
      </c>
      <c r="Z83" t="s">
        <v>47</v>
      </c>
      <c r="AB83" t="s">
        <v>48</v>
      </c>
      <c r="AD83" t="s">
        <v>49</v>
      </c>
      <c r="AE83" t="str">
        <f>IF(O83&gt;59,"2","1")</f>
        <v>2</v>
      </c>
      <c r="AF83">
        <f>IF(C83="D",L83*6, IF( C83="M",L83*5, L83*4))</f>
        <v>0.6</v>
      </c>
      <c r="AG83">
        <f>IF(D83="D",M83*3, IF( D83="M",M83*3, M83*3))</f>
        <v>0.09</v>
      </c>
      <c r="AH83">
        <f>IFERROR(((VLOOKUP(Q83,'Team data'!$B$2:$L$21,11)*$AF83)+(VLOOKUP(Q83,'Team data'!$B$2:$L$21,11)*$AG83)+$AE83),0)+IFERROR((VLOOKUP(R83,'Team data'!$B$2:$L$21,11)*$AF83)+(VLOOKUP(R83,'Team data'!$B$2:$L$21,11)*$AG83)+$AE83,0)</f>
        <v>2.7230034373779741</v>
      </c>
      <c r="AI83">
        <f>IFERROR((VLOOKUP(S83,'Team data'!$B$2:$L$21,11)*$AF83)+(VLOOKUP(S83,'Team data'!$B$2:$L$21,11)*$AG83)+$AE83,0)</f>
        <v>2.6185896815487784</v>
      </c>
      <c r="AJ83">
        <f>IFERROR(((VLOOKUP(T83,'Team data'!$B$2:$L$21,11)*$AF83)+(VLOOKUP(T83,'Team data'!$B$2:$L$21,11)*$AG83)+$AE83),0)+IFERROR((VLOOKUP(U83,'Team data'!$B$2:$L$21,11)*$AF83)+(VLOOKUP(U83,'Team data'!$B$2:$L$21,11)*$AG83)+$AE83,0)</f>
        <v>2.7061224418852032</v>
      </c>
      <c r="AK83">
        <f>IFERROR(((VLOOKUP(V83,'Team data'!$B$2:$L$21,11)*$AF83)+(VLOOKUP(V83,'Team data'!$B$2:$L$21,11)*$AG83)+$AE83),0)+IFERROR((VLOOKUP(W83,'Team data'!$B$2:$L$21,11)*$AF83)+(VLOOKUP(W83,'Team data'!$B$2:$L$21,11)*$AG83)+$AE83,0)</f>
        <v>2.417251145686877</v>
      </c>
      <c r="AL83">
        <f>IFERROR(((VLOOKUP(X83,'Team data'!$B$2:$L$21,11)*$AF83)+(VLOOKUP(X83,'Team data'!$B$2:$L$21,11)*$AG83)+$AE83),0)+IFERROR((VLOOKUP(Y83,'Team data'!$B$2:$L$21,11)*$AF83)+(VLOOKUP(Y83,'Team data'!$B$2:$L$21,11)*$AG83)+$AE83,0)</f>
        <v>2.5782809616061249</v>
      </c>
      <c r="AM83">
        <f>IFERROR(((VLOOKUP(Z83,'Team data'!$B$2:$L$21,11)*$AF83)+(VLOOKUP(Z83,'Team data'!$B$2:$L$21,11)*$AG83)+$AE83),0)+IFERROR((VLOOKUP(AA83,'Team data'!$B$2:$L$21,11)*$AF83)+(VLOOKUP(AA83,'Team data'!$B$2:$L$21,11)*$AG83)+$AE83,0)</f>
        <v>2.9283943981455813</v>
      </c>
      <c r="AN83">
        <f>IFERROR(((VLOOKUP(AB83,'Team data'!$B$2:$L$21,11)*$AF83)+(VLOOKUP(AB83,'Team data'!$B$2:$L$21,11)*$AG83)+$AE83),0)+IFERROR((VLOOKUP(AC83,'Team data'!$B$2:$L$21,11)*$AF83)+(VLOOKUP(AC83,'Team data'!$B$2:$L$21,11)*$AG83)+$AE83,0)</f>
        <v>2.3286858890508895</v>
      </c>
      <c r="AO83">
        <f>IFERROR((VLOOKUP(AD83,'Team data'!$B$2:$L$21,11)*$AF83)+(VLOOKUP(AD83,'Team data'!$B$2:$L$21,11)*$AG83)+$AE83,0)</f>
        <v>2.6244663938879396</v>
      </c>
      <c r="AP83">
        <f t="shared" si="1"/>
        <v>20.924794349189366</v>
      </c>
    </row>
    <row r="84" spans="1:42">
      <c r="A84" t="s">
        <v>190</v>
      </c>
      <c r="B84" t="s">
        <v>37</v>
      </c>
      <c r="C84" t="s">
        <v>38</v>
      </c>
      <c r="D84" t="s">
        <v>150</v>
      </c>
      <c r="E84" t="s">
        <v>99</v>
      </c>
      <c r="F84" s="2">
        <v>0.04</v>
      </c>
      <c r="G84" s="2">
        <v>0.02</v>
      </c>
      <c r="H84" s="2">
        <v>0.02</v>
      </c>
      <c r="I84" s="2">
        <v>0.01</v>
      </c>
      <c r="J84" s="2">
        <v>0</v>
      </c>
      <c r="K84" s="2">
        <v>0</v>
      </c>
      <c r="L84" s="2">
        <f>(F84+H84+J84)/3</f>
        <v>0.02</v>
      </c>
      <c r="M84" s="2">
        <f>(G84+I84+K84)/3</f>
        <v>0.01</v>
      </c>
      <c r="N84" s="2">
        <f>SUM(L84+M84)</f>
        <v>0.03</v>
      </c>
      <c r="O84" s="2">
        <v>88</v>
      </c>
      <c r="P84" t="s">
        <v>41</v>
      </c>
      <c r="Q84" t="s">
        <v>61</v>
      </c>
      <c r="S84" t="s">
        <v>60</v>
      </c>
      <c r="T84" t="s">
        <v>67</v>
      </c>
      <c r="V84" t="s">
        <v>43</v>
      </c>
      <c r="X84" t="s">
        <v>74</v>
      </c>
      <c r="Z84" t="s">
        <v>77</v>
      </c>
      <c r="AA84" t="s">
        <v>46</v>
      </c>
      <c r="AB84" t="s">
        <v>44</v>
      </c>
      <c r="AD84" t="s">
        <v>47</v>
      </c>
      <c r="AE84" t="str">
        <f>IF(O84&gt;59,"2","1")</f>
        <v>2</v>
      </c>
      <c r="AF84">
        <f>IF(C84="D",L84*6, IF( C84="M",L84*5, L84*4))</f>
        <v>0.12</v>
      </c>
      <c r="AG84">
        <f>IF(D84="D",M84*3, IF( D84="M",M84*3, M84*3))</f>
        <v>0.03</v>
      </c>
      <c r="AH84">
        <f>IFERROR(((VLOOKUP(Q84,'Team data'!$B$2:$L$21,11)*$AF84)+(VLOOKUP(Q84,'Team data'!$B$2:$L$21,11)*$AG84)+$AE84),0)+IFERROR((VLOOKUP(R84,'Team data'!$B$2:$L$21,11)*$AF84)+(VLOOKUP(R84,'Team data'!$B$2:$L$21,11)*$AG84)+$AE84,0)</f>
        <v>2.1626643082623076</v>
      </c>
      <c r="AI84">
        <f>IFERROR((VLOOKUP(S84,'Team data'!$B$2:$L$21,11)*$AF84)+(VLOOKUP(S84,'Team data'!$B$2:$L$21,11)*$AG84)+$AE84,0)</f>
        <v>2.1357535638886826</v>
      </c>
      <c r="AJ84">
        <f>IFERROR(((VLOOKUP(T84,'Team data'!$B$2:$L$21,11)*$AF84)+(VLOOKUP(T84,'Team data'!$B$2:$L$21,11)*$AG84)+$AE84),0)+IFERROR((VLOOKUP(U84,'Team data'!$B$2:$L$21,11)*$AF84)+(VLOOKUP(U84,'Team data'!$B$2:$L$21,11)*$AG84)+$AE84,0)</f>
        <v>2.1357535638886826</v>
      </c>
      <c r="AK84">
        <f>IFERROR(((VLOOKUP(V84,'Team data'!$B$2:$L$21,11)*$AF84)+(VLOOKUP(V84,'Team data'!$B$2:$L$21,11)*$AG84)+$AE84),0)+IFERROR((VLOOKUP(W84,'Team data'!$B$2:$L$21,11)*$AF84)+(VLOOKUP(W84,'Team data'!$B$2:$L$21,11)*$AG84)+$AE84,0)</f>
        <v>2.1344760177279953</v>
      </c>
      <c r="AL84">
        <f>IFERROR(((VLOOKUP(X84,'Team data'!$B$2:$L$21,11)*$AF84)+(VLOOKUP(X84,'Team data'!$B$2:$L$21,11)*$AG84)+$AE84),0)+IFERROR((VLOOKUP(Y84,'Team data'!$B$2:$L$21,11)*$AF84)+(VLOOKUP(Y84,'Team data'!$B$2:$L$21,11)*$AG84)+$AE84,0)</f>
        <v>2.183280431231065</v>
      </c>
      <c r="AM84">
        <f>IFERROR(((VLOOKUP(Z84,'Team data'!$B$2:$L$21,11)*$AF84)+(VLOOKUP(Z84,'Team data'!$B$2:$L$21,11)*$AG84)+$AE84),0)+IFERROR((VLOOKUP(AA84,'Team data'!$B$2:$L$21,11)*$AF84)+(VLOOKUP(AA84,'Team data'!$B$2:$L$21,11)*$AG84)+$AE84,0)</f>
        <v>4.2203979352080303</v>
      </c>
      <c r="AN84">
        <f>IFERROR(((VLOOKUP(AB84,'Team data'!$B$2:$L$21,11)*$AF84)+(VLOOKUP(AB84,'Team data'!$B$2:$L$21,11)*$AG84)+$AE84),0)+IFERROR((VLOOKUP(AC84,'Team data'!$B$2:$L$21,11)*$AF84)+(VLOOKUP(AC84,'Team data'!$B$2:$L$21,11)*$AG84)+$AE84,0)</f>
        <v>2.1535048786706965</v>
      </c>
      <c r="AO84">
        <f>IFERROR((VLOOKUP(AD84,'Team data'!$B$2:$L$21,11)*$AF84)+(VLOOKUP(AD84,'Team data'!$B$2:$L$21,11)*$AG84)+$AE84,0)</f>
        <v>2.201824869162083</v>
      </c>
      <c r="AP84">
        <f t="shared" si="1"/>
        <v>19.327655568039539</v>
      </c>
    </row>
    <row r="85" spans="1:42">
      <c r="A85" t="s">
        <v>191</v>
      </c>
      <c r="B85" t="s">
        <v>87</v>
      </c>
      <c r="C85" t="s">
        <v>88</v>
      </c>
      <c r="D85" t="s">
        <v>73</v>
      </c>
      <c r="E85" t="s">
        <v>69</v>
      </c>
      <c r="F85" s="2">
        <v>0.63</v>
      </c>
      <c r="G85" s="2">
        <v>0.13</v>
      </c>
      <c r="H85" s="2">
        <v>0.63</v>
      </c>
      <c r="I85" s="2">
        <v>0.11</v>
      </c>
      <c r="J85" s="2">
        <v>0.64</v>
      </c>
      <c r="K85" s="2">
        <v>0.08</v>
      </c>
      <c r="L85" s="2">
        <f>(F85+H85+J85)/3</f>
        <v>0.6333333333333333</v>
      </c>
      <c r="M85" s="2">
        <f>(G85+I85+K85)/3</f>
        <v>0.10666666666666667</v>
      </c>
      <c r="N85" s="2">
        <f>SUM(L85+M85)</f>
        <v>0.74</v>
      </c>
      <c r="O85" s="2">
        <v>86</v>
      </c>
      <c r="P85" t="s">
        <v>41</v>
      </c>
      <c r="Q85" t="s">
        <v>74</v>
      </c>
      <c r="S85" t="s">
        <v>75</v>
      </c>
      <c r="T85" t="s">
        <v>76</v>
      </c>
      <c r="U85" t="s">
        <v>77</v>
      </c>
      <c r="V85" t="s">
        <v>78</v>
      </c>
      <c r="X85" t="s">
        <v>79</v>
      </c>
      <c r="Z85" t="s">
        <v>49</v>
      </c>
      <c r="AB85" t="s">
        <v>80</v>
      </c>
      <c r="AD85" t="s">
        <v>81</v>
      </c>
      <c r="AE85" t="str">
        <f>IF(O85&gt;59,"2","1")</f>
        <v>2</v>
      </c>
      <c r="AF85">
        <f>IF(C85="D",L85*6, IF( C85="M",L85*5, L85*4))</f>
        <v>2.5333333333333332</v>
      </c>
      <c r="AG85">
        <f>IF(D85="D",M85*3, IF( D85="M",M85*3, M85*3))</f>
        <v>0.32</v>
      </c>
      <c r="AH85">
        <f>IFERROR(((VLOOKUP(Q85,'Team data'!$B$2:$L$21,11)*$AF85)+(VLOOKUP(Q85,'Team data'!$B$2:$L$21,11)*$AG85)+$AE85),0)+IFERROR((VLOOKUP(R85,'Team data'!$B$2:$L$21,11)*$AF85)+(VLOOKUP(R85,'Team data'!$B$2:$L$21,11)*$AG85)+$AE85,0)</f>
        <v>5.4864010918620369</v>
      </c>
      <c r="AI85">
        <f>IFERROR((VLOOKUP(S85,'Team data'!$B$2:$L$21,11)*$AF85)+(VLOOKUP(S85,'Team data'!$B$2:$L$21,11)*$AG85)+$AE85,0)</f>
        <v>4.9898113159205124</v>
      </c>
      <c r="AJ85">
        <f>IFERROR(((VLOOKUP(T85,'Team data'!$B$2:$L$21,11)*$AF85)+(VLOOKUP(T85,'Team data'!$B$2:$L$21,11)*$AG85)+$AE85),0)+IFERROR((VLOOKUP(U85,'Team data'!$B$2:$L$21,11)*$AF85)+(VLOOKUP(U85,'Team data'!$B$2:$L$21,11)*$AG85)+$AE85,0)</f>
        <v>9.640270586245963</v>
      </c>
      <c r="AK85">
        <f>IFERROR(((VLOOKUP(V85,'Team data'!$B$2:$L$21,11)*$AF85)+(VLOOKUP(V85,'Team data'!$B$2:$L$21,11)*$AG85)+$AE85),0)+IFERROR((VLOOKUP(W85,'Team data'!$B$2:$L$21,11)*$AF85)+(VLOOKUP(W85,'Team data'!$B$2:$L$21,11)*$AG85)+$AE85,0)</f>
        <v>4.3913454257721867</v>
      </c>
      <c r="AL85">
        <f>IFERROR(((VLOOKUP(X85,'Team data'!$B$2:$L$21,11)*$AF85)+(VLOOKUP(X85,'Team data'!$B$2:$L$21,11)*$AG85)+$AE85),0)+IFERROR((VLOOKUP(Y85,'Team data'!$B$2:$L$21,11)*$AF85)+(VLOOKUP(Y85,'Team data'!$B$2:$L$21,11)*$AG85)+$AE85,0)</f>
        <v>4.5580326927814214</v>
      </c>
      <c r="AM85">
        <f>IFERROR(((VLOOKUP(Z85,'Team data'!$B$2:$L$21,11)*$AF85)+(VLOOKUP(Z85,'Team data'!$B$2:$L$21,11)*$AG85)+$AE85),0)+IFERROR((VLOOKUP(AA85,'Team data'!$B$2:$L$21,11)*$AF85)+(VLOOKUP(AA85,'Team data'!$B$2:$L$21,11)*$AG85)+$AE85,0)</f>
        <v>4.5823344597491609</v>
      </c>
      <c r="AN85">
        <f>IFERROR(((VLOOKUP(AB85,'Team data'!$B$2:$L$21,11)*$AF85)+(VLOOKUP(AB85,'Team data'!$B$2:$L$21,11)*$AG85)+$AE85),0)+IFERROR((VLOOKUP(AC85,'Team data'!$B$2:$L$21,11)*$AF85)+(VLOOKUP(AC85,'Team data'!$B$2:$L$21,11)*$AG85)+$AE85,0)</f>
        <v>3.7254443512462165</v>
      </c>
      <c r="AO85">
        <f>IFERROR((VLOOKUP(AD85,'Team data'!$B$2:$L$21,11)*$AF85)+(VLOOKUP(AD85,'Team data'!$B$2:$L$21,11)*$AG85)+$AE85,0)</f>
        <v>4.3358388975217377</v>
      </c>
      <c r="AP85">
        <f t="shared" si="1"/>
        <v>41.709478821099239</v>
      </c>
    </row>
    <row r="86" spans="1:42">
      <c r="A86" t="s">
        <v>192</v>
      </c>
      <c r="B86" t="s">
        <v>87</v>
      </c>
      <c r="C86" t="s">
        <v>88</v>
      </c>
      <c r="D86" t="s">
        <v>103</v>
      </c>
      <c r="E86" t="s">
        <v>104</v>
      </c>
      <c r="F86" s="2">
        <v>0.22</v>
      </c>
      <c r="G86" s="2">
        <v>0.17</v>
      </c>
      <c r="H86" s="2">
        <v>0.24</v>
      </c>
      <c r="I86" s="2">
        <v>0.15</v>
      </c>
      <c r="J86" s="2">
        <v>0.21</v>
      </c>
      <c r="K86" s="2">
        <v>0.19</v>
      </c>
      <c r="L86" s="2">
        <f>(F86+H86+J86)/3</f>
        <v>0.2233333333333333</v>
      </c>
      <c r="M86" s="2">
        <f>(G86+I86+K86)/3</f>
        <v>0.17</v>
      </c>
      <c r="N86" s="2">
        <f>SUM(L86+M86)</f>
        <v>0.39333333333333331</v>
      </c>
      <c r="O86" s="2">
        <v>52</v>
      </c>
      <c r="P86" t="s">
        <v>41</v>
      </c>
      <c r="Q86" t="s">
        <v>77</v>
      </c>
      <c r="S86" t="s">
        <v>70</v>
      </c>
      <c r="T86" t="s">
        <v>79</v>
      </c>
      <c r="V86" t="s">
        <v>105</v>
      </c>
      <c r="X86" t="s">
        <v>44</v>
      </c>
      <c r="Z86" t="s">
        <v>81</v>
      </c>
      <c r="AB86" t="s">
        <v>74</v>
      </c>
      <c r="AC86" t="s">
        <v>42</v>
      </c>
      <c r="AD86" t="s">
        <v>45</v>
      </c>
      <c r="AE86" t="str">
        <f>IF(O86&gt;59,"2","1")</f>
        <v>1</v>
      </c>
      <c r="AF86">
        <f>IF(C86="D",L86*6, IF( C86="M",L86*5, L86*4))</f>
        <v>0.8933333333333332</v>
      </c>
      <c r="AG86">
        <f>IF(D86="D",M86*3, IF( D86="M",M86*3, M86*3))</f>
        <v>0.51</v>
      </c>
      <c r="AH86">
        <f>IFERROR(((VLOOKUP(Q86,'Team data'!$B$2:$L$21,11)*$AF86)+(VLOOKUP(Q86,'Team data'!$B$2:$L$21,11)*$AG86)+$AE86),0)+IFERROR((VLOOKUP(R86,'Team data'!$B$2:$L$21,11)*$AF86)+(VLOOKUP(R86,'Team data'!$B$2:$L$21,11)*$AG86)+$AE86,0)</f>
        <v>1.8858278091192877</v>
      </c>
      <c r="AI86">
        <f>IFERROR((VLOOKUP(S86,'Team data'!$B$2:$L$21,11)*$AF86)+(VLOOKUP(S86,'Team data'!$B$2:$L$21,11)*$AG86)+$AE86,0)</f>
        <v>2.750113945300797</v>
      </c>
      <c r="AJ86">
        <f>IFERROR(((VLOOKUP(T86,'Team data'!$B$2:$L$21,11)*$AF86)+(VLOOKUP(T86,'Team data'!$B$2:$L$21,11)*$AG86)+$AE86),0)+IFERROR((VLOOKUP(U86,'Team data'!$B$2:$L$21,11)*$AF86)+(VLOOKUP(U86,'Team data'!$B$2:$L$21,11)*$AG86)+$AE86,0)</f>
        <v>2.2580978547441335</v>
      </c>
      <c r="AK86">
        <f>IFERROR(((VLOOKUP(V86,'Team data'!$B$2:$L$21,11)*$AF86)+(VLOOKUP(V86,'Team data'!$B$2:$L$21,11)*$AG86)+$AE86),0)+IFERROR((VLOOKUP(W86,'Team data'!$B$2:$L$21,11)*$AF86)+(VLOOKUP(W86,'Team data'!$B$2:$L$21,11)*$AG86)+$AE86,0)</f>
        <v>1.6684867598571231</v>
      </c>
      <c r="AL86">
        <f>IFERROR(((VLOOKUP(X86,'Team data'!$B$2:$L$21,11)*$AF86)+(VLOOKUP(X86,'Team data'!$B$2:$L$21,11)*$AG86)+$AE86),0)+IFERROR((VLOOKUP(Y86,'Team data'!$B$2:$L$21,11)*$AF86)+(VLOOKUP(Y86,'Team data'!$B$2:$L$21,11)*$AG86)+$AE86,0)</f>
        <v>2.4361234204525148</v>
      </c>
      <c r="AM86">
        <f>IFERROR(((VLOOKUP(Z86,'Team data'!$B$2:$L$21,11)*$AF86)+(VLOOKUP(Z86,'Team data'!$B$2:$L$21,11)*$AG86)+$AE86),0)+IFERROR((VLOOKUP(AA86,'Team data'!$B$2:$L$21,11)*$AF86)+(VLOOKUP(AA86,'Team data'!$B$2:$L$21,11)*$AG86)+$AE86,0)</f>
        <v>2.1488179624493595</v>
      </c>
      <c r="AN86">
        <f>IFERROR(((VLOOKUP(AB86,'Team data'!$B$2:$L$21,11)*$AF86)+(VLOOKUP(AB86,'Team data'!$B$2:$L$21,11)*$AG86)+$AE86),0)+IFERROR((VLOOKUP(AC86,'Team data'!$B$2:$L$21,11)*$AF86)+(VLOOKUP(AC86,'Team data'!$B$2:$L$21,11)*$AG86)+$AE86,0)</f>
        <v>5.1851465229865106</v>
      </c>
      <c r="AO86">
        <f>IFERROR((VLOOKUP(AD86,'Team data'!$B$2:$L$21,11)*$AF86)+(VLOOKUP(AD86,'Team data'!$B$2:$L$21,11)*$AG86)+$AE86,0)</f>
        <v>1.8486122334984314</v>
      </c>
      <c r="AP86">
        <f t="shared" si="1"/>
        <v>20.181226508408159</v>
      </c>
    </row>
    <row r="87" spans="1:42">
      <c r="A87" t="s">
        <v>193</v>
      </c>
      <c r="B87" t="s">
        <v>51</v>
      </c>
      <c r="C87" t="s">
        <v>52</v>
      </c>
      <c r="D87" t="s">
        <v>110</v>
      </c>
      <c r="E87" t="s">
        <v>91</v>
      </c>
      <c r="F87" s="2">
        <v>0.09</v>
      </c>
      <c r="G87" s="2">
        <v>0.06</v>
      </c>
      <c r="H87" s="2">
        <v>0.08</v>
      </c>
      <c r="I87" s="2">
        <v>7.0000000000000007E-2</v>
      </c>
      <c r="J87" s="2">
        <v>0.08</v>
      </c>
      <c r="K87" s="2">
        <v>0.09</v>
      </c>
      <c r="L87" s="2">
        <f>(F87+H87+J87)/3</f>
        <v>8.3333333333333329E-2</v>
      </c>
      <c r="M87" s="2">
        <f>(G87+I87+K87)/3</f>
        <v>7.3333333333333334E-2</v>
      </c>
      <c r="N87" s="2">
        <f>SUM(L87+M87)</f>
        <v>0.15666666666666668</v>
      </c>
      <c r="O87" s="4">
        <v>57</v>
      </c>
      <c r="P87" t="s">
        <v>41</v>
      </c>
      <c r="Q87" t="s">
        <v>104</v>
      </c>
      <c r="S87" t="s">
        <v>105</v>
      </c>
      <c r="T87" t="s">
        <v>69</v>
      </c>
      <c r="V87" t="s">
        <v>42</v>
      </c>
      <c r="X87" t="s">
        <v>71</v>
      </c>
      <c r="Z87" t="s">
        <v>99</v>
      </c>
      <c r="AA87" t="s">
        <v>111</v>
      </c>
      <c r="AB87" t="s">
        <v>68</v>
      </c>
      <c r="AD87" t="s">
        <v>56</v>
      </c>
      <c r="AE87" t="str">
        <f>IF(O87&gt;59,"2","1")</f>
        <v>1</v>
      </c>
      <c r="AF87">
        <f>IF(C87="D",L87*6, IF( C87="M",L87*5, L87*4))</f>
        <v>0.41666666666666663</v>
      </c>
      <c r="AG87">
        <f>IF(D87="D",M87*3, IF( D87="M",M87*3, M87*3))</f>
        <v>0.22</v>
      </c>
      <c r="AH87">
        <f>IFERROR(((VLOOKUP(Q87,'Team data'!$B$2:$L$21,11)*$AF87)+(VLOOKUP(Q87,'Team data'!$B$2:$L$21,11)*$AG87)+$AE87),0)+IFERROR((VLOOKUP(R87,'Team data'!$B$2:$L$21,11)*$AF87)+(VLOOKUP(R87,'Team data'!$B$2:$L$21,11)*$AG87)+$AE87,0)</f>
        <v>1.7189870347091676</v>
      </c>
      <c r="AI87">
        <f>IFERROR((VLOOKUP(S87,'Team data'!$B$2:$L$21,11)*$AF87)+(VLOOKUP(S87,'Team data'!$B$2:$L$21,11)*$AG87)+$AE87,0)</f>
        <v>1.3032802164672459</v>
      </c>
      <c r="AJ87">
        <f>IFERROR(((VLOOKUP(T87,'Team data'!$B$2:$L$21,11)*$AF87)+(VLOOKUP(T87,'Team data'!$B$2:$L$21,11)*$AG87)+$AE87),0)+IFERROR((VLOOKUP(U87,'Team data'!$B$2:$L$21,11)*$AF87)+(VLOOKUP(U87,'Team data'!$B$2:$L$21,11)*$AG87)+$AE87,0)</f>
        <v>1.6266400761433155</v>
      </c>
      <c r="AK87">
        <f>IFERROR(((VLOOKUP(V87,'Team data'!$B$2:$L$21,11)*$AF87)+(VLOOKUP(V87,'Team data'!$B$2:$L$21,11)*$AG87)+$AE87),0)+IFERROR((VLOOKUP(W87,'Team data'!$B$2:$L$21,11)*$AF87)+(VLOOKUP(W87,'Team data'!$B$2:$L$21,11)*$AG87)+$AE87,0)</f>
        <v>1.6671191137159087</v>
      </c>
      <c r="AL87">
        <f>IFERROR(((VLOOKUP(X87,'Team data'!$B$2:$L$21,11)*$AF87)+(VLOOKUP(X87,'Team data'!$B$2:$L$21,11)*$AG87)+$AE87),0)+IFERROR((VLOOKUP(Y87,'Team data'!$B$2:$L$21,11)*$AF87)+(VLOOKUP(Y87,'Team data'!$B$2:$L$21,11)*$AG87)+$AE87,0)</f>
        <v>1.6904196195133503</v>
      </c>
      <c r="AM87">
        <f>IFERROR(((VLOOKUP(Z87,'Team data'!$B$2:$L$21,11)*$AF87)+(VLOOKUP(Z87,'Team data'!$B$2:$L$21,11)*$AG87)+$AE87),0)+IFERROR((VLOOKUP(AA87,'Team data'!$B$2:$L$21,11)*$AF87)+(VLOOKUP(AA87,'Team data'!$B$2:$L$21,11)*$AG87)+$AE87,0)</f>
        <v>3.1086970201011486</v>
      </c>
      <c r="AN87">
        <f>IFERROR(((VLOOKUP(AB87,'Team data'!$B$2:$L$21,11)*$AF87)+(VLOOKUP(AB87,'Team data'!$B$2:$L$21,11)*$AG87)+$AE87),0)+IFERROR((VLOOKUP(AC87,'Team data'!$B$2:$L$21,11)*$AF87)+(VLOOKUP(AC87,'Team data'!$B$2:$L$21,11)*$AG87)+$AE87,0)</f>
        <v>1.6364858915807139</v>
      </c>
      <c r="AO87">
        <f>IFERROR((VLOOKUP(AD87,'Team data'!$B$2:$L$21,11)*$AF87)+(VLOOKUP(AD87,'Team data'!$B$2:$L$21,11)*$AG87)+$AE87,0)</f>
        <v>1.5973596880375776</v>
      </c>
      <c r="AP87">
        <f t="shared" si="1"/>
        <v>14.348988660268429</v>
      </c>
    </row>
    <row r="88" spans="1:42">
      <c r="A88" t="s">
        <v>194</v>
      </c>
      <c r="B88" t="s">
        <v>51</v>
      </c>
      <c r="C88" t="s">
        <v>52</v>
      </c>
      <c r="D88" t="s">
        <v>53</v>
      </c>
      <c r="E88" t="s">
        <v>44</v>
      </c>
      <c r="F88" s="2">
        <v>0.02</v>
      </c>
      <c r="G88" s="2">
        <v>0.04</v>
      </c>
      <c r="H88" s="2">
        <v>0.03</v>
      </c>
      <c r="I88" s="2">
        <v>0.01</v>
      </c>
      <c r="J88" s="2">
        <v>0.05</v>
      </c>
      <c r="K88" s="2">
        <v>0.01</v>
      </c>
      <c r="L88" s="2">
        <f>(F88+H88+J88)/3</f>
        <v>3.3333333333333333E-2</v>
      </c>
      <c r="M88" s="2">
        <f>(G88+I88+K88)/3</f>
        <v>0.02</v>
      </c>
      <c r="N88" s="2">
        <f>SUM(L88+M88)</f>
        <v>5.333333333333333E-2</v>
      </c>
      <c r="O88" s="2">
        <v>66</v>
      </c>
      <c r="P88" t="s">
        <v>41</v>
      </c>
      <c r="Q88" t="s">
        <v>48</v>
      </c>
      <c r="R88" t="s">
        <v>42</v>
      </c>
      <c r="S88" t="s">
        <v>47</v>
      </c>
      <c r="T88" t="s">
        <v>54</v>
      </c>
      <c r="U88" t="s">
        <v>55</v>
      </c>
      <c r="V88" t="s">
        <v>56</v>
      </c>
      <c r="X88" t="s">
        <v>57</v>
      </c>
      <c r="Z88" t="s">
        <v>58</v>
      </c>
      <c r="AB88" t="s">
        <v>59</v>
      </c>
      <c r="AC88" t="s">
        <v>60</v>
      </c>
      <c r="AD88" t="s">
        <v>61</v>
      </c>
      <c r="AE88" t="str">
        <f>IF(O88&gt;59,"2","1")</f>
        <v>2</v>
      </c>
      <c r="AF88">
        <f>IF(C88="D",L88*6, IF( C88="M",L88*5, L88*4))</f>
        <v>0.16666666666666666</v>
      </c>
      <c r="AG88">
        <f>IF(D88="D",M88*3, IF( D88="M",M88*3, M88*3))</f>
        <v>0.06</v>
      </c>
      <c r="AH88">
        <f>IFERROR(((VLOOKUP(Q88,'Team data'!$B$2:$L$21,11)*$AF88)+(VLOOKUP(Q88,'Team data'!$B$2:$L$21,11)*$AG88)+$AE88),0)+IFERROR((VLOOKUP(R88,'Team data'!$B$2:$L$21,11)*$AF88)+(VLOOKUP(R88,'Team data'!$B$2:$L$21,11)*$AG88)+$AE88,0)</f>
        <v>4.3454824840442647</v>
      </c>
      <c r="AI88">
        <f>IFERROR((VLOOKUP(S88,'Team data'!$B$2:$L$21,11)*$AF88)+(VLOOKUP(S88,'Team data'!$B$2:$L$21,11)*$AG88)+$AE88,0)</f>
        <v>2.3049798022893695</v>
      </c>
      <c r="AJ88">
        <f>IFERROR(((VLOOKUP(T88,'Team data'!$B$2:$L$21,11)*$AF88)+(VLOOKUP(T88,'Team data'!$B$2:$L$21,11)*$AG88)+$AE88),0)+IFERROR((VLOOKUP(U88,'Team data'!$B$2:$L$21,11)*$AF88)+(VLOOKUP(U88,'Team data'!$B$2:$L$21,11)*$AG88)+$AE88,0)</f>
        <v>4.4351853301194879</v>
      </c>
      <c r="AK88">
        <f>IFERROR(((VLOOKUP(V88,'Team data'!$B$2:$L$21,11)*$AF88)+(VLOOKUP(V88,'Team data'!$B$2:$L$21,11)*$AG88)+$AE88),0)+IFERROR((VLOOKUP(W88,'Team data'!$B$2:$L$21,11)*$AF88)+(VLOOKUP(W88,'Team data'!$B$2:$L$21,11)*$AG88)+$AE88,0)</f>
        <v>2.2126725590919123</v>
      </c>
      <c r="AL88">
        <f>IFERROR(((VLOOKUP(X88,'Team data'!$B$2:$L$21,11)*$AF88)+(VLOOKUP(X88,'Team data'!$B$2:$L$21,11)*$AG88)+$AE88),0)+IFERROR((VLOOKUP(Y88,'Team data'!$B$2:$L$21,11)*$AF88)+(VLOOKUP(Y88,'Team data'!$B$2:$L$21,11)*$AG88)+$AE88,0)</f>
        <v>2.2559744416765621</v>
      </c>
      <c r="AM88">
        <f>IFERROR(((VLOOKUP(Z88,'Team data'!$B$2:$L$21,11)*$AF88)+(VLOOKUP(Z88,'Team data'!$B$2:$L$21,11)*$AG88)+$AE88),0)+IFERROR((VLOOKUP(AA88,'Team data'!$B$2:$L$21,11)*$AF88)+(VLOOKUP(AA88,'Team data'!$B$2:$L$21,11)*$AG88)+$AE88,0)</f>
        <v>2.2051387187651201</v>
      </c>
      <c r="AN88">
        <f>IFERROR(((VLOOKUP(AB88,'Team data'!$B$2:$L$21,11)*$AF88)+(VLOOKUP(AB88,'Team data'!$B$2:$L$21,11)*$AG88)+$AE88),0)+IFERROR((VLOOKUP(AC88,'Team data'!$B$2:$L$21,11)*$AF88)+(VLOOKUP(AC88,'Team data'!$B$2:$L$21,11)*$AG88)+$AE88,0)</f>
        <v>4.3947193579417707</v>
      </c>
      <c r="AO88">
        <f>IFERROR((VLOOKUP(AD88,'Team data'!$B$2:$L$21,11)*$AF88)+(VLOOKUP(AD88,'Team data'!$B$2:$L$21,11)*$AG88)+$AE88,0)</f>
        <v>2.2458038435963759</v>
      </c>
      <c r="AP88">
        <f t="shared" si="1"/>
        <v>24.399956537524865</v>
      </c>
    </row>
    <row r="89" spans="1:42">
      <c r="A89" t="s">
        <v>195</v>
      </c>
      <c r="B89" t="s">
        <v>37</v>
      </c>
      <c r="C89" t="s">
        <v>38</v>
      </c>
      <c r="D89" t="s">
        <v>122</v>
      </c>
      <c r="E89" t="s">
        <v>61</v>
      </c>
      <c r="F89" s="2">
        <v>0.04</v>
      </c>
      <c r="G89" s="2">
        <v>0.03</v>
      </c>
      <c r="H89" s="2">
        <v>0.08</v>
      </c>
      <c r="I89" s="2">
        <v>0.06</v>
      </c>
      <c r="J89" s="2">
        <v>0.11</v>
      </c>
      <c r="K89" s="2">
        <v>0.04</v>
      </c>
      <c r="L89" s="2">
        <f>(F89+H89+J89)/3</f>
        <v>7.6666666666666661E-2</v>
      </c>
      <c r="M89" s="2">
        <f>(G89+I89+K89)/3</f>
        <v>4.3333333333333335E-2</v>
      </c>
      <c r="N89" s="2">
        <f>SUM(L89+M89)</f>
        <v>0.12</v>
      </c>
      <c r="O89" s="2">
        <v>91</v>
      </c>
      <c r="P89" t="s">
        <v>41</v>
      </c>
      <c r="Q89" t="s">
        <v>59</v>
      </c>
      <c r="S89" t="s">
        <v>56</v>
      </c>
      <c r="T89" t="s">
        <v>74</v>
      </c>
      <c r="U89" t="s">
        <v>66</v>
      </c>
      <c r="V89" t="s">
        <v>47</v>
      </c>
      <c r="X89" t="s">
        <v>91</v>
      </c>
      <c r="Z89" t="s">
        <v>105</v>
      </c>
      <c r="AB89" t="s">
        <v>46</v>
      </c>
      <c r="AD89" t="s">
        <v>84</v>
      </c>
      <c r="AE89" t="str">
        <f>IF(O89&gt;59,"2","1")</f>
        <v>2</v>
      </c>
      <c r="AF89">
        <f>IF(C89="D",L89*6, IF( C89="M",L89*5, L89*4))</f>
        <v>0.45999999999999996</v>
      </c>
      <c r="AG89">
        <f>IF(D89="D",M89*3, IF( D89="M",M89*3, M89*3))</f>
        <v>0.13</v>
      </c>
      <c r="AH89">
        <f>IFERROR(((VLOOKUP(Q89,'Team data'!$B$2:$L$21,11)*$AF89)+(VLOOKUP(Q89,'Team data'!$B$2:$L$21,11)*$AG89)+$AE89),0)+IFERROR((VLOOKUP(R89,'Team data'!$B$2:$L$21,11)*$AF89)+(VLOOKUP(R89,'Team data'!$B$2:$L$21,11)*$AG89)+$AE89,0)</f>
        <v>2.4934672519745154</v>
      </c>
      <c r="AI89">
        <f>IFERROR((VLOOKUP(S89,'Team data'!$B$2:$L$21,11)*$AF89)+(VLOOKUP(S89,'Team data'!$B$2:$L$21,11)*$AG89)+$AE89,0)</f>
        <v>2.553574161165713</v>
      </c>
      <c r="AJ89">
        <f>IFERROR(((VLOOKUP(T89,'Team data'!$B$2:$L$21,11)*$AF89)+(VLOOKUP(T89,'Team data'!$B$2:$L$21,11)*$AG89)+$AE89),0)+IFERROR((VLOOKUP(U89,'Team data'!$B$2:$L$21,11)*$AF89)+(VLOOKUP(U89,'Team data'!$B$2:$L$21,11)*$AG89)+$AE89,0)</f>
        <v>5.2038977548141681</v>
      </c>
      <c r="AK89">
        <f>IFERROR(((VLOOKUP(V89,'Team data'!$B$2:$L$21,11)*$AF89)+(VLOOKUP(V89,'Team data'!$B$2:$L$21,11)*$AG89)+$AE89),0)+IFERROR((VLOOKUP(W89,'Team data'!$B$2:$L$21,11)*$AF89)+(VLOOKUP(W89,'Team data'!$B$2:$L$21,11)*$AG89)+$AE89,0)</f>
        <v>2.7938444853708595</v>
      </c>
      <c r="AL89">
        <f>IFERROR(((VLOOKUP(X89,'Team data'!$B$2:$L$21,11)*$AF89)+(VLOOKUP(X89,'Team data'!$B$2:$L$21,11)*$AG89)+$AE89),0)+IFERROR((VLOOKUP(Y89,'Team data'!$B$2:$L$21,11)*$AF89)+(VLOOKUP(Y89,'Team data'!$B$2:$L$21,11)*$AG89)+$AE89,0)</f>
        <v>2.3724264185608406</v>
      </c>
      <c r="AM89">
        <f>IFERROR(((VLOOKUP(Z89,'Team data'!$B$2:$L$21,11)*$AF89)+(VLOOKUP(Z89,'Team data'!$B$2:$L$21,11)*$AG89)+$AE89),0)+IFERROR((VLOOKUP(AA89,'Team data'!$B$2:$L$21,11)*$AF89)+(VLOOKUP(AA89,'Team data'!$B$2:$L$21,11)*$AG89)+$AE89,0)</f>
        <v>2.2810502529565575</v>
      </c>
      <c r="AN89">
        <f>IFERROR(((VLOOKUP(AB89,'Team data'!$B$2:$L$21,11)*$AF89)+(VLOOKUP(AB89,'Team data'!$B$2:$L$21,11)*$AG89)+$AE89),0)+IFERROR((VLOOKUP(AC89,'Team data'!$B$2:$L$21,11)*$AF89)+(VLOOKUP(AC89,'Team data'!$B$2:$L$21,11)*$AG89)+$AE89,0)</f>
        <v>2.4944721265907441</v>
      </c>
      <c r="AO89">
        <f>IFERROR((VLOOKUP(AD89,'Team data'!$B$2:$L$21,11)*$AF89)+(VLOOKUP(AD89,'Team data'!$B$2:$L$21,11)*$AG89)+$AE89,0)</f>
        <v>2.6037858561047389</v>
      </c>
      <c r="AP89">
        <f t="shared" si="1"/>
        <v>22.796518307538136</v>
      </c>
    </row>
    <row r="90" spans="1:42">
      <c r="A90" t="s">
        <v>196</v>
      </c>
      <c r="B90" t="s">
        <v>37</v>
      </c>
      <c r="C90" t="s">
        <v>38</v>
      </c>
      <c r="D90" t="s">
        <v>108</v>
      </c>
      <c r="E90" t="s">
        <v>74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0.01</v>
      </c>
      <c r="L90" s="2">
        <f>(F90+H90+J90)/3</f>
        <v>0</v>
      </c>
      <c r="M90" s="2">
        <f>(G90+I90+K90)/3</f>
        <v>3.3333333333333335E-3</v>
      </c>
      <c r="N90" s="2">
        <f>SUM(L90+M90)</f>
        <v>3.3333333333333335E-3</v>
      </c>
      <c r="O90" s="2">
        <v>90</v>
      </c>
      <c r="P90" t="s">
        <v>41</v>
      </c>
      <c r="Q90" t="s">
        <v>97</v>
      </c>
      <c r="S90" t="s">
        <v>66</v>
      </c>
      <c r="T90" t="s">
        <v>71</v>
      </c>
      <c r="U90" t="s">
        <v>75</v>
      </c>
      <c r="V90" t="s">
        <v>58</v>
      </c>
      <c r="X90" t="s">
        <v>59</v>
      </c>
      <c r="Z90" t="s">
        <v>42</v>
      </c>
      <c r="AA90" t="s">
        <v>45</v>
      </c>
      <c r="AB90" t="s">
        <v>57</v>
      </c>
      <c r="AC90" t="s">
        <v>76</v>
      </c>
      <c r="AD90" t="s">
        <v>55</v>
      </c>
      <c r="AE90" t="str">
        <f>IF(O90&gt;59,"2","1")</f>
        <v>2</v>
      </c>
      <c r="AF90">
        <f>IF(C90="D",L90*6, IF( C90="M",L90*5, L90*4))</f>
        <v>0</v>
      </c>
      <c r="AG90">
        <f>IF(D90="D",M90*3, IF( D90="M",M90*3, M90*3))</f>
        <v>0.01</v>
      </c>
      <c r="AH90">
        <f>IFERROR(((VLOOKUP(Q90,'Team data'!$B$2:$L$21,11)*$AF90)+(VLOOKUP(Q90,'Team data'!$B$2:$L$21,11)*$AG90)+$AE90),0)+IFERROR((VLOOKUP(R90,'Team data'!$B$2:$L$21,11)*$AF90)+(VLOOKUP(R90,'Team data'!$B$2:$L$21,11)*$AG90)+$AE90,0)</f>
        <v>2.0098425142849736</v>
      </c>
      <c r="AI90">
        <f>IFERROR((VLOOKUP(S90,'Team data'!$B$2:$L$21,11)*$AF90)+(VLOOKUP(S90,'Team data'!$B$2:$L$21,11)*$AG90)+$AE90,0)</f>
        <v>2.0081863512763611</v>
      </c>
      <c r="AJ90">
        <f>IFERROR(((VLOOKUP(T90,'Team data'!$B$2:$L$21,11)*$AF90)+(VLOOKUP(T90,'Team data'!$B$2:$L$21,11)*$AG90)+$AE90),0)+IFERROR((VLOOKUP(U90,'Team data'!$B$2:$L$21,11)*$AF90)+(VLOOKUP(U90,'Team data'!$B$2:$L$21,11)*$AG90)+$AE90,0)</f>
        <v>4.0213225979041241</v>
      </c>
      <c r="AK90">
        <f>IFERROR(((VLOOKUP(V90,'Team data'!$B$2:$L$21,11)*$AF90)+(VLOOKUP(V90,'Team data'!$B$2:$L$21,11)*$AG90)+$AE90),0)+IFERROR((VLOOKUP(W90,'Team data'!$B$2:$L$21,11)*$AF90)+(VLOOKUP(W90,'Team data'!$B$2:$L$21,11)*$AG90)+$AE90,0)</f>
        <v>2.0090502375925787</v>
      </c>
      <c r="AL90">
        <f>IFERROR(((VLOOKUP(X90,'Team data'!$B$2:$L$21,11)*$AF90)+(VLOOKUP(X90,'Team data'!$B$2:$L$21,11)*$AG90)+$AE90),0)+IFERROR((VLOOKUP(Y90,'Team data'!$B$2:$L$21,11)*$AF90)+(VLOOKUP(Y90,'Team data'!$B$2:$L$21,11)*$AG90)+$AE90,0)</f>
        <v>2.0083638517283817</v>
      </c>
      <c r="AM90">
        <f>IFERROR(((VLOOKUP(Z90,'Team data'!$B$2:$L$21,11)*$AF90)+(VLOOKUP(Z90,'Team data'!$B$2:$L$21,11)*$AG90)+$AE90),0)+IFERROR((VLOOKUP(AA90,'Team data'!$B$2:$L$21,11)*$AF90)+(VLOOKUP(AA90,'Team data'!$B$2:$L$21,11)*$AG90)+$AE90,0)</f>
        <v>4.0165254287400707</v>
      </c>
      <c r="AN90">
        <f>IFERROR(((VLOOKUP(AB90,'Team data'!$B$2:$L$21,11)*$AF90)+(VLOOKUP(AB90,'Team data'!$B$2:$L$21,11)*$AG90)+$AE90),0)+IFERROR((VLOOKUP(AC90,'Team data'!$B$2:$L$21,11)*$AF90)+(VLOOKUP(AC90,'Team data'!$B$2:$L$21,11)*$AG90)+$AE90,0)</f>
        <v>4.0247479813514389</v>
      </c>
      <c r="AO90">
        <f>IFERROR((VLOOKUP(AD90,'Team data'!$B$2:$L$21,11)*$AF90)+(VLOOKUP(AD90,'Team data'!$B$2:$L$21,11)*$AG90)+$AE90,0)</f>
        <v>2.0099971606007441</v>
      </c>
      <c r="AP90">
        <f t="shared" si="1"/>
        <v>22.108036123478673</v>
      </c>
    </row>
    <row r="91" spans="1:42">
      <c r="A91" t="s">
        <v>197</v>
      </c>
      <c r="B91" t="s">
        <v>63</v>
      </c>
      <c r="C91" t="s">
        <v>64</v>
      </c>
      <c r="D91" t="s">
        <v>103</v>
      </c>
      <c r="E91" t="s">
        <v>104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f>(F91+H91+J91)/3</f>
        <v>0</v>
      </c>
      <c r="M91" s="2">
        <f>(G91+I91+K91)/3</f>
        <v>0</v>
      </c>
      <c r="N91" s="2">
        <f>SUM(L91+M91)</f>
        <v>0</v>
      </c>
      <c r="O91" s="2">
        <v>99</v>
      </c>
      <c r="P91" t="s">
        <v>41</v>
      </c>
      <c r="Q91" t="s">
        <v>77</v>
      </c>
      <c r="S91" t="s">
        <v>70</v>
      </c>
      <c r="T91" t="s">
        <v>79</v>
      </c>
      <c r="V91" t="s">
        <v>105</v>
      </c>
      <c r="X91" t="s">
        <v>44</v>
      </c>
      <c r="Z91" t="s">
        <v>81</v>
      </c>
      <c r="AB91" t="s">
        <v>74</v>
      </c>
      <c r="AC91" t="s">
        <v>42</v>
      </c>
      <c r="AD91" t="s">
        <v>45</v>
      </c>
      <c r="AE91" t="str">
        <f>IF(O91&gt;59,"2","1")</f>
        <v>2</v>
      </c>
      <c r="AF91">
        <f>IF(C91="D",L91*6, IF( C91="M",L91*5, L91*4))</f>
        <v>0</v>
      </c>
      <c r="AG91">
        <f>IF(D91="D",M91*3, IF( D91="M",M91*3, M91*3))</f>
        <v>0</v>
      </c>
      <c r="AH91">
        <f>IFERROR(((VLOOKUP(Q91,'Team data'!$B$2:$L$21,11)*$AF91)+(VLOOKUP(Q91,'Team data'!$B$2:$L$21,11)*$AG91)+$AE91),0)+IFERROR((VLOOKUP(R91,'Team data'!$B$2:$L$21,11)*$AF91)+(VLOOKUP(R91,'Team data'!$B$2:$L$21,11)*$AG91)+$AE91,0)</f>
        <v>2</v>
      </c>
      <c r="AI91">
        <f>IFERROR((VLOOKUP(S91,'Team data'!$B$2:$L$21,11)*$AF91)+(VLOOKUP(S91,'Team data'!$B$2:$L$21,11)*$AG91)+$AE91,0)</f>
        <v>2</v>
      </c>
      <c r="AJ91">
        <f>IFERROR(((VLOOKUP(T91,'Team data'!$B$2:$L$21,11)*$AF91)+(VLOOKUP(T91,'Team data'!$B$2:$L$21,11)*$AG91)+$AE91),0)+IFERROR((VLOOKUP(U91,'Team data'!$B$2:$L$21,11)*$AF91)+(VLOOKUP(U91,'Team data'!$B$2:$L$21,11)*$AG91)+$AE91,0)</f>
        <v>2</v>
      </c>
      <c r="AK91">
        <f>IFERROR(((VLOOKUP(V91,'Team data'!$B$2:$L$21,11)*$AF91)+(VLOOKUP(V91,'Team data'!$B$2:$L$21,11)*$AG91)+$AE91),0)+IFERROR((VLOOKUP(W91,'Team data'!$B$2:$L$21,11)*$AF91)+(VLOOKUP(W91,'Team data'!$B$2:$L$21,11)*$AG91)+$AE91,0)</f>
        <v>2</v>
      </c>
      <c r="AL91">
        <f>IFERROR(((VLOOKUP(X91,'Team data'!$B$2:$L$21,11)*$AF91)+(VLOOKUP(X91,'Team data'!$B$2:$L$21,11)*$AG91)+$AE91),0)+IFERROR((VLOOKUP(Y91,'Team data'!$B$2:$L$21,11)*$AF91)+(VLOOKUP(Y91,'Team data'!$B$2:$L$21,11)*$AG91)+$AE91,0)</f>
        <v>2</v>
      </c>
      <c r="AM91">
        <f>IFERROR(((VLOOKUP(Z91,'Team data'!$B$2:$L$21,11)*$AF91)+(VLOOKUP(Z91,'Team data'!$B$2:$L$21,11)*$AG91)+$AE91),0)+IFERROR((VLOOKUP(AA91,'Team data'!$B$2:$L$21,11)*$AF91)+(VLOOKUP(AA91,'Team data'!$B$2:$L$21,11)*$AG91)+$AE91,0)</f>
        <v>2</v>
      </c>
      <c r="AN91">
        <f>IFERROR(((VLOOKUP(AB91,'Team data'!$B$2:$L$21,11)*$AF91)+(VLOOKUP(AB91,'Team data'!$B$2:$L$21,11)*$AG91)+$AE91),0)+IFERROR((VLOOKUP(AC91,'Team data'!$B$2:$L$21,11)*$AF91)+(VLOOKUP(AC91,'Team data'!$B$2:$L$21,11)*$AG91)+$AE91,0)</f>
        <v>4</v>
      </c>
      <c r="AO91">
        <f>IFERROR((VLOOKUP(AD91,'Team data'!$B$2:$L$21,11)*$AF91)+(VLOOKUP(AD91,'Team data'!$B$2:$L$21,11)*$AG91)+$AE91,0)</f>
        <v>2</v>
      </c>
      <c r="AP91">
        <f t="shared" si="1"/>
        <v>18</v>
      </c>
    </row>
    <row r="92" spans="1:42">
      <c r="A92" t="s">
        <v>198</v>
      </c>
      <c r="B92" t="s">
        <v>51</v>
      </c>
      <c r="C92" t="s">
        <v>52</v>
      </c>
      <c r="D92" t="s">
        <v>93</v>
      </c>
      <c r="E92" t="s">
        <v>70</v>
      </c>
      <c r="F92" s="2">
        <v>0.22</v>
      </c>
      <c r="G92" s="2">
        <v>0.11</v>
      </c>
      <c r="H92" s="2">
        <v>0.3</v>
      </c>
      <c r="I92" s="2">
        <v>0.14000000000000001</v>
      </c>
      <c r="J92" s="2">
        <v>0.26</v>
      </c>
      <c r="K92" s="2">
        <v>0.1</v>
      </c>
      <c r="L92" s="2">
        <f>(F92+H92+J92)/3</f>
        <v>0.26</v>
      </c>
      <c r="M92" s="2">
        <f>(G92+I92+K92)/3</f>
        <v>0.11666666666666665</v>
      </c>
      <c r="N92" s="2">
        <f>SUM(L92+M92)</f>
        <v>0.37666666666666665</v>
      </c>
      <c r="O92" s="2">
        <v>83</v>
      </c>
      <c r="P92" t="s">
        <v>41</v>
      </c>
      <c r="Q92" t="s">
        <v>55</v>
      </c>
      <c r="S92" t="s">
        <v>57</v>
      </c>
      <c r="V92" t="s">
        <v>81</v>
      </c>
      <c r="X92" t="s">
        <v>48</v>
      </c>
      <c r="Z92" t="s">
        <v>78</v>
      </c>
      <c r="AB92" t="s">
        <v>67</v>
      </c>
      <c r="AC92" t="s">
        <v>80</v>
      </c>
      <c r="AD92" t="s">
        <v>43</v>
      </c>
      <c r="AE92" t="str">
        <f>IF(O92&gt;59,"2","1")</f>
        <v>2</v>
      </c>
      <c r="AF92">
        <f>IF(C92="D",L92*6, IF( C92="M",L92*5, L92*4))</f>
        <v>1.3</v>
      </c>
      <c r="AG92">
        <f>IF(D92="D",M92*3, IF( D92="M",M92*3, M92*3))</f>
        <v>0.35</v>
      </c>
      <c r="AH92">
        <f>IFERROR(((VLOOKUP(Q92,'Team data'!$B$2:$L$21,11)*$AF92)+(VLOOKUP(Q92,'Team data'!$B$2:$L$21,11)*$AG92)+$AE92),0)+IFERROR((VLOOKUP(R92,'Team data'!$B$2:$L$21,11)*$AF92)+(VLOOKUP(R92,'Team data'!$B$2:$L$21,11)*$AG92)+$AE92,0)</f>
        <v>3.6495314991227925</v>
      </c>
      <c r="AI92">
        <f>IFERROR((VLOOKUP(S92,'Team data'!$B$2:$L$21,11)*$AF92)+(VLOOKUP(S92,'Team data'!$B$2:$L$21,11)*$AG92)+$AE92,0)</f>
        <v>3.8633433622043873</v>
      </c>
      <c r="AJ92">
        <f>IFERROR(((VLOOKUP(T92,'Team data'!$B$2:$L$21,11)*$AF92)+(VLOOKUP(T92,'Team data'!$B$2:$L$21,11)*$AG92)+$AE92),0)+IFERROR((VLOOKUP(U92,'Team data'!$B$2:$L$21,11)*$AF92)+(VLOOKUP(U92,'Team data'!$B$2:$L$21,11)*$AG92)+$AE92,0)</f>
        <v>0</v>
      </c>
      <c r="AK92">
        <f>IFERROR(((VLOOKUP(V92,'Team data'!$B$2:$L$21,11)*$AF92)+(VLOOKUP(V92,'Team data'!$B$2:$L$21,11)*$AG92)+$AE92),0)+IFERROR((VLOOKUP(W92,'Team data'!$B$2:$L$21,11)*$AF92)+(VLOOKUP(W92,'Team data'!$B$2:$L$21,11)*$AG92)+$AE92,0)</f>
        <v>3.3507479605996036</v>
      </c>
      <c r="AL92">
        <f>IFERROR(((VLOOKUP(X92,'Team data'!$B$2:$L$21,11)*$AF92)+(VLOOKUP(X92,'Team data'!$B$2:$L$21,11)*$AG92)+$AE92),0)+IFERROR((VLOOKUP(Y92,'Team data'!$B$2:$L$21,11)*$AF92)+(VLOOKUP(Y92,'Team data'!$B$2:$L$21,11)*$AG92)+$AE92,0)</f>
        <v>2.785987995556475</v>
      </c>
      <c r="AM92">
        <f>IFERROR(((VLOOKUP(Z92,'Team data'!$B$2:$L$21,11)*$AF92)+(VLOOKUP(Z92,'Team data'!$B$2:$L$21,11)*$AG92)+$AE92),0)+IFERROR((VLOOKUP(AA92,'Team data'!$B$2:$L$21,11)*$AF92)+(VLOOKUP(AA92,'Team data'!$B$2:$L$21,11)*$AG92)+$AE92,0)</f>
        <v>3.3828457777537766</v>
      </c>
      <c r="AN92">
        <f>IFERROR(((VLOOKUP(AB92,'Team data'!$B$2:$L$21,11)*$AF92)+(VLOOKUP(AB92,'Team data'!$B$2:$L$21,11)*$AG92)+$AE92),0)+IFERROR((VLOOKUP(AC92,'Team data'!$B$2:$L$21,11)*$AF92)+(VLOOKUP(AC92,'Team data'!$B$2:$L$21,11)*$AG92)+$AE92,0)</f>
        <v>6.4910636815919531</v>
      </c>
      <c r="AO92">
        <f>IFERROR((VLOOKUP(AD92,'Team data'!$B$2:$L$21,11)*$AF92)+(VLOOKUP(AD92,'Team data'!$B$2:$L$21,11)*$AG92)+$AE92,0)</f>
        <v>3.4792361950079482</v>
      </c>
      <c r="AP92">
        <f t="shared" si="1"/>
        <v>27.002756471836939</v>
      </c>
    </row>
    <row r="93" spans="1:42">
      <c r="A93" t="s">
        <v>199</v>
      </c>
      <c r="B93" t="s">
        <v>51</v>
      </c>
      <c r="C93" t="s">
        <v>52</v>
      </c>
      <c r="D93" t="s">
        <v>186</v>
      </c>
      <c r="E93" t="s">
        <v>56</v>
      </c>
      <c r="F93" s="2">
        <v>0.12</v>
      </c>
      <c r="G93" s="2">
        <v>0.23</v>
      </c>
      <c r="H93" s="2">
        <v>0.12</v>
      </c>
      <c r="I93" s="2">
        <v>0.26</v>
      </c>
      <c r="J93" s="2">
        <v>0.1</v>
      </c>
      <c r="K93" s="2">
        <v>0.24</v>
      </c>
      <c r="L93" s="2">
        <f>(F93+H93+J93)/3</f>
        <v>0.11333333333333333</v>
      </c>
      <c r="M93" s="2">
        <f>(G93+I93+K93)/3</f>
        <v>0.24333333333333332</v>
      </c>
      <c r="N93" s="2">
        <f>SUM(L93+M93)</f>
        <v>0.35666666666666663</v>
      </c>
      <c r="O93" s="2">
        <v>66</v>
      </c>
      <c r="P93" t="s">
        <v>41</v>
      </c>
      <c r="Q93" t="s">
        <v>58</v>
      </c>
      <c r="S93" t="s">
        <v>71</v>
      </c>
      <c r="V93" t="s">
        <v>84</v>
      </c>
      <c r="X93" t="s">
        <v>67</v>
      </c>
      <c r="Z93" t="s">
        <v>45</v>
      </c>
      <c r="AA93" t="s">
        <v>48</v>
      </c>
      <c r="AB93" t="s">
        <v>76</v>
      </c>
      <c r="AD93" t="s">
        <v>77</v>
      </c>
      <c r="AE93" t="str">
        <f>IF(O93&gt;59,"2","1")</f>
        <v>2</v>
      </c>
      <c r="AF93">
        <f>IF(C93="D",L93*6, IF( C93="M",L93*5, L93*4))</f>
        <v>0.56666666666666665</v>
      </c>
      <c r="AG93">
        <f>IF(D93="D",M93*3, IF( D93="M",M93*3, M93*3))</f>
        <v>0.73</v>
      </c>
      <c r="AH93">
        <f>IFERROR(((VLOOKUP(Q93,'Team data'!$B$2:$L$21,11)*$AF93)+(VLOOKUP(Q93,'Team data'!$B$2:$L$21,11)*$AG93)+$AE93),0)+IFERROR((VLOOKUP(R93,'Team data'!$B$2:$L$21,11)*$AF93)+(VLOOKUP(R93,'Team data'!$B$2:$L$21,11)*$AG93)+$AE93,0)</f>
        <v>3.1735141411710552</v>
      </c>
      <c r="AI93">
        <f>IFERROR((VLOOKUP(S93,'Team data'!$B$2:$L$21,11)*$AF93)+(VLOOKUP(S93,'Team data'!$B$2:$L$21,11)*$AG93)+$AE93,0)</f>
        <v>3.4061425758675039</v>
      </c>
      <c r="AJ93">
        <f>IFERROR(((VLOOKUP(T93,'Team data'!$B$2:$L$21,11)*$AF93)+(VLOOKUP(T93,'Team data'!$B$2:$L$21,11)*$AG93)+$AE93),0)+IFERROR((VLOOKUP(U93,'Team data'!$B$2:$L$21,11)*$AF93)+(VLOOKUP(U93,'Team data'!$B$2:$L$21,11)*$AG93)+$AE93,0)</f>
        <v>0</v>
      </c>
      <c r="AK93">
        <f>IFERROR(((VLOOKUP(V93,'Team data'!$B$2:$L$21,11)*$AF93)+(VLOOKUP(V93,'Team data'!$B$2:$L$21,11)*$AG93)+$AE93),0)+IFERROR((VLOOKUP(W93,'Team data'!$B$2:$L$21,11)*$AF93)+(VLOOKUP(W93,'Team data'!$B$2:$L$21,11)*$AG93)+$AE93,0)</f>
        <v>3.3269643956200197</v>
      </c>
      <c r="AL93">
        <f>IFERROR(((VLOOKUP(X93,'Team data'!$B$2:$L$21,11)*$AF93)+(VLOOKUP(X93,'Team data'!$B$2:$L$21,11)*$AG93)+$AE93),0)+IFERROR((VLOOKUP(Y93,'Team data'!$B$2:$L$21,11)*$AF93)+(VLOOKUP(Y93,'Team data'!$B$2:$L$21,11)*$AG93)+$AE93,0)</f>
        <v>3.1735141411710552</v>
      </c>
      <c r="AM93">
        <f>IFERROR(((VLOOKUP(Z93,'Team data'!$B$2:$L$21,11)*$AF93)+(VLOOKUP(Z93,'Team data'!$B$2:$L$21,11)*$AG93)+$AE93),0)+IFERROR((VLOOKUP(AA93,'Team data'!$B$2:$L$21,11)*$AF93)+(VLOOKUP(AA93,'Team data'!$B$2:$L$21,11)*$AG93)+$AE93,0)</f>
        <v>5.4017850556183147</v>
      </c>
      <c r="AN93">
        <f>IFERROR(((VLOOKUP(AB93,'Team data'!$B$2:$L$21,11)*$AF93)+(VLOOKUP(AB93,'Team data'!$B$2:$L$21,11)*$AG93)+$AE93),0)+IFERROR((VLOOKUP(AC93,'Team data'!$B$2:$L$21,11)*$AF93)+(VLOOKUP(AC93,'Team data'!$B$2:$L$21,11)*$AG93)+$AE93,0)</f>
        <v>3.7446638689788943</v>
      </c>
      <c r="AO93">
        <f>IFERROR((VLOOKUP(AD93,'Team data'!$B$2:$L$21,11)*$AF93)+(VLOOKUP(AD93,'Team data'!$B$2:$L$21,11)*$AG93)+$AE93,0)</f>
        <v>2.8184964792099834</v>
      </c>
      <c r="AP93">
        <f t="shared" si="1"/>
        <v>25.045080657636827</v>
      </c>
    </row>
    <row r="94" spans="1:42">
      <c r="A94" t="s">
        <v>200</v>
      </c>
      <c r="B94" t="s">
        <v>87</v>
      </c>
      <c r="C94" t="s">
        <v>88</v>
      </c>
      <c r="D94" t="s">
        <v>144</v>
      </c>
      <c r="E94" t="s">
        <v>58</v>
      </c>
      <c r="F94" s="2">
        <v>0.26</v>
      </c>
      <c r="G94" s="2">
        <v>0.06</v>
      </c>
      <c r="H94" s="2">
        <v>0.23</v>
      </c>
      <c r="I94" s="2">
        <v>0.02</v>
      </c>
      <c r="J94" s="2">
        <v>0.22</v>
      </c>
      <c r="K94" s="2">
        <v>0.02</v>
      </c>
      <c r="L94" s="2">
        <f>(F94+H94+J94)/3</f>
        <v>0.23666666666666666</v>
      </c>
      <c r="M94" s="2">
        <f>(G94+I94+K94)/3</f>
        <v>3.3333333333333333E-2</v>
      </c>
      <c r="N94" s="2">
        <f>SUM(L94+M94)</f>
        <v>0.27</v>
      </c>
      <c r="O94" s="2">
        <v>72</v>
      </c>
      <c r="P94" t="s">
        <v>41</v>
      </c>
      <c r="Q94" t="s">
        <v>98</v>
      </c>
      <c r="S94" t="s">
        <v>99</v>
      </c>
      <c r="V94" t="s">
        <v>85</v>
      </c>
      <c r="X94" t="s">
        <v>76</v>
      </c>
      <c r="Z94" t="s">
        <v>84</v>
      </c>
      <c r="AA94" t="s">
        <v>91</v>
      </c>
      <c r="AB94" t="s">
        <v>66</v>
      </c>
      <c r="AC94" t="s">
        <v>44</v>
      </c>
      <c r="AD94" t="s">
        <v>105</v>
      </c>
      <c r="AE94" t="str">
        <f>IF(O94&gt;59,"2","1")</f>
        <v>2</v>
      </c>
      <c r="AF94">
        <f>IF(C94="D",L94*6, IF( C94="M",L94*5, L94*4))</f>
        <v>0.94666666666666666</v>
      </c>
      <c r="AG94">
        <f>IF(D94="D",M94*3, IF( D94="M",M94*3, M94*3))</f>
        <v>0.1</v>
      </c>
      <c r="AH94">
        <f>IFERROR(((VLOOKUP(Q94,'Team data'!$B$2:$L$21,11)*$AF94)+(VLOOKUP(Q94,'Team data'!$B$2:$L$21,11)*$AG94)+$AE94),0)+IFERROR((VLOOKUP(R94,'Team data'!$B$2:$L$21,11)*$AF94)+(VLOOKUP(R94,'Team data'!$B$2:$L$21,11)*$AG94)+$AE94,0)</f>
        <v>2.9820468169832428</v>
      </c>
      <c r="AI94">
        <f>IFERROR((VLOOKUP(S94,'Team data'!$B$2:$L$21,11)*$AF94)+(VLOOKUP(S94,'Team data'!$B$2:$L$21,11)*$AG94)+$AE94,0)</f>
        <v>2.8754164809039424</v>
      </c>
      <c r="AJ94">
        <f>IFERROR(((VLOOKUP(T94,'Team data'!$B$2:$L$21,11)*$AF94)+(VLOOKUP(T94,'Team data'!$B$2:$L$21,11)*$AG94)+$AE94),0)+IFERROR((VLOOKUP(U94,'Team data'!$B$2:$L$21,11)*$AF94)+(VLOOKUP(U94,'Team data'!$B$2:$L$21,11)*$AG94)+$AE94,0)</f>
        <v>0</v>
      </c>
      <c r="AK94">
        <f>IFERROR(((VLOOKUP(V94,'Team data'!$B$2:$L$21,11)*$AF94)+(VLOOKUP(V94,'Team data'!$B$2:$L$21,11)*$AG94)+$AE94),0)+IFERROR((VLOOKUP(W94,'Team data'!$B$2:$L$21,11)*$AF94)+(VLOOKUP(W94,'Team data'!$B$2:$L$21,11)*$AG94)+$AE94,0)</f>
        <v>3.2788901201456535</v>
      </c>
      <c r="AL94">
        <f>IFERROR(((VLOOKUP(X94,'Team data'!$B$2:$L$21,11)*$AF94)+(VLOOKUP(X94,'Team data'!$B$2:$L$21,11)*$AG94)+$AE94),0)+IFERROR((VLOOKUP(Y94,'Team data'!$B$2:$L$21,11)*$AF94)+(VLOOKUP(Y94,'Team data'!$B$2:$L$21,11)*$AG94)+$AE94,0)</f>
        <v>3.4082890870420899</v>
      </c>
      <c r="AM94">
        <f>IFERROR(((VLOOKUP(Z94,'Team data'!$B$2:$L$21,11)*$AF94)+(VLOOKUP(Z94,'Team data'!$B$2:$L$21,11)*$AG94)+$AE94),0)+IFERROR((VLOOKUP(AA94,'Team data'!$B$2:$L$21,11)*$AF94)+(VLOOKUP(AA94,'Team data'!$B$2:$L$21,11)*$AG94)+$AE94,0)</f>
        <v>5.7318116059039097</v>
      </c>
      <c r="AN94">
        <f>IFERROR(((VLOOKUP(AB94,'Team data'!$B$2:$L$21,11)*$AF94)+(VLOOKUP(AB94,'Team data'!$B$2:$L$21,11)*$AG94)+$AE94),0)+IFERROR((VLOOKUP(AC94,'Team data'!$B$2:$L$21,11)*$AF94)+(VLOOKUP(AC94,'Team data'!$B$2:$L$21,11)*$AG94)+$AE94,0)</f>
        <v>5.9279610314280013</v>
      </c>
      <c r="AO94">
        <f>IFERROR((VLOOKUP(AD94,'Team data'!$B$2:$L$21,11)*$AF94)+(VLOOKUP(AD94,'Team data'!$B$2:$L$21,11)*$AG94)+$AE94,0)</f>
        <v>2.4985863244540063</v>
      </c>
      <c r="AP94">
        <f t="shared" si="1"/>
        <v>26.703001466860847</v>
      </c>
    </row>
    <row r="95" spans="1:42">
      <c r="A95" t="s">
        <v>201</v>
      </c>
      <c r="B95" t="s">
        <v>37</v>
      </c>
      <c r="C95" t="s">
        <v>38</v>
      </c>
      <c r="D95" t="s">
        <v>103</v>
      </c>
      <c r="E95" t="s">
        <v>104</v>
      </c>
      <c r="F95" s="2">
        <v>0.02</v>
      </c>
      <c r="G95" s="2">
        <v>0.1</v>
      </c>
      <c r="H95" s="2">
        <v>0.02</v>
      </c>
      <c r="I95" s="2">
        <v>0.08</v>
      </c>
      <c r="J95" s="2">
        <v>0.02</v>
      </c>
      <c r="K95" s="2">
        <v>0.09</v>
      </c>
      <c r="L95" s="2">
        <f>(F95+H95+J95)/3</f>
        <v>0.02</v>
      </c>
      <c r="M95" s="2">
        <f>(G95+I95+K95)/3</f>
        <v>9.0000000000000011E-2</v>
      </c>
      <c r="N95" s="2">
        <f>SUM(L95+M95)</f>
        <v>0.11000000000000001</v>
      </c>
      <c r="O95" s="2">
        <v>93</v>
      </c>
      <c r="P95" t="s">
        <v>96</v>
      </c>
      <c r="Q95" t="s">
        <v>77</v>
      </c>
      <c r="S95" t="s">
        <v>70</v>
      </c>
      <c r="T95" t="s">
        <v>79</v>
      </c>
      <c r="V95" t="s">
        <v>105</v>
      </c>
      <c r="X95" t="s">
        <v>44</v>
      </c>
      <c r="Z95" t="s">
        <v>81</v>
      </c>
      <c r="AB95" t="s">
        <v>74</v>
      </c>
      <c r="AC95" t="s">
        <v>42</v>
      </c>
      <c r="AD95" t="s">
        <v>45</v>
      </c>
      <c r="AE95" t="str">
        <f>IF(O95&gt;59,"2","1")</f>
        <v>2</v>
      </c>
      <c r="AF95">
        <f>IF(C95="D",L95*6, IF( C95="M",L95*5, L95*4))</f>
        <v>0.12</v>
      </c>
      <c r="AG95">
        <f>IF(D95="D",M95*3, IF( D95="M",M95*3, M95*3))</f>
        <v>0.27</v>
      </c>
      <c r="AH95">
        <f>IFERROR(((VLOOKUP(Q95,'Team data'!$B$2:$L$21,11)*$AF95)+(VLOOKUP(Q95,'Team data'!$B$2:$L$21,11)*$AG95)+$AE95),0)+IFERROR((VLOOKUP(R95,'Team data'!$B$2:$L$21,11)*$AF95)+(VLOOKUP(R95,'Team data'!$B$2:$L$21,11)*$AG95)+$AE95,0)</f>
        <v>2.2461801749808945</v>
      </c>
      <c r="AI95">
        <f>IFERROR((VLOOKUP(S95,'Team data'!$B$2:$L$21,11)*$AF95)+(VLOOKUP(S95,'Team data'!$B$2:$L$21,11)*$AG95)+$AE95,0)</f>
        <v>2.4863737092641172</v>
      </c>
      <c r="AJ95">
        <f>IFERROR(((VLOOKUP(T95,'Team data'!$B$2:$L$21,11)*$AF95)+(VLOOKUP(T95,'Team data'!$B$2:$L$21,11)*$AG95)+$AE95),0)+IFERROR((VLOOKUP(U95,'Team data'!$B$2:$L$21,11)*$AF95)+(VLOOKUP(U95,'Team data'!$B$2:$L$21,11)*$AG95)+$AE95,0)</f>
        <v>2.3496376460927877</v>
      </c>
      <c r="AK95">
        <f>IFERROR(((VLOOKUP(V95,'Team data'!$B$2:$L$21,11)*$AF95)+(VLOOKUP(V95,'Team data'!$B$2:$L$21,11)*$AG95)+$AE95),0)+IFERROR((VLOOKUP(W95,'Team data'!$B$2:$L$21,11)*$AF95)+(VLOOKUP(W95,'Team data'!$B$2:$L$21,11)*$AG95)+$AE95,0)</f>
        <v>2.185778980767894</v>
      </c>
      <c r="AL95">
        <f>IFERROR(((VLOOKUP(X95,'Team data'!$B$2:$L$21,11)*$AF95)+(VLOOKUP(X95,'Team data'!$B$2:$L$21,11)*$AG95)+$AE95),0)+IFERROR((VLOOKUP(Y95,'Team data'!$B$2:$L$21,11)*$AF95)+(VLOOKUP(Y95,'Team data'!$B$2:$L$21,11)*$AG95)+$AE95,0)</f>
        <v>2.3991126845438107</v>
      </c>
      <c r="AM95">
        <f>IFERROR(((VLOOKUP(Z95,'Team data'!$B$2:$L$21,11)*$AF95)+(VLOOKUP(Z95,'Team data'!$B$2:$L$21,11)*$AG95)+$AE95),0)+IFERROR((VLOOKUP(AA95,'Team data'!$B$2:$L$21,11)*$AF95)+(VLOOKUP(AA95,'Team data'!$B$2:$L$21,11)*$AG95)+$AE95,0)</f>
        <v>2.3192676997780879</v>
      </c>
      <c r="AN95">
        <f>IFERROR(((VLOOKUP(AB95,'Team data'!$B$2:$L$21,11)*$AF95)+(VLOOKUP(AB95,'Team data'!$B$2:$L$21,11)*$AG95)+$AE95),0)+IFERROR((VLOOKUP(AC95,'Team data'!$B$2:$L$21,11)*$AF95)+(VLOOKUP(AC95,'Team data'!$B$2:$L$21,11)*$AG95)+$AE95,0)</f>
        <v>4.8851832379796249</v>
      </c>
      <c r="AO95">
        <f>IFERROR((VLOOKUP(AD95,'Team data'!$B$2:$L$21,11)*$AF95)+(VLOOKUP(AD95,'Team data'!$B$2:$L$21,11)*$AG95)+$AE95,0)</f>
        <v>2.235837604083887</v>
      </c>
      <c r="AP95">
        <f t="shared" si="1"/>
        <v>21.107371737491103</v>
      </c>
    </row>
    <row r="96" spans="1:42">
      <c r="A96" t="s">
        <v>202</v>
      </c>
      <c r="B96" t="s">
        <v>63</v>
      </c>
      <c r="C96" t="s">
        <v>64</v>
      </c>
      <c r="D96" t="s">
        <v>108</v>
      </c>
      <c r="E96" t="s">
        <v>74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f>(F96+H96+J96)/3</f>
        <v>0</v>
      </c>
      <c r="M96" s="2">
        <f>(G96+I96+K96)/3</f>
        <v>0</v>
      </c>
      <c r="N96" s="2">
        <f>SUM(L96+M96)</f>
        <v>0</v>
      </c>
      <c r="O96" s="2">
        <v>0</v>
      </c>
      <c r="P96" t="s">
        <v>41</v>
      </c>
      <c r="Q96" t="s">
        <v>97</v>
      </c>
      <c r="S96" t="s">
        <v>66</v>
      </c>
      <c r="T96" t="s">
        <v>71</v>
      </c>
      <c r="U96" t="s">
        <v>75</v>
      </c>
      <c r="V96" t="s">
        <v>58</v>
      </c>
      <c r="X96" t="s">
        <v>59</v>
      </c>
      <c r="Z96" t="s">
        <v>42</v>
      </c>
      <c r="AA96" t="s">
        <v>45</v>
      </c>
      <c r="AB96" t="s">
        <v>57</v>
      </c>
      <c r="AC96" t="s">
        <v>76</v>
      </c>
      <c r="AD96" t="s">
        <v>55</v>
      </c>
      <c r="AE96" t="str">
        <f>IF(O96&gt;59,"2","1")</f>
        <v>1</v>
      </c>
      <c r="AF96">
        <f>IF(C96="D",L96*6, IF( C96="M",L96*5, L96*4))</f>
        <v>0</v>
      </c>
      <c r="AG96">
        <f>IF(D96="D",M96*3, IF( D96="M",M96*3, M96*3))</f>
        <v>0</v>
      </c>
      <c r="AH96">
        <f>IFERROR(((VLOOKUP(Q96,'Team data'!$B$2:$L$21,11)*$AF96)+(VLOOKUP(Q96,'Team data'!$B$2:$L$21,11)*$AG96)+$AE96),0)+IFERROR((VLOOKUP(R96,'Team data'!$B$2:$L$21,11)*$AF96)+(VLOOKUP(R96,'Team data'!$B$2:$L$21,11)*$AG96)+$AE96,0)</f>
        <v>1</v>
      </c>
      <c r="AI96">
        <f>IFERROR((VLOOKUP(S96,'Team data'!$B$2:$L$21,11)*$AF96)+(VLOOKUP(S96,'Team data'!$B$2:$L$21,11)*$AG96)+$AE96,0)</f>
        <v>1</v>
      </c>
      <c r="AJ96">
        <f>IFERROR(((VLOOKUP(T96,'Team data'!$B$2:$L$21,11)*$AF96)+(VLOOKUP(T96,'Team data'!$B$2:$L$21,11)*$AG96)+$AE96),0)+IFERROR((VLOOKUP(U96,'Team data'!$B$2:$L$21,11)*$AF96)+(VLOOKUP(U96,'Team data'!$B$2:$L$21,11)*$AG96)+$AE96,0)</f>
        <v>2</v>
      </c>
      <c r="AK96">
        <f>IFERROR(((VLOOKUP(V96,'Team data'!$B$2:$L$21,11)*$AF96)+(VLOOKUP(V96,'Team data'!$B$2:$L$21,11)*$AG96)+$AE96),0)+IFERROR((VLOOKUP(W96,'Team data'!$B$2:$L$21,11)*$AF96)+(VLOOKUP(W96,'Team data'!$B$2:$L$21,11)*$AG96)+$AE96,0)</f>
        <v>1</v>
      </c>
      <c r="AL96">
        <f>IFERROR(((VLOOKUP(X96,'Team data'!$B$2:$L$21,11)*$AF96)+(VLOOKUP(X96,'Team data'!$B$2:$L$21,11)*$AG96)+$AE96),0)+IFERROR((VLOOKUP(Y96,'Team data'!$B$2:$L$21,11)*$AF96)+(VLOOKUP(Y96,'Team data'!$B$2:$L$21,11)*$AG96)+$AE96,0)</f>
        <v>1</v>
      </c>
      <c r="AM96">
        <f>IFERROR(((VLOOKUP(Z96,'Team data'!$B$2:$L$21,11)*$AF96)+(VLOOKUP(Z96,'Team data'!$B$2:$L$21,11)*$AG96)+$AE96),0)+IFERROR((VLOOKUP(AA96,'Team data'!$B$2:$L$21,11)*$AF96)+(VLOOKUP(AA96,'Team data'!$B$2:$L$21,11)*$AG96)+$AE96,0)</f>
        <v>2</v>
      </c>
      <c r="AN96">
        <f>IFERROR(((VLOOKUP(AB96,'Team data'!$B$2:$L$21,11)*$AF96)+(VLOOKUP(AB96,'Team data'!$B$2:$L$21,11)*$AG96)+$AE96),0)+IFERROR((VLOOKUP(AC96,'Team data'!$B$2:$L$21,11)*$AF96)+(VLOOKUP(AC96,'Team data'!$B$2:$L$21,11)*$AG96)+$AE96,0)</f>
        <v>2</v>
      </c>
      <c r="AO96">
        <f>IFERROR((VLOOKUP(AD96,'Team data'!$B$2:$L$21,11)*$AF96)+(VLOOKUP(AD96,'Team data'!$B$2:$L$21,11)*$AG96)+$AE96,0)</f>
        <v>1</v>
      </c>
      <c r="AP96">
        <f t="shared" si="1"/>
        <v>11</v>
      </c>
    </row>
    <row r="97" spans="1:42">
      <c r="A97" t="s">
        <v>203</v>
      </c>
      <c r="B97" t="s">
        <v>87</v>
      </c>
      <c r="C97" t="s">
        <v>88</v>
      </c>
      <c r="D97" t="s">
        <v>101</v>
      </c>
      <c r="E97" t="s">
        <v>67</v>
      </c>
      <c r="F97" s="2">
        <v>0.21</v>
      </c>
      <c r="G97" s="2">
        <v>0.02</v>
      </c>
      <c r="H97" s="2">
        <v>0.33</v>
      </c>
      <c r="I97" s="2">
        <v>0.03</v>
      </c>
      <c r="J97" s="2">
        <v>0.23</v>
      </c>
      <c r="K97" s="2">
        <v>0.04</v>
      </c>
      <c r="L97" s="2">
        <f>(F97+H97+J97)/3</f>
        <v>0.25666666666666665</v>
      </c>
      <c r="M97" s="2">
        <f>(G97+I97+K97)/3</f>
        <v>0.03</v>
      </c>
      <c r="N97" s="2">
        <f>SUM(L97+M97)</f>
        <v>0.28666666666666663</v>
      </c>
      <c r="O97" s="2">
        <v>51</v>
      </c>
      <c r="P97" t="s">
        <v>41</v>
      </c>
      <c r="Q97" t="s">
        <v>76</v>
      </c>
      <c r="S97" t="s">
        <v>78</v>
      </c>
      <c r="T97" t="s">
        <v>59</v>
      </c>
      <c r="U97" t="s">
        <v>48</v>
      </c>
      <c r="V97" t="s">
        <v>55</v>
      </c>
      <c r="X97" t="s">
        <v>98</v>
      </c>
      <c r="Z97" t="s">
        <v>69</v>
      </c>
      <c r="AB97" t="s">
        <v>90</v>
      </c>
      <c r="AD97" t="s">
        <v>40</v>
      </c>
      <c r="AE97" t="str">
        <f>IF(O97&gt;59,"2","1")</f>
        <v>1</v>
      </c>
      <c r="AF97">
        <f>IF(C97="D",L97*6, IF( C97="M",L97*5, L97*4))</f>
        <v>1.0266666666666666</v>
      </c>
      <c r="AG97">
        <f>IF(D97="D",M97*3, IF( D97="M",M97*3, M97*3))</f>
        <v>0.09</v>
      </c>
      <c r="AH97">
        <f>IFERROR(((VLOOKUP(Q97,'Team data'!$B$2:$L$21,11)*$AF97)+(VLOOKUP(Q97,'Team data'!$B$2:$L$21,11)*$AG97)+$AE97),0)+IFERROR((VLOOKUP(R97,'Team data'!$B$2:$L$21,11)*$AF97)+(VLOOKUP(R97,'Team data'!$B$2:$L$21,11)*$AG97)+$AE97,0)</f>
        <v>2.5024740259843949</v>
      </c>
      <c r="AI97">
        <f>IFERROR((VLOOKUP(S97,'Team data'!$B$2:$L$21,11)*$AF97)+(VLOOKUP(S97,'Team data'!$B$2:$L$21,11)*$AG97)+$AE97,0)</f>
        <v>1.9358653243384143</v>
      </c>
      <c r="AJ97">
        <f>IFERROR(((VLOOKUP(T97,'Team data'!$B$2:$L$21,11)*$AF97)+(VLOOKUP(T97,'Team data'!$B$2:$L$21,11)*$AG97)+$AE97),0)+IFERROR((VLOOKUP(U97,'Team data'!$B$2:$L$21,11)*$AF97)+(VLOOKUP(U97,'Team data'!$B$2:$L$21,11)*$AG97)+$AE97,0)</f>
        <v>3.465894712722652</v>
      </c>
      <c r="AK97">
        <f>IFERROR(((VLOOKUP(V97,'Team data'!$B$2:$L$21,11)*$AF97)+(VLOOKUP(V97,'Team data'!$B$2:$L$21,11)*$AG97)+$AE97),0)+IFERROR((VLOOKUP(W97,'Team data'!$B$2:$L$21,11)*$AF97)+(VLOOKUP(W97,'Team data'!$B$2:$L$21,11)*$AG97)+$AE97,0)</f>
        <v>2.1163496004164353</v>
      </c>
      <c r="AL97">
        <f>IFERROR(((VLOOKUP(X97,'Team data'!$B$2:$L$21,11)*$AF97)+(VLOOKUP(X97,'Team data'!$B$2:$L$21,11)*$AG97)+$AE97),0)+IFERROR((VLOOKUP(Y97,'Team data'!$B$2:$L$21,11)*$AF97)+(VLOOKUP(Y97,'Team data'!$B$2:$L$21,11)*$AG97)+$AE97,0)</f>
        <v>2.047725107291039</v>
      </c>
      <c r="AM97">
        <f>IFERROR(((VLOOKUP(Z97,'Team data'!$B$2:$L$21,11)*$AF97)+(VLOOKUP(Z97,'Team data'!$B$2:$L$21,11)*$AG97)+$AE97),0)+IFERROR((VLOOKUP(AA97,'Team data'!$B$2:$L$21,11)*$AF97)+(VLOOKUP(AA97,'Team data'!$B$2:$L$21,11)*$AG97)+$AE97,0)</f>
        <v>2.0990807618220457</v>
      </c>
      <c r="AN97">
        <f>IFERROR(((VLOOKUP(AB97,'Team data'!$B$2:$L$21,11)*$AF97)+(VLOOKUP(AB97,'Team data'!$B$2:$L$21,11)*$AG97)+$AE97),0)+IFERROR((VLOOKUP(AC97,'Team data'!$B$2:$L$21,11)*$AF97)+(VLOOKUP(AC97,'Team data'!$B$2:$L$21,11)*$AG97)+$AE97,0)</f>
        <v>2.3926084837904202</v>
      </c>
      <c r="AO97">
        <f>IFERROR((VLOOKUP(AD97,'Team data'!$B$2:$L$21,11)*$AF97)+(VLOOKUP(AD97,'Team data'!$B$2:$L$21,11)*$AG97)+$AE97,0)</f>
        <v>2.0275781288486856</v>
      </c>
      <c r="AP97">
        <f t="shared" si="1"/>
        <v>18.587576145214086</v>
      </c>
    </row>
    <row r="98" spans="1:42">
      <c r="A98" t="s">
        <v>204</v>
      </c>
      <c r="B98" t="s">
        <v>63</v>
      </c>
      <c r="C98" t="s">
        <v>64</v>
      </c>
      <c r="D98" t="s">
        <v>73</v>
      </c>
      <c r="E98" t="s">
        <v>69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f>(F98+H98+J98)/3</f>
        <v>0</v>
      </c>
      <c r="M98" s="2">
        <f>(G98+I98+K98)/3</f>
        <v>0</v>
      </c>
      <c r="N98" s="2">
        <f>SUM(L98+M98)</f>
        <v>0</v>
      </c>
      <c r="O98" s="2">
        <v>97</v>
      </c>
      <c r="P98" t="s">
        <v>41</v>
      </c>
      <c r="Q98" t="s">
        <v>74</v>
      </c>
      <c r="S98" t="s">
        <v>75</v>
      </c>
      <c r="T98" t="s">
        <v>76</v>
      </c>
      <c r="U98" t="s">
        <v>77</v>
      </c>
      <c r="V98" t="s">
        <v>78</v>
      </c>
      <c r="X98" t="s">
        <v>79</v>
      </c>
      <c r="Z98" t="s">
        <v>49</v>
      </c>
      <c r="AB98" t="s">
        <v>80</v>
      </c>
      <c r="AD98" t="s">
        <v>81</v>
      </c>
      <c r="AE98" t="str">
        <f>IF(O98&gt;59,"2","1")</f>
        <v>2</v>
      </c>
      <c r="AF98">
        <f>IF(C98="D",L98*6, IF( C98="M",L98*5, L98*4))</f>
        <v>0</v>
      </c>
      <c r="AG98">
        <f>IF(D98="D",M98*3, IF( D98="M",M98*3, M98*3))</f>
        <v>0</v>
      </c>
      <c r="AH98">
        <f>IFERROR(((VLOOKUP(Q98,'Team data'!$B$2:$L$21,11)*$AF98)+(VLOOKUP(Q98,'Team data'!$B$2:$L$21,11)*$AG98)+$AE98),0)+IFERROR((VLOOKUP(R98,'Team data'!$B$2:$L$21,11)*$AF98)+(VLOOKUP(R98,'Team data'!$B$2:$L$21,11)*$AG98)+$AE98,0)</f>
        <v>2</v>
      </c>
      <c r="AI98">
        <f>IFERROR((VLOOKUP(S98,'Team data'!$B$2:$L$21,11)*$AF98)+(VLOOKUP(S98,'Team data'!$B$2:$L$21,11)*$AG98)+$AE98,0)</f>
        <v>2</v>
      </c>
      <c r="AJ98">
        <f>IFERROR(((VLOOKUP(T98,'Team data'!$B$2:$L$21,11)*$AF98)+(VLOOKUP(T98,'Team data'!$B$2:$L$21,11)*$AG98)+$AE98),0)+IFERROR((VLOOKUP(U98,'Team data'!$B$2:$L$21,11)*$AF98)+(VLOOKUP(U98,'Team data'!$B$2:$L$21,11)*$AG98)+$AE98,0)</f>
        <v>4</v>
      </c>
      <c r="AK98">
        <f>IFERROR(((VLOOKUP(V98,'Team data'!$B$2:$L$21,11)*$AF98)+(VLOOKUP(V98,'Team data'!$B$2:$L$21,11)*$AG98)+$AE98),0)+IFERROR((VLOOKUP(W98,'Team data'!$B$2:$L$21,11)*$AF98)+(VLOOKUP(W98,'Team data'!$B$2:$L$21,11)*$AG98)+$AE98,0)</f>
        <v>2</v>
      </c>
      <c r="AL98">
        <f>IFERROR(((VLOOKUP(X98,'Team data'!$B$2:$L$21,11)*$AF98)+(VLOOKUP(X98,'Team data'!$B$2:$L$21,11)*$AG98)+$AE98),0)+IFERROR((VLOOKUP(Y98,'Team data'!$B$2:$L$21,11)*$AF98)+(VLOOKUP(Y98,'Team data'!$B$2:$L$21,11)*$AG98)+$AE98,0)</f>
        <v>2</v>
      </c>
      <c r="AM98">
        <f>IFERROR(((VLOOKUP(Z98,'Team data'!$B$2:$L$21,11)*$AF98)+(VLOOKUP(Z98,'Team data'!$B$2:$L$21,11)*$AG98)+$AE98),0)+IFERROR((VLOOKUP(AA98,'Team data'!$B$2:$L$21,11)*$AF98)+(VLOOKUP(AA98,'Team data'!$B$2:$L$21,11)*$AG98)+$AE98,0)</f>
        <v>2</v>
      </c>
      <c r="AN98">
        <f>IFERROR(((VLOOKUP(AB98,'Team data'!$B$2:$L$21,11)*$AF98)+(VLOOKUP(AB98,'Team data'!$B$2:$L$21,11)*$AG98)+$AE98),0)+IFERROR((VLOOKUP(AC98,'Team data'!$B$2:$L$21,11)*$AF98)+(VLOOKUP(AC98,'Team data'!$B$2:$L$21,11)*$AG98)+$AE98,0)</f>
        <v>2</v>
      </c>
      <c r="AO98">
        <f>IFERROR((VLOOKUP(AD98,'Team data'!$B$2:$L$21,11)*$AF98)+(VLOOKUP(AD98,'Team data'!$B$2:$L$21,11)*$AG98)+$AE98,0)</f>
        <v>2</v>
      </c>
      <c r="AP98">
        <f t="shared" si="1"/>
        <v>18</v>
      </c>
    </row>
    <row r="99" spans="1:42">
      <c r="A99" t="s">
        <v>205</v>
      </c>
      <c r="B99" t="s">
        <v>63</v>
      </c>
      <c r="C99" t="s">
        <v>64</v>
      </c>
      <c r="D99" t="s">
        <v>125</v>
      </c>
      <c r="E99" t="s">
        <v>79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f>(F99+H99+J99)/3</f>
        <v>0</v>
      </c>
      <c r="M99" s="2">
        <f>(G99+I99+K99)/3</f>
        <v>0</v>
      </c>
      <c r="N99" s="2">
        <f>SUM(L99+M99)</f>
        <v>0</v>
      </c>
      <c r="O99" s="2">
        <v>98</v>
      </c>
      <c r="P99" t="s">
        <v>41</v>
      </c>
      <c r="Q99" t="s">
        <v>45</v>
      </c>
      <c r="S99" t="s">
        <v>40</v>
      </c>
      <c r="T99" t="s">
        <v>57</v>
      </c>
      <c r="X99" t="s">
        <v>97</v>
      </c>
      <c r="Z99" t="s">
        <v>55</v>
      </c>
      <c r="AB99" t="s">
        <v>75</v>
      </c>
      <c r="AD99" t="s">
        <v>70</v>
      </c>
      <c r="AE99" t="str">
        <f>IF(O99&gt;59,"2","1")</f>
        <v>2</v>
      </c>
      <c r="AF99">
        <f>IF(C99="D",L99*6, IF( C99="M",L99*5, L99*4))</f>
        <v>0</v>
      </c>
      <c r="AG99">
        <f>IF(D99="D",M99*3, IF( D99="M",M99*3, M99*3))</f>
        <v>0</v>
      </c>
      <c r="AH99">
        <f>IFERROR(((VLOOKUP(Q99,'Team data'!$B$2:$L$21,11)*$AF99)+(VLOOKUP(Q99,'Team data'!$B$2:$L$21,11)*$AG99)+$AE99),0)+IFERROR((VLOOKUP(R99,'Team data'!$B$2:$L$21,11)*$AF99)+(VLOOKUP(R99,'Team data'!$B$2:$L$21,11)*$AG99)+$AE99,0)</f>
        <v>2</v>
      </c>
      <c r="AI99">
        <f>IFERROR((VLOOKUP(S99,'Team data'!$B$2:$L$21,11)*$AF99)+(VLOOKUP(S99,'Team data'!$B$2:$L$21,11)*$AG99)+$AE99,0)</f>
        <v>2</v>
      </c>
      <c r="AJ99">
        <f>IFERROR(((VLOOKUP(T99,'Team data'!$B$2:$L$21,11)*$AF99)+(VLOOKUP(T99,'Team data'!$B$2:$L$21,11)*$AG99)+$AE99),0)+IFERROR((VLOOKUP(U99,'Team data'!$B$2:$L$21,11)*$AF99)+(VLOOKUP(U99,'Team data'!$B$2:$L$21,11)*$AG99)+$AE99,0)</f>
        <v>2</v>
      </c>
      <c r="AK99">
        <f>IFERROR(((VLOOKUP(V99,'Team data'!$B$2:$L$21,11)*$AF99)+(VLOOKUP(V99,'Team data'!$B$2:$L$21,11)*$AG99)+$AE99),0)+IFERROR((VLOOKUP(W99,'Team data'!$B$2:$L$21,11)*$AF99)+(VLOOKUP(W99,'Team data'!$B$2:$L$21,11)*$AG99)+$AE99,0)</f>
        <v>0</v>
      </c>
      <c r="AL99">
        <f>IFERROR(((VLOOKUP(X99,'Team data'!$B$2:$L$21,11)*$AF99)+(VLOOKUP(X99,'Team data'!$B$2:$L$21,11)*$AG99)+$AE99),0)+IFERROR((VLOOKUP(Y99,'Team data'!$B$2:$L$21,11)*$AF99)+(VLOOKUP(Y99,'Team data'!$B$2:$L$21,11)*$AG99)+$AE99,0)</f>
        <v>2</v>
      </c>
      <c r="AM99">
        <f>IFERROR(((VLOOKUP(Z99,'Team data'!$B$2:$L$21,11)*$AF99)+(VLOOKUP(Z99,'Team data'!$B$2:$L$21,11)*$AG99)+$AE99),0)+IFERROR((VLOOKUP(AA99,'Team data'!$B$2:$L$21,11)*$AF99)+(VLOOKUP(AA99,'Team data'!$B$2:$L$21,11)*$AG99)+$AE99,0)</f>
        <v>2</v>
      </c>
      <c r="AN99">
        <f>IFERROR(((VLOOKUP(AB99,'Team data'!$B$2:$L$21,11)*$AF99)+(VLOOKUP(AB99,'Team data'!$B$2:$L$21,11)*$AG99)+$AE99),0)+IFERROR((VLOOKUP(AC99,'Team data'!$B$2:$L$21,11)*$AF99)+(VLOOKUP(AC99,'Team data'!$B$2:$L$21,11)*$AG99)+$AE99,0)</f>
        <v>2</v>
      </c>
      <c r="AO99">
        <f>IFERROR((VLOOKUP(AD99,'Team data'!$B$2:$L$21,11)*$AF99)+(VLOOKUP(AD99,'Team data'!$B$2:$L$21,11)*$AG99)+$AE99,0)</f>
        <v>2</v>
      </c>
      <c r="AP99">
        <f t="shared" si="1"/>
        <v>14</v>
      </c>
    </row>
    <row r="100" spans="1:42">
      <c r="A100" t="s">
        <v>206</v>
      </c>
      <c r="B100" t="s">
        <v>37</v>
      </c>
      <c r="C100" t="s">
        <v>38</v>
      </c>
      <c r="D100" t="s">
        <v>150</v>
      </c>
      <c r="E100" t="s">
        <v>99</v>
      </c>
      <c r="F100" s="2">
        <v>0.14000000000000001</v>
      </c>
      <c r="G100" s="2">
        <v>0.01</v>
      </c>
      <c r="H100" s="2">
        <v>0.16</v>
      </c>
      <c r="I100" s="2">
        <v>0.01</v>
      </c>
      <c r="J100" s="2">
        <v>0.17</v>
      </c>
      <c r="K100" s="2">
        <v>0.01</v>
      </c>
      <c r="L100" s="2">
        <f>(F100+H100+J100)/3</f>
        <v>0.1566666666666667</v>
      </c>
      <c r="M100" s="2">
        <f>(G100+I100+K100)/3</f>
        <v>0.01</v>
      </c>
      <c r="N100" s="2">
        <f>SUM(L100+M100)</f>
        <v>0.16666666666666671</v>
      </c>
      <c r="O100" s="2">
        <v>81</v>
      </c>
      <c r="P100" t="s">
        <v>41</v>
      </c>
      <c r="Q100" t="s">
        <v>61</v>
      </c>
      <c r="S100" t="s">
        <v>60</v>
      </c>
      <c r="T100" t="s">
        <v>67</v>
      </c>
      <c r="V100" t="s">
        <v>43</v>
      </c>
      <c r="X100" t="s">
        <v>74</v>
      </c>
      <c r="Z100" t="s">
        <v>77</v>
      </c>
      <c r="AA100" t="s">
        <v>46</v>
      </c>
      <c r="AB100" t="s">
        <v>44</v>
      </c>
      <c r="AD100" t="s">
        <v>47</v>
      </c>
      <c r="AE100" t="str">
        <f>IF(O100&gt;59,"2","1")</f>
        <v>2</v>
      </c>
      <c r="AF100">
        <f>IF(C100="D",L100*6, IF( C100="M",L100*5, L100*4))</f>
        <v>0.94000000000000017</v>
      </c>
      <c r="AG100">
        <f>IF(D100="D",M100*3, IF( D100="M",M100*3, M100*3))</f>
        <v>0.03</v>
      </c>
      <c r="AH100">
        <f>IFERROR(((VLOOKUP(Q100,'Team data'!$B$2:$L$21,11)*$AF100)+(VLOOKUP(Q100,'Team data'!$B$2:$L$21,11)*$AG100)+$AE100),0)+IFERROR((VLOOKUP(R100,'Team data'!$B$2:$L$21,11)*$AF100)+(VLOOKUP(R100,'Team data'!$B$2:$L$21,11)*$AG100)+$AE100,0)</f>
        <v>3.0518958600962565</v>
      </c>
      <c r="AI100">
        <f>IFERROR((VLOOKUP(S100,'Team data'!$B$2:$L$21,11)*$AF100)+(VLOOKUP(S100,'Team data'!$B$2:$L$21,11)*$AG100)+$AE100,0)</f>
        <v>2.877873046480147</v>
      </c>
      <c r="AJ100">
        <f>IFERROR(((VLOOKUP(T100,'Team data'!$B$2:$L$21,11)*$AF100)+(VLOOKUP(T100,'Team data'!$B$2:$L$21,11)*$AG100)+$AE100),0)+IFERROR((VLOOKUP(U100,'Team data'!$B$2:$L$21,11)*$AF100)+(VLOOKUP(U100,'Team data'!$B$2:$L$21,11)*$AG100)+$AE100,0)</f>
        <v>2.877873046480147</v>
      </c>
      <c r="AK100">
        <f>IFERROR(((VLOOKUP(V100,'Team data'!$B$2:$L$21,11)*$AF100)+(VLOOKUP(V100,'Team data'!$B$2:$L$21,11)*$AG100)+$AE100),0)+IFERROR((VLOOKUP(W100,'Team data'!$B$2:$L$21,11)*$AF100)+(VLOOKUP(W100,'Team data'!$B$2:$L$21,11)*$AG100)+$AE100,0)</f>
        <v>2.8696115813077032</v>
      </c>
      <c r="AL100">
        <f>IFERROR(((VLOOKUP(X100,'Team data'!$B$2:$L$21,11)*$AF100)+(VLOOKUP(X100,'Team data'!$B$2:$L$21,11)*$AG100)+$AE100),0)+IFERROR((VLOOKUP(Y100,'Team data'!$B$2:$L$21,11)*$AF100)+(VLOOKUP(Y100,'Team data'!$B$2:$L$21,11)*$AG100)+$AE100,0)</f>
        <v>3.1852134552942211</v>
      </c>
      <c r="AM100">
        <f>IFERROR(((VLOOKUP(Z100,'Team data'!$B$2:$L$21,11)*$AF100)+(VLOOKUP(Z100,'Team data'!$B$2:$L$21,11)*$AG100)+$AE100),0)+IFERROR((VLOOKUP(AA100,'Team data'!$B$2:$L$21,11)*$AF100)+(VLOOKUP(AA100,'Team data'!$B$2:$L$21,11)*$AG100)+$AE100,0)</f>
        <v>5.4252399810119289</v>
      </c>
      <c r="AN100">
        <f>IFERROR(((VLOOKUP(AB100,'Team data'!$B$2:$L$21,11)*$AF100)+(VLOOKUP(AB100,'Team data'!$B$2:$L$21,11)*$AG100)+$AE100),0)+IFERROR((VLOOKUP(AC100,'Team data'!$B$2:$L$21,11)*$AF100)+(VLOOKUP(AC100,'Team data'!$B$2:$L$21,11)*$AG100)+$AE100,0)</f>
        <v>2.9926648820705033</v>
      </c>
      <c r="AO100">
        <f>IFERROR((VLOOKUP(AD100,'Team data'!$B$2:$L$21,11)*$AF100)+(VLOOKUP(AD100,'Team data'!$B$2:$L$21,11)*$AG100)+$AE100,0)</f>
        <v>3.3051341539148034</v>
      </c>
      <c r="AP100">
        <f t="shared" si="1"/>
        <v>26.585506006655709</v>
      </c>
    </row>
    <row r="101" spans="1:42">
      <c r="A101" t="s">
        <v>207</v>
      </c>
      <c r="B101" t="s">
        <v>63</v>
      </c>
      <c r="C101" t="s">
        <v>64</v>
      </c>
      <c r="D101" t="s">
        <v>73</v>
      </c>
      <c r="E101" t="s">
        <v>69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f>(F101+H101+J101)/3</f>
        <v>0</v>
      </c>
      <c r="M101" s="2">
        <f>(G101+I101+K101)/3</f>
        <v>0</v>
      </c>
      <c r="N101" s="2">
        <f>SUM(L101+M101)</f>
        <v>0</v>
      </c>
      <c r="O101" s="2">
        <v>0</v>
      </c>
      <c r="P101" t="s">
        <v>41</v>
      </c>
      <c r="Q101" t="s">
        <v>74</v>
      </c>
      <c r="S101" t="s">
        <v>75</v>
      </c>
      <c r="T101" t="s">
        <v>76</v>
      </c>
      <c r="U101" t="s">
        <v>77</v>
      </c>
      <c r="V101" t="s">
        <v>78</v>
      </c>
      <c r="X101" t="s">
        <v>79</v>
      </c>
      <c r="Z101" t="s">
        <v>49</v>
      </c>
      <c r="AB101" t="s">
        <v>80</v>
      </c>
      <c r="AD101" t="s">
        <v>81</v>
      </c>
      <c r="AE101" t="str">
        <f>IF(O101&gt;59,"2","1")</f>
        <v>1</v>
      </c>
      <c r="AF101">
        <f>IF(C101="D",L101*6, IF( C101="M",L101*5, L101*4))</f>
        <v>0</v>
      </c>
      <c r="AG101">
        <f>IF(D101="D",M101*3, IF( D101="M",M101*3, M101*3))</f>
        <v>0</v>
      </c>
      <c r="AH101">
        <f>IFERROR(((VLOOKUP(Q101,'Team data'!$B$2:$L$21,11)*$AF101)+(VLOOKUP(Q101,'Team data'!$B$2:$L$21,11)*$AG101)+$AE101),0)+IFERROR((VLOOKUP(R101,'Team data'!$B$2:$L$21,11)*$AF101)+(VLOOKUP(R101,'Team data'!$B$2:$L$21,11)*$AG101)+$AE101,0)</f>
        <v>1</v>
      </c>
      <c r="AI101">
        <f>IFERROR((VLOOKUP(S101,'Team data'!$B$2:$L$21,11)*$AF101)+(VLOOKUP(S101,'Team data'!$B$2:$L$21,11)*$AG101)+$AE101,0)</f>
        <v>1</v>
      </c>
      <c r="AJ101">
        <f>IFERROR(((VLOOKUP(T101,'Team data'!$B$2:$L$21,11)*$AF101)+(VLOOKUP(T101,'Team data'!$B$2:$L$21,11)*$AG101)+$AE101),0)+IFERROR((VLOOKUP(U101,'Team data'!$B$2:$L$21,11)*$AF101)+(VLOOKUP(U101,'Team data'!$B$2:$L$21,11)*$AG101)+$AE101,0)</f>
        <v>2</v>
      </c>
      <c r="AK101">
        <f>IFERROR(((VLOOKUP(V101,'Team data'!$B$2:$L$21,11)*$AF101)+(VLOOKUP(V101,'Team data'!$B$2:$L$21,11)*$AG101)+$AE101),0)+IFERROR((VLOOKUP(W101,'Team data'!$B$2:$L$21,11)*$AF101)+(VLOOKUP(W101,'Team data'!$B$2:$L$21,11)*$AG101)+$AE101,0)</f>
        <v>1</v>
      </c>
      <c r="AL101">
        <f>IFERROR(((VLOOKUP(X101,'Team data'!$B$2:$L$21,11)*$AF101)+(VLOOKUP(X101,'Team data'!$B$2:$L$21,11)*$AG101)+$AE101),0)+IFERROR((VLOOKUP(Y101,'Team data'!$B$2:$L$21,11)*$AF101)+(VLOOKUP(Y101,'Team data'!$B$2:$L$21,11)*$AG101)+$AE101,0)</f>
        <v>1</v>
      </c>
      <c r="AM101">
        <f>IFERROR(((VLOOKUP(Z101,'Team data'!$B$2:$L$21,11)*$AF101)+(VLOOKUP(Z101,'Team data'!$B$2:$L$21,11)*$AG101)+$AE101),0)+IFERROR((VLOOKUP(AA101,'Team data'!$B$2:$L$21,11)*$AF101)+(VLOOKUP(AA101,'Team data'!$B$2:$L$21,11)*$AG101)+$AE101,0)</f>
        <v>1</v>
      </c>
      <c r="AN101">
        <f>IFERROR(((VLOOKUP(AB101,'Team data'!$B$2:$L$21,11)*$AF101)+(VLOOKUP(AB101,'Team data'!$B$2:$L$21,11)*$AG101)+$AE101),0)+IFERROR((VLOOKUP(AC101,'Team data'!$B$2:$L$21,11)*$AF101)+(VLOOKUP(AC101,'Team data'!$B$2:$L$21,11)*$AG101)+$AE101,0)</f>
        <v>1</v>
      </c>
      <c r="AO101">
        <f>IFERROR((VLOOKUP(AD101,'Team data'!$B$2:$L$21,11)*$AF101)+(VLOOKUP(AD101,'Team data'!$B$2:$L$21,11)*$AG101)+$AE101,0)</f>
        <v>1</v>
      </c>
      <c r="AP101">
        <f t="shared" si="1"/>
        <v>9</v>
      </c>
    </row>
    <row r="102" spans="1:42">
      <c r="A102" t="s">
        <v>208</v>
      </c>
      <c r="B102" t="s">
        <v>51</v>
      </c>
      <c r="C102" t="s">
        <v>52</v>
      </c>
      <c r="D102" t="s">
        <v>39</v>
      </c>
      <c r="E102" t="s">
        <v>40</v>
      </c>
      <c r="F102" s="2">
        <v>0.03</v>
      </c>
      <c r="G102" s="2">
        <v>0.08</v>
      </c>
      <c r="H102" s="2">
        <v>0.03</v>
      </c>
      <c r="I102" s="2">
        <v>0.06</v>
      </c>
      <c r="J102" s="2">
        <v>0.04</v>
      </c>
      <c r="K102" s="2">
        <v>0.06</v>
      </c>
      <c r="L102" s="2">
        <f>(F102+H102+J102)/3</f>
        <v>3.3333333333333333E-2</v>
      </c>
      <c r="M102" s="2">
        <f>(G102+I102+K102)/3</f>
        <v>6.6666666666666666E-2</v>
      </c>
      <c r="N102" s="2">
        <f>SUM(L102+M102)</f>
        <v>0.1</v>
      </c>
      <c r="O102" s="2">
        <v>97</v>
      </c>
      <c r="P102" t="s">
        <v>41</v>
      </c>
      <c r="Q102" t="s">
        <v>42</v>
      </c>
      <c r="S102" t="s">
        <v>43</v>
      </c>
      <c r="T102" t="s">
        <v>44</v>
      </c>
      <c r="V102" t="s">
        <v>45</v>
      </c>
      <c r="X102" t="s">
        <v>46</v>
      </c>
      <c r="Z102" t="s">
        <v>47</v>
      </c>
      <c r="AB102" t="s">
        <v>48</v>
      </c>
      <c r="AD102" t="s">
        <v>49</v>
      </c>
      <c r="AE102" t="str">
        <f>IF(O102&gt;59,"2","1")</f>
        <v>2</v>
      </c>
      <c r="AF102">
        <f>IF(C102="D",L102*6, IF( C102="M",L102*5, L102*4))</f>
        <v>0.16666666666666666</v>
      </c>
      <c r="AG102">
        <f>IF(D102="D",M102*3, IF( D102="M",M102*3, M102*3))</f>
        <v>0.2</v>
      </c>
      <c r="AH102">
        <f>IFERROR(((VLOOKUP(Q102,'Team data'!$B$2:$L$21,11)*$AF102)+(VLOOKUP(Q102,'Team data'!$B$2:$L$21,11)*$AG102)+$AE102),0)+IFERROR((VLOOKUP(R102,'Team data'!$B$2:$L$21,11)*$AF102)+(VLOOKUP(R102,'Team data'!$B$2:$L$21,11)*$AG102)+$AE102,0)</f>
        <v>2.3842047251767013</v>
      </c>
      <c r="AI102">
        <f>IFERROR((VLOOKUP(S102,'Team data'!$B$2:$L$21,11)*$AF102)+(VLOOKUP(S102,'Team data'!$B$2:$L$21,11)*$AG102)+$AE102,0)</f>
        <v>2.3287191544462109</v>
      </c>
      <c r="AJ102">
        <f>IFERROR(((VLOOKUP(T102,'Team data'!$B$2:$L$21,11)*$AF102)+(VLOOKUP(T102,'Team data'!$B$2:$L$21,11)*$AG102)+$AE102),0)+IFERROR((VLOOKUP(U102,'Team data'!$B$2:$L$21,11)*$AF102)+(VLOOKUP(U102,'Team data'!$B$2:$L$21,11)*$AG102)+$AE102,0)</f>
        <v>2.3752341478617023</v>
      </c>
      <c r="AK102">
        <f>IFERROR(((VLOOKUP(V102,'Team data'!$B$2:$L$21,11)*$AF102)+(VLOOKUP(V102,'Team data'!$B$2:$L$21,11)*$AG102)+$AE102),0)+IFERROR((VLOOKUP(W102,'Team data'!$B$2:$L$21,11)*$AF102)+(VLOOKUP(W102,'Team data'!$B$2:$L$21,11)*$AG102)+$AE102,0)</f>
        <v>2.2217276619592101</v>
      </c>
      <c r="AL102">
        <f>IFERROR(((VLOOKUP(X102,'Team data'!$B$2:$L$21,11)*$AF102)+(VLOOKUP(X102,'Team data'!$B$2:$L$21,11)*$AG102)+$AE102),0)+IFERROR((VLOOKUP(Y102,'Team data'!$B$2:$L$21,11)*$AF102)+(VLOOKUP(Y102,'Team data'!$B$2:$L$21,11)*$AG102)+$AE102,0)</f>
        <v>2.3072990617230613</v>
      </c>
      <c r="AM102">
        <f>IFERROR(((VLOOKUP(Z102,'Team data'!$B$2:$L$21,11)*$AF102)+(VLOOKUP(Z102,'Team data'!$B$2:$L$21,11)*$AG102)+$AE102),0)+IFERROR((VLOOKUP(AA102,'Team data'!$B$2:$L$21,11)*$AF102)+(VLOOKUP(AA102,'Team data'!$B$2:$L$21,11)*$AG102)+$AE102,0)</f>
        <v>2.4933496801739805</v>
      </c>
      <c r="AN102">
        <f>IFERROR(((VLOOKUP(AB102,'Team data'!$B$2:$L$21,11)*$AF102)+(VLOOKUP(AB102,'Team data'!$B$2:$L$21,11)*$AG102)+$AE102),0)+IFERROR((VLOOKUP(AC102,'Team data'!$B$2:$L$21,11)*$AF102)+(VLOOKUP(AC102,'Team data'!$B$2:$L$21,11)*$AG102)+$AE102,0)</f>
        <v>2.1746639990125498</v>
      </c>
      <c r="AO102">
        <f>IFERROR((VLOOKUP(AD102,'Team data'!$B$2:$L$21,11)*$AF102)+(VLOOKUP(AD102,'Team data'!$B$2:$L$21,11)*$AG102)+$AE102,0)</f>
        <v>2.3318420450612241</v>
      </c>
      <c r="AP102">
        <f t="shared" si="1"/>
        <v>18.61704047541464</v>
      </c>
    </row>
    <row r="103" spans="1:42">
      <c r="A103" t="s">
        <v>209</v>
      </c>
      <c r="B103" t="s">
        <v>51</v>
      </c>
      <c r="C103" t="s">
        <v>52</v>
      </c>
      <c r="D103" t="s">
        <v>83</v>
      </c>
      <c r="E103" t="s">
        <v>42</v>
      </c>
      <c r="F103" s="2">
        <v>0.04</v>
      </c>
      <c r="G103" s="2">
        <v>0.13</v>
      </c>
      <c r="H103" s="2">
        <v>0.18</v>
      </c>
      <c r="I103" s="2">
        <v>0.13</v>
      </c>
      <c r="J103" s="2">
        <v>0.19</v>
      </c>
      <c r="K103" s="2">
        <v>0.09</v>
      </c>
      <c r="L103" s="2">
        <f>(F103+H103+J103)/3</f>
        <v>0.13666666666666669</v>
      </c>
      <c r="M103" s="2">
        <f>(G103+I103+K103)/3</f>
        <v>0.11666666666666665</v>
      </c>
      <c r="N103" s="2">
        <f>SUM(L103+M103)</f>
        <v>0.25333333333333335</v>
      </c>
      <c r="O103" s="2">
        <v>57</v>
      </c>
      <c r="P103" t="s">
        <v>41</v>
      </c>
      <c r="Q103" t="s">
        <v>54</v>
      </c>
      <c r="R103" t="s">
        <v>84</v>
      </c>
      <c r="S103" t="s">
        <v>69</v>
      </c>
      <c r="T103" t="s">
        <v>74</v>
      </c>
      <c r="V103" t="s">
        <v>77</v>
      </c>
      <c r="X103" t="s">
        <v>80</v>
      </c>
      <c r="Z103" t="s">
        <v>85</v>
      </c>
      <c r="AA103" t="s">
        <v>66</v>
      </c>
      <c r="AB103" t="s">
        <v>79</v>
      </c>
      <c r="AC103" t="s">
        <v>57</v>
      </c>
      <c r="AD103" t="s">
        <v>78</v>
      </c>
      <c r="AE103" t="str">
        <f>IF(O103&gt;59,"2","1")</f>
        <v>1</v>
      </c>
      <c r="AF103">
        <f>IF(C103="D",L103*6, IF( C103="M",L103*5, L103*4))</f>
        <v>0.68333333333333346</v>
      </c>
      <c r="AG103">
        <f>IF(D103="D",M103*3, IF( D103="M",M103*3, M103*3))</f>
        <v>0.35</v>
      </c>
      <c r="AH103">
        <f>IFERROR(((VLOOKUP(Q103,'Team data'!$B$2:$L$21,11)*$AF103)+(VLOOKUP(Q103,'Team data'!$B$2:$L$21,11)*$AG103)+$AE103),0)+IFERROR((VLOOKUP(R103,'Team data'!$B$2:$L$21,11)*$AF103)+(VLOOKUP(R103,'Team data'!$B$2:$L$21,11)*$AG103)+$AE103,0)</f>
        <v>4.0083712469247743</v>
      </c>
      <c r="AI103">
        <f>IFERROR((VLOOKUP(S103,'Team data'!$B$2:$L$21,11)*$AF103)+(VLOOKUP(S103,'Team data'!$B$2:$L$21,11)*$AG103)+$AE103,0)</f>
        <v>2.0170598094472663</v>
      </c>
      <c r="AJ103">
        <f>IFERROR(((VLOOKUP(T103,'Team data'!$B$2:$L$21,11)*$AF103)+(VLOOKUP(T103,'Team data'!$B$2:$L$21,11)*$AG103)+$AE103),0)+IFERROR((VLOOKUP(U103,'Team data'!$B$2:$L$21,11)*$AF103)+(VLOOKUP(U103,'Team data'!$B$2:$L$21,11)*$AG103)+$AE103,0)</f>
        <v>2.262598526258448</v>
      </c>
      <c r="AK103">
        <f>IFERROR(((VLOOKUP(V103,'Team data'!$B$2:$L$21,11)*$AF103)+(VLOOKUP(V103,'Team data'!$B$2:$L$21,11)*$AG103)+$AE103),0)+IFERROR((VLOOKUP(W103,'Team data'!$B$2:$L$21,11)*$AF103)+(VLOOKUP(W103,'Team data'!$B$2:$L$21,11)*$AG103)+$AE103,0)</f>
        <v>1.6522722584963878</v>
      </c>
      <c r="AL103">
        <f>IFERROR(((VLOOKUP(X103,'Team data'!$B$2:$L$21,11)*$AF103)+(VLOOKUP(X103,'Team data'!$B$2:$L$21,11)*$AG103)+$AE103),0)+IFERROR((VLOOKUP(Y103,'Team data'!$B$2:$L$21,11)*$AF103)+(VLOOKUP(Y103,'Team data'!$B$2:$L$21,11)*$AG103)+$AE103,0)</f>
        <v>1.6248688655214103</v>
      </c>
      <c r="AM103">
        <f>IFERROR(((VLOOKUP(Z103,'Team data'!$B$2:$L$21,11)*$AF103)+(VLOOKUP(Z103,'Team data'!$B$2:$L$21,11)*$AG103)+$AE103),0)+IFERROR((VLOOKUP(AA103,'Team data'!$B$2:$L$21,11)*$AF103)+(VLOOKUP(AA103,'Team data'!$B$2:$L$21,11)*$AG103)+$AE103,0)</f>
        <v>4.1085214914824419</v>
      </c>
      <c r="AN103">
        <f>IFERROR(((VLOOKUP(AB103,'Team data'!$B$2:$L$21,11)*$AF103)+(VLOOKUP(AB103,'Team data'!$B$2:$L$21,11)*$AG103)+$AE103),0)+IFERROR((VLOOKUP(AC103,'Team data'!$B$2:$L$21,11)*$AF103)+(VLOOKUP(AC103,'Team data'!$B$2:$L$21,11)*$AG103)+$AE103,0)</f>
        <v>4.0933326519915632</v>
      </c>
      <c r="AO103">
        <f>IFERROR((VLOOKUP(AD103,'Team data'!$B$2:$L$21,11)*$AF103)+(VLOOKUP(AD103,'Team data'!$B$2:$L$21,11)*$AG103)+$AE103,0)</f>
        <v>1.8660246284922641</v>
      </c>
      <c r="AP103">
        <f t="shared" si="1"/>
        <v>21.633049478614559</v>
      </c>
    </row>
    <row r="104" spans="1:42">
      <c r="A104" t="s">
        <v>210</v>
      </c>
      <c r="B104" t="s">
        <v>51</v>
      </c>
      <c r="C104" t="s">
        <v>52</v>
      </c>
      <c r="D104" t="s">
        <v>83</v>
      </c>
      <c r="E104" t="s">
        <v>42</v>
      </c>
      <c r="F104" s="2">
        <v>0.18</v>
      </c>
      <c r="G104" s="2">
        <v>0.15</v>
      </c>
      <c r="H104" s="2">
        <v>0.19</v>
      </c>
      <c r="I104" s="2">
        <v>0.13</v>
      </c>
      <c r="J104" s="2">
        <v>0.18</v>
      </c>
      <c r="K104" s="2">
        <v>0.15</v>
      </c>
      <c r="L104" s="2">
        <f>(F104+H104+J104)/3</f>
        <v>0.18333333333333335</v>
      </c>
      <c r="M104" s="2">
        <f>(G104+I104+K104)/3</f>
        <v>0.14333333333333334</v>
      </c>
      <c r="N104" s="2">
        <f>SUM(L104+M104)</f>
        <v>0.32666666666666666</v>
      </c>
      <c r="O104" s="2">
        <v>78</v>
      </c>
      <c r="P104" t="s">
        <v>41</v>
      </c>
      <c r="Q104" t="s">
        <v>54</v>
      </c>
      <c r="R104" t="s">
        <v>84</v>
      </c>
      <c r="S104" t="s">
        <v>69</v>
      </c>
      <c r="T104" t="s">
        <v>74</v>
      </c>
      <c r="V104" t="s">
        <v>77</v>
      </c>
      <c r="X104" t="s">
        <v>80</v>
      </c>
      <c r="Z104" t="s">
        <v>85</v>
      </c>
      <c r="AA104" t="s">
        <v>66</v>
      </c>
      <c r="AB104" t="s">
        <v>79</v>
      </c>
      <c r="AC104" t="s">
        <v>57</v>
      </c>
      <c r="AD104" t="s">
        <v>78</v>
      </c>
      <c r="AE104" t="str">
        <f>IF(O104&gt;59,"2","1")</f>
        <v>2</v>
      </c>
      <c r="AF104">
        <f>IF(C104="D",L104*6, IF( C104="M",L104*5, L104*4))</f>
        <v>0.91666666666666674</v>
      </c>
      <c r="AG104">
        <f>IF(D104="D",M104*3, IF( D104="M",M104*3, M104*3))</f>
        <v>0.43000000000000005</v>
      </c>
      <c r="AH104">
        <f>IFERROR(((VLOOKUP(Q104,'Team data'!$B$2:$L$21,11)*$AF104)+(VLOOKUP(Q104,'Team data'!$B$2:$L$21,11)*$AG104)+$AE104),0)+IFERROR((VLOOKUP(R104,'Team data'!$B$2:$L$21,11)*$AF104)+(VLOOKUP(R104,'Team data'!$B$2:$L$21,11)*$AG104)+$AE104,0)</f>
        <v>6.6173612379277706</v>
      </c>
      <c r="AI104">
        <f>IFERROR((VLOOKUP(S104,'Team data'!$B$2:$L$21,11)*$AF104)+(VLOOKUP(S104,'Team data'!$B$2:$L$21,11)*$AG104)+$AE104,0)</f>
        <v>3.3254585903764373</v>
      </c>
      <c r="AJ104">
        <f>IFERROR(((VLOOKUP(T104,'Team data'!$B$2:$L$21,11)*$AF104)+(VLOOKUP(T104,'Team data'!$B$2:$L$21,11)*$AG104)+$AE104),0)+IFERROR((VLOOKUP(U104,'Team data'!$B$2:$L$21,11)*$AF104)+(VLOOKUP(U104,'Team data'!$B$2:$L$21,11)*$AG104)+$AE104,0)</f>
        <v>3.6454509826077839</v>
      </c>
      <c r="AK104">
        <f>IFERROR(((VLOOKUP(V104,'Team data'!$B$2:$L$21,11)*$AF104)+(VLOOKUP(V104,'Team data'!$B$2:$L$21,11)*$AG104)+$AE104),0)+IFERROR((VLOOKUP(W104,'Team data'!$B$2:$L$21,11)*$AF104)+(VLOOKUP(W104,'Team data'!$B$2:$L$21,11)*$AG104)+$AE104,0)</f>
        <v>2.8500580401049698</v>
      </c>
      <c r="AL104">
        <f>IFERROR(((VLOOKUP(X104,'Team data'!$B$2:$L$21,11)*$AF104)+(VLOOKUP(X104,'Team data'!$B$2:$L$21,11)*$AG104)+$AE104),0)+IFERROR((VLOOKUP(Y104,'Team data'!$B$2:$L$21,11)*$AF104)+(VLOOKUP(Y104,'Team data'!$B$2:$L$21,11)*$AG104)+$AE104,0)</f>
        <v>2.8143452311956443</v>
      </c>
      <c r="AM104">
        <f>IFERROR(((VLOOKUP(Z104,'Team data'!$B$2:$L$21,11)*$AF104)+(VLOOKUP(Z104,'Team data'!$B$2:$L$21,11)*$AG104)+$AE104),0)+IFERROR((VLOOKUP(AA104,'Team data'!$B$2:$L$21,11)*$AF104)+(VLOOKUP(AA104,'Team data'!$B$2:$L$21,11)*$AG104)+$AE104,0)</f>
        <v>6.7478796211577627</v>
      </c>
      <c r="AN104">
        <f>IFERROR(((VLOOKUP(AB104,'Team data'!$B$2:$L$21,11)*$AF104)+(VLOOKUP(AB104,'Team data'!$B$2:$L$21,11)*$AG104)+$AE104),0)+IFERROR((VLOOKUP(AC104,'Team data'!$B$2:$L$21,11)*$AF104)+(VLOOKUP(AC104,'Team data'!$B$2:$L$21,11)*$AG104)+$AE104,0)</f>
        <v>6.7280851335631997</v>
      </c>
      <c r="AO104">
        <f>IFERROR((VLOOKUP(AD104,'Team data'!$B$2:$L$21,11)*$AF104)+(VLOOKUP(AD104,'Team data'!$B$2:$L$21,11)*$AG104)+$AE104,0)</f>
        <v>3.1286256448737895</v>
      </c>
      <c r="AP104">
        <f t="shared" si="1"/>
        <v>35.857264481807363</v>
      </c>
    </row>
    <row r="105" spans="1:42">
      <c r="A105" t="s">
        <v>211</v>
      </c>
      <c r="B105" t="s">
        <v>37</v>
      </c>
      <c r="C105" t="s">
        <v>38</v>
      </c>
      <c r="D105" t="s">
        <v>93</v>
      </c>
      <c r="E105" t="s">
        <v>70</v>
      </c>
      <c r="F105" s="2">
        <v>0.02</v>
      </c>
      <c r="G105" s="2">
        <v>0</v>
      </c>
      <c r="H105" s="2">
        <v>0.05</v>
      </c>
      <c r="I105" s="2">
        <v>0</v>
      </c>
      <c r="J105" s="2">
        <v>0.08</v>
      </c>
      <c r="K105" s="2">
        <v>0</v>
      </c>
      <c r="L105" s="2">
        <f>(F105+H105+J105)/3</f>
        <v>5.000000000000001E-2</v>
      </c>
      <c r="M105" s="2">
        <f>(G105+I105+K105)/3</f>
        <v>0</v>
      </c>
      <c r="N105" s="2">
        <f>SUM(L105+M105)</f>
        <v>5.000000000000001E-2</v>
      </c>
      <c r="O105" s="2">
        <v>88</v>
      </c>
      <c r="P105" t="s">
        <v>41</v>
      </c>
      <c r="Q105" t="s">
        <v>55</v>
      </c>
      <c r="S105" t="s">
        <v>57</v>
      </c>
      <c r="V105" t="s">
        <v>81</v>
      </c>
      <c r="X105" t="s">
        <v>48</v>
      </c>
      <c r="Z105" t="s">
        <v>78</v>
      </c>
      <c r="AB105" t="s">
        <v>67</v>
      </c>
      <c r="AC105" t="s">
        <v>80</v>
      </c>
      <c r="AD105" t="s">
        <v>43</v>
      </c>
      <c r="AE105" t="str">
        <f>IF(O105&gt;59,"2","1")</f>
        <v>2</v>
      </c>
      <c r="AF105">
        <f>IF(C105="D",L105*6, IF( C105="M",L105*5, L105*4))</f>
        <v>0.30000000000000004</v>
      </c>
      <c r="AG105">
        <f>IF(D105="D",M105*3, IF( D105="M",M105*3, M105*3))</f>
        <v>0</v>
      </c>
      <c r="AH105">
        <f>IFERROR(((VLOOKUP(Q105,'Team data'!$B$2:$L$21,11)*$AF105)+(VLOOKUP(Q105,'Team data'!$B$2:$L$21,11)*$AG105)+$AE105),0)+IFERROR((VLOOKUP(R105,'Team data'!$B$2:$L$21,11)*$AF105)+(VLOOKUP(R105,'Team data'!$B$2:$L$21,11)*$AG105)+$AE105,0)</f>
        <v>2.2999148180223261</v>
      </c>
      <c r="AI105">
        <f>IFERROR((VLOOKUP(S105,'Team data'!$B$2:$L$21,11)*$AF105)+(VLOOKUP(S105,'Team data'!$B$2:$L$21,11)*$AG105)+$AE105,0)</f>
        <v>2.3387897022189796</v>
      </c>
      <c r="AJ105">
        <f>IFERROR(((VLOOKUP(T105,'Team data'!$B$2:$L$21,11)*$AF105)+(VLOOKUP(T105,'Team data'!$B$2:$L$21,11)*$AG105)+$AE105),0)+IFERROR((VLOOKUP(U105,'Team data'!$B$2:$L$21,11)*$AF105)+(VLOOKUP(U105,'Team data'!$B$2:$L$21,11)*$AG105)+$AE105,0)</f>
        <v>0</v>
      </c>
      <c r="AK105">
        <f>IFERROR(((VLOOKUP(V105,'Team data'!$B$2:$L$21,11)*$AF105)+(VLOOKUP(V105,'Team data'!$B$2:$L$21,11)*$AG105)+$AE105),0)+IFERROR((VLOOKUP(W105,'Team data'!$B$2:$L$21,11)*$AF105)+(VLOOKUP(W105,'Team data'!$B$2:$L$21,11)*$AG105)+$AE105,0)</f>
        <v>2.2455905382908372</v>
      </c>
      <c r="AL105">
        <f>IFERROR(((VLOOKUP(X105,'Team data'!$B$2:$L$21,11)*$AF105)+(VLOOKUP(X105,'Team data'!$B$2:$L$21,11)*$AG105)+$AE105),0)+IFERROR((VLOOKUP(Y105,'Team data'!$B$2:$L$21,11)*$AF105)+(VLOOKUP(Y105,'Team data'!$B$2:$L$21,11)*$AG105)+$AE105,0)</f>
        <v>2.1429069082829955</v>
      </c>
      <c r="AM105">
        <f>IFERROR(((VLOOKUP(Z105,'Team data'!$B$2:$L$21,11)*$AF105)+(VLOOKUP(Z105,'Team data'!$B$2:$L$21,11)*$AG105)+$AE105),0)+IFERROR((VLOOKUP(AA105,'Team data'!$B$2:$L$21,11)*$AF105)+(VLOOKUP(AA105,'Team data'!$B$2:$L$21,11)*$AG105)+$AE105,0)</f>
        <v>2.2514265050461413</v>
      </c>
      <c r="AN105">
        <f>IFERROR(((VLOOKUP(AB105,'Team data'!$B$2:$L$21,11)*$AF105)+(VLOOKUP(AB105,'Team data'!$B$2:$L$21,11)*$AG105)+$AE105),0)+IFERROR((VLOOKUP(AC105,'Team data'!$B$2:$L$21,11)*$AF105)+(VLOOKUP(AC105,'Team data'!$B$2:$L$21,11)*$AG105)+$AE105,0)</f>
        <v>4.4529206693803554</v>
      </c>
      <c r="AO105">
        <f>IFERROR((VLOOKUP(AD105,'Team data'!$B$2:$L$21,11)*$AF105)+(VLOOKUP(AD105,'Team data'!$B$2:$L$21,11)*$AG105)+$AE105,0)</f>
        <v>2.2689520354559907</v>
      </c>
      <c r="AP105">
        <f t="shared" si="1"/>
        <v>18.000501176697625</v>
      </c>
    </row>
    <row r="106" spans="1:42">
      <c r="A106" t="s">
        <v>212</v>
      </c>
      <c r="B106" t="s">
        <v>37</v>
      </c>
      <c r="C106" t="s">
        <v>38</v>
      </c>
      <c r="D106" t="s">
        <v>95</v>
      </c>
      <c r="E106" t="s">
        <v>76</v>
      </c>
      <c r="F106" s="2">
        <v>0.01</v>
      </c>
      <c r="G106" s="2">
        <v>0.05</v>
      </c>
      <c r="H106" s="2">
        <v>0.01</v>
      </c>
      <c r="I106" s="2">
        <v>7.0000000000000007E-2</v>
      </c>
      <c r="J106" s="2">
        <v>0.01</v>
      </c>
      <c r="K106" s="2">
        <v>0.06</v>
      </c>
      <c r="L106" s="2">
        <f>(F106+H106+J106)/3</f>
        <v>0.01</v>
      </c>
      <c r="M106" s="2">
        <f>(G106+I106+K106)/3</f>
        <v>0.06</v>
      </c>
      <c r="N106" s="2">
        <f>SUM(L106+M106)</f>
        <v>6.9999999999999993E-2</v>
      </c>
      <c r="O106" s="2">
        <v>55</v>
      </c>
      <c r="P106" t="s">
        <v>41</v>
      </c>
      <c r="Q106" t="s">
        <v>49</v>
      </c>
      <c r="S106" t="s">
        <v>44</v>
      </c>
      <c r="T106" t="s">
        <v>97</v>
      </c>
      <c r="V106" t="s">
        <v>61</v>
      </c>
      <c r="X106" t="s">
        <v>60</v>
      </c>
      <c r="Z106" t="s">
        <v>40</v>
      </c>
      <c r="AB106" t="s">
        <v>98</v>
      </c>
      <c r="AC106" t="s">
        <v>85</v>
      </c>
      <c r="AD106" t="s">
        <v>99</v>
      </c>
      <c r="AE106" t="str">
        <f>IF(O106&gt;59,"2","1")</f>
        <v>1</v>
      </c>
      <c r="AF106">
        <f>IF(C106="D",L106*6, IF( C106="M",L106*5, L106*4))</f>
        <v>0.06</v>
      </c>
      <c r="AG106">
        <f>IF(D106="D",M106*3, IF( D106="M",M106*3, M106*3))</f>
        <v>0.18</v>
      </c>
      <c r="AH106">
        <f>IFERROR(((VLOOKUP(Q106,'Team data'!$B$2:$L$21,11)*$AF106)+(VLOOKUP(Q106,'Team data'!$B$2:$L$21,11)*$AG106)+$AE106),0)+IFERROR((VLOOKUP(R106,'Team data'!$B$2:$L$21,11)*$AF106)+(VLOOKUP(R106,'Team data'!$B$2:$L$21,11)*$AG106)+$AE106,0)</f>
        <v>1.2172057022218921</v>
      </c>
      <c r="AI106">
        <f>IFERROR((VLOOKUP(S106,'Team data'!$B$2:$L$21,11)*$AF106)+(VLOOKUP(S106,'Team data'!$B$2:$L$21,11)*$AG106)+$AE106,0)</f>
        <v>1.2456078058731141</v>
      </c>
      <c r="AJ106">
        <f>IFERROR(((VLOOKUP(T106,'Team data'!$B$2:$L$21,11)*$AF106)+(VLOOKUP(T106,'Team data'!$B$2:$L$21,11)*$AG106)+$AE106),0)+IFERROR((VLOOKUP(U106,'Team data'!$B$2:$L$21,11)*$AF106)+(VLOOKUP(U106,'Team data'!$B$2:$L$21,11)*$AG106)+$AE106,0)</f>
        <v>1.236220342839365</v>
      </c>
      <c r="AK106">
        <f>IFERROR(((VLOOKUP(V106,'Team data'!$B$2:$L$21,11)*$AF106)+(VLOOKUP(V106,'Team data'!$B$2:$L$21,11)*$AG106)+$AE106),0)+IFERROR((VLOOKUP(W106,'Team data'!$B$2:$L$21,11)*$AF106)+(VLOOKUP(W106,'Team data'!$B$2:$L$21,11)*$AG106)+$AE106,0)</f>
        <v>1.2602628932196922</v>
      </c>
      <c r="AL106">
        <f>IFERROR(((VLOOKUP(X106,'Team data'!$B$2:$L$21,11)*$AF106)+(VLOOKUP(X106,'Team data'!$B$2:$L$21,11)*$AG106)+$AE106),0)+IFERROR((VLOOKUP(Y106,'Team data'!$B$2:$L$21,11)*$AF106)+(VLOOKUP(Y106,'Team data'!$B$2:$L$21,11)*$AG106)+$AE106,0)</f>
        <v>1.2172057022218921</v>
      </c>
      <c r="AM106">
        <f>IFERROR(((VLOOKUP(Z106,'Team data'!$B$2:$L$21,11)*$AF106)+(VLOOKUP(Z106,'Team data'!$B$2:$L$21,11)*$AG106)+$AE106),0)+IFERROR((VLOOKUP(AA106,'Team data'!$B$2:$L$21,11)*$AF106)+(VLOOKUP(AA106,'Team data'!$B$2:$L$21,11)*$AG106)+$AE106,0)</f>
        <v>1.2208526127674786</v>
      </c>
      <c r="AN106">
        <f>IFERROR(((VLOOKUP(AB106,'Team data'!$B$2:$L$21,11)*$AF106)+(VLOOKUP(AB106,'Team data'!$B$2:$L$21,11)*$AG106)+$AE106),0)+IFERROR((VLOOKUP(AC106,'Team data'!$B$2:$L$21,11)*$AF106)+(VLOOKUP(AC106,'Team data'!$B$2:$L$21,11)*$AG106)+$AE106,0)</f>
        <v>2.5184313995964347</v>
      </c>
      <c r="AO106">
        <f>IFERROR((VLOOKUP(AD106,'Team data'!$B$2:$L$21,11)*$AF106)+(VLOOKUP(AD106,'Team data'!$B$2:$L$21,11)*$AG106)+$AE106,0)</f>
        <v>1.2007324414811587</v>
      </c>
      <c r="AP106">
        <f t="shared" si="1"/>
        <v>11.116518900221028</v>
      </c>
    </row>
    <row r="107" spans="1:42">
      <c r="A107" t="s">
        <v>213</v>
      </c>
      <c r="B107" t="s">
        <v>37</v>
      </c>
      <c r="C107" t="s">
        <v>38</v>
      </c>
      <c r="D107" t="s">
        <v>73</v>
      </c>
      <c r="E107" t="s">
        <v>69</v>
      </c>
      <c r="F107" s="2">
        <v>0.04</v>
      </c>
      <c r="G107" s="2">
        <v>0.04</v>
      </c>
      <c r="H107" s="2">
        <v>0.03</v>
      </c>
      <c r="I107" s="2">
        <v>0.03</v>
      </c>
      <c r="J107" s="2">
        <v>0.02</v>
      </c>
      <c r="K107" s="2">
        <v>0.05</v>
      </c>
      <c r="L107" s="2">
        <f>(F107+H107+J107)/3</f>
        <v>3.0000000000000002E-2</v>
      </c>
      <c r="M107" s="2">
        <f>(G107+I107+K107)/3</f>
        <v>0.04</v>
      </c>
      <c r="N107" s="2">
        <f>SUM(L107+M107)</f>
        <v>7.0000000000000007E-2</v>
      </c>
      <c r="O107" s="2">
        <v>76</v>
      </c>
      <c r="P107" t="s">
        <v>41</v>
      </c>
      <c r="Q107" t="s">
        <v>74</v>
      </c>
      <c r="S107" t="s">
        <v>75</v>
      </c>
      <c r="T107" t="s">
        <v>76</v>
      </c>
      <c r="U107" t="s">
        <v>77</v>
      </c>
      <c r="V107" t="s">
        <v>78</v>
      </c>
      <c r="X107" t="s">
        <v>79</v>
      </c>
      <c r="Z107" t="s">
        <v>49</v>
      </c>
      <c r="AB107" t="s">
        <v>80</v>
      </c>
      <c r="AD107" t="s">
        <v>81</v>
      </c>
      <c r="AE107" t="str">
        <f>IF(O107&gt;59,"2","1")</f>
        <v>2</v>
      </c>
      <c r="AF107">
        <f>IF(C107="D",L107*6, IF( C107="M",L107*5, L107*4))</f>
        <v>0.18000000000000002</v>
      </c>
      <c r="AG107">
        <f>IF(D107="D",M107*3, IF( D107="M",M107*3, M107*3))</f>
        <v>0.12</v>
      </c>
      <c r="AH107">
        <f>IFERROR(((VLOOKUP(Q107,'Team data'!$B$2:$L$21,11)*$AF107)+(VLOOKUP(Q107,'Team data'!$B$2:$L$21,11)*$AG107)+$AE107),0)+IFERROR((VLOOKUP(R107,'Team data'!$B$2:$L$21,11)*$AF107)+(VLOOKUP(R107,'Team data'!$B$2:$L$21,11)*$AG107)+$AE107,0)</f>
        <v>2.3665608624621299</v>
      </c>
      <c r="AI107">
        <f>IFERROR((VLOOKUP(S107,'Team data'!$B$2:$L$21,11)*$AF107)+(VLOOKUP(S107,'Team data'!$B$2:$L$21,11)*$AG107)+$AE107,0)</f>
        <v>2.3143493205991192</v>
      </c>
      <c r="AJ107">
        <f>IFERROR(((VLOOKUP(T107,'Team data'!$B$2:$L$21,11)*$AF107)+(VLOOKUP(T107,'Team data'!$B$2:$L$21,11)*$AG107)+$AE107),0)+IFERROR((VLOOKUP(U107,'Team data'!$B$2:$L$21,11)*$AF107)+(VLOOKUP(U107,'Team data'!$B$2:$L$21,11)*$AG107)+$AE107,0)</f>
        <v>4.5930191036940844</v>
      </c>
      <c r="AK107">
        <f>IFERROR(((VLOOKUP(V107,'Team data'!$B$2:$L$21,11)*$AF107)+(VLOOKUP(V107,'Team data'!$B$2:$L$21,11)*$AG107)+$AE107),0)+IFERROR((VLOOKUP(W107,'Team data'!$B$2:$L$21,11)*$AF107)+(VLOOKUP(W107,'Team data'!$B$2:$L$21,11)*$AG107)+$AE107,0)</f>
        <v>2.2514265050461413</v>
      </c>
      <c r="AL107">
        <f>IFERROR(((VLOOKUP(X107,'Team data'!$B$2:$L$21,11)*$AF107)+(VLOOKUP(X107,'Team data'!$B$2:$L$21,11)*$AG107)+$AE107),0)+IFERROR((VLOOKUP(Y107,'Team data'!$B$2:$L$21,11)*$AF107)+(VLOOKUP(Y107,'Team data'!$B$2:$L$21,11)*$AG107)+$AE107,0)</f>
        <v>2.2689520354559907</v>
      </c>
      <c r="AM107">
        <f>IFERROR(((VLOOKUP(Z107,'Team data'!$B$2:$L$21,11)*$AF107)+(VLOOKUP(Z107,'Team data'!$B$2:$L$21,11)*$AG107)+$AE107),0)+IFERROR((VLOOKUP(AA107,'Team data'!$B$2:$L$21,11)*$AF107)+(VLOOKUP(AA107,'Team data'!$B$2:$L$21,11)*$AG107)+$AE107,0)</f>
        <v>2.2715071277773649</v>
      </c>
      <c r="AN107">
        <f>IFERROR(((VLOOKUP(AB107,'Team data'!$B$2:$L$21,11)*$AF107)+(VLOOKUP(AB107,'Team data'!$B$2:$L$21,11)*$AG107)+$AE107),0)+IFERROR((VLOOKUP(AC107,'Team data'!$B$2:$L$21,11)*$AF107)+(VLOOKUP(AC107,'Team data'!$B$2:$L$21,11)*$AG107)+$AE107,0)</f>
        <v>2.1814135416029901</v>
      </c>
      <c r="AO107">
        <f>IFERROR((VLOOKUP(AD107,'Team data'!$B$2:$L$21,11)*$AF107)+(VLOOKUP(AD107,'Team data'!$B$2:$L$21,11)*$AG107)+$AE107,0)</f>
        <v>2.2455905382908368</v>
      </c>
      <c r="AP107">
        <f t="shared" si="1"/>
        <v>20.492819034928655</v>
      </c>
    </row>
    <row r="108" spans="1:42">
      <c r="A108" t="s">
        <v>214</v>
      </c>
      <c r="B108" t="s">
        <v>51</v>
      </c>
      <c r="C108" t="s">
        <v>52</v>
      </c>
      <c r="D108" t="s">
        <v>110</v>
      </c>
      <c r="E108" t="s">
        <v>91</v>
      </c>
      <c r="F108" s="2">
        <v>0.67</v>
      </c>
      <c r="G108" s="2">
        <v>0.21</v>
      </c>
      <c r="H108" s="2">
        <v>0.71</v>
      </c>
      <c r="I108" s="2">
        <v>0.22</v>
      </c>
      <c r="J108" s="2">
        <v>0.78</v>
      </c>
      <c r="K108" s="2">
        <v>0.21</v>
      </c>
      <c r="L108" s="2">
        <f>(F108+H108+J108)/3</f>
        <v>0.72000000000000008</v>
      </c>
      <c r="M108" s="2">
        <f>(G108+I108+K108)/3</f>
        <v>0.21333333333333335</v>
      </c>
      <c r="N108" s="2">
        <f>SUM(L108+M108)</f>
        <v>0.93333333333333346</v>
      </c>
      <c r="O108" s="4">
        <v>72</v>
      </c>
      <c r="P108" t="s">
        <v>41</v>
      </c>
      <c r="Q108" t="s">
        <v>104</v>
      </c>
      <c r="S108" t="s">
        <v>105</v>
      </c>
      <c r="T108" t="s">
        <v>69</v>
      </c>
      <c r="V108" t="s">
        <v>42</v>
      </c>
      <c r="X108" t="s">
        <v>71</v>
      </c>
      <c r="Z108" t="s">
        <v>99</v>
      </c>
      <c r="AA108" t="s">
        <v>111</v>
      </c>
      <c r="AB108" t="s">
        <v>68</v>
      </c>
      <c r="AD108" t="s">
        <v>56</v>
      </c>
      <c r="AE108" t="str">
        <f>IF(O108&gt;59,"2","1")</f>
        <v>2</v>
      </c>
      <c r="AF108">
        <f>IF(C108="D",L108*6, IF( C108="M",L108*5, L108*4))</f>
        <v>3.6000000000000005</v>
      </c>
      <c r="AG108">
        <f>IF(D108="D",M108*3, IF( D108="M",M108*3, M108*3))</f>
        <v>0.64</v>
      </c>
      <c r="AH108">
        <f>IFERROR(((VLOOKUP(Q108,'Team data'!$B$2:$L$21,11)*$AF108)+(VLOOKUP(Q108,'Team data'!$B$2:$L$21,11)*$AG108)+$AE108),0)+IFERROR((VLOOKUP(R108,'Team data'!$B$2:$L$21,11)*$AF108)+(VLOOKUP(R108,'Team data'!$B$2:$L$21,11)*$AG108)+$AE108,0)</f>
        <v>6.7882277913615781</v>
      </c>
      <c r="AI108">
        <f>IFERROR((VLOOKUP(S108,'Team data'!$B$2:$L$21,11)*$AF108)+(VLOOKUP(S108,'Team data'!$B$2:$L$21,11)*$AG108)+$AE108,0)</f>
        <v>4.0197509703996692</v>
      </c>
      <c r="AJ108">
        <f>IFERROR(((VLOOKUP(T108,'Team data'!$B$2:$L$21,11)*$AF108)+(VLOOKUP(T108,'Team data'!$B$2:$L$21,11)*$AG108)+$AE108),0)+IFERROR((VLOOKUP(U108,'Team data'!$B$2:$L$21,11)*$AF108)+(VLOOKUP(U108,'Team data'!$B$2:$L$21,11)*$AG108)+$AE108,0)</f>
        <v>6.1732260568287831</v>
      </c>
      <c r="AK108">
        <f>IFERROR(((VLOOKUP(V108,'Team data'!$B$2:$L$21,11)*$AF108)+(VLOOKUP(V108,'Team data'!$B$2:$L$21,11)*$AG108)+$AE108),0)+IFERROR((VLOOKUP(W108,'Team data'!$B$2:$L$21,11)*$AF108)+(VLOOKUP(W108,'Team data'!$B$2:$L$21,11)*$AG108)+$AE108,0)</f>
        <v>6.4428037311342203</v>
      </c>
      <c r="AL108">
        <f>IFERROR(((VLOOKUP(X108,'Team data'!$B$2:$L$21,11)*$AF108)+(VLOOKUP(X108,'Team data'!$B$2:$L$21,11)*$AG108)+$AE108),0)+IFERROR((VLOOKUP(Y108,'Team data'!$B$2:$L$21,11)*$AF108)+(VLOOKUP(Y108,'Team data'!$B$2:$L$21,11)*$AG108)+$AE108,0)</f>
        <v>6.5979777802145634</v>
      </c>
      <c r="AM108">
        <f>IFERROR(((VLOOKUP(Z108,'Team data'!$B$2:$L$21,11)*$AF108)+(VLOOKUP(Z108,'Team data'!$B$2:$L$21,11)*$AG108)+$AE108),0)+IFERROR((VLOOKUP(AA108,'Team data'!$B$2:$L$21,11)*$AF108)+(VLOOKUP(AA108,'Team data'!$B$2:$L$21,11)*$AG108)+$AE108,0)</f>
        <v>11.383573872087231</v>
      </c>
      <c r="AN108">
        <f>IFERROR(((VLOOKUP(AB108,'Team data'!$B$2:$L$21,11)*$AF108)+(VLOOKUP(AB108,'Team data'!$B$2:$L$21,11)*$AG108)+$AE108),0)+IFERROR((VLOOKUP(AC108,'Team data'!$B$2:$L$21,11)*$AF108)+(VLOOKUP(AC108,'Team data'!$B$2:$L$21,11)*$AG108)+$AE108,0)</f>
        <v>6.2387960947155401</v>
      </c>
      <c r="AO108">
        <f>IFERROR((VLOOKUP(AD108,'Team data'!$B$2:$L$21,11)*$AF108)+(VLOOKUP(AD108,'Team data'!$B$2:$L$21,11)*$AG108)+$AE108,0)</f>
        <v>5.9782278700722449</v>
      </c>
      <c r="AP108">
        <f t="shared" si="1"/>
        <v>53.62258416681383</v>
      </c>
    </row>
    <row r="109" spans="1:42">
      <c r="A109" t="s">
        <v>215</v>
      </c>
      <c r="B109" t="s">
        <v>87</v>
      </c>
      <c r="C109" t="s">
        <v>88</v>
      </c>
      <c r="D109" t="s">
        <v>83</v>
      </c>
      <c r="E109" t="s">
        <v>42</v>
      </c>
      <c r="F109" s="2">
        <v>0.68</v>
      </c>
      <c r="G109" s="2">
        <v>0.09</v>
      </c>
      <c r="H109" s="2">
        <v>0.57999999999999996</v>
      </c>
      <c r="I109" s="2">
        <v>0.08</v>
      </c>
      <c r="J109" s="2">
        <v>0.57999999999999996</v>
      </c>
      <c r="K109" s="2">
        <v>0.06</v>
      </c>
      <c r="L109" s="2">
        <f>(F109+H109+J109)/3</f>
        <v>0.61333333333333329</v>
      </c>
      <c r="M109" s="2">
        <f>(G109+I109+K109)/3</f>
        <v>7.6666666666666661E-2</v>
      </c>
      <c r="N109" s="2">
        <f>SUM(L109+M109)</f>
        <v>0.69</v>
      </c>
      <c r="O109" s="2">
        <v>83</v>
      </c>
      <c r="P109" t="s">
        <v>41</v>
      </c>
      <c r="Q109" t="s">
        <v>54</v>
      </c>
      <c r="R109" t="s">
        <v>84</v>
      </c>
      <c r="S109" t="s">
        <v>69</v>
      </c>
      <c r="T109" t="s">
        <v>74</v>
      </c>
      <c r="V109" t="s">
        <v>77</v>
      </c>
      <c r="X109" t="s">
        <v>80</v>
      </c>
      <c r="Z109" t="s">
        <v>85</v>
      </c>
      <c r="AA109" t="s">
        <v>66</v>
      </c>
      <c r="AB109" t="s">
        <v>79</v>
      </c>
      <c r="AC109" t="s">
        <v>57</v>
      </c>
      <c r="AD109" t="s">
        <v>78</v>
      </c>
      <c r="AE109" t="str">
        <f>IF(O109&gt;59,"2","1")</f>
        <v>2</v>
      </c>
      <c r="AF109">
        <f>IF(C109="D",L109*6, IF( C109="M",L109*5, L109*4))</f>
        <v>2.4533333333333331</v>
      </c>
      <c r="AG109">
        <f>IF(D109="D",M109*3, IF( D109="M",M109*3, M109*3))</f>
        <v>0.22999999999999998</v>
      </c>
      <c r="AH109">
        <f>IFERROR(((VLOOKUP(Q109,'Team data'!$B$2:$L$21,11)*$AF109)+(VLOOKUP(Q109,'Team data'!$B$2:$L$21,11)*$AG109)+$AE109),0)+IFERROR((VLOOKUP(R109,'Team data'!$B$2:$L$21,11)*$AF109)+(VLOOKUP(R109,'Team data'!$B$2:$L$21,11)*$AG109)+$AE109,0)</f>
        <v>9.2152866250788499</v>
      </c>
      <c r="AI109">
        <f>IFERROR((VLOOKUP(S109,'Team data'!$B$2:$L$21,11)*$AF109)+(VLOOKUP(S109,'Team data'!$B$2:$L$21,11)*$AG109)+$AE109,0)</f>
        <v>4.641074666467901</v>
      </c>
      <c r="AJ109">
        <f>IFERROR(((VLOOKUP(T109,'Team data'!$B$2:$L$21,11)*$AF109)+(VLOOKUP(T109,'Team data'!$B$2:$L$21,11)*$AG109)+$AE109),0)+IFERROR((VLOOKUP(U109,'Team data'!$B$2:$L$21,11)*$AF109)+(VLOOKUP(U109,'Team data'!$B$2:$L$21,11)*$AG109)+$AE109,0)</f>
        <v>5.2786832698001627</v>
      </c>
      <c r="AK109">
        <f>IFERROR(((VLOOKUP(V109,'Team data'!$B$2:$L$21,11)*$AF109)+(VLOOKUP(V109,'Team data'!$B$2:$L$21,11)*$AG109)+$AE109),0)+IFERROR((VLOOKUP(W109,'Team data'!$B$2:$L$21,11)*$AF109)+(VLOOKUP(W109,'Team data'!$B$2:$L$21,11)*$AG109)+$AE109,0)</f>
        <v>3.6938037680309419</v>
      </c>
      <c r="AL109">
        <f>IFERROR(((VLOOKUP(X109,'Team data'!$B$2:$L$21,11)*$AF109)+(VLOOKUP(X109,'Team data'!$B$2:$L$21,11)*$AG109)+$AE109),0)+IFERROR((VLOOKUP(Y109,'Team data'!$B$2:$L$21,11)*$AF109)+(VLOOKUP(Y109,'Team data'!$B$2:$L$21,11)*$AG109)+$AE109,0)</f>
        <v>3.6226433443378556</v>
      </c>
      <c r="AM109">
        <f>IFERROR(((VLOOKUP(Z109,'Team data'!$B$2:$L$21,11)*$AF109)+(VLOOKUP(Z109,'Team data'!$B$2:$L$21,11)*$AG109)+$AE109),0)+IFERROR((VLOOKUP(AA109,'Team data'!$B$2:$L$21,11)*$AF109)+(VLOOKUP(AA109,'Team data'!$B$2:$L$21,11)*$AG109)+$AE109,0)</f>
        <v>9.4753541956237584</v>
      </c>
      <c r="AN109">
        <f>IFERROR(((VLOOKUP(AB109,'Team data'!$B$2:$L$21,11)*$AF109)+(VLOOKUP(AB109,'Team data'!$B$2:$L$21,11)*$AG109)+$AE109),0)+IFERROR((VLOOKUP(AC109,'Team data'!$B$2:$L$21,11)*$AF109)+(VLOOKUP(AC109,'Team data'!$B$2:$L$21,11)*$AG109)+$AE109,0)</f>
        <v>9.4359122092038987</v>
      </c>
      <c r="AO109">
        <f>IFERROR((VLOOKUP(AD109,'Team data'!$B$2:$L$21,11)*$AF109)+(VLOOKUP(AD109,'Team data'!$B$2:$L$21,11)*$AG109)+$AE109,0)</f>
        <v>4.2488704062460405</v>
      </c>
      <c r="AP109">
        <f t="shared" si="1"/>
        <v>49.611628484789414</v>
      </c>
    </row>
    <row r="110" spans="1:42">
      <c r="A110" t="s">
        <v>216</v>
      </c>
      <c r="B110" t="s">
        <v>51</v>
      </c>
      <c r="C110" t="s">
        <v>52</v>
      </c>
      <c r="D110" t="s">
        <v>83</v>
      </c>
      <c r="E110" t="s">
        <v>42</v>
      </c>
      <c r="F110" s="2">
        <v>0.03</v>
      </c>
      <c r="G110" s="2">
        <v>0.01</v>
      </c>
      <c r="H110" s="2">
        <v>0.22</v>
      </c>
      <c r="I110" s="2">
        <v>0.11</v>
      </c>
      <c r="J110" s="2">
        <v>0.12</v>
      </c>
      <c r="K110" s="2">
        <v>7.0000000000000007E-2</v>
      </c>
      <c r="L110" s="2">
        <f>(F110+H110+J110)/3</f>
        <v>0.12333333333333334</v>
      </c>
      <c r="M110" s="2">
        <f>(G110+I110+K110)/3</f>
        <v>6.3333333333333339E-2</v>
      </c>
      <c r="N110" s="2">
        <f>SUM(L110+M110)</f>
        <v>0.18666666666666668</v>
      </c>
      <c r="O110" s="2">
        <v>42</v>
      </c>
      <c r="P110" t="s">
        <v>41</v>
      </c>
      <c r="Q110" t="s">
        <v>54</v>
      </c>
      <c r="R110" t="s">
        <v>84</v>
      </c>
      <c r="S110" t="s">
        <v>69</v>
      </c>
      <c r="T110" t="s">
        <v>74</v>
      </c>
      <c r="V110" t="s">
        <v>77</v>
      </c>
      <c r="X110" t="s">
        <v>80</v>
      </c>
      <c r="Z110" t="s">
        <v>85</v>
      </c>
      <c r="AA110" t="s">
        <v>66</v>
      </c>
      <c r="AB110" t="s">
        <v>79</v>
      </c>
      <c r="AC110" t="s">
        <v>57</v>
      </c>
      <c r="AD110" t="s">
        <v>78</v>
      </c>
      <c r="AE110" t="str">
        <f>IF(O110&gt;59,"2","1")</f>
        <v>1</v>
      </c>
      <c r="AF110">
        <f>IF(C110="D",L110*6, IF( C110="M",L110*5, L110*4))</f>
        <v>0.6166666666666667</v>
      </c>
      <c r="AG110">
        <f>IF(D110="D",M110*3, IF( D110="M",M110*3, M110*3))</f>
        <v>0.19</v>
      </c>
      <c r="AH110">
        <f>IFERROR(((VLOOKUP(Q110,'Team data'!$B$2:$L$21,11)*$AF110)+(VLOOKUP(Q110,'Team data'!$B$2:$L$21,11)*$AG110)+$AE110),0)+IFERROR((VLOOKUP(R110,'Team data'!$B$2:$L$21,11)*$AF110)+(VLOOKUP(R110,'Team data'!$B$2:$L$21,11)*$AG110)+$AE110,0)</f>
        <v>3.5678252959864372</v>
      </c>
      <c r="AI110">
        <f>IFERROR((VLOOKUP(S110,'Team data'!$B$2:$L$21,11)*$AF110)+(VLOOKUP(S110,'Team data'!$B$2:$L$21,11)*$AG110)+$AE110,0)</f>
        <v>1.793962818987866</v>
      </c>
      <c r="AJ110">
        <f>IFERROR(((VLOOKUP(T110,'Team data'!$B$2:$L$21,11)*$AF110)+(VLOOKUP(T110,'Team data'!$B$2:$L$21,11)*$AG110)+$AE110),0)+IFERROR((VLOOKUP(U110,'Team data'!$B$2:$L$21,11)*$AF110)+(VLOOKUP(U110,'Team data'!$B$2:$L$21,11)*$AG110)+$AE110,0)</f>
        <v>1.9856414301759497</v>
      </c>
      <c r="AK110">
        <f>IFERROR(((VLOOKUP(V110,'Team data'!$B$2:$L$21,11)*$AF110)+(VLOOKUP(V110,'Team data'!$B$2:$L$21,11)*$AG110)+$AE110),0)+IFERROR((VLOOKUP(W110,'Team data'!$B$2:$L$21,11)*$AF110)+(VLOOKUP(W110,'Team data'!$B$2:$L$21,11)*$AG110)+$AE110,0)</f>
        <v>1.5091931824391156</v>
      </c>
      <c r="AL110">
        <f>IFERROR(((VLOOKUP(X110,'Team data'!$B$2:$L$21,11)*$AF110)+(VLOOKUP(X110,'Team data'!$B$2:$L$21,11)*$AG110)+$AE110),0)+IFERROR((VLOOKUP(Y110,'Team data'!$B$2:$L$21,11)*$AF110)+(VLOOKUP(Y110,'Team data'!$B$2:$L$21,11)*$AG110)+$AE110,0)</f>
        <v>1.4878008563102623</v>
      </c>
      <c r="AM110">
        <f>IFERROR(((VLOOKUP(Z110,'Team data'!$B$2:$L$21,11)*$AF110)+(VLOOKUP(Z110,'Team data'!$B$2:$L$21,11)*$AG110)+$AE110),0)+IFERROR((VLOOKUP(AA110,'Team data'!$B$2:$L$21,11)*$AF110)+(VLOOKUP(AA110,'Team data'!$B$2:$L$21,11)*$AG110)+$AE110,0)</f>
        <v>3.6460070998024223</v>
      </c>
      <c r="AN110">
        <f>IFERROR(((VLOOKUP(AB110,'Team data'!$B$2:$L$21,11)*$AF110)+(VLOOKUP(AB110,'Team data'!$B$2:$L$21,11)*$AG110)+$AE110),0)+IFERROR((VLOOKUP(AC110,'Team data'!$B$2:$L$21,11)*$AF110)+(VLOOKUP(AC110,'Team data'!$B$2:$L$21,11)*$AG110)+$AE110,0)</f>
        <v>3.634150005748253</v>
      </c>
      <c r="AO110">
        <f>IFERROR((VLOOKUP(AD110,'Team data'!$B$2:$L$21,11)*$AF110)+(VLOOKUP(AD110,'Team data'!$B$2:$L$21,11)*$AG110)+$AE110,0)</f>
        <v>1.6760579357907353</v>
      </c>
      <c r="AP110">
        <f t="shared" si="1"/>
        <v>19.300638625241039</v>
      </c>
    </row>
    <row r="111" spans="1:42">
      <c r="A111" t="s">
        <v>217</v>
      </c>
      <c r="B111" t="s">
        <v>51</v>
      </c>
      <c r="C111" t="s">
        <v>52</v>
      </c>
      <c r="D111" t="s">
        <v>144</v>
      </c>
      <c r="E111" t="s">
        <v>58</v>
      </c>
      <c r="F111" s="2">
        <v>0.02</v>
      </c>
      <c r="G111" s="2">
        <v>0.11</v>
      </c>
      <c r="H111" s="2">
        <v>0.02</v>
      </c>
      <c r="I111" s="2">
        <v>0.1</v>
      </c>
      <c r="J111" s="2">
        <v>0.03</v>
      </c>
      <c r="K111" s="2">
        <v>0.1</v>
      </c>
      <c r="L111" s="2">
        <f>(F111+H111+J111)/3</f>
        <v>2.3333333333333334E-2</v>
      </c>
      <c r="M111" s="2">
        <f>(G111+I111+K111)/3</f>
        <v>0.10333333333333335</v>
      </c>
      <c r="N111" s="2">
        <f>SUM(L111+M111)</f>
        <v>0.12666666666666668</v>
      </c>
      <c r="O111" s="2">
        <v>89</v>
      </c>
      <c r="P111" t="s">
        <v>41</v>
      </c>
      <c r="Q111" t="s">
        <v>98</v>
      </c>
      <c r="S111" t="s">
        <v>99</v>
      </c>
      <c r="V111" t="s">
        <v>85</v>
      </c>
      <c r="X111" t="s">
        <v>76</v>
      </c>
      <c r="Z111" t="s">
        <v>84</v>
      </c>
      <c r="AA111" t="s">
        <v>91</v>
      </c>
      <c r="AB111" t="s">
        <v>66</v>
      </c>
      <c r="AC111" t="s">
        <v>44</v>
      </c>
      <c r="AD111" t="s">
        <v>105</v>
      </c>
      <c r="AE111" t="str">
        <f>IF(O111&gt;59,"2","1")</f>
        <v>2</v>
      </c>
      <c r="AF111">
        <f>IF(C111="D",L111*6, IF( C111="M",L111*5, L111*4))</f>
        <v>0.11666666666666667</v>
      </c>
      <c r="AG111">
        <f>IF(D111="D",M111*3, IF( D111="M",M111*3, M111*3))</f>
        <v>0.31000000000000005</v>
      </c>
      <c r="AH111">
        <f>IFERROR(((VLOOKUP(Q111,'Team data'!$B$2:$L$21,11)*$AF111)+(VLOOKUP(Q111,'Team data'!$B$2:$L$21,11)*$AG111)+$AE111),0)+IFERROR((VLOOKUP(R111,'Team data'!$B$2:$L$21,11)*$AF111)+(VLOOKUP(R111,'Team data'!$B$2:$L$21,11)*$AG111)+$AE111,0)</f>
        <v>2.4003248171141882</v>
      </c>
      <c r="AI111">
        <f>IFERROR((VLOOKUP(S111,'Team data'!$B$2:$L$21,11)*$AF111)+(VLOOKUP(S111,'Team data'!$B$2:$L$21,11)*$AG111)+$AE111,0)</f>
        <v>2.3568576737442823</v>
      </c>
      <c r="AJ111">
        <f>IFERROR(((VLOOKUP(T111,'Team data'!$B$2:$L$21,11)*$AF111)+(VLOOKUP(T111,'Team data'!$B$2:$L$21,11)*$AG111)+$AE111),0)+IFERROR((VLOOKUP(U111,'Team data'!$B$2:$L$21,11)*$AF111)+(VLOOKUP(U111,'Team data'!$B$2:$L$21,11)*$AG111)+$AE111,0)</f>
        <v>0</v>
      </c>
      <c r="AK111">
        <f>IFERROR(((VLOOKUP(V111,'Team data'!$B$2:$L$21,11)*$AF111)+(VLOOKUP(V111,'Team data'!$B$2:$L$21,11)*$AG111)+$AE111),0)+IFERROR((VLOOKUP(W111,'Team data'!$B$2:$L$21,11)*$AF111)+(VLOOKUP(W111,'Team data'!$B$2:$L$21,11)*$AG111)+$AE111,0)</f>
        <v>2.5213310043905848</v>
      </c>
      <c r="AL111">
        <f>IFERROR(((VLOOKUP(X111,'Team data'!$B$2:$L$21,11)*$AF111)+(VLOOKUP(X111,'Team data'!$B$2:$L$21,11)*$AG111)+$AE111),0)+IFERROR((VLOOKUP(Y111,'Team data'!$B$2:$L$21,11)*$AF111)+(VLOOKUP(Y111,'Team data'!$B$2:$L$21,11)*$AG111)+$AE111,0)</f>
        <v>2.5740796278388136</v>
      </c>
      <c r="AM111">
        <f>IFERROR(((VLOOKUP(Z111,'Team data'!$B$2:$L$21,11)*$AF111)+(VLOOKUP(Z111,'Team data'!$B$2:$L$21,11)*$AG111)+$AE111),0)+IFERROR((VLOOKUP(AA111,'Team data'!$B$2:$L$21,11)*$AF111)+(VLOOKUP(AA111,'Team data'!$B$2:$L$21,11)*$AG111)+$AE111,0)</f>
        <v>4.705961418967199</v>
      </c>
      <c r="AN111">
        <f>IFERROR(((VLOOKUP(AB111,'Team data'!$B$2:$L$21,11)*$AF111)+(VLOOKUP(AB111,'Team data'!$B$2:$L$21,11)*$AG111)+$AE111),0)+IFERROR((VLOOKUP(AC111,'Team data'!$B$2:$L$21,11)*$AF111)+(VLOOKUP(AC111,'Team data'!$B$2:$L$21,11)*$AG111)+$AE111,0)</f>
        <v>4.7859204204547261</v>
      </c>
      <c r="AO111">
        <f>IFERROR((VLOOKUP(AD111,'Team data'!$B$2:$L$21,11)*$AF111)+(VLOOKUP(AD111,'Team data'!$B$2:$L$21,11)*$AG111)+$AE111,0)</f>
        <v>2.203245380669149</v>
      </c>
      <c r="AP111">
        <f t="shared" si="1"/>
        <v>21.547720343178941</v>
      </c>
    </row>
    <row r="112" spans="1:42">
      <c r="A112" t="s">
        <v>218</v>
      </c>
      <c r="B112" t="s">
        <v>51</v>
      </c>
      <c r="C112" t="s">
        <v>52</v>
      </c>
      <c r="D112" t="s">
        <v>53</v>
      </c>
      <c r="E112" t="s">
        <v>44</v>
      </c>
      <c r="F112" s="2">
        <v>0.04</v>
      </c>
      <c r="G112" s="2">
        <v>0.13</v>
      </c>
      <c r="H112" s="2">
        <v>0.04</v>
      </c>
      <c r="I112" s="2">
        <v>0.14000000000000001</v>
      </c>
      <c r="J112" s="2">
        <v>0.05</v>
      </c>
      <c r="K112" s="2">
        <v>0.14000000000000001</v>
      </c>
      <c r="L112" s="2">
        <f>(F112+H112+J112)/3</f>
        <v>4.3333333333333335E-2</v>
      </c>
      <c r="M112" s="2">
        <f>(G112+I112+K112)/3</f>
        <v>0.13666666666666669</v>
      </c>
      <c r="N112" s="2">
        <f>SUM(L112+M112)</f>
        <v>0.18000000000000002</v>
      </c>
      <c r="O112" s="2">
        <v>92</v>
      </c>
      <c r="P112" t="s">
        <v>41</v>
      </c>
      <c r="Q112" t="s">
        <v>48</v>
      </c>
      <c r="R112" t="s">
        <v>42</v>
      </c>
      <c r="S112" t="s">
        <v>47</v>
      </c>
      <c r="T112" t="s">
        <v>54</v>
      </c>
      <c r="U112" t="s">
        <v>55</v>
      </c>
      <c r="V112" t="s">
        <v>56</v>
      </c>
      <c r="X112" t="s">
        <v>57</v>
      </c>
      <c r="Z112" t="s">
        <v>58</v>
      </c>
      <c r="AB112" t="s">
        <v>59</v>
      </c>
      <c r="AC112" t="s">
        <v>60</v>
      </c>
      <c r="AD112" t="s">
        <v>61</v>
      </c>
      <c r="AE112" t="str">
        <f>IF(O112&gt;59,"2","1")</f>
        <v>2</v>
      </c>
      <c r="AF112">
        <f>IF(C112="D",L112*6, IF( C112="M",L112*5, L112*4))</f>
        <v>0.21666666666666667</v>
      </c>
      <c r="AG112">
        <f>IF(D112="D",M112*3, IF( D112="M",M112*3, M112*3))</f>
        <v>0.41000000000000003</v>
      </c>
      <c r="AH112">
        <f>IFERROR(((VLOOKUP(Q112,'Team data'!$B$2:$L$21,11)*$AF112)+(VLOOKUP(Q112,'Team data'!$B$2:$L$21,11)*$AG112)+$AE112),0)+IFERROR((VLOOKUP(R112,'Team data'!$B$2:$L$21,11)*$AF112)+(VLOOKUP(R112,'Team data'!$B$2:$L$21,11)*$AG112)+$AE112,0)</f>
        <v>4.9551574558870843</v>
      </c>
      <c r="AI112">
        <f>IFERROR((VLOOKUP(S112,'Team data'!$B$2:$L$21,11)*$AF112)+(VLOOKUP(S112,'Team data'!$B$2:$L$21,11)*$AG112)+$AE112,0)</f>
        <v>2.8431794533882577</v>
      </c>
      <c r="AJ112">
        <f>IFERROR(((VLOOKUP(T112,'Team data'!$B$2:$L$21,11)*$AF112)+(VLOOKUP(T112,'Team data'!$B$2:$L$21,11)*$AG112)+$AE112),0)+IFERROR((VLOOKUP(U112,'Team data'!$B$2:$L$21,11)*$AF112)+(VLOOKUP(U112,'Team data'!$B$2:$L$21,11)*$AG112)+$AE112,0)</f>
        <v>5.2031594420950533</v>
      </c>
      <c r="AK112">
        <f>IFERROR(((VLOOKUP(V112,'Team data'!$B$2:$L$21,11)*$AF112)+(VLOOKUP(V112,'Team data'!$B$2:$L$21,11)*$AG112)+$AE112),0)+IFERROR((VLOOKUP(W112,'Team data'!$B$2:$L$21,11)*$AF112)+(VLOOKUP(W112,'Team data'!$B$2:$L$21,11)*$AG112)+$AE112,0)</f>
        <v>2.5879770751364637</v>
      </c>
      <c r="AL112">
        <f>IFERROR(((VLOOKUP(X112,'Team data'!$B$2:$L$21,11)*$AF112)+(VLOOKUP(X112,'Team data'!$B$2:$L$21,11)*$AG112)+$AE112),0)+IFERROR((VLOOKUP(Y112,'Team data'!$B$2:$L$21,11)*$AF112)+(VLOOKUP(Y112,'Team data'!$B$2:$L$21,11)*$AG112)+$AE112,0)</f>
        <v>2.7076940446352014</v>
      </c>
      <c r="AM112">
        <f>IFERROR(((VLOOKUP(Z112,'Team data'!$B$2:$L$21,11)*$AF112)+(VLOOKUP(Z112,'Team data'!$B$2:$L$21,11)*$AG112)+$AE112),0)+IFERROR((VLOOKUP(AA112,'Team data'!$B$2:$L$21,11)*$AF112)+(VLOOKUP(AA112,'Team data'!$B$2:$L$21,11)*$AG112)+$AE112,0)</f>
        <v>2.5671482224682736</v>
      </c>
      <c r="AN112">
        <f>IFERROR(((VLOOKUP(AB112,'Team data'!$B$2:$L$21,11)*$AF112)+(VLOOKUP(AB112,'Team data'!$B$2:$L$21,11)*$AG112)+$AE112),0)+IFERROR((VLOOKUP(AC112,'Team data'!$B$2:$L$21,11)*$AF112)+(VLOOKUP(AC112,'Team data'!$B$2:$L$21,11)*$AG112)+$AE112,0)</f>
        <v>5.0912829307801886</v>
      </c>
      <c r="AO112">
        <f>IFERROR((VLOOKUP(AD112,'Team data'!$B$2:$L$21,11)*$AF112)+(VLOOKUP(AD112,'Team data'!$B$2:$L$21,11)*$AG112)+$AE112,0)</f>
        <v>2.6795753322958631</v>
      </c>
      <c r="AP112">
        <f t="shared" si="1"/>
        <v>28.635173956686383</v>
      </c>
    </row>
    <row r="113" spans="1:42">
      <c r="A113" t="s">
        <v>219</v>
      </c>
      <c r="B113" t="s">
        <v>63</v>
      </c>
      <c r="C113" t="s">
        <v>64</v>
      </c>
      <c r="D113" t="s">
        <v>147</v>
      </c>
      <c r="E113" t="s">
        <v>48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f>(F113+H113+J113)/3</f>
        <v>0</v>
      </c>
      <c r="M113" s="2">
        <f>(G113+I113+K113)/3</f>
        <v>0</v>
      </c>
      <c r="N113" s="2">
        <f>SUM(L113+M113)</f>
        <v>0</v>
      </c>
      <c r="O113" s="2">
        <v>97</v>
      </c>
      <c r="P113" t="s">
        <v>41</v>
      </c>
      <c r="Q113" t="s">
        <v>84</v>
      </c>
      <c r="S113" t="s">
        <v>91</v>
      </c>
      <c r="T113" t="s">
        <v>67</v>
      </c>
      <c r="V113" t="s">
        <v>104</v>
      </c>
      <c r="X113" t="s">
        <v>90</v>
      </c>
      <c r="Z113" t="s">
        <v>61</v>
      </c>
      <c r="AA113" t="s">
        <v>98</v>
      </c>
      <c r="AB113" t="s">
        <v>54</v>
      </c>
      <c r="AD113" t="s">
        <v>58</v>
      </c>
      <c r="AE113" t="str">
        <f>IF(O113&gt;59,"2","1")</f>
        <v>2</v>
      </c>
      <c r="AF113">
        <f>IF(C113="D",L113*6, IF( C113="M",L113*5, L113*4))</f>
        <v>0</v>
      </c>
      <c r="AG113">
        <f>IF(D113="D",M113*3, IF( D113="M",M113*3, M113*3))</f>
        <v>0</v>
      </c>
      <c r="AH113">
        <f>IFERROR(((VLOOKUP(Q113,'Team data'!$B$2:$L$21,11)*$AF113)+(VLOOKUP(Q113,'Team data'!$B$2:$L$21,11)*$AG113)+$AE113),0)+IFERROR((VLOOKUP(R113,'Team data'!$B$2:$L$21,11)*$AF113)+(VLOOKUP(R113,'Team data'!$B$2:$L$21,11)*$AG113)+$AE113,0)</f>
        <v>2</v>
      </c>
      <c r="AI113">
        <f>IFERROR((VLOOKUP(S113,'Team data'!$B$2:$L$21,11)*$AF113)+(VLOOKUP(S113,'Team data'!$B$2:$L$21,11)*$AG113)+$AE113,0)</f>
        <v>2</v>
      </c>
      <c r="AJ113">
        <f>IFERROR(((VLOOKUP(T113,'Team data'!$B$2:$L$21,11)*$AF113)+(VLOOKUP(T113,'Team data'!$B$2:$L$21,11)*$AG113)+$AE113),0)+IFERROR((VLOOKUP(U113,'Team data'!$B$2:$L$21,11)*$AF113)+(VLOOKUP(U113,'Team data'!$B$2:$L$21,11)*$AG113)+$AE113,0)</f>
        <v>2</v>
      </c>
      <c r="AK113">
        <f>IFERROR(((VLOOKUP(V113,'Team data'!$B$2:$L$21,11)*$AF113)+(VLOOKUP(V113,'Team data'!$B$2:$L$21,11)*$AG113)+$AE113),0)+IFERROR((VLOOKUP(W113,'Team data'!$B$2:$L$21,11)*$AF113)+(VLOOKUP(W113,'Team data'!$B$2:$L$21,11)*$AG113)+$AE113,0)</f>
        <v>2</v>
      </c>
      <c r="AL113">
        <f>IFERROR(((VLOOKUP(X113,'Team data'!$B$2:$L$21,11)*$AF113)+(VLOOKUP(X113,'Team data'!$B$2:$L$21,11)*$AG113)+$AE113),0)+IFERROR((VLOOKUP(Y113,'Team data'!$B$2:$L$21,11)*$AF113)+(VLOOKUP(Y113,'Team data'!$B$2:$L$21,11)*$AG113)+$AE113,0)</f>
        <v>2</v>
      </c>
      <c r="AM113">
        <f>IFERROR(((VLOOKUP(Z113,'Team data'!$B$2:$L$21,11)*$AF113)+(VLOOKUP(Z113,'Team data'!$B$2:$L$21,11)*$AG113)+$AE113),0)+IFERROR((VLOOKUP(AA113,'Team data'!$B$2:$L$21,11)*$AF113)+(VLOOKUP(AA113,'Team data'!$B$2:$L$21,11)*$AG113)+$AE113,0)</f>
        <v>4</v>
      </c>
      <c r="AN113">
        <f>IFERROR(((VLOOKUP(AB113,'Team data'!$B$2:$L$21,11)*$AF113)+(VLOOKUP(AB113,'Team data'!$B$2:$L$21,11)*$AG113)+$AE113),0)+IFERROR((VLOOKUP(AC113,'Team data'!$B$2:$L$21,11)*$AF113)+(VLOOKUP(AC113,'Team data'!$B$2:$L$21,11)*$AG113)+$AE113,0)</f>
        <v>2</v>
      </c>
      <c r="AO113">
        <f>IFERROR((VLOOKUP(AD113,'Team data'!$B$2:$L$21,11)*$AF113)+(VLOOKUP(AD113,'Team data'!$B$2:$L$21,11)*$AG113)+$AE113,0)</f>
        <v>2</v>
      </c>
      <c r="AP113">
        <f t="shared" si="1"/>
        <v>18</v>
      </c>
    </row>
    <row r="114" spans="1:42">
      <c r="A114" t="s">
        <v>220</v>
      </c>
      <c r="B114" t="s">
        <v>87</v>
      </c>
      <c r="C114" t="s">
        <v>88</v>
      </c>
      <c r="D114" t="s">
        <v>73</v>
      </c>
      <c r="E114" t="s">
        <v>69</v>
      </c>
      <c r="F114" s="2">
        <v>0.45</v>
      </c>
      <c r="G114" s="2">
        <v>0.17</v>
      </c>
      <c r="H114" s="2">
        <v>0.51</v>
      </c>
      <c r="I114" s="2">
        <v>0.16</v>
      </c>
      <c r="J114" s="2">
        <v>0.47</v>
      </c>
      <c r="K114" s="2">
        <v>0.09</v>
      </c>
      <c r="L114" s="2">
        <f>(F114+H114+J114)/3</f>
        <v>0.47666666666666663</v>
      </c>
      <c r="M114" s="2">
        <f>(G114+I114+K114)/3</f>
        <v>0.14000000000000001</v>
      </c>
      <c r="N114" s="2">
        <f>SUM(L114+M114)</f>
        <v>0.6166666666666667</v>
      </c>
      <c r="O114" s="2">
        <v>57</v>
      </c>
      <c r="P114" t="s">
        <v>96</v>
      </c>
      <c r="Q114" t="s">
        <v>74</v>
      </c>
      <c r="S114" t="s">
        <v>75</v>
      </c>
      <c r="T114" t="s">
        <v>76</v>
      </c>
      <c r="U114" t="s">
        <v>77</v>
      </c>
      <c r="V114" t="s">
        <v>78</v>
      </c>
      <c r="X114" t="s">
        <v>79</v>
      </c>
      <c r="Z114" t="s">
        <v>49</v>
      </c>
      <c r="AB114" t="s">
        <v>80</v>
      </c>
      <c r="AD114" t="s">
        <v>81</v>
      </c>
      <c r="AE114" t="str">
        <f>IF(O114&gt;59,"2","1")</f>
        <v>1</v>
      </c>
      <c r="AF114">
        <f>IF(C114="D",L114*6, IF( C114="M",L114*5, L114*4))</f>
        <v>1.9066666666666665</v>
      </c>
      <c r="AG114">
        <f>IF(D114="D",M114*3, IF( D114="M",M114*3, M114*3))</f>
        <v>0.42000000000000004</v>
      </c>
      <c r="AH114">
        <f>IFERROR(((VLOOKUP(Q114,'Team data'!$B$2:$L$21,11)*$AF114)+(VLOOKUP(Q114,'Team data'!$B$2:$L$21,11)*$AG114)+$AE114),0)+IFERROR((VLOOKUP(R114,'Team data'!$B$2:$L$21,11)*$AF114)+(VLOOKUP(R114,'Team data'!$B$2:$L$21,11)*$AG114)+$AE114,0)</f>
        <v>3.8428831333174087</v>
      </c>
      <c r="AI114">
        <f>IFERROR((VLOOKUP(S114,'Team data'!$B$2:$L$21,11)*$AF114)+(VLOOKUP(S114,'Team data'!$B$2:$L$21,11)*$AG114)+$AE114,0)</f>
        <v>3.4379536197576144</v>
      </c>
      <c r="AJ114">
        <f>IFERROR(((VLOOKUP(T114,'Team data'!$B$2:$L$21,11)*$AF114)+(VLOOKUP(T114,'Team data'!$B$2:$L$21,11)*$AG114)+$AE114),0)+IFERROR((VLOOKUP(U114,'Team data'!$B$2:$L$21,11)*$AF114)+(VLOOKUP(U114,'Team data'!$B$2:$L$21,11)*$AG114)+$AE114,0)</f>
        <v>6.5991926042052356</v>
      </c>
      <c r="AK114">
        <f>IFERROR(((VLOOKUP(V114,'Team data'!$B$2:$L$21,11)*$AF114)+(VLOOKUP(V114,'Team data'!$B$2:$L$21,11)*$AG114)+$AE114),0)+IFERROR((VLOOKUP(W114,'Team data'!$B$2:$L$21,11)*$AF114)+(VLOOKUP(W114,'Team data'!$B$2:$L$21,11)*$AG114)+$AE114,0)</f>
        <v>2.9499522280245172</v>
      </c>
      <c r="AL114">
        <f>IFERROR(((VLOOKUP(X114,'Team data'!$B$2:$L$21,11)*$AF114)+(VLOOKUP(X114,'Team data'!$B$2:$L$21,11)*$AG114)+$AE114),0)+IFERROR((VLOOKUP(Y114,'Team data'!$B$2:$L$21,11)*$AF114)+(VLOOKUP(Y114,'Team data'!$B$2:$L$21,11)*$AG114)+$AE114,0)</f>
        <v>3.0858724527586823</v>
      </c>
      <c r="AM114">
        <f>IFERROR(((VLOOKUP(Z114,'Team data'!$B$2:$L$21,11)*$AF114)+(VLOOKUP(Z114,'Team data'!$B$2:$L$21,11)*$AG114)+$AE114),0)+IFERROR((VLOOKUP(AA114,'Team data'!$B$2:$L$21,11)*$AF114)+(VLOOKUP(AA114,'Team data'!$B$2:$L$21,11)*$AG114)+$AE114,0)</f>
        <v>3.105688613206675</v>
      </c>
      <c r="AN114">
        <f>IFERROR(((VLOOKUP(AB114,'Team data'!$B$2:$L$21,11)*$AF114)+(VLOOKUP(AB114,'Team data'!$B$2:$L$21,11)*$AG114)+$AE114),0)+IFERROR((VLOOKUP(AC114,'Team data'!$B$2:$L$21,11)*$AF114)+(VLOOKUP(AC114,'Team data'!$B$2:$L$21,11)*$AG114)+$AE114,0)</f>
        <v>2.4069628004320784</v>
      </c>
      <c r="AO114">
        <f>IFERROR((VLOOKUP(AD114,'Team data'!$B$2:$L$21,11)*$AF114)+(VLOOKUP(AD114,'Team data'!$B$2:$L$21,11)*$AG114)+$AE114,0)</f>
        <v>2.90469106363338</v>
      </c>
      <c r="AP114">
        <f t="shared" si="1"/>
        <v>28.33319651533559</v>
      </c>
    </row>
    <row r="115" spans="1:42">
      <c r="A115" t="s">
        <v>221</v>
      </c>
      <c r="B115" t="s">
        <v>51</v>
      </c>
      <c r="C115" t="s">
        <v>52</v>
      </c>
      <c r="D115" t="s">
        <v>103</v>
      </c>
      <c r="E115" t="s">
        <v>104</v>
      </c>
      <c r="F115" s="2">
        <v>0.01</v>
      </c>
      <c r="G115" s="2">
        <v>0.05</v>
      </c>
      <c r="H115" s="2">
        <v>0.01</v>
      </c>
      <c r="I115" s="2">
        <v>0.08</v>
      </c>
      <c r="J115" s="2">
        <v>0.01</v>
      </c>
      <c r="K115" s="2">
        <v>0.06</v>
      </c>
      <c r="L115" s="2">
        <f>(F115+H115+J115)/3</f>
        <v>0.01</v>
      </c>
      <c r="M115" s="2">
        <f>(G115+I115+K115)/3</f>
        <v>6.3333333333333339E-2</v>
      </c>
      <c r="N115" s="2">
        <f>SUM(L115+M115)</f>
        <v>7.3333333333333334E-2</v>
      </c>
      <c r="O115" s="2">
        <v>65</v>
      </c>
      <c r="P115" t="s">
        <v>41</v>
      </c>
      <c r="Q115" t="s">
        <v>77</v>
      </c>
      <c r="S115" t="s">
        <v>70</v>
      </c>
      <c r="T115" t="s">
        <v>79</v>
      </c>
      <c r="V115" t="s">
        <v>105</v>
      </c>
      <c r="X115" t="s">
        <v>44</v>
      </c>
      <c r="Z115" t="s">
        <v>81</v>
      </c>
      <c r="AB115" t="s">
        <v>74</v>
      </c>
      <c r="AC115" t="s">
        <v>42</v>
      </c>
      <c r="AD115" t="s">
        <v>45</v>
      </c>
      <c r="AE115" t="str">
        <f>IF(O115&gt;59,"2","1")</f>
        <v>2</v>
      </c>
      <c r="AF115">
        <f>IF(C115="D",L115*6, IF( C115="M",L115*5, L115*4))</f>
        <v>0.05</v>
      </c>
      <c r="AG115">
        <f>IF(D115="D",M115*3, IF( D115="M",M115*3, M115*3))</f>
        <v>0.19</v>
      </c>
      <c r="AH115">
        <f>IFERROR(((VLOOKUP(Q115,'Team data'!$B$2:$L$21,11)*$AF115)+(VLOOKUP(Q115,'Team data'!$B$2:$L$21,11)*$AG115)+$AE115),0)+IFERROR((VLOOKUP(R115,'Team data'!$B$2:$L$21,11)*$AF115)+(VLOOKUP(R115,'Team data'!$B$2:$L$21,11)*$AG115)+$AE115,0)</f>
        <v>2.1514954922959353</v>
      </c>
      <c r="AI115">
        <f>IFERROR((VLOOKUP(S115,'Team data'!$B$2:$L$21,11)*$AF115)+(VLOOKUP(S115,'Team data'!$B$2:$L$21,11)*$AG115)+$AE115,0)</f>
        <v>2.2993068980086875</v>
      </c>
      <c r="AJ115">
        <f>IFERROR(((VLOOKUP(T115,'Team data'!$B$2:$L$21,11)*$AF115)+(VLOOKUP(T115,'Team data'!$B$2:$L$21,11)*$AG115)+$AE115),0)+IFERROR((VLOOKUP(U115,'Team data'!$B$2:$L$21,11)*$AF115)+(VLOOKUP(U115,'Team data'!$B$2:$L$21,11)*$AG115)+$AE115,0)</f>
        <v>2.2151616283647924</v>
      </c>
      <c r="AK115">
        <f>IFERROR(((VLOOKUP(V115,'Team data'!$B$2:$L$21,11)*$AF115)+(VLOOKUP(V115,'Team data'!$B$2:$L$21,11)*$AG115)+$AE115),0)+IFERROR((VLOOKUP(W115,'Team data'!$B$2:$L$21,11)*$AF115)+(VLOOKUP(W115,'Team data'!$B$2:$L$21,11)*$AG115)+$AE115,0)</f>
        <v>2.1143255266263963</v>
      </c>
      <c r="AL115">
        <f>IFERROR(((VLOOKUP(X115,'Team data'!$B$2:$L$21,11)*$AF115)+(VLOOKUP(X115,'Team data'!$B$2:$L$21,11)*$AG115)+$AE115),0)+IFERROR((VLOOKUP(Y115,'Team data'!$B$2:$L$21,11)*$AF115)+(VLOOKUP(Y115,'Team data'!$B$2:$L$21,11)*$AG115)+$AE115,0)</f>
        <v>2.2456078058731141</v>
      </c>
      <c r="AM115">
        <f>IFERROR(((VLOOKUP(Z115,'Team data'!$B$2:$L$21,11)*$AF115)+(VLOOKUP(Z115,'Team data'!$B$2:$L$21,11)*$AG115)+$AE115),0)+IFERROR((VLOOKUP(AA115,'Team data'!$B$2:$L$21,11)*$AF115)+(VLOOKUP(AA115,'Team data'!$B$2:$L$21,11)*$AG115)+$AE115,0)</f>
        <v>2.1964724306326695</v>
      </c>
      <c r="AN115">
        <f>IFERROR(((VLOOKUP(AB115,'Team data'!$B$2:$L$21,11)*$AF115)+(VLOOKUP(AB115,'Team data'!$B$2:$L$21,11)*$AG115)+$AE115),0)+IFERROR((VLOOKUP(AC115,'Team data'!$B$2:$L$21,11)*$AF115)+(VLOOKUP(AC115,'Team data'!$B$2:$L$21,11)*$AG115)+$AE115,0)</f>
        <v>4.5447281464489997</v>
      </c>
      <c r="AO115">
        <f>IFERROR((VLOOKUP(AD115,'Team data'!$B$2:$L$21,11)*$AF115)+(VLOOKUP(AD115,'Team data'!$B$2:$L$21,11)*$AG115)+$AE115,0)</f>
        <v>2.145130833282392</v>
      </c>
      <c r="AP115">
        <f t="shared" si="1"/>
        <v>19.912228761532983</v>
      </c>
    </row>
    <row r="116" spans="1:42">
      <c r="A116" t="s">
        <v>222</v>
      </c>
      <c r="B116" t="s">
        <v>63</v>
      </c>
      <c r="C116" t="s">
        <v>64</v>
      </c>
      <c r="D116" t="s">
        <v>128</v>
      </c>
      <c r="E116" t="s">
        <v>80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f>(F116+H116+J116)/3</f>
        <v>0</v>
      </c>
      <c r="M116" s="2">
        <f>(G116+I116+K116)/3</f>
        <v>0</v>
      </c>
      <c r="N116" s="2">
        <f>SUM(L116+M116)</f>
        <v>0</v>
      </c>
      <c r="O116" s="2">
        <v>97</v>
      </c>
      <c r="P116" t="s">
        <v>41</v>
      </c>
      <c r="Q116" t="s">
        <v>79</v>
      </c>
      <c r="S116" t="s">
        <v>68</v>
      </c>
      <c r="T116" t="s">
        <v>46</v>
      </c>
      <c r="V116" t="s">
        <v>40</v>
      </c>
      <c r="X116" t="s">
        <v>75</v>
      </c>
      <c r="Z116" t="s">
        <v>56</v>
      </c>
      <c r="AA116" t="s">
        <v>74</v>
      </c>
      <c r="AB116" t="s">
        <v>97</v>
      </c>
      <c r="AC116" t="s">
        <v>90</v>
      </c>
      <c r="AD116" t="s">
        <v>104</v>
      </c>
      <c r="AE116" t="str">
        <f>IF(O116&gt;59,"2","1")</f>
        <v>2</v>
      </c>
      <c r="AF116">
        <f>IF(C116="D",L116*6, IF( C116="M",L116*5, L116*4))</f>
        <v>0</v>
      </c>
      <c r="AG116">
        <f>IF(D116="D",M116*3, IF( D116="M",M116*3, M116*3))</f>
        <v>0</v>
      </c>
      <c r="AH116">
        <f>IFERROR(((VLOOKUP(Q116,'Team data'!$B$2:$L$21,11)*$AF116)+(VLOOKUP(Q116,'Team data'!$B$2:$L$21,11)*$AG116)+$AE116),0)+IFERROR((VLOOKUP(R116,'Team data'!$B$2:$L$21,11)*$AF116)+(VLOOKUP(R116,'Team data'!$B$2:$L$21,11)*$AG116)+$AE116,0)</f>
        <v>2</v>
      </c>
      <c r="AI116">
        <f>IFERROR((VLOOKUP(S116,'Team data'!$B$2:$L$21,11)*$AF116)+(VLOOKUP(S116,'Team data'!$B$2:$L$21,11)*$AG116)+$AE116,0)</f>
        <v>2</v>
      </c>
      <c r="AJ116">
        <f>IFERROR(((VLOOKUP(T116,'Team data'!$B$2:$L$21,11)*$AF116)+(VLOOKUP(T116,'Team data'!$B$2:$L$21,11)*$AG116)+$AE116),0)+IFERROR((VLOOKUP(U116,'Team data'!$B$2:$L$21,11)*$AF116)+(VLOOKUP(U116,'Team data'!$B$2:$L$21,11)*$AG116)+$AE116,0)</f>
        <v>2</v>
      </c>
      <c r="AK116">
        <f>IFERROR(((VLOOKUP(V116,'Team data'!$B$2:$L$21,11)*$AF116)+(VLOOKUP(V116,'Team data'!$B$2:$L$21,11)*$AG116)+$AE116),0)+IFERROR((VLOOKUP(W116,'Team data'!$B$2:$L$21,11)*$AF116)+(VLOOKUP(W116,'Team data'!$B$2:$L$21,11)*$AG116)+$AE116,0)</f>
        <v>2</v>
      </c>
      <c r="AL116">
        <f>IFERROR(((VLOOKUP(X116,'Team data'!$B$2:$L$21,11)*$AF116)+(VLOOKUP(X116,'Team data'!$B$2:$L$21,11)*$AG116)+$AE116),0)+IFERROR((VLOOKUP(Y116,'Team data'!$B$2:$L$21,11)*$AF116)+(VLOOKUP(Y116,'Team data'!$B$2:$L$21,11)*$AG116)+$AE116,0)</f>
        <v>2</v>
      </c>
      <c r="AM116">
        <f>IFERROR(((VLOOKUP(Z116,'Team data'!$B$2:$L$21,11)*$AF116)+(VLOOKUP(Z116,'Team data'!$B$2:$L$21,11)*$AG116)+$AE116),0)+IFERROR((VLOOKUP(AA116,'Team data'!$B$2:$L$21,11)*$AF116)+(VLOOKUP(AA116,'Team data'!$B$2:$L$21,11)*$AG116)+$AE116,0)</f>
        <v>4</v>
      </c>
      <c r="AN116">
        <f>IFERROR(((VLOOKUP(AB116,'Team data'!$B$2:$L$21,11)*$AF116)+(VLOOKUP(AB116,'Team data'!$B$2:$L$21,11)*$AG116)+$AE116),0)+IFERROR((VLOOKUP(AC116,'Team data'!$B$2:$L$21,11)*$AF116)+(VLOOKUP(AC116,'Team data'!$B$2:$L$21,11)*$AG116)+$AE116,0)</f>
        <v>4</v>
      </c>
      <c r="AO116">
        <f>IFERROR((VLOOKUP(AD116,'Team data'!$B$2:$L$21,11)*$AF116)+(VLOOKUP(AD116,'Team data'!$B$2:$L$21,11)*$AG116)+$AE116,0)</f>
        <v>2</v>
      </c>
      <c r="AP116">
        <f t="shared" si="1"/>
        <v>20</v>
      </c>
    </row>
    <row r="117" spans="1:42">
      <c r="A117" t="s">
        <v>223</v>
      </c>
      <c r="B117" t="s">
        <v>37</v>
      </c>
      <c r="C117" t="s">
        <v>38</v>
      </c>
      <c r="D117" t="s">
        <v>150</v>
      </c>
      <c r="E117" t="s">
        <v>99</v>
      </c>
      <c r="F117" s="2">
        <v>0.03</v>
      </c>
      <c r="G117" s="2">
        <v>0.11</v>
      </c>
      <c r="H117" s="2">
        <v>0.03</v>
      </c>
      <c r="I117" s="2">
        <v>0.12</v>
      </c>
      <c r="J117" s="2">
        <v>0.02</v>
      </c>
      <c r="K117" s="2">
        <v>0.1</v>
      </c>
      <c r="L117" s="2">
        <f>(F117+H117+J117)/3</f>
        <v>2.6666666666666668E-2</v>
      </c>
      <c r="M117" s="2">
        <f>(G117+I117+K117)/3</f>
        <v>0.10999999999999999</v>
      </c>
      <c r="N117" s="2">
        <f>SUM(L117+M117)</f>
        <v>0.13666666666666666</v>
      </c>
      <c r="O117" s="2">
        <v>74</v>
      </c>
      <c r="P117" t="s">
        <v>41</v>
      </c>
      <c r="Q117" t="s">
        <v>61</v>
      </c>
      <c r="S117" t="s">
        <v>60</v>
      </c>
      <c r="T117" t="s">
        <v>67</v>
      </c>
      <c r="V117" t="s">
        <v>43</v>
      </c>
      <c r="X117" t="s">
        <v>74</v>
      </c>
      <c r="Z117" t="s">
        <v>77</v>
      </c>
      <c r="AA117" t="s">
        <v>46</v>
      </c>
      <c r="AB117" t="s">
        <v>44</v>
      </c>
      <c r="AD117" t="s">
        <v>47</v>
      </c>
      <c r="AE117" t="str">
        <f>IF(O117&gt;59,"2","1")</f>
        <v>2</v>
      </c>
      <c r="AF117">
        <f>IF(C117="D",L117*6, IF( C117="M",L117*5, L117*4))</f>
        <v>0.16</v>
      </c>
      <c r="AG117">
        <f>IF(D117="D",M117*3, IF( D117="M",M117*3, M117*3))</f>
        <v>0.32999999999999996</v>
      </c>
      <c r="AH117">
        <f>IFERROR(((VLOOKUP(Q117,'Team data'!$B$2:$L$21,11)*$AF117)+(VLOOKUP(Q117,'Team data'!$B$2:$L$21,11)*$AG117)+$AE117),0)+IFERROR((VLOOKUP(R117,'Team data'!$B$2:$L$21,11)*$AF117)+(VLOOKUP(R117,'Team data'!$B$2:$L$21,11)*$AG117)+$AE117,0)</f>
        <v>2.5313700736568716</v>
      </c>
      <c r="AI117">
        <f>IFERROR((VLOOKUP(S117,'Team data'!$B$2:$L$21,11)*$AF117)+(VLOOKUP(S117,'Team data'!$B$2:$L$21,11)*$AG117)+$AE117,0)</f>
        <v>2.4434616420363628</v>
      </c>
      <c r="AJ117">
        <f>IFERROR(((VLOOKUP(T117,'Team data'!$B$2:$L$21,11)*$AF117)+(VLOOKUP(T117,'Team data'!$B$2:$L$21,11)*$AG117)+$AE117),0)+IFERROR((VLOOKUP(U117,'Team data'!$B$2:$L$21,11)*$AF117)+(VLOOKUP(U117,'Team data'!$B$2:$L$21,11)*$AG117)+$AE117,0)</f>
        <v>2.4434616420363628</v>
      </c>
      <c r="AK117">
        <f>IFERROR(((VLOOKUP(V117,'Team data'!$B$2:$L$21,11)*$AF117)+(VLOOKUP(V117,'Team data'!$B$2:$L$21,11)*$AG117)+$AE117),0)+IFERROR((VLOOKUP(W117,'Team data'!$B$2:$L$21,11)*$AF117)+(VLOOKUP(W117,'Team data'!$B$2:$L$21,11)*$AG117)+$AE117,0)</f>
        <v>2.4392883245781181</v>
      </c>
      <c r="AL117">
        <f>IFERROR(((VLOOKUP(X117,'Team data'!$B$2:$L$21,11)*$AF117)+(VLOOKUP(X117,'Team data'!$B$2:$L$21,11)*$AG117)+$AE117),0)+IFERROR((VLOOKUP(Y117,'Team data'!$B$2:$L$21,11)*$AF117)+(VLOOKUP(Y117,'Team data'!$B$2:$L$21,11)*$AG117)+$AE117,0)</f>
        <v>2.5987160753548126</v>
      </c>
      <c r="AM117">
        <f>IFERROR(((VLOOKUP(Z117,'Team data'!$B$2:$L$21,11)*$AF117)+(VLOOKUP(Z117,'Team data'!$B$2:$L$21,11)*$AG117)+$AE117),0)+IFERROR((VLOOKUP(AA117,'Team data'!$B$2:$L$21,11)*$AF117)+(VLOOKUP(AA117,'Team data'!$B$2:$L$21,11)*$AG117)+$AE117,0)</f>
        <v>4.7199665883462316</v>
      </c>
      <c r="AN117">
        <f>IFERROR(((VLOOKUP(AB117,'Team data'!$B$2:$L$21,11)*$AF117)+(VLOOKUP(AB117,'Team data'!$B$2:$L$21,11)*$AG117)+$AE117),0)+IFERROR((VLOOKUP(AC117,'Team data'!$B$2:$L$21,11)*$AF117)+(VLOOKUP(AC117,'Team data'!$B$2:$L$21,11)*$AG117)+$AE117,0)</f>
        <v>2.5014492703242746</v>
      </c>
      <c r="AO117">
        <f>IFERROR((VLOOKUP(AD117,'Team data'!$B$2:$L$21,11)*$AF117)+(VLOOKUP(AD117,'Team data'!$B$2:$L$21,11)*$AG117)+$AE117,0)</f>
        <v>2.6592945725961377</v>
      </c>
      <c r="AP117">
        <f t="shared" si="1"/>
        <v>22.337008188929175</v>
      </c>
    </row>
    <row r="118" spans="1:42">
      <c r="A118" t="s">
        <v>224</v>
      </c>
      <c r="B118" t="s">
        <v>51</v>
      </c>
      <c r="C118" t="s">
        <v>52</v>
      </c>
      <c r="D118" t="s">
        <v>144</v>
      </c>
      <c r="E118" t="s">
        <v>58</v>
      </c>
      <c r="F118" s="2">
        <v>0.13</v>
      </c>
      <c r="G118" s="2">
        <v>0.2</v>
      </c>
      <c r="H118" s="2">
        <v>0.12</v>
      </c>
      <c r="I118" s="2">
        <v>0.17</v>
      </c>
      <c r="J118" s="2">
        <v>0.11</v>
      </c>
      <c r="K118" s="2">
        <v>0.2</v>
      </c>
      <c r="L118" s="2">
        <f>(F118+H118+J118)/3</f>
        <v>0.12</v>
      </c>
      <c r="M118" s="2">
        <f>(G118+I118+K118)/3</f>
        <v>0.19000000000000003</v>
      </c>
      <c r="N118" s="2">
        <f>SUM(L118+M118)</f>
        <v>0.31000000000000005</v>
      </c>
      <c r="O118" s="2">
        <v>64</v>
      </c>
      <c r="P118" t="s">
        <v>41</v>
      </c>
      <c r="Q118" t="s">
        <v>98</v>
      </c>
      <c r="S118" t="s">
        <v>99</v>
      </c>
      <c r="V118" t="s">
        <v>85</v>
      </c>
      <c r="X118" t="s">
        <v>76</v>
      </c>
      <c r="Z118" t="s">
        <v>84</v>
      </c>
      <c r="AA118" t="s">
        <v>91</v>
      </c>
      <c r="AB118" t="s">
        <v>66</v>
      </c>
      <c r="AC118" t="s">
        <v>44</v>
      </c>
      <c r="AD118" t="s">
        <v>105</v>
      </c>
      <c r="AE118" t="str">
        <f>IF(O118&gt;59,"2","1")</f>
        <v>2</v>
      </c>
      <c r="AF118">
        <f>IF(C118="D",L118*6, IF( C118="M",L118*5, L118*4))</f>
        <v>0.6</v>
      </c>
      <c r="AG118">
        <f>IF(D118="D",M118*3, IF( D118="M",M118*3, M118*3))</f>
        <v>0.57000000000000006</v>
      </c>
      <c r="AH118">
        <f>IFERROR(((VLOOKUP(Q118,'Team data'!$B$2:$L$21,11)*$AF118)+(VLOOKUP(Q118,'Team data'!$B$2:$L$21,11)*$AG118)+$AE118),0)+IFERROR((VLOOKUP(R118,'Team data'!$B$2:$L$21,11)*$AF118)+(VLOOKUP(R118,'Team data'!$B$2:$L$21,11)*$AG118)+$AE118,0)</f>
        <v>3.0977657094303126</v>
      </c>
      <c r="AI118">
        <f>IFERROR((VLOOKUP(S118,'Team data'!$B$2:$L$21,11)*$AF118)+(VLOOKUP(S118,'Team data'!$B$2:$L$21,11)*$AG118)+$AE118,0)</f>
        <v>2.9785706522206494</v>
      </c>
      <c r="AJ118">
        <f>IFERROR(((VLOOKUP(T118,'Team data'!$B$2:$L$21,11)*$AF118)+(VLOOKUP(T118,'Team data'!$B$2:$L$21,11)*$AG118)+$AE118),0)+IFERROR((VLOOKUP(U118,'Team data'!$B$2:$L$21,11)*$AF118)+(VLOOKUP(U118,'Team data'!$B$2:$L$21,11)*$AG118)+$AE118,0)</f>
        <v>0</v>
      </c>
      <c r="AK118">
        <f>IFERROR(((VLOOKUP(V118,'Team data'!$B$2:$L$21,11)*$AF118)+(VLOOKUP(V118,'Team data'!$B$2:$L$21,11)*$AG118)+$AE118),0)+IFERROR((VLOOKUP(W118,'Team data'!$B$2:$L$21,11)*$AF118)+(VLOOKUP(W118,'Team data'!$B$2:$L$21,11)*$AG118)+$AE118,0)</f>
        <v>3.4295873636023071</v>
      </c>
      <c r="AL118">
        <f>IFERROR(((VLOOKUP(X118,'Team data'!$B$2:$L$21,11)*$AF118)+(VLOOKUP(X118,'Team data'!$B$2:$L$21,11)*$AG118)+$AE118),0)+IFERROR((VLOOKUP(Y118,'Team data'!$B$2:$L$21,11)*$AF118)+(VLOOKUP(Y118,'Team data'!$B$2:$L$21,11)*$AG118)+$AE118,0)</f>
        <v>3.574233979464247</v>
      </c>
      <c r="AM118">
        <f>IFERROR(((VLOOKUP(Z118,'Team data'!$B$2:$L$21,11)*$AF118)+(VLOOKUP(Z118,'Team data'!$B$2:$L$21,11)*$AG118)+$AE118),0)+IFERROR((VLOOKUP(AA118,'Team data'!$B$2:$L$21,11)*$AF118)+(VLOOKUP(AA118,'Team data'!$B$2:$L$21,11)*$AG118)+$AE118,0)</f>
        <v>5.9358785785741155</v>
      </c>
      <c r="AN118">
        <f>IFERROR(((VLOOKUP(AB118,'Team data'!$B$2:$L$21,11)*$AF118)+(VLOOKUP(AB118,'Team data'!$B$2:$L$21,11)*$AG118)+$AE118),0)+IFERROR((VLOOKUP(AC118,'Team data'!$B$2:$L$21,11)*$AF118)+(VLOOKUP(AC118,'Team data'!$B$2:$L$21,11)*$AG118)+$AE118,0)</f>
        <v>6.1551411529656956</v>
      </c>
      <c r="AO118">
        <f>IFERROR((VLOOKUP(AD118,'Team data'!$B$2:$L$21,11)*$AF118)+(VLOOKUP(AD118,'Team data'!$B$2:$L$21,11)*$AG118)+$AE118,0)</f>
        <v>2.5573369423036825</v>
      </c>
      <c r="AP118">
        <f t="shared" si="1"/>
        <v>27.728514378561005</v>
      </c>
    </row>
    <row r="119" spans="1:42">
      <c r="A119" t="s">
        <v>225</v>
      </c>
      <c r="B119" t="s">
        <v>37</v>
      </c>
      <c r="C119" t="s">
        <v>38</v>
      </c>
      <c r="D119" t="s">
        <v>122</v>
      </c>
      <c r="E119" t="s">
        <v>61</v>
      </c>
      <c r="F119" s="2">
        <v>0.02</v>
      </c>
      <c r="G119" s="2">
        <v>0.05</v>
      </c>
      <c r="H119" s="2">
        <v>0.02</v>
      </c>
      <c r="I119" s="2">
        <v>0.08</v>
      </c>
      <c r="J119" s="2">
        <v>0.02</v>
      </c>
      <c r="K119" s="2">
        <v>7.0000000000000007E-2</v>
      </c>
      <c r="L119" s="2">
        <f>(F119+H119+J119)/3</f>
        <v>0.02</v>
      </c>
      <c r="M119" s="2">
        <f>(G119+I119+K119)/3</f>
        <v>6.6666666666666666E-2</v>
      </c>
      <c r="N119" s="2">
        <f>SUM(L119+M119)</f>
        <v>8.666666666666667E-2</v>
      </c>
      <c r="O119" s="2">
        <v>87</v>
      </c>
      <c r="P119" t="s">
        <v>41</v>
      </c>
      <c r="Q119" t="s">
        <v>59</v>
      </c>
      <c r="S119" t="s">
        <v>56</v>
      </c>
      <c r="T119" t="s">
        <v>74</v>
      </c>
      <c r="U119" t="s">
        <v>66</v>
      </c>
      <c r="V119" t="s">
        <v>47</v>
      </c>
      <c r="X119" t="s">
        <v>91</v>
      </c>
      <c r="Z119" t="s">
        <v>105</v>
      </c>
      <c r="AB119" t="s">
        <v>46</v>
      </c>
      <c r="AD119" t="s">
        <v>84</v>
      </c>
      <c r="AE119" t="str">
        <f>IF(O119&gt;59,"2","1")</f>
        <v>2</v>
      </c>
      <c r="AF119">
        <f>IF(C119="D",L119*6, IF( C119="M",L119*5, L119*4))</f>
        <v>0.12</v>
      </c>
      <c r="AG119">
        <f>IF(D119="D",M119*3, IF( D119="M",M119*3, M119*3))</f>
        <v>0.2</v>
      </c>
      <c r="AH119">
        <f>IFERROR(((VLOOKUP(Q119,'Team data'!$B$2:$L$21,11)*$AF119)+(VLOOKUP(Q119,'Team data'!$B$2:$L$21,11)*$AG119)+$AE119),0)+IFERROR((VLOOKUP(R119,'Team data'!$B$2:$L$21,11)*$AF119)+(VLOOKUP(R119,'Team data'!$B$2:$L$21,11)*$AG119)+$AE119,0)</f>
        <v>2.2676432553082115</v>
      </c>
      <c r="AI119">
        <f>IFERROR((VLOOKUP(S119,'Team data'!$B$2:$L$21,11)*$AF119)+(VLOOKUP(S119,'Team data'!$B$2:$L$21,11)*$AG119)+$AE119,0)</f>
        <v>2.3002436128356409</v>
      </c>
      <c r="AJ119">
        <f>IFERROR(((VLOOKUP(T119,'Team data'!$B$2:$L$21,11)*$AF119)+(VLOOKUP(T119,'Team data'!$B$2:$L$21,11)*$AG119)+$AE119),0)+IFERROR((VLOOKUP(U119,'Team data'!$B$2:$L$21,11)*$AF119)+(VLOOKUP(U119,'Team data'!$B$2:$L$21,11)*$AG119)+$AE119,0)</f>
        <v>4.6529614941364983</v>
      </c>
      <c r="AK119">
        <f>IFERROR(((VLOOKUP(V119,'Team data'!$B$2:$L$21,11)*$AF119)+(VLOOKUP(V119,'Team data'!$B$2:$L$21,11)*$AG119)+$AE119),0)+IFERROR((VLOOKUP(W119,'Team data'!$B$2:$L$21,11)*$AF119)+(VLOOKUP(W119,'Team data'!$B$2:$L$21,11)*$AG119)+$AE119,0)</f>
        <v>2.4305597208791103</v>
      </c>
      <c r="AL119">
        <f>IFERROR(((VLOOKUP(X119,'Team data'!$B$2:$L$21,11)*$AF119)+(VLOOKUP(X119,'Team data'!$B$2:$L$21,11)*$AG119)+$AE119),0)+IFERROR((VLOOKUP(Y119,'Team data'!$B$2:$L$21,11)*$AF119)+(VLOOKUP(Y119,'Team data'!$B$2:$L$21,11)*$AG119)+$AE119,0)</f>
        <v>2.2019939897279137</v>
      </c>
      <c r="AM119">
        <f>IFERROR(((VLOOKUP(Z119,'Team data'!$B$2:$L$21,11)*$AF119)+(VLOOKUP(Z119,'Team data'!$B$2:$L$21,11)*$AG119)+$AE119),0)+IFERROR((VLOOKUP(AA119,'Team data'!$B$2:$L$21,11)*$AF119)+(VLOOKUP(AA119,'Team data'!$B$2:$L$21,11)*$AG119)+$AE119,0)</f>
        <v>2.1524340355018619</v>
      </c>
      <c r="AN119">
        <f>IFERROR(((VLOOKUP(AB119,'Team data'!$B$2:$L$21,11)*$AF119)+(VLOOKUP(AB119,'Team data'!$B$2:$L$21,11)*$AG119)+$AE119),0)+IFERROR((VLOOKUP(AC119,'Team data'!$B$2:$L$21,11)*$AF119)+(VLOOKUP(AC119,'Team data'!$B$2:$L$21,11)*$AG119)+$AE119,0)</f>
        <v>2.2681882720492172</v>
      </c>
      <c r="AO119">
        <f>IFERROR((VLOOKUP(AD119,'Team data'!$B$2:$L$21,11)*$AF119)+(VLOOKUP(AD119,'Team data'!$B$2:$L$21,11)*$AG119)+$AE119,0)</f>
        <v>2.3274770744974855</v>
      </c>
      <c r="AP119">
        <f t="shared" si="1"/>
        <v>20.601501454935942</v>
      </c>
    </row>
    <row r="120" spans="1:42">
      <c r="A120" t="s">
        <v>226</v>
      </c>
      <c r="B120" t="s">
        <v>51</v>
      </c>
      <c r="C120" t="s">
        <v>52</v>
      </c>
      <c r="D120" t="s">
        <v>65</v>
      </c>
      <c r="E120" t="s">
        <v>46</v>
      </c>
      <c r="F120" s="2">
        <v>0.28000000000000003</v>
      </c>
      <c r="G120" s="2">
        <v>0.12</v>
      </c>
      <c r="H120" s="2">
        <v>0.26</v>
      </c>
      <c r="I120" s="2">
        <v>0.19</v>
      </c>
      <c r="J120" s="2">
        <v>0.28999999999999998</v>
      </c>
      <c r="K120" s="2">
        <v>0.12</v>
      </c>
      <c r="L120" s="2">
        <f>(F120+H120+J120)/3</f>
        <v>0.27666666666666667</v>
      </c>
      <c r="M120" s="2">
        <f>(G120+I120+K120)/3</f>
        <v>0.14333333333333334</v>
      </c>
      <c r="N120" s="2">
        <f>SUM(L120+M120)</f>
        <v>0.42000000000000004</v>
      </c>
      <c r="O120" s="2">
        <v>68</v>
      </c>
      <c r="P120" t="s">
        <v>41</v>
      </c>
      <c r="Q120" t="s">
        <v>66</v>
      </c>
      <c r="S120" t="s">
        <v>67</v>
      </c>
      <c r="T120" t="s">
        <v>68</v>
      </c>
      <c r="U120" t="s">
        <v>45</v>
      </c>
      <c r="V120" t="s">
        <v>69</v>
      </c>
      <c r="X120" t="s">
        <v>54</v>
      </c>
      <c r="Z120" t="s">
        <v>70</v>
      </c>
      <c r="AA120" t="s">
        <v>59</v>
      </c>
      <c r="AB120" t="s">
        <v>71</v>
      </c>
      <c r="AD120" t="s">
        <v>42</v>
      </c>
      <c r="AE120" t="str">
        <f>IF(O120&gt;59,"2","1")</f>
        <v>2</v>
      </c>
      <c r="AF120">
        <f>IF(C120="D",L120*6, IF( C120="M",L120*5, L120*4))</f>
        <v>1.3833333333333333</v>
      </c>
      <c r="AG120">
        <f>IF(D120="D",M120*3, IF( D120="M",M120*3, M120*3))</f>
        <v>0.43000000000000005</v>
      </c>
      <c r="AH120">
        <f>IFERROR(((VLOOKUP(Q120,'Team data'!$B$2:$L$21,11)*$AF120)+(VLOOKUP(Q120,'Team data'!$B$2:$L$21,11)*$AG120)+$AE120),0)+IFERROR((VLOOKUP(R120,'Team data'!$B$2:$L$21,11)*$AF120)+(VLOOKUP(R120,'Team data'!$B$2:$L$21,11)*$AG120)+$AE120,0)</f>
        <v>3.4844583647801701</v>
      </c>
      <c r="AI120">
        <f>IFERROR((VLOOKUP(S120,'Team data'!$B$2:$L$21,11)*$AF120)+(VLOOKUP(S120,'Team data'!$B$2:$L$21,11)*$AG120)+$AE120,0)</f>
        <v>3.6411097501209619</v>
      </c>
      <c r="AJ120">
        <f>IFERROR(((VLOOKUP(T120,'Team data'!$B$2:$L$21,11)*$AF120)+(VLOOKUP(T120,'Team data'!$B$2:$L$21,11)*$AG120)+$AE120),0)+IFERROR((VLOOKUP(U120,'Team data'!$B$2:$L$21,11)*$AF120)+(VLOOKUP(U120,'Team data'!$B$2:$L$21,11)*$AG120)+$AE120,0)</f>
        <v>6.9093625292907985</v>
      </c>
      <c r="AK120">
        <f>IFERROR(((VLOOKUP(V120,'Team data'!$B$2:$L$21,11)*$AF120)+(VLOOKUP(V120,'Team data'!$B$2:$L$21,11)*$AG120)+$AE120),0)+IFERROR((VLOOKUP(W120,'Team data'!$B$2:$L$21,11)*$AF120)+(VLOOKUP(W120,'Team data'!$B$2:$L$21,11)*$AG120)+$AE120,0)</f>
        <v>3.7847759236752028</v>
      </c>
      <c r="AL120">
        <f>IFERROR(((VLOOKUP(X120,'Team data'!$B$2:$L$21,11)*$AF120)+(VLOOKUP(X120,'Team data'!$B$2:$L$21,11)*$AG120)+$AE120),0)+IFERROR((VLOOKUP(Y120,'Team data'!$B$2:$L$21,11)*$AF120)+(VLOOKUP(Y120,'Team data'!$B$2:$L$21,11)*$AG120)+$AE120,0)</f>
        <v>3.6686641853542832</v>
      </c>
      <c r="AM120">
        <f>IFERROR(((VLOOKUP(Z120,'Team data'!$B$2:$L$21,11)*$AF120)+(VLOOKUP(Z120,'Team data'!$B$2:$L$21,11)*$AG120)+$AE120),0)+IFERROR((VLOOKUP(AA120,'Team data'!$B$2:$L$21,11)*$AF120)+(VLOOKUP(AA120,'Team data'!$B$2:$L$21,11)*$AG120)+$AE120,0)</f>
        <v>7.7780750094788385</v>
      </c>
      <c r="AN120">
        <f>IFERROR(((VLOOKUP(AB120,'Team data'!$B$2:$L$21,11)*$AF120)+(VLOOKUP(AB120,'Team data'!$B$2:$L$21,11)*$AG120)+$AE120),0)+IFERROR((VLOOKUP(AC120,'Team data'!$B$2:$L$21,11)*$AF120)+(VLOOKUP(AC120,'Team data'!$B$2:$L$21,11)*$AG120)+$AE120,0)</f>
        <v>3.9664307487710078</v>
      </c>
      <c r="AO120">
        <f>IFERROR((VLOOKUP(AD120,'Team data'!$B$2:$L$21,11)*$AF120)+(VLOOKUP(AD120,'Team data'!$B$2:$L$21,11)*$AG120)+$AE120,0)</f>
        <v>3.9000670045102326</v>
      </c>
      <c r="AP120">
        <f t="shared" si="1"/>
        <v>37.132943515981502</v>
      </c>
    </row>
    <row r="121" spans="1:42">
      <c r="A121" t="s">
        <v>227</v>
      </c>
      <c r="B121" t="s">
        <v>63</v>
      </c>
      <c r="C121" t="s">
        <v>64</v>
      </c>
      <c r="D121" t="s">
        <v>144</v>
      </c>
      <c r="E121" t="s">
        <v>58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f>(F121+H121+J121)/3</f>
        <v>0</v>
      </c>
      <c r="M121" s="2">
        <f>(G121+I121+K121)/3</f>
        <v>0</v>
      </c>
      <c r="N121" s="2">
        <f>SUM(L121+M121)</f>
        <v>0</v>
      </c>
      <c r="O121" s="2">
        <v>97</v>
      </c>
      <c r="P121" t="s">
        <v>41</v>
      </c>
      <c r="Q121" t="s">
        <v>98</v>
      </c>
      <c r="S121" t="s">
        <v>99</v>
      </c>
      <c r="V121" t="s">
        <v>85</v>
      </c>
      <c r="X121" t="s">
        <v>76</v>
      </c>
      <c r="Z121" t="s">
        <v>84</v>
      </c>
      <c r="AA121" t="s">
        <v>91</v>
      </c>
      <c r="AB121" t="s">
        <v>66</v>
      </c>
      <c r="AC121" t="s">
        <v>44</v>
      </c>
      <c r="AD121" t="s">
        <v>105</v>
      </c>
      <c r="AE121" t="str">
        <f>IF(O121&gt;59,"2","1")</f>
        <v>2</v>
      </c>
      <c r="AF121">
        <f>IF(C121="D",L121*6, IF( C121="M",L121*5, L121*4))</f>
        <v>0</v>
      </c>
      <c r="AG121">
        <f>IF(D121="D",M121*3, IF( D121="M",M121*3, M121*3))</f>
        <v>0</v>
      </c>
      <c r="AH121">
        <f>IFERROR(((VLOOKUP(Q121,'Team data'!$B$2:$L$21,11)*$AF121)+(VLOOKUP(Q121,'Team data'!$B$2:$L$21,11)*$AG121)+$AE121),0)+IFERROR((VLOOKUP(R121,'Team data'!$B$2:$L$21,11)*$AF121)+(VLOOKUP(R121,'Team data'!$B$2:$L$21,11)*$AG121)+$AE121,0)</f>
        <v>2</v>
      </c>
      <c r="AI121">
        <f>IFERROR((VLOOKUP(S121,'Team data'!$B$2:$L$21,11)*$AF121)+(VLOOKUP(S121,'Team data'!$B$2:$L$21,11)*$AG121)+$AE121,0)</f>
        <v>2</v>
      </c>
      <c r="AJ121">
        <f>IFERROR(((VLOOKUP(T121,'Team data'!$B$2:$L$21,11)*$AF121)+(VLOOKUP(T121,'Team data'!$B$2:$L$21,11)*$AG121)+$AE121),0)+IFERROR((VLOOKUP(U121,'Team data'!$B$2:$L$21,11)*$AF121)+(VLOOKUP(U121,'Team data'!$B$2:$L$21,11)*$AG121)+$AE121,0)</f>
        <v>0</v>
      </c>
      <c r="AK121">
        <f>IFERROR(((VLOOKUP(V121,'Team data'!$B$2:$L$21,11)*$AF121)+(VLOOKUP(V121,'Team data'!$B$2:$L$21,11)*$AG121)+$AE121),0)+IFERROR((VLOOKUP(W121,'Team data'!$B$2:$L$21,11)*$AF121)+(VLOOKUP(W121,'Team data'!$B$2:$L$21,11)*$AG121)+$AE121,0)</f>
        <v>2</v>
      </c>
      <c r="AL121">
        <f>IFERROR(((VLOOKUP(X121,'Team data'!$B$2:$L$21,11)*$AF121)+(VLOOKUP(X121,'Team data'!$B$2:$L$21,11)*$AG121)+$AE121),0)+IFERROR((VLOOKUP(Y121,'Team data'!$B$2:$L$21,11)*$AF121)+(VLOOKUP(Y121,'Team data'!$B$2:$L$21,11)*$AG121)+$AE121,0)</f>
        <v>2</v>
      </c>
      <c r="AM121">
        <f>IFERROR(((VLOOKUP(Z121,'Team data'!$B$2:$L$21,11)*$AF121)+(VLOOKUP(Z121,'Team data'!$B$2:$L$21,11)*$AG121)+$AE121),0)+IFERROR((VLOOKUP(AA121,'Team data'!$B$2:$L$21,11)*$AF121)+(VLOOKUP(AA121,'Team data'!$B$2:$L$21,11)*$AG121)+$AE121,0)</f>
        <v>4</v>
      </c>
      <c r="AN121">
        <f>IFERROR(((VLOOKUP(AB121,'Team data'!$B$2:$L$21,11)*$AF121)+(VLOOKUP(AB121,'Team data'!$B$2:$L$21,11)*$AG121)+$AE121),0)+IFERROR((VLOOKUP(AC121,'Team data'!$B$2:$L$21,11)*$AF121)+(VLOOKUP(AC121,'Team data'!$B$2:$L$21,11)*$AG121)+$AE121,0)</f>
        <v>4</v>
      </c>
      <c r="AO121">
        <f>IFERROR((VLOOKUP(AD121,'Team data'!$B$2:$L$21,11)*$AF121)+(VLOOKUP(AD121,'Team data'!$B$2:$L$21,11)*$AG121)+$AE121,0)</f>
        <v>2</v>
      </c>
      <c r="AP121">
        <f t="shared" si="1"/>
        <v>18</v>
      </c>
    </row>
    <row r="122" spans="1:42">
      <c r="A122" t="s">
        <v>228</v>
      </c>
      <c r="B122" t="s">
        <v>87</v>
      </c>
      <c r="C122" t="s">
        <v>88</v>
      </c>
      <c r="D122" t="s">
        <v>103</v>
      </c>
      <c r="E122" t="s">
        <v>104</v>
      </c>
      <c r="F122" s="2">
        <v>0.28000000000000003</v>
      </c>
      <c r="G122" s="2">
        <v>0.1</v>
      </c>
      <c r="H122" s="2">
        <v>0.22</v>
      </c>
      <c r="I122" s="2">
        <v>0.19</v>
      </c>
      <c r="J122" s="2">
        <v>0.3</v>
      </c>
      <c r="K122" s="2">
        <v>0.13</v>
      </c>
      <c r="L122" s="2">
        <f>(F122+H122+J122)/3</f>
        <v>0.26666666666666666</v>
      </c>
      <c r="M122" s="2">
        <f>(G122+I122+K122)/3</f>
        <v>0.14000000000000001</v>
      </c>
      <c r="N122" s="2">
        <f>SUM(L122+M122)</f>
        <v>0.40666666666666668</v>
      </c>
      <c r="O122" s="2">
        <v>85</v>
      </c>
      <c r="P122" t="s">
        <v>41</v>
      </c>
      <c r="Q122" t="s">
        <v>77</v>
      </c>
      <c r="S122" t="s">
        <v>70</v>
      </c>
      <c r="T122" t="s">
        <v>79</v>
      </c>
      <c r="V122" t="s">
        <v>105</v>
      </c>
      <c r="X122" t="s">
        <v>44</v>
      </c>
      <c r="Z122" t="s">
        <v>81</v>
      </c>
      <c r="AB122" t="s">
        <v>74</v>
      </c>
      <c r="AC122" t="s">
        <v>42</v>
      </c>
      <c r="AD122" t="s">
        <v>45</v>
      </c>
      <c r="AE122" t="str">
        <f>IF(O122&gt;59,"2","1")</f>
        <v>2</v>
      </c>
      <c r="AF122">
        <f>IF(C122="D",L122*6, IF( C122="M",L122*5, L122*4))</f>
        <v>1.0666666666666667</v>
      </c>
      <c r="AG122">
        <f>IF(D122="D",M122*3, IF( D122="M",M122*3, M122*3))</f>
        <v>0.42000000000000004</v>
      </c>
      <c r="AH122">
        <f>IFERROR(((VLOOKUP(Q122,'Team data'!$B$2:$L$21,11)*$AF122)+(VLOOKUP(Q122,'Team data'!$B$2:$L$21,11)*$AG122)+$AE122),0)+IFERROR((VLOOKUP(R122,'Team data'!$B$2:$L$21,11)*$AF122)+(VLOOKUP(R122,'Team data'!$B$2:$L$21,11)*$AG122)+$AE122,0)</f>
        <v>2.9384304106109322</v>
      </c>
      <c r="AI122">
        <f>IFERROR((VLOOKUP(S122,'Team data'!$B$2:$L$21,11)*$AF122)+(VLOOKUP(S122,'Team data'!$B$2:$L$21,11)*$AG122)+$AE122,0)</f>
        <v>3.8540399515538137</v>
      </c>
      <c r="AJ122">
        <f>IFERROR(((VLOOKUP(T122,'Team data'!$B$2:$L$21,11)*$AF122)+(VLOOKUP(T122,'Team data'!$B$2:$L$21,11)*$AG122)+$AE122),0)+IFERROR((VLOOKUP(U122,'Team data'!$B$2:$L$21,11)*$AF122)+(VLOOKUP(U122,'Team data'!$B$2:$L$21,11)*$AG122)+$AE122,0)</f>
        <v>3.332806753481909</v>
      </c>
      <c r="AK122">
        <f>IFERROR(((VLOOKUP(V122,'Team data'!$B$2:$L$21,11)*$AF122)+(VLOOKUP(V122,'Team data'!$B$2:$L$21,11)*$AG122)+$AE122),0)+IFERROR((VLOOKUP(W122,'Team data'!$B$2:$L$21,11)*$AF122)+(VLOOKUP(W122,'Team data'!$B$2:$L$21,11)*$AG122)+$AE122,0)</f>
        <v>2.7081831232690661</v>
      </c>
      <c r="AL122">
        <f>IFERROR(((VLOOKUP(X122,'Team data'!$B$2:$L$21,11)*$AF122)+(VLOOKUP(X122,'Team data'!$B$2:$L$21,11)*$AG122)+$AE122),0)+IFERROR((VLOOKUP(Y122,'Team data'!$B$2:$L$21,11)*$AF122)+(VLOOKUP(Y122,'Team data'!$B$2:$L$21,11)*$AG122)+$AE122,0)</f>
        <v>3.5214039086029016</v>
      </c>
      <c r="AM122">
        <f>IFERROR(((VLOOKUP(Z122,'Team data'!$B$2:$L$21,11)*$AF122)+(VLOOKUP(Z122,'Team data'!$B$2:$L$21,11)*$AG122)+$AE122),0)+IFERROR((VLOOKUP(AA122,'Team data'!$B$2:$L$21,11)*$AF122)+(VLOOKUP(AA122,'Team data'!$B$2:$L$21,11)*$AG122)+$AE122,0)</f>
        <v>3.2170375564190365</v>
      </c>
      <c r="AN122">
        <f>IFERROR(((VLOOKUP(AB122,'Team data'!$B$2:$L$21,11)*$AF122)+(VLOOKUP(AB122,'Team data'!$B$2:$L$21,11)*$AG122)+$AE122),0)+IFERROR((VLOOKUP(AC122,'Team data'!$B$2:$L$21,11)*$AF122)+(VLOOKUP(AC122,'Team data'!$B$2:$L$21,11)*$AG122)+$AE122,0)</f>
        <v>7.3742882405035246</v>
      </c>
      <c r="AO122">
        <f>IFERROR((VLOOKUP(AD122,'Team data'!$B$2:$L$21,11)*$AF122)+(VLOOKUP(AD122,'Team data'!$B$2:$L$21,11)*$AG122)+$AE122,0)</f>
        <v>2.8990048839437064</v>
      </c>
      <c r="AP122">
        <f t="shared" si="1"/>
        <v>29.845194828384891</v>
      </c>
    </row>
    <row r="123" spans="1:42">
      <c r="A123" t="s">
        <v>229</v>
      </c>
      <c r="B123" t="s">
        <v>51</v>
      </c>
      <c r="C123" t="s">
        <v>52</v>
      </c>
      <c r="D123" t="s">
        <v>101</v>
      </c>
      <c r="E123" t="s">
        <v>67</v>
      </c>
      <c r="F123" s="2">
        <v>0.2</v>
      </c>
      <c r="G123" s="2">
        <v>0.16</v>
      </c>
      <c r="H123" s="2">
        <v>0.23</v>
      </c>
      <c r="I123" s="2">
        <v>0.15</v>
      </c>
      <c r="J123" s="2">
        <v>0.24</v>
      </c>
      <c r="K123" s="2">
        <v>0.11</v>
      </c>
      <c r="L123" s="2">
        <f>(F123+H123+J123)/3</f>
        <v>0.22333333333333336</v>
      </c>
      <c r="M123" s="2">
        <f>(G123+I123+K123)/3</f>
        <v>0.13999999999999999</v>
      </c>
      <c r="N123" s="2">
        <f>SUM(L123+M123)</f>
        <v>0.36333333333333334</v>
      </c>
      <c r="O123" s="2">
        <v>64</v>
      </c>
      <c r="P123" t="s">
        <v>41</v>
      </c>
      <c r="Q123" t="s">
        <v>76</v>
      </c>
      <c r="S123" t="s">
        <v>78</v>
      </c>
      <c r="T123" t="s">
        <v>59</v>
      </c>
      <c r="U123" t="s">
        <v>48</v>
      </c>
      <c r="V123" t="s">
        <v>55</v>
      </c>
      <c r="X123" t="s">
        <v>98</v>
      </c>
      <c r="Z123" t="s">
        <v>69</v>
      </c>
      <c r="AB123" t="s">
        <v>90</v>
      </c>
      <c r="AD123" t="s">
        <v>40</v>
      </c>
      <c r="AE123" t="str">
        <f>IF(O123&gt;59,"2","1")</f>
        <v>2</v>
      </c>
      <c r="AF123">
        <f>IF(C123="D",L123*6, IF( C123="M",L123*5, L123*4))</f>
        <v>1.1166666666666667</v>
      </c>
      <c r="AG123">
        <f>IF(D123="D",M123*3, IF( D123="M",M123*3, M123*3))</f>
        <v>0.41999999999999993</v>
      </c>
      <c r="AH123">
        <f>IFERROR(((VLOOKUP(Q123,'Team data'!$B$2:$L$21,11)*$AF123)+(VLOOKUP(Q123,'Team data'!$B$2:$L$21,11)*$AG123)+$AE123),0)+IFERROR((VLOOKUP(R123,'Team data'!$B$2:$L$21,11)*$AF123)+(VLOOKUP(R123,'Team data'!$B$2:$L$21,11)*$AG123)+$AE123,0)</f>
        <v>4.0675836596382275</v>
      </c>
      <c r="AI123">
        <f>IFERROR((VLOOKUP(S123,'Team data'!$B$2:$L$21,11)*$AF123)+(VLOOKUP(S123,'Team data'!$B$2:$L$21,11)*$AG123)+$AE123,0)</f>
        <v>3.287862431403012</v>
      </c>
      <c r="AJ123">
        <f>IFERROR(((VLOOKUP(T123,'Team data'!$B$2:$L$21,11)*$AF123)+(VLOOKUP(T123,'Team data'!$B$2:$L$21,11)*$AG123)+$AE123),0)+IFERROR((VLOOKUP(U123,'Team data'!$B$2:$L$21,11)*$AF123)+(VLOOKUP(U123,'Team data'!$B$2:$L$21,11)*$AG123)+$AE123,0)</f>
        <v>6.0172461569108737</v>
      </c>
      <c r="AK123">
        <f>IFERROR(((VLOOKUP(V123,'Team data'!$B$2:$L$21,11)*$AF123)+(VLOOKUP(V123,'Team data'!$B$2:$L$21,11)*$AG123)+$AE123),0)+IFERROR((VLOOKUP(W123,'Team data'!$B$2:$L$21,11)*$AF123)+(VLOOKUP(W123,'Team data'!$B$2:$L$21,11)*$AG123)+$AE123,0)</f>
        <v>3.5362303456476916</v>
      </c>
      <c r="AL123">
        <f>IFERROR(((VLOOKUP(X123,'Team data'!$B$2:$L$21,11)*$AF123)+(VLOOKUP(X123,'Team data'!$B$2:$L$21,11)*$AG123)+$AE123),0)+IFERROR((VLOOKUP(Y123,'Team data'!$B$2:$L$21,11)*$AF123)+(VLOOKUP(Y123,'Team data'!$B$2:$L$21,11)*$AG123)+$AE123,0)</f>
        <v>3.4417948491378181</v>
      </c>
      <c r="AM123">
        <f>IFERROR(((VLOOKUP(Z123,'Team data'!$B$2:$L$21,11)*$AF123)+(VLOOKUP(Z123,'Team data'!$B$2:$L$21,11)*$AG123)+$AE123),0)+IFERROR((VLOOKUP(AA123,'Team data'!$B$2:$L$21,11)*$AF123)+(VLOOKUP(AA123,'Team data'!$B$2:$L$21,11)*$AG123)+$AE123,0)</f>
        <v>3.5124663617909344</v>
      </c>
      <c r="AN123">
        <f>IFERROR(((VLOOKUP(AB123,'Team data'!$B$2:$L$21,11)*$AF123)+(VLOOKUP(AB123,'Team data'!$B$2:$L$21,11)*$AG123)+$AE123),0)+IFERROR((VLOOKUP(AC123,'Team data'!$B$2:$L$21,11)*$AF123)+(VLOOKUP(AC123,'Team data'!$B$2:$L$21,11)*$AG123)+$AE123,0)</f>
        <v>3.9163955553056233</v>
      </c>
      <c r="AO123">
        <f>IFERROR((VLOOKUP(AD123,'Team data'!$B$2:$L$21,11)*$AF123)+(VLOOKUP(AD123,'Team data'!$B$2:$L$21,11)*$AG123)+$AE123,0)</f>
        <v>3.4140702011917732</v>
      </c>
      <c r="AP123">
        <f t="shared" si="1"/>
        <v>31.193649561025953</v>
      </c>
    </row>
    <row r="124" spans="1:42">
      <c r="A124" t="s">
        <v>230</v>
      </c>
      <c r="B124" t="s">
        <v>37</v>
      </c>
      <c r="C124" t="s">
        <v>38</v>
      </c>
      <c r="D124" t="s">
        <v>73</v>
      </c>
      <c r="E124" t="s">
        <v>69</v>
      </c>
      <c r="F124" s="2">
        <v>0</v>
      </c>
      <c r="G124" s="2">
        <v>0</v>
      </c>
      <c r="H124" s="2">
        <v>0</v>
      </c>
      <c r="I124" s="2">
        <v>0</v>
      </c>
      <c r="J124" s="2">
        <v>0.05</v>
      </c>
      <c r="K124" s="2">
        <v>0</v>
      </c>
      <c r="L124" s="2">
        <f>(F124+H124+J124)/3</f>
        <v>1.6666666666666666E-2</v>
      </c>
      <c r="M124" s="2">
        <f>(G124+I124+K124)/3</f>
        <v>0</v>
      </c>
      <c r="N124" s="2">
        <f>SUM(L124+M124)</f>
        <v>1.6666666666666666E-2</v>
      </c>
      <c r="O124" s="2">
        <v>59</v>
      </c>
      <c r="P124" t="s">
        <v>41</v>
      </c>
      <c r="Q124" t="s">
        <v>74</v>
      </c>
      <c r="S124" t="s">
        <v>75</v>
      </c>
      <c r="T124" t="s">
        <v>76</v>
      </c>
      <c r="U124" t="s">
        <v>77</v>
      </c>
      <c r="V124" t="s">
        <v>78</v>
      </c>
      <c r="X124" t="s">
        <v>79</v>
      </c>
      <c r="Z124" t="s">
        <v>49</v>
      </c>
      <c r="AB124" t="s">
        <v>80</v>
      </c>
      <c r="AD124" t="s">
        <v>81</v>
      </c>
      <c r="AE124" t="str">
        <f>IF(O124&gt;59,"2","1")</f>
        <v>1</v>
      </c>
      <c r="AF124">
        <f>IF(C124="D",L124*6, IF( C124="M",L124*5, L124*4))</f>
        <v>0.1</v>
      </c>
      <c r="AG124">
        <f>IF(D124="D",M124*3, IF( D124="M",M124*3, M124*3))</f>
        <v>0</v>
      </c>
      <c r="AH124">
        <f>IFERROR(((VLOOKUP(Q124,'Team data'!$B$2:$L$21,11)*$AF124)+(VLOOKUP(Q124,'Team data'!$B$2:$L$21,11)*$AG124)+$AE124),0)+IFERROR((VLOOKUP(R124,'Team data'!$B$2:$L$21,11)*$AF124)+(VLOOKUP(R124,'Team data'!$B$2:$L$21,11)*$AG124)+$AE124,0)</f>
        <v>1.1221869541540435</v>
      </c>
      <c r="AI124">
        <f>IFERROR((VLOOKUP(S124,'Team data'!$B$2:$L$21,11)*$AF124)+(VLOOKUP(S124,'Team data'!$B$2:$L$21,11)*$AG124)+$AE124,0)</f>
        <v>1.1047831068663732</v>
      </c>
      <c r="AJ124">
        <f>IFERROR(((VLOOKUP(T124,'Team data'!$B$2:$L$21,11)*$AF124)+(VLOOKUP(T124,'Team data'!$B$2:$L$21,11)*$AG124)+$AE124),0)+IFERROR((VLOOKUP(U124,'Team data'!$B$2:$L$21,11)*$AF124)+(VLOOKUP(U124,'Team data'!$B$2:$L$21,11)*$AG124)+$AE124,0)</f>
        <v>2.1976730345646951</v>
      </c>
      <c r="AK124">
        <f>IFERROR(((VLOOKUP(V124,'Team data'!$B$2:$L$21,11)*$AF124)+(VLOOKUP(V124,'Team data'!$B$2:$L$21,11)*$AG124)+$AE124),0)+IFERROR((VLOOKUP(W124,'Team data'!$B$2:$L$21,11)*$AF124)+(VLOOKUP(W124,'Team data'!$B$2:$L$21,11)*$AG124)+$AE124,0)</f>
        <v>1.0838088350153803</v>
      </c>
      <c r="AL124">
        <f>IFERROR(((VLOOKUP(X124,'Team data'!$B$2:$L$21,11)*$AF124)+(VLOOKUP(X124,'Team data'!$B$2:$L$21,11)*$AG124)+$AE124),0)+IFERROR((VLOOKUP(Y124,'Team data'!$B$2:$L$21,11)*$AF124)+(VLOOKUP(Y124,'Team data'!$B$2:$L$21,11)*$AG124)+$AE124,0)</f>
        <v>1.0896506784853301</v>
      </c>
      <c r="AM124">
        <f>IFERROR(((VLOOKUP(Z124,'Team data'!$B$2:$L$21,11)*$AF124)+(VLOOKUP(Z124,'Team data'!$B$2:$L$21,11)*$AG124)+$AE124),0)+IFERROR((VLOOKUP(AA124,'Team data'!$B$2:$L$21,11)*$AF124)+(VLOOKUP(AA124,'Team data'!$B$2:$L$21,11)*$AG124)+$AE124,0)</f>
        <v>1.0905023759257884</v>
      </c>
      <c r="AN124">
        <f>IFERROR(((VLOOKUP(AB124,'Team data'!$B$2:$L$21,11)*$AF124)+(VLOOKUP(AB124,'Team data'!$B$2:$L$21,11)*$AG124)+$AE124),0)+IFERROR((VLOOKUP(AC124,'Team data'!$B$2:$L$21,11)*$AF124)+(VLOOKUP(AC124,'Team data'!$B$2:$L$21,11)*$AG124)+$AE124,0)</f>
        <v>1.0604711805343301</v>
      </c>
      <c r="AO124">
        <f>IFERROR((VLOOKUP(AD124,'Team data'!$B$2:$L$21,11)*$AF124)+(VLOOKUP(AD124,'Team data'!$B$2:$L$21,11)*$AG124)+$AE124,0)</f>
        <v>1.0818635127636123</v>
      </c>
      <c r="AP124">
        <f t="shared" si="1"/>
        <v>9.8309396783095515</v>
      </c>
    </row>
    <row r="125" spans="1:42">
      <c r="A125" t="s">
        <v>231</v>
      </c>
      <c r="B125" t="s">
        <v>37</v>
      </c>
      <c r="C125" t="s">
        <v>38</v>
      </c>
      <c r="D125" t="s">
        <v>150</v>
      </c>
      <c r="E125" t="s">
        <v>99</v>
      </c>
      <c r="F125" s="2">
        <v>0.03</v>
      </c>
      <c r="G125" s="2">
        <v>0.05</v>
      </c>
      <c r="H125" s="2">
        <v>0.02</v>
      </c>
      <c r="I125" s="2">
        <v>7.0000000000000007E-2</v>
      </c>
      <c r="J125" s="2">
        <v>0.04</v>
      </c>
      <c r="K125" s="2">
        <v>7.0000000000000007E-2</v>
      </c>
      <c r="L125" s="2">
        <f>(F125+H125+J125)/3</f>
        <v>0.03</v>
      </c>
      <c r="M125" s="2">
        <f>(G125+I125+K125)/3</f>
        <v>6.3333333333333339E-2</v>
      </c>
      <c r="N125" s="2">
        <f>SUM(L125+M125)</f>
        <v>9.3333333333333338E-2</v>
      </c>
      <c r="O125" s="2">
        <v>93</v>
      </c>
      <c r="P125" t="s">
        <v>41</v>
      </c>
      <c r="Q125" t="s">
        <v>61</v>
      </c>
      <c r="S125" t="s">
        <v>60</v>
      </c>
      <c r="T125" t="s">
        <v>67</v>
      </c>
      <c r="V125" t="s">
        <v>43</v>
      </c>
      <c r="X125" t="s">
        <v>74</v>
      </c>
      <c r="Z125" t="s">
        <v>77</v>
      </c>
      <c r="AA125" t="s">
        <v>46</v>
      </c>
      <c r="AB125" t="s">
        <v>44</v>
      </c>
      <c r="AD125" t="s">
        <v>47</v>
      </c>
      <c r="AE125" t="str">
        <f>IF(O125&gt;59,"2","1")</f>
        <v>2</v>
      </c>
      <c r="AF125">
        <f>IF(C125="D",L125*6, IF( C125="M",L125*5, L125*4))</f>
        <v>0.18</v>
      </c>
      <c r="AG125">
        <f>IF(D125="D",M125*3, IF( D125="M",M125*3, M125*3))</f>
        <v>0.19</v>
      </c>
      <c r="AH125">
        <f>IFERROR(((VLOOKUP(Q125,'Team data'!$B$2:$L$21,11)*$AF125)+(VLOOKUP(Q125,'Team data'!$B$2:$L$21,11)*$AG125)+$AE125),0)+IFERROR((VLOOKUP(R125,'Team data'!$B$2:$L$21,11)*$AF125)+(VLOOKUP(R125,'Team data'!$B$2:$L$21,11)*$AG125)+$AE125,0)</f>
        <v>2.4012386270470256</v>
      </c>
      <c r="AI125">
        <f>IFERROR((VLOOKUP(S125,'Team data'!$B$2:$L$21,11)*$AF125)+(VLOOKUP(S125,'Team data'!$B$2:$L$21,11)*$AG125)+$AE125,0)</f>
        <v>2.3348587909254168</v>
      </c>
      <c r="AJ125">
        <f>IFERROR(((VLOOKUP(T125,'Team data'!$B$2:$L$21,11)*$AF125)+(VLOOKUP(T125,'Team data'!$B$2:$L$21,11)*$AG125)+$AE125),0)+IFERROR((VLOOKUP(U125,'Team data'!$B$2:$L$21,11)*$AF125)+(VLOOKUP(U125,'Team data'!$B$2:$L$21,11)*$AG125)+$AE125,0)</f>
        <v>2.3348587909254168</v>
      </c>
      <c r="AK125">
        <f>IFERROR(((VLOOKUP(V125,'Team data'!$B$2:$L$21,11)*$AF125)+(VLOOKUP(V125,'Team data'!$B$2:$L$21,11)*$AG125)+$AE125),0)+IFERROR((VLOOKUP(W125,'Team data'!$B$2:$L$21,11)*$AF125)+(VLOOKUP(W125,'Team data'!$B$2:$L$21,11)*$AG125)+$AE125,0)</f>
        <v>2.3317075103957219</v>
      </c>
      <c r="AL125">
        <f>IFERROR(((VLOOKUP(X125,'Team data'!$B$2:$L$21,11)*$AF125)+(VLOOKUP(X125,'Team data'!$B$2:$L$21,11)*$AG125)+$AE125),0)+IFERROR((VLOOKUP(Y125,'Team data'!$B$2:$L$21,11)*$AF125)+(VLOOKUP(Y125,'Team data'!$B$2:$L$21,11)*$AG125)+$AE125,0)</f>
        <v>2.4520917303699603</v>
      </c>
      <c r="AM125">
        <f>IFERROR(((VLOOKUP(Z125,'Team data'!$B$2:$L$21,11)*$AF125)+(VLOOKUP(Z125,'Team data'!$B$2:$L$21,11)*$AG125)+$AE125),0)+IFERROR((VLOOKUP(AA125,'Team data'!$B$2:$L$21,11)*$AF125)+(VLOOKUP(AA125,'Team data'!$B$2:$L$21,11)*$AG125)+$AE125,0)</f>
        <v>4.5436482401798077</v>
      </c>
      <c r="AN125">
        <f>IFERROR(((VLOOKUP(AB125,'Team data'!$B$2:$L$21,11)*$AF125)+(VLOOKUP(AB125,'Team data'!$B$2:$L$21,11)*$AG125)+$AE125),0)+IFERROR((VLOOKUP(AC125,'Team data'!$B$2:$L$21,11)*$AF125)+(VLOOKUP(AC125,'Team data'!$B$2:$L$21,11)*$AG125)+$AE125,0)</f>
        <v>2.3786453673877177</v>
      </c>
      <c r="AO125">
        <f>IFERROR((VLOOKUP(AD125,'Team data'!$B$2:$L$21,11)*$AF125)+(VLOOKUP(AD125,'Team data'!$B$2:$L$21,11)*$AG125)+$AE125,0)</f>
        <v>2.4978346772664715</v>
      </c>
      <c r="AP125">
        <f t="shared" si="1"/>
        <v>21.274883734497539</v>
      </c>
    </row>
    <row r="126" spans="1:42">
      <c r="A126" t="s">
        <v>232</v>
      </c>
      <c r="B126" t="s">
        <v>37</v>
      </c>
      <c r="C126" t="s">
        <v>38</v>
      </c>
      <c r="D126" t="s">
        <v>53</v>
      </c>
      <c r="E126" t="s">
        <v>44</v>
      </c>
      <c r="F126" s="2">
        <v>0.02</v>
      </c>
      <c r="G126" s="2">
        <v>0</v>
      </c>
      <c r="H126" s="2">
        <v>0.02</v>
      </c>
      <c r="I126" s="2">
        <v>0</v>
      </c>
      <c r="J126" s="2">
        <v>0.03</v>
      </c>
      <c r="K126" s="2">
        <v>0</v>
      </c>
      <c r="L126" s="2">
        <f>(F126+H126+J126)/3</f>
        <v>2.3333333333333334E-2</v>
      </c>
      <c r="M126" s="2">
        <f>(G126+I126+K126)/3</f>
        <v>0</v>
      </c>
      <c r="N126" s="2">
        <f>SUM(L126+M126)</f>
        <v>2.3333333333333334E-2</v>
      </c>
      <c r="O126" s="2">
        <v>69</v>
      </c>
      <c r="P126" t="s">
        <v>96</v>
      </c>
      <c r="Q126" t="s">
        <v>48</v>
      </c>
      <c r="R126" t="s">
        <v>42</v>
      </c>
      <c r="S126" t="s">
        <v>47</v>
      </c>
      <c r="T126" t="s">
        <v>54</v>
      </c>
      <c r="U126" t="s">
        <v>55</v>
      </c>
      <c r="V126" t="s">
        <v>56</v>
      </c>
      <c r="X126" t="s">
        <v>57</v>
      </c>
      <c r="Z126" t="s">
        <v>58</v>
      </c>
      <c r="AB126" t="s">
        <v>59</v>
      </c>
      <c r="AC126" t="s">
        <v>60</v>
      </c>
      <c r="AD126" t="s">
        <v>61</v>
      </c>
      <c r="AE126" t="str">
        <f>IF(O126&gt;59,"2","1")</f>
        <v>2</v>
      </c>
      <c r="AF126">
        <f>IF(C126="D",L126*6, IF( C126="M",L126*5, L126*4))</f>
        <v>0.14000000000000001</v>
      </c>
      <c r="AG126">
        <f>IF(D126="D",M126*3, IF( D126="M",M126*3, M126*3))</f>
        <v>0</v>
      </c>
      <c r="AH126">
        <f>IFERROR(((VLOOKUP(Q126,'Team data'!$B$2:$L$21,11)*$AF126)+(VLOOKUP(Q126,'Team data'!$B$2:$L$21,11)*$AG126)+$AE126),0)+IFERROR((VLOOKUP(R126,'Team data'!$B$2:$L$21,11)*$AF126)+(VLOOKUP(R126,'Team data'!$B$2:$L$21,11)*$AG126)+$AE126,0)</f>
        <v>4.2133862401449873</v>
      </c>
      <c r="AI126">
        <f>IFERROR((VLOOKUP(S126,'Team data'!$B$2:$L$21,11)*$AF126)+(VLOOKUP(S126,'Team data'!$B$2:$L$21,11)*$AG126)+$AE126,0)</f>
        <v>2.1883698778846106</v>
      </c>
      <c r="AJ126">
        <f>IFERROR(((VLOOKUP(T126,'Team data'!$B$2:$L$21,11)*$AF126)+(VLOOKUP(T126,'Team data'!$B$2:$L$21,11)*$AG126)+$AE126),0)+IFERROR((VLOOKUP(U126,'Team data'!$B$2:$L$21,11)*$AF126)+(VLOOKUP(U126,'Team data'!$B$2:$L$21,11)*$AG126)+$AE126,0)</f>
        <v>4.2687909391914474</v>
      </c>
      <c r="AK126">
        <f>IFERROR(((VLOOKUP(V126,'Team data'!$B$2:$L$21,11)*$AF126)+(VLOOKUP(V126,'Team data'!$B$2:$L$21,11)*$AG126)+$AE126),0)+IFERROR((VLOOKUP(W126,'Team data'!$B$2:$L$21,11)*$AF126)+(VLOOKUP(W126,'Team data'!$B$2:$L$21,11)*$AG126)+$AE126,0)</f>
        <v>2.1313565806155932</v>
      </c>
      <c r="AL126">
        <f>IFERROR(((VLOOKUP(X126,'Team data'!$B$2:$L$21,11)*$AF126)+(VLOOKUP(X126,'Team data'!$B$2:$L$21,11)*$AG126)+$AE126),0)+IFERROR((VLOOKUP(Y126,'Team data'!$B$2:$L$21,11)*$AF126)+(VLOOKUP(Y126,'Team data'!$B$2:$L$21,11)*$AG126)+$AE126,0)</f>
        <v>2.1581018610355236</v>
      </c>
      <c r="AM126">
        <f>IFERROR(((VLOOKUP(Z126,'Team data'!$B$2:$L$21,11)*$AF126)+(VLOOKUP(Z126,'Team data'!$B$2:$L$21,11)*$AG126)+$AE126),0)+IFERROR((VLOOKUP(AA126,'Team data'!$B$2:$L$21,11)*$AF126)+(VLOOKUP(AA126,'Team data'!$B$2:$L$21,11)*$AG126)+$AE126,0)</f>
        <v>2.1267033262961035</v>
      </c>
      <c r="AN126">
        <f>IFERROR(((VLOOKUP(AB126,'Team data'!$B$2:$L$21,11)*$AF126)+(VLOOKUP(AB126,'Team data'!$B$2:$L$21,11)*$AG126)+$AE126),0)+IFERROR((VLOOKUP(AC126,'Team data'!$B$2:$L$21,11)*$AF126)+(VLOOKUP(AC126,'Team data'!$B$2:$L$21,11)*$AG126)+$AE126,0)</f>
        <v>4.2437972504934462</v>
      </c>
      <c r="AO126">
        <f>IFERROR((VLOOKUP(AD126,'Team data'!$B$2:$L$21,11)*$AF126)+(VLOOKUP(AD126,'Team data'!$B$2:$L$21,11)*$AG126)+$AE126,0)</f>
        <v>2.1518200210448204</v>
      </c>
      <c r="AP126">
        <f t="shared" si="1"/>
        <v>23.482326096706533</v>
      </c>
    </row>
    <row r="127" spans="1:42">
      <c r="A127" t="s">
        <v>233</v>
      </c>
      <c r="B127" t="s">
        <v>37</v>
      </c>
      <c r="C127" t="s">
        <v>38</v>
      </c>
      <c r="D127" t="s">
        <v>125</v>
      </c>
      <c r="E127" t="s">
        <v>79</v>
      </c>
      <c r="F127" s="2">
        <v>7.0000000000000007E-2</v>
      </c>
      <c r="G127" s="2">
        <v>0.06</v>
      </c>
      <c r="H127" s="2">
        <v>0.08</v>
      </c>
      <c r="I127" s="2">
        <v>0.08</v>
      </c>
      <c r="J127" s="2">
        <v>7.0000000000000007E-2</v>
      </c>
      <c r="K127" s="2">
        <v>0.06</v>
      </c>
      <c r="L127" s="2">
        <f>(F127+H127+J127)/3</f>
        <v>7.3333333333333348E-2</v>
      </c>
      <c r="M127" s="2">
        <f>(G127+I127+K127)/3</f>
        <v>6.6666666666666666E-2</v>
      </c>
      <c r="N127" s="2">
        <f>SUM(L127+M127)</f>
        <v>0.14000000000000001</v>
      </c>
      <c r="O127" s="2">
        <v>93</v>
      </c>
      <c r="P127" t="s">
        <v>41</v>
      </c>
      <c r="Q127" t="s">
        <v>45</v>
      </c>
      <c r="S127" t="s">
        <v>40</v>
      </c>
      <c r="T127" t="s">
        <v>57</v>
      </c>
      <c r="X127" t="s">
        <v>97</v>
      </c>
      <c r="Z127" t="s">
        <v>55</v>
      </c>
      <c r="AB127" t="s">
        <v>75</v>
      </c>
      <c r="AD127" t="s">
        <v>70</v>
      </c>
      <c r="AE127" t="str">
        <f>IF(O127&gt;59,"2","1")</f>
        <v>2</v>
      </c>
      <c r="AF127">
        <f>IF(C127="D",L127*6, IF( C127="M",L127*5, L127*4))</f>
        <v>0.44000000000000006</v>
      </c>
      <c r="AG127">
        <f>IF(D127="D",M127*3, IF( D127="M",M127*3, M127*3))</f>
        <v>0.2</v>
      </c>
      <c r="AH127">
        <f>IFERROR(((VLOOKUP(Q127,'Team data'!$B$2:$L$21,11)*$AF127)+(VLOOKUP(Q127,'Team data'!$B$2:$L$21,11)*$AG127)+$AE127),0)+IFERROR((VLOOKUP(R127,'Team data'!$B$2:$L$21,11)*$AF127)+(VLOOKUP(R127,'Team data'!$B$2:$L$21,11)*$AG127)+$AE127,0)</f>
        <v>2.3870155554197123</v>
      </c>
      <c r="AI127">
        <f>IFERROR((VLOOKUP(S127,'Team data'!$B$2:$L$21,11)*$AF127)+(VLOOKUP(S127,'Team data'!$B$2:$L$21,11)*$AG127)+$AE127,0)</f>
        <v>2.5889403007132765</v>
      </c>
      <c r="AJ127">
        <f>IFERROR(((VLOOKUP(T127,'Team data'!$B$2:$L$21,11)*$AF127)+(VLOOKUP(T127,'Team data'!$B$2:$L$21,11)*$AG127)+$AE127),0)+IFERROR((VLOOKUP(U127,'Team data'!$B$2:$L$21,11)*$AF127)+(VLOOKUP(U127,'Team data'!$B$2:$L$21,11)*$AG127)+$AE127,0)</f>
        <v>2.7227513647338228</v>
      </c>
      <c r="AK127">
        <f>IFERROR(((VLOOKUP(V127,'Team data'!$B$2:$L$21,11)*$AF127)+(VLOOKUP(V127,'Team data'!$B$2:$L$21,11)*$AG127)+$AE127),0)+IFERROR((VLOOKUP(W127,'Team data'!$B$2:$L$21,11)*$AF127)+(VLOOKUP(W127,'Team data'!$B$2:$L$21,11)*$AG127)+$AE127,0)</f>
        <v>0</v>
      </c>
      <c r="AL127">
        <f>IFERROR(((VLOOKUP(X127,'Team data'!$B$2:$L$21,11)*$AF127)+(VLOOKUP(X127,'Team data'!$B$2:$L$21,11)*$AG127)+$AE127),0)+IFERROR((VLOOKUP(Y127,'Team data'!$B$2:$L$21,11)*$AF127)+(VLOOKUP(Y127,'Team data'!$B$2:$L$21,11)*$AG127)+$AE127,0)</f>
        <v>2.6299209142383067</v>
      </c>
      <c r="AM127">
        <f>IFERROR(((VLOOKUP(Z127,'Team data'!$B$2:$L$21,11)*$AF127)+(VLOOKUP(Z127,'Team data'!$B$2:$L$21,11)*$AG127)+$AE127),0)+IFERROR((VLOOKUP(AA127,'Team data'!$B$2:$L$21,11)*$AF127)+(VLOOKUP(AA127,'Team data'!$B$2:$L$21,11)*$AG127)+$AE127,0)</f>
        <v>2.6398182784476285</v>
      </c>
      <c r="AN127">
        <f>IFERROR(((VLOOKUP(AB127,'Team data'!$B$2:$L$21,11)*$AF127)+(VLOOKUP(AB127,'Team data'!$B$2:$L$21,11)*$AG127)+$AE127),0)+IFERROR((VLOOKUP(AC127,'Team data'!$B$2:$L$21,11)*$AF127)+(VLOOKUP(AC127,'Team data'!$B$2:$L$21,11)*$AG127)+$AE127,0)</f>
        <v>2.6706118839447881</v>
      </c>
      <c r="AO127">
        <f>IFERROR((VLOOKUP(AD127,'Team data'!$B$2:$L$21,11)*$AF127)+(VLOOKUP(AD127,'Team data'!$B$2:$L$21,11)*$AG127)+$AE127,0)</f>
        <v>2.7981517280231665</v>
      </c>
      <c r="AP127">
        <f t="shared" si="1"/>
        <v>18.437210025520702</v>
      </c>
    </row>
    <row r="128" spans="1:42">
      <c r="A128" t="s">
        <v>234</v>
      </c>
      <c r="B128" t="s">
        <v>37</v>
      </c>
      <c r="C128" t="s">
        <v>38</v>
      </c>
      <c r="D128" t="s">
        <v>144</v>
      </c>
      <c r="E128" t="s">
        <v>58</v>
      </c>
      <c r="F128" s="2">
        <v>0.06</v>
      </c>
      <c r="G128" s="2">
        <v>0.01</v>
      </c>
      <c r="H128" s="2">
        <v>0.06</v>
      </c>
      <c r="I128" s="2">
        <v>0.01</v>
      </c>
      <c r="J128" s="2">
        <v>0.1</v>
      </c>
      <c r="K128" s="2">
        <v>0.01</v>
      </c>
      <c r="L128" s="2">
        <f>(F128+H128+J128)/3</f>
        <v>7.3333333333333334E-2</v>
      </c>
      <c r="M128" s="2">
        <f>(G128+I128+K128)/3</f>
        <v>0.01</v>
      </c>
      <c r="N128" s="2">
        <f>SUM(L128+M128)</f>
        <v>8.3333333333333329E-2</v>
      </c>
      <c r="O128" s="2">
        <v>93</v>
      </c>
      <c r="P128" t="s">
        <v>41</v>
      </c>
      <c r="Q128" t="s">
        <v>98</v>
      </c>
      <c r="S128" t="s">
        <v>99</v>
      </c>
      <c r="V128" t="s">
        <v>85</v>
      </c>
      <c r="X128" t="s">
        <v>76</v>
      </c>
      <c r="Z128" t="s">
        <v>84</v>
      </c>
      <c r="AA128" t="s">
        <v>91</v>
      </c>
      <c r="AB128" t="s">
        <v>66</v>
      </c>
      <c r="AC128" t="s">
        <v>44</v>
      </c>
      <c r="AD128" t="s">
        <v>105</v>
      </c>
      <c r="AE128" t="str">
        <f>IF(O128&gt;59,"2","1")</f>
        <v>2</v>
      </c>
      <c r="AF128">
        <f>IF(C128="D",L128*6, IF( C128="M",L128*5, L128*4))</f>
        <v>0.44</v>
      </c>
      <c r="AG128">
        <f>IF(D128="D",M128*3, IF( D128="M",M128*3, M128*3))</f>
        <v>0.03</v>
      </c>
      <c r="AH128">
        <f>IFERROR(((VLOOKUP(Q128,'Team data'!$B$2:$L$21,11)*$AF128)+(VLOOKUP(Q128,'Team data'!$B$2:$L$21,11)*$AG128)+$AE128),0)+IFERROR((VLOOKUP(R128,'Team data'!$B$2:$L$21,11)*$AF128)+(VLOOKUP(R128,'Team data'!$B$2:$L$21,11)*$AG128)+$AE128,0)</f>
        <v>2.440982806352348</v>
      </c>
      <c r="AI128">
        <f>IFERROR((VLOOKUP(S128,'Team data'!$B$2:$L$21,11)*$AF128)+(VLOOKUP(S128,'Team data'!$B$2:$L$21,11)*$AG128)+$AE128,0)</f>
        <v>2.393101031233936</v>
      </c>
      <c r="AJ128">
        <f>IFERROR(((VLOOKUP(T128,'Team data'!$B$2:$L$21,11)*$AF128)+(VLOOKUP(T128,'Team data'!$B$2:$L$21,11)*$AG128)+$AE128),0)+IFERROR((VLOOKUP(U128,'Team data'!$B$2:$L$21,11)*$AF128)+(VLOOKUP(U128,'Team data'!$B$2:$L$21,11)*$AG128)+$AE128,0)</f>
        <v>0</v>
      </c>
      <c r="AK128">
        <f>IFERROR(((VLOOKUP(V128,'Team data'!$B$2:$L$21,11)*$AF128)+(VLOOKUP(V128,'Team data'!$B$2:$L$21,11)*$AG128)+$AE128),0)+IFERROR((VLOOKUP(W128,'Team data'!$B$2:$L$21,11)*$AF128)+(VLOOKUP(W128,'Team data'!$B$2:$L$21,11)*$AG128)+$AE128,0)</f>
        <v>2.5742786845240038</v>
      </c>
      <c r="AL128">
        <f>IFERROR(((VLOOKUP(X128,'Team data'!$B$2:$L$21,11)*$AF128)+(VLOOKUP(X128,'Team data'!$B$2:$L$21,11)*$AG128)+$AE128),0)+IFERROR((VLOOKUP(Y128,'Team data'!$B$2:$L$21,11)*$AF128)+(VLOOKUP(Y128,'Team data'!$B$2:$L$21,11)*$AG128)+$AE128,0)</f>
        <v>2.6323845900411929</v>
      </c>
      <c r="AM128">
        <f>IFERROR(((VLOOKUP(Z128,'Team data'!$B$2:$L$21,11)*$AF128)+(VLOOKUP(Z128,'Team data'!$B$2:$L$21,11)*$AG128)+$AE128),0)+IFERROR((VLOOKUP(AA128,'Team data'!$B$2:$L$21,11)*$AF128)+(VLOOKUP(AA128,'Team data'!$B$2:$L$21,11)*$AG128)+$AE128,0)</f>
        <v>4.7776606255810545</v>
      </c>
      <c r="AN128">
        <f>IFERROR(((VLOOKUP(AB128,'Team data'!$B$2:$L$21,11)*$AF128)+(VLOOKUP(AB128,'Team data'!$B$2:$L$21,11)*$AG128)+$AE128),0)+IFERROR((VLOOKUP(AC128,'Team data'!$B$2:$L$21,11)*$AF128)+(VLOOKUP(AC128,'Team data'!$B$2:$L$21,11)*$AG128)+$AE128,0)</f>
        <v>4.8657404631571595</v>
      </c>
      <c r="AO128">
        <f>IFERROR((VLOOKUP(AD128,'Team data'!$B$2:$L$21,11)*$AF128)+(VLOOKUP(AD128,'Team data'!$B$2:$L$21,11)*$AG128)+$AE128,0)</f>
        <v>2.2238874896433596</v>
      </c>
      <c r="AP128">
        <f t="shared" si="1"/>
        <v>21.908035690533055</v>
      </c>
    </row>
    <row r="129" spans="1:42">
      <c r="A129" t="s">
        <v>235</v>
      </c>
      <c r="B129" t="s">
        <v>51</v>
      </c>
      <c r="C129" t="s">
        <v>52</v>
      </c>
      <c r="D129" t="s">
        <v>83</v>
      </c>
      <c r="E129" t="s">
        <v>42</v>
      </c>
      <c r="F129" s="2">
        <v>0.01</v>
      </c>
      <c r="G129" s="2">
        <v>0.02</v>
      </c>
      <c r="H129" s="2">
        <v>0</v>
      </c>
      <c r="I129" s="2">
        <v>0.01</v>
      </c>
      <c r="J129" s="2">
        <v>0.01</v>
      </c>
      <c r="K129" s="2">
        <v>0.01</v>
      </c>
      <c r="L129" s="2">
        <f>(F129+H129+J129)/3</f>
        <v>6.6666666666666671E-3</v>
      </c>
      <c r="M129" s="2">
        <f>(G129+I129+K129)/3</f>
        <v>1.3333333333333334E-2</v>
      </c>
      <c r="N129" s="2">
        <f>SUM(L129+M129)</f>
        <v>0.02</v>
      </c>
      <c r="O129" s="2">
        <v>46</v>
      </c>
      <c r="P129" t="s">
        <v>41</v>
      </c>
      <c r="Q129" t="s">
        <v>54</v>
      </c>
      <c r="R129" t="s">
        <v>84</v>
      </c>
      <c r="S129" t="s">
        <v>69</v>
      </c>
      <c r="T129" t="s">
        <v>74</v>
      </c>
      <c r="V129" t="s">
        <v>77</v>
      </c>
      <c r="X129" t="s">
        <v>80</v>
      </c>
      <c r="Z129" t="s">
        <v>85</v>
      </c>
      <c r="AA129" t="s">
        <v>66</v>
      </c>
      <c r="AB129" t="s">
        <v>79</v>
      </c>
      <c r="AC129" t="s">
        <v>57</v>
      </c>
      <c r="AD129" t="s">
        <v>78</v>
      </c>
      <c r="AE129" t="str">
        <f>IF(O129&gt;59,"2","1")</f>
        <v>1</v>
      </c>
      <c r="AF129">
        <f>IF(C129="D",L129*6, IF( C129="M",L129*5, L129*4))</f>
        <v>3.3333333333333333E-2</v>
      </c>
      <c r="AG129">
        <f>IF(D129="D",M129*3, IF( D129="M",M129*3, M129*3))</f>
        <v>0.04</v>
      </c>
      <c r="AH129">
        <f>IFERROR(((VLOOKUP(Q129,'Team data'!$B$2:$L$21,11)*$AF129)+(VLOOKUP(Q129,'Team data'!$B$2:$L$21,11)*$AG129)+$AE129),0)+IFERROR((VLOOKUP(R129,'Team data'!$B$2:$L$21,11)*$AF129)+(VLOOKUP(R129,'Team data'!$B$2:$L$21,11)*$AG129)+$AE129,0)</f>
        <v>2.1425295723624034</v>
      </c>
      <c r="AI129">
        <f>IFERROR((VLOOKUP(S129,'Team data'!$B$2:$L$21,11)*$AF129)+(VLOOKUP(S129,'Team data'!$B$2:$L$21,11)*$AG129)+$AE129,0)</f>
        <v>1.0721784380898061</v>
      </c>
      <c r="AJ129">
        <f>IFERROR(((VLOOKUP(T129,'Team data'!$B$2:$L$21,11)*$AF129)+(VLOOKUP(T129,'Team data'!$B$2:$L$21,11)*$AG129)+$AE129),0)+IFERROR((VLOOKUP(U129,'Team data'!$B$2:$L$21,11)*$AF129)+(VLOOKUP(U129,'Team data'!$B$2:$L$21,11)*$AG129)+$AE129,0)</f>
        <v>1.0896037663796319</v>
      </c>
      <c r="AK129">
        <f>IFERROR(((VLOOKUP(V129,'Team data'!$B$2:$L$21,11)*$AF129)+(VLOOKUP(V129,'Team data'!$B$2:$L$21,11)*$AG129)+$AE129),0)+IFERROR((VLOOKUP(W129,'Team data'!$B$2:$L$21,11)*$AF129)+(VLOOKUP(W129,'Team data'!$B$2:$L$21,11)*$AG129)+$AE129,0)</f>
        <v>1.0462902893126469</v>
      </c>
      <c r="AL129">
        <f>IFERROR(((VLOOKUP(X129,'Team data'!$B$2:$L$21,11)*$AF129)+(VLOOKUP(X129,'Team data'!$B$2:$L$21,11)*$AG129)+$AE129),0)+IFERROR((VLOOKUP(Y129,'Team data'!$B$2:$L$21,11)*$AF129)+(VLOOKUP(Y129,'Team data'!$B$2:$L$21,11)*$AG129)+$AE129,0)</f>
        <v>1.044345532391842</v>
      </c>
      <c r="AM129">
        <f>IFERROR(((VLOOKUP(Z129,'Team data'!$B$2:$L$21,11)*$AF129)+(VLOOKUP(Z129,'Team data'!$B$2:$L$21,11)*$AG129)+$AE129),0)+IFERROR((VLOOKUP(AA129,'Team data'!$B$2:$L$21,11)*$AF129)+(VLOOKUP(AA129,'Team data'!$B$2:$L$21,11)*$AG129)+$AE129,0)</f>
        <v>2.1496370090729475</v>
      </c>
      <c r="AN129">
        <f>IFERROR(((VLOOKUP(AB129,'Team data'!$B$2:$L$21,11)*$AF129)+(VLOOKUP(AB129,'Team data'!$B$2:$L$21,11)*$AG129)+$AE129),0)+IFERROR((VLOOKUP(AC129,'Team data'!$B$2:$L$21,11)*$AF129)+(VLOOKUP(AC129,'Team data'!$B$2:$L$21,11)*$AG129)+$AE129,0)</f>
        <v>2.1485590914316592</v>
      </c>
      <c r="AO129">
        <f>IFERROR((VLOOKUP(AD129,'Team data'!$B$2:$L$21,11)*$AF129)+(VLOOKUP(AD129,'Team data'!$B$2:$L$21,11)*$AG129)+$AE129,0)</f>
        <v>1.0614598123446122</v>
      </c>
      <c r="AP129">
        <f t="shared" si="1"/>
        <v>11.754603511385548</v>
      </c>
    </row>
    <row r="130" spans="1:42">
      <c r="A130" t="s">
        <v>236</v>
      </c>
      <c r="B130" t="s">
        <v>37</v>
      </c>
      <c r="C130" t="s">
        <v>38</v>
      </c>
      <c r="D130" t="s">
        <v>122</v>
      </c>
      <c r="E130" t="s">
        <v>61</v>
      </c>
      <c r="F130" s="2">
        <v>0.06</v>
      </c>
      <c r="G130" s="2">
        <v>0.02</v>
      </c>
      <c r="H130" s="2">
        <v>0.02</v>
      </c>
      <c r="I130" s="2">
        <v>0.05</v>
      </c>
      <c r="J130" s="2">
        <v>0.05</v>
      </c>
      <c r="K130" s="2">
        <v>0.08</v>
      </c>
      <c r="L130" s="2">
        <f>(F130+H130+J130)/3</f>
        <v>4.3333333333333335E-2</v>
      </c>
      <c r="M130" s="2">
        <f>(G130+I130+K130)/3</f>
        <v>5.000000000000001E-2</v>
      </c>
      <c r="N130" s="2">
        <f>SUM(L130+M130)</f>
        <v>9.3333333333333351E-2</v>
      </c>
      <c r="O130" s="2">
        <v>98</v>
      </c>
      <c r="P130" t="s">
        <v>41</v>
      </c>
      <c r="Q130" t="s">
        <v>59</v>
      </c>
      <c r="S130" t="s">
        <v>56</v>
      </c>
      <c r="T130" t="s">
        <v>74</v>
      </c>
      <c r="U130" t="s">
        <v>66</v>
      </c>
      <c r="V130" t="s">
        <v>47</v>
      </c>
      <c r="X130" t="s">
        <v>91</v>
      </c>
      <c r="Z130" t="s">
        <v>105</v>
      </c>
      <c r="AB130" t="s">
        <v>46</v>
      </c>
      <c r="AD130" t="s">
        <v>84</v>
      </c>
      <c r="AE130" t="str">
        <f>IF(O130&gt;59,"2","1")</f>
        <v>2</v>
      </c>
      <c r="AF130">
        <f>IF(C130="D",L130*6, IF( C130="M",L130*5, L130*4))</f>
        <v>0.26</v>
      </c>
      <c r="AG130">
        <f>IF(D130="D",M130*3, IF( D130="M",M130*3, M130*3))</f>
        <v>0.15000000000000002</v>
      </c>
      <c r="AH130">
        <f>IFERROR(((VLOOKUP(Q130,'Team data'!$B$2:$L$21,11)*$AF130)+(VLOOKUP(Q130,'Team data'!$B$2:$L$21,11)*$AG130)+$AE130),0)+IFERROR((VLOOKUP(R130,'Team data'!$B$2:$L$21,11)*$AF130)+(VLOOKUP(R130,'Team data'!$B$2:$L$21,11)*$AG130)+$AE130,0)</f>
        <v>2.3429179208636461</v>
      </c>
      <c r="AI130">
        <f>IFERROR((VLOOKUP(S130,'Team data'!$B$2:$L$21,11)*$AF130)+(VLOOKUP(S130,'Team data'!$B$2:$L$21,11)*$AG130)+$AE130,0)</f>
        <v>2.3846871289456653</v>
      </c>
      <c r="AJ130">
        <f>IFERROR(((VLOOKUP(T130,'Team data'!$B$2:$L$21,11)*$AF130)+(VLOOKUP(T130,'Team data'!$B$2:$L$21,11)*$AG130)+$AE130),0)+IFERROR((VLOOKUP(U130,'Team data'!$B$2:$L$21,11)*$AF130)+(VLOOKUP(U130,'Team data'!$B$2:$L$21,11)*$AG130)+$AE130,0)</f>
        <v>4.8366069143623882</v>
      </c>
      <c r="AK130">
        <f>IFERROR(((VLOOKUP(V130,'Team data'!$B$2:$L$21,11)*$AF130)+(VLOOKUP(V130,'Team data'!$B$2:$L$21,11)*$AG130)+$AE130),0)+IFERROR((VLOOKUP(W130,'Team data'!$B$2:$L$21,11)*$AF130)+(VLOOKUP(W130,'Team data'!$B$2:$L$21,11)*$AG130)+$AE130,0)</f>
        <v>2.5516546423763602</v>
      </c>
      <c r="AL130">
        <f>IFERROR(((VLOOKUP(X130,'Team data'!$B$2:$L$21,11)*$AF130)+(VLOOKUP(X130,'Team data'!$B$2:$L$21,11)*$AG130)+$AE130),0)+IFERROR((VLOOKUP(Y130,'Team data'!$B$2:$L$21,11)*$AF130)+(VLOOKUP(Y130,'Team data'!$B$2:$L$21,11)*$AG130)+$AE130,0)</f>
        <v>2.2588047993388893</v>
      </c>
      <c r="AM130">
        <f>IFERROR(((VLOOKUP(Z130,'Team data'!$B$2:$L$21,11)*$AF130)+(VLOOKUP(Z130,'Team data'!$B$2:$L$21,11)*$AG130)+$AE130),0)+IFERROR((VLOOKUP(AA130,'Team data'!$B$2:$L$21,11)*$AF130)+(VLOOKUP(AA130,'Team data'!$B$2:$L$21,11)*$AG130)+$AE130,0)</f>
        <v>2.1953061079867604</v>
      </c>
      <c r="AN130">
        <f>IFERROR(((VLOOKUP(AB130,'Team data'!$B$2:$L$21,11)*$AF130)+(VLOOKUP(AB130,'Team data'!$B$2:$L$21,11)*$AG130)+$AE130),0)+IFERROR((VLOOKUP(AC130,'Team data'!$B$2:$L$21,11)*$AF130)+(VLOOKUP(AC130,'Team data'!$B$2:$L$21,11)*$AG130)+$AE130,0)</f>
        <v>2.3436162235630595</v>
      </c>
      <c r="AO130">
        <f>IFERROR((VLOOKUP(AD130,'Team data'!$B$2:$L$21,11)*$AF130)+(VLOOKUP(AD130,'Team data'!$B$2:$L$21,11)*$AG130)+$AE130,0)</f>
        <v>2.4195800016999032</v>
      </c>
      <c r="AP130">
        <f t="shared" ref="AP130:AP193" si="2">SUM(AH130:AO130)</f>
        <v>21.333173739136672</v>
      </c>
    </row>
    <row r="131" spans="1:42">
      <c r="A131" t="s">
        <v>237</v>
      </c>
      <c r="B131" t="s">
        <v>51</v>
      </c>
      <c r="C131" t="s">
        <v>52</v>
      </c>
      <c r="D131" t="s">
        <v>110</v>
      </c>
      <c r="E131" t="s">
        <v>91</v>
      </c>
      <c r="F131" s="2">
        <v>0.12</v>
      </c>
      <c r="G131" s="2">
        <v>0.04</v>
      </c>
      <c r="H131" s="2">
        <v>0.14000000000000001</v>
      </c>
      <c r="I131" s="2">
        <v>0.05</v>
      </c>
      <c r="J131" s="2">
        <v>0.1</v>
      </c>
      <c r="K131" s="2">
        <v>0.05</v>
      </c>
      <c r="L131" s="2">
        <f>(F131+H131+J131)/3</f>
        <v>0.12</v>
      </c>
      <c r="M131" s="2">
        <f>(G131+I131+K131)/3</f>
        <v>4.6666666666666669E-2</v>
      </c>
      <c r="N131" s="2">
        <f>SUM(L131+M131)</f>
        <v>0.16666666666666666</v>
      </c>
      <c r="O131" s="4">
        <v>91</v>
      </c>
      <c r="P131" t="s">
        <v>41</v>
      </c>
      <c r="Q131" t="s">
        <v>104</v>
      </c>
      <c r="S131" t="s">
        <v>105</v>
      </c>
      <c r="T131" t="s">
        <v>69</v>
      </c>
      <c r="V131" t="s">
        <v>42</v>
      </c>
      <c r="X131" t="s">
        <v>71</v>
      </c>
      <c r="Z131" t="s">
        <v>99</v>
      </c>
      <c r="AA131" t="s">
        <v>111</v>
      </c>
      <c r="AB131" t="s">
        <v>68</v>
      </c>
      <c r="AD131" t="s">
        <v>56</v>
      </c>
      <c r="AE131" t="str">
        <f>IF(O131&gt;59,"2","1")</f>
        <v>2</v>
      </c>
      <c r="AF131">
        <f>IF(C131="D",L131*6, IF( C131="M",L131*5, L131*4))</f>
        <v>0.6</v>
      </c>
      <c r="AG131">
        <f>IF(D131="D",M131*3, IF( D131="M",M131*3, M131*3))</f>
        <v>0.14000000000000001</v>
      </c>
      <c r="AH131">
        <f>IFERROR(((VLOOKUP(Q131,'Team data'!$B$2:$L$21,11)*$AF131)+(VLOOKUP(Q131,'Team data'!$B$2:$L$21,11)*$AG131)+$AE131),0)+IFERROR((VLOOKUP(R131,'Team data'!$B$2:$L$21,11)*$AF131)+(VLOOKUP(R131,'Team data'!$B$2:$L$21,11)*$AG131)+$AE131,0)</f>
        <v>2.8356812654734824</v>
      </c>
      <c r="AI131">
        <f>IFERROR((VLOOKUP(S131,'Team data'!$B$2:$L$21,11)*$AF131)+(VLOOKUP(S131,'Team data'!$B$2:$L$21,11)*$AG131)+$AE131,0)</f>
        <v>2.3525037070980552</v>
      </c>
      <c r="AJ131">
        <f>IFERROR(((VLOOKUP(T131,'Team data'!$B$2:$L$21,11)*$AF131)+(VLOOKUP(T131,'Team data'!$B$2:$L$21,11)*$AG131)+$AE131),0)+IFERROR((VLOOKUP(U131,'Team data'!$B$2:$L$21,11)*$AF131)+(VLOOKUP(U131,'Team data'!$B$2:$L$21,11)*$AG131)+$AE131,0)</f>
        <v>2.728346057088042</v>
      </c>
      <c r="AK131">
        <f>IFERROR(((VLOOKUP(V131,'Team data'!$B$2:$L$21,11)*$AF131)+(VLOOKUP(V131,'Team data'!$B$2:$L$21,11)*$AG131)+$AE131),0)+IFERROR((VLOOKUP(W131,'Team data'!$B$2:$L$21,11)*$AF131)+(VLOOKUP(W131,'Team data'!$B$2:$L$21,11)*$AG131)+$AE131,0)</f>
        <v>2.775394990811161</v>
      </c>
      <c r="AL131">
        <f>IFERROR(((VLOOKUP(X131,'Team data'!$B$2:$L$21,11)*$AF131)+(VLOOKUP(X131,'Team data'!$B$2:$L$21,11)*$AG131)+$AE131),0)+IFERROR((VLOOKUP(Y131,'Team data'!$B$2:$L$21,11)*$AF131)+(VLOOKUP(Y131,'Team data'!$B$2:$L$21,11)*$AG131)+$AE131,0)</f>
        <v>2.8024772540940512</v>
      </c>
      <c r="AM131">
        <f>IFERROR(((VLOOKUP(Z131,'Team data'!$B$2:$L$21,11)*$AF131)+(VLOOKUP(Z131,'Team data'!$B$2:$L$21,11)*$AG131)+$AE131),0)+IFERROR((VLOOKUP(AA131,'Team data'!$B$2:$L$21,11)*$AF131)+(VLOOKUP(AA131,'Team data'!$B$2:$L$21,11)*$AG131)+$AE131,0)</f>
        <v>5.288642609751073</v>
      </c>
      <c r="AN131">
        <f>IFERROR(((VLOOKUP(AB131,'Team data'!$B$2:$L$21,11)*$AF131)+(VLOOKUP(AB131,'Team data'!$B$2:$L$21,11)*$AG131)+$AE131),0)+IFERROR((VLOOKUP(AC131,'Team data'!$B$2:$L$21,11)*$AF131)+(VLOOKUP(AC131,'Team data'!$B$2:$L$21,11)*$AG131)+$AE131,0)</f>
        <v>2.7397898844550705</v>
      </c>
      <c r="AO131">
        <f>IFERROR((VLOOKUP(AD131,'Team data'!$B$2:$L$21,11)*$AF131)+(VLOOKUP(AD131,'Team data'!$B$2:$L$21,11)*$AG131)+$AE131,0)</f>
        <v>2.6943133546824201</v>
      </c>
      <c r="AP131">
        <f t="shared" si="2"/>
        <v>24.217149123453357</v>
      </c>
    </row>
    <row r="132" spans="1:42">
      <c r="A132" t="s">
        <v>238</v>
      </c>
      <c r="B132" t="s">
        <v>87</v>
      </c>
      <c r="C132" t="s">
        <v>88</v>
      </c>
      <c r="D132" t="s">
        <v>186</v>
      </c>
      <c r="E132" t="s">
        <v>56</v>
      </c>
      <c r="F132" s="2">
        <v>0.33</v>
      </c>
      <c r="G132" s="2">
        <v>0.03</v>
      </c>
      <c r="H132" s="2">
        <v>0.49</v>
      </c>
      <c r="I132" s="2">
        <v>0.15</v>
      </c>
      <c r="J132" s="2">
        <v>0.28999999999999998</v>
      </c>
      <c r="K132" s="2">
        <v>0.09</v>
      </c>
      <c r="L132" s="2">
        <f>(F132+H132+J132)/3</f>
        <v>0.37000000000000005</v>
      </c>
      <c r="M132" s="2">
        <f>(G132+I132+K132)/3</f>
        <v>9.0000000000000011E-2</v>
      </c>
      <c r="N132" s="2">
        <f>SUM(L132+M132)</f>
        <v>0.46000000000000008</v>
      </c>
      <c r="O132" s="2">
        <v>24</v>
      </c>
      <c r="P132" t="s">
        <v>41</v>
      </c>
      <c r="Q132" t="s">
        <v>58</v>
      </c>
      <c r="S132" t="s">
        <v>71</v>
      </c>
      <c r="V132" t="s">
        <v>84</v>
      </c>
      <c r="X132" t="s">
        <v>67</v>
      </c>
      <c r="Z132" t="s">
        <v>45</v>
      </c>
      <c r="AA132" t="s">
        <v>48</v>
      </c>
      <c r="AB132" t="s">
        <v>76</v>
      </c>
      <c r="AD132" t="s">
        <v>77</v>
      </c>
      <c r="AE132" t="str">
        <f>IF(O132&gt;59,"2","1")</f>
        <v>1</v>
      </c>
      <c r="AF132">
        <f>IF(C132="D",L132*6, IF( C132="M",L132*5, L132*4))</f>
        <v>1.4800000000000002</v>
      </c>
      <c r="AG132">
        <f>IF(D132="D",M132*3, IF( D132="M",M132*3, M132*3))</f>
        <v>0.27</v>
      </c>
      <c r="AH132">
        <f>IFERROR(((VLOOKUP(Q132,'Team data'!$B$2:$L$21,11)*$AF132)+(VLOOKUP(Q132,'Team data'!$B$2:$L$21,11)*$AG132)+$AE132),0)+IFERROR((VLOOKUP(R132,'Team data'!$B$2:$L$21,11)*$AF132)+(VLOOKUP(R132,'Team data'!$B$2:$L$21,11)*$AG132)+$AE132,0)</f>
        <v>2.5837915787012959</v>
      </c>
      <c r="AI132">
        <f>IFERROR((VLOOKUP(S132,'Team data'!$B$2:$L$21,11)*$AF132)+(VLOOKUP(S132,'Team data'!$B$2:$L$21,11)*$AG132)+$AE132,0)</f>
        <v>2.8977502630602561</v>
      </c>
      <c r="AJ132">
        <f>IFERROR(((VLOOKUP(T132,'Team data'!$B$2:$L$21,11)*$AF132)+(VLOOKUP(T132,'Team data'!$B$2:$L$21,11)*$AG132)+$AE132),0)+IFERROR((VLOOKUP(U132,'Team data'!$B$2:$L$21,11)*$AF132)+(VLOOKUP(U132,'Team data'!$B$2:$L$21,11)*$AG132)+$AE132,0)</f>
        <v>0</v>
      </c>
      <c r="AK132">
        <f>IFERROR(((VLOOKUP(V132,'Team data'!$B$2:$L$21,11)*$AF132)+(VLOOKUP(V132,'Team data'!$B$2:$L$21,11)*$AG132)+$AE132),0)+IFERROR((VLOOKUP(W132,'Team data'!$B$2:$L$21,11)*$AF132)+(VLOOKUP(W132,'Team data'!$B$2:$L$21,11)*$AG132)+$AE132,0)</f>
        <v>2.7908902511581242</v>
      </c>
      <c r="AL132">
        <f>IFERROR(((VLOOKUP(X132,'Team data'!$B$2:$L$21,11)*$AF132)+(VLOOKUP(X132,'Team data'!$B$2:$L$21,11)*$AG132)+$AE132),0)+IFERROR((VLOOKUP(Y132,'Team data'!$B$2:$L$21,11)*$AF132)+(VLOOKUP(Y132,'Team data'!$B$2:$L$21,11)*$AG132)+$AE132,0)</f>
        <v>2.5837915787012959</v>
      </c>
      <c r="AM132">
        <f>IFERROR(((VLOOKUP(Z132,'Team data'!$B$2:$L$21,11)*$AF132)+(VLOOKUP(Z132,'Team data'!$B$2:$L$21,11)*$AG132)+$AE132),0)+IFERROR((VLOOKUP(AA132,'Team data'!$B$2:$L$21,11)*$AF132)+(VLOOKUP(AA132,'Team data'!$B$2:$L$21,11)*$AG132)+$AE132,0)</f>
        <v>3.8918692910015826</v>
      </c>
      <c r="AN132">
        <f>IFERROR(((VLOOKUP(AB132,'Team data'!$B$2:$L$21,11)*$AF132)+(VLOOKUP(AB132,'Team data'!$B$2:$L$21,11)*$AG132)+$AE132),0)+IFERROR((VLOOKUP(AC132,'Team data'!$B$2:$L$21,11)*$AF132)+(VLOOKUP(AC132,'Team data'!$B$2:$L$21,11)*$AG132)+$AE132,0)</f>
        <v>3.3546234735576346</v>
      </c>
      <c r="AO132">
        <f>IFERROR((VLOOKUP(AD132,'Team data'!$B$2:$L$21,11)*$AF132)+(VLOOKUP(AD132,'Team data'!$B$2:$L$21,11)*$AG132)+$AE132,0)</f>
        <v>2.1046546313245278</v>
      </c>
      <c r="AP132">
        <f t="shared" si="2"/>
        <v>20.207371067504717</v>
      </c>
    </row>
    <row r="133" spans="1:42">
      <c r="A133" t="s">
        <v>239</v>
      </c>
      <c r="B133" t="s">
        <v>37</v>
      </c>
      <c r="C133" t="s">
        <v>38</v>
      </c>
      <c r="D133" t="s">
        <v>122</v>
      </c>
      <c r="E133" t="s">
        <v>61</v>
      </c>
      <c r="F133" s="2">
        <v>7.0000000000000007E-2</v>
      </c>
      <c r="G133" s="2">
        <v>0.06</v>
      </c>
      <c r="H133" s="2">
        <v>0.06</v>
      </c>
      <c r="I133" s="2">
        <v>0.05</v>
      </c>
      <c r="J133" s="2">
        <v>0.09</v>
      </c>
      <c r="K133" s="2">
        <v>0.04</v>
      </c>
      <c r="L133" s="2">
        <f>(F133+H133+J133)/3</f>
        <v>7.3333333333333334E-2</v>
      </c>
      <c r="M133" s="2">
        <f>(G133+I133+K133)/3</f>
        <v>4.9999999999999996E-2</v>
      </c>
      <c r="N133" s="2">
        <f>SUM(L133+M133)</f>
        <v>0.12333333333333332</v>
      </c>
      <c r="O133" s="2">
        <v>82</v>
      </c>
      <c r="P133" t="s">
        <v>41</v>
      </c>
      <c r="Q133" t="s">
        <v>59</v>
      </c>
      <c r="S133" t="s">
        <v>56</v>
      </c>
      <c r="T133" t="s">
        <v>74</v>
      </c>
      <c r="U133" t="s">
        <v>66</v>
      </c>
      <c r="V133" t="s">
        <v>47</v>
      </c>
      <c r="X133" t="s">
        <v>91</v>
      </c>
      <c r="Z133" t="s">
        <v>105</v>
      </c>
      <c r="AB133" t="s">
        <v>46</v>
      </c>
      <c r="AD133" t="s">
        <v>84</v>
      </c>
      <c r="AE133" t="str">
        <f>IF(O133&gt;59,"2","1")</f>
        <v>2</v>
      </c>
      <c r="AF133">
        <f>IF(C133="D",L133*6, IF( C133="M",L133*5, L133*4))</f>
        <v>0.44</v>
      </c>
      <c r="AG133">
        <f>IF(D133="D",M133*3, IF( D133="M",M133*3, M133*3))</f>
        <v>0.15</v>
      </c>
      <c r="AH133">
        <f>IFERROR(((VLOOKUP(Q133,'Team data'!$B$2:$L$21,11)*$AF133)+(VLOOKUP(Q133,'Team data'!$B$2:$L$21,11)*$AG133)+$AE133),0)+IFERROR((VLOOKUP(R133,'Team data'!$B$2:$L$21,11)*$AF133)+(VLOOKUP(R133,'Team data'!$B$2:$L$21,11)*$AG133)+$AE133,0)</f>
        <v>2.4934672519745154</v>
      </c>
      <c r="AI133">
        <f>IFERROR((VLOOKUP(S133,'Team data'!$B$2:$L$21,11)*$AF133)+(VLOOKUP(S133,'Team data'!$B$2:$L$21,11)*$AG133)+$AE133,0)</f>
        <v>2.553574161165713</v>
      </c>
      <c r="AJ133">
        <f>IFERROR(((VLOOKUP(T133,'Team data'!$B$2:$L$21,11)*$AF133)+(VLOOKUP(T133,'Team data'!$B$2:$L$21,11)*$AG133)+$AE133),0)+IFERROR((VLOOKUP(U133,'Team data'!$B$2:$L$21,11)*$AF133)+(VLOOKUP(U133,'Team data'!$B$2:$L$21,11)*$AG133)+$AE133,0)</f>
        <v>5.2038977548141681</v>
      </c>
      <c r="AK133">
        <f>IFERROR(((VLOOKUP(V133,'Team data'!$B$2:$L$21,11)*$AF133)+(VLOOKUP(V133,'Team data'!$B$2:$L$21,11)*$AG133)+$AE133),0)+IFERROR((VLOOKUP(W133,'Team data'!$B$2:$L$21,11)*$AF133)+(VLOOKUP(W133,'Team data'!$B$2:$L$21,11)*$AG133)+$AE133,0)</f>
        <v>2.7938444853708595</v>
      </c>
      <c r="AL133">
        <f>IFERROR(((VLOOKUP(X133,'Team data'!$B$2:$L$21,11)*$AF133)+(VLOOKUP(X133,'Team data'!$B$2:$L$21,11)*$AG133)+$AE133),0)+IFERROR((VLOOKUP(Y133,'Team data'!$B$2:$L$21,11)*$AF133)+(VLOOKUP(Y133,'Team data'!$B$2:$L$21,11)*$AG133)+$AE133,0)</f>
        <v>2.3724264185608406</v>
      </c>
      <c r="AM133">
        <f>IFERROR(((VLOOKUP(Z133,'Team data'!$B$2:$L$21,11)*$AF133)+(VLOOKUP(Z133,'Team data'!$B$2:$L$21,11)*$AG133)+$AE133),0)+IFERROR((VLOOKUP(AA133,'Team data'!$B$2:$L$21,11)*$AF133)+(VLOOKUP(AA133,'Team data'!$B$2:$L$21,11)*$AG133)+$AE133,0)</f>
        <v>2.2810502529565575</v>
      </c>
      <c r="AN133">
        <f>IFERROR(((VLOOKUP(AB133,'Team data'!$B$2:$L$21,11)*$AF133)+(VLOOKUP(AB133,'Team data'!$B$2:$L$21,11)*$AG133)+$AE133),0)+IFERROR((VLOOKUP(AC133,'Team data'!$B$2:$L$21,11)*$AF133)+(VLOOKUP(AC133,'Team data'!$B$2:$L$21,11)*$AG133)+$AE133,0)</f>
        <v>2.4944721265907441</v>
      </c>
      <c r="AO133">
        <f>IFERROR((VLOOKUP(AD133,'Team data'!$B$2:$L$21,11)*$AF133)+(VLOOKUP(AD133,'Team data'!$B$2:$L$21,11)*$AG133)+$AE133,0)</f>
        <v>2.6037858561047389</v>
      </c>
      <c r="AP133">
        <f t="shared" si="2"/>
        <v>22.796518307538136</v>
      </c>
    </row>
    <row r="134" spans="1:42">
      <c r="A134" t="s">
        <v>240</v>
      </c>
      <c r="B134" t="s">
        <v>51</v>
      </c>
      <c r="C134" t="s">
        <v>52</v>
      </c>
      <c r="D134" t="s">
        <v>147</v>
      </c>
      <c r="E134" t="s">
        <v>48</v>
      </c>
      <c r="F134">
        <v>0.2</v>
      </c>
      <c r="G134">
        <v>0.11</v>
      </c>
      <c r="H134">
        <v>0.2</v>
      </c>
      <c r="I134">
        <v>0.18</v>
      </c>
      <c r="J134">
        <v>0.19</v>
      </c>
      <c r="K134">
        <v>0.18</v>
      </c>
      <c r="L134" s="2">
        <f>(F134+H134+J134)/3</f>
        <v>0.19666666666666668</v>
      </c>
      <c r="M134" s="2">
        <f>(G134+I134+K134)/3</f>
        <v>0.15666666666666665</v>
      </c>
      <c r="N134" s="2">
        <f>SUM(L134+M134)</f>
        <v>0.35333333333333333</v>
      </c>
      <c r="O134">
        <v>52</v>
      </c>
      <c r="P134" t="s">
        <v>41</v>
      </c>
      <c r="Q134" t="s">
        <v>84</v>
      </c>
      <c r="S134" t="s">
        <v>91</v>
      </c>
      <c r="T134" t="s">
        <v>67</v>
      </c>
      <c r="V134" t="s">
        <v>104</v>
      </c>
      <c r="X134" t="s">
        <v>90</v>
      </c>
      <c r="Z134" t="s">
        <v>61</v>
      </c>
      <c r="AA134" t="s">
        <v>98</v>
      </c>
      <c r="AB134" t="s">
        <v>54</v>
      </c>
      <c r="AD134" t="s">
        <v>58</v>
      </c>
      <c r="AE134" t="str">
        <f>IF(O134&gt;59,"2","1")</f>
        <v>1</v>
      </c>
      <c r="AF134">
        <f>IF(C134="D",L134*6, IF( C134="M",L134*5, L134*4))</f>
        <v>0.98333333333333339</v>
      </c>
      <c r="AG134">
        <f>IF(D134="D",M134*3, IF( D134="M",M134*3, M134*3))</f>
        <v>0.47</v>
      </c>
      <c r="AH134">
        <f>IFERROR(((VLOOKUP(Q134,'Team data'!$B$2:$L$21,11)*$AF134)+(VLOOKUP(Q134,'Team data'!$B$2:$L$21,11)*$AG134)+$AE134),0)+IFERROR((VLOOKUP(R134,'Team data'!$B$2:$L$21,11)*$AF134)+(VLOOKUP(R134,'Team data'!$B$2:$L$21,11)*$AG134)+$AE134,0)</f>
        <v>2.4872917133427466</v>
      </c>
      <c r="AI134">
        <f>IFERROR((VLOOKUP(S134,'Team data'!$B$2:$L$21,11)*$AF134)+(VLOOKUP(S134,'Team data'!$B$2:$L$21,11)*$AG134)+$AE134,0)</f>
        <v>1.9173893700142743</v>
      </c>
      <c r="AJ134">
        <f>IFERROR(((VLOOKUP(T134,'Team data'!$B$2:$L$21,11)*$AF134)+(VLOOKUP(T134,'Team data'!$B$2:$L$21,11)*$AG134)+$AE134),0)+IFERROR((VLOOKUP(U134,'Team data'!$B$2:$L$21,11)*$AF134)+(VLOOKUP(U134,'Team data'!$B$2:$L$21,11)*$AG134)+$AE134,0)</f>
        <v>2.3153011967881238</v>
      </c>
      <c r="AK134">
        <f>IFERROR(((VLOOKUP(V134,'Team data'!$B$2:$L$21,11)*$AF134)+(VLOOKUP(V134,'Team data'!$B$2:$L$21,11)*$AG134)+$AE134),0)+IFERROR((VLOOKUP(W134,'Team data'!$B$2:$L$21,11)*$AF134)+(VLOOKUP(W134,'Team data'!$B$2:$L$21,11)*$AG134)+$AE134,0)</f>
        <v>2.6412478907497228</v>
      </c>
      <c r="AL134">
        <f>IFERROR(((VLOOKUP(X134,'Team data'!$B$2:$L$21,11)*$AF134)+(VLOOKUP(X134,'Team data'!$B$2:$L$21,11)*$AG134)+$AE134),0)+IFERROR((VLOOKUP(Y134,'Team data'!$B$2:$L$21,11)*$AF134)+(VLOOKUP(Y134,'Team data'!$B$2:$L$21,11)*$AG134)+$AE134,0)</f>
        <v>2.812469549052607</v>
      </c>
      <c r="AM134">
        <f>IFERROR(((VLOOKUP(Z134,'Team data'!$B$2:$L$21,11)*$AF134)+(VLOOKUP(Z134,'Team data'!$B$2:$L$21,11)*$AG134)+$AE134),0)+IFERROR((VLOOKUP(AA134,'Team data'!$B$2:$L$21,11)*$AF134)+(VLOOKUP(AA134,'Team data'!$B$2:$L$21,11)*$AG134)+$AE134,0)</f>
        <v>4.9396428172366722</v>
      </c>
      <c r="AN134">
        <f>IFERROR(((VLOOKUP(AB134,'Team data'!$B$2:$L$21,11)*$AF134)+(VLOOKUP(AB134,'Team data'!$B$2:$L$21,11)*$AG134)+$AE134),0)+IFERROR((VLOOKUP(AC134,'Team data'!$B$2:$L$21,11)*$AF134)+(VLOOKUP(AC134,'Team data'!$B$2:$L$21,11)*$AG134)+$AE134,0)</f>
        <v>2.3373852662030652</v>
      </c>
      <c r="AO134">
        <f>IFERROR((VLOOKUP(AD134,'Team data'!$B$2:$L$21,11)*$AF134)+(VLOOKUP(AD134,'Team data'!$B$2:$L$21,11)*$AG134)+$AE134,0)</f>
        <v>2.3153011967881238</v>
      </c>
      <c r="AP134">
        <f t="shared" si="2"/>
        <v>21.766029000175333</v>
      </c>
    </row>
    <row r="135" spans="1:42">
      <c r="A135" t="s">
        <v>241</v>
      </c>
      <c r="B135" t="s">
        <v>37</v>
      </c>
      <c r="C135" t="s">
        <v>38</v>
      </c>
      <c r="D135" t="s">
        <v>186</v>
      </c>
      <c r="E135" t="s">
        <v>56</v>
      </c>
      <c r="F135" s="2">
        <v>0.04</v>
      </c>
      <c r="G135" s="2">
        <v>0.01</v>
      </c>
      <c r="H135" s="2">
        <v>0.04</v>
      </c>
      <c r="I135" s="2">
        <v>0</v>
      </c>
      <c r="J135" s="2">
        <v>0.06</v>
      </c>
      <c r="K135" s="2">
        <v>0.01</v>
      </c>
      <c r="L135" s="2">
        <f>(F135+H135+J135)/3</f>
        <v>4.6666666666666669E-2</v>
      </c>
      <c r="M135" s="2">
        <f>(G135+I135+K135)/3</f>
        <v>6.6666666666666671E-3</v>
      </c>
      <c r="N135" s="2">
        <f>SUM(L135+M135)</f>
        <v>5.3333333333333337E-2</v>
      </c>
      <c r="O135" s="2">
        <v>86</v>
      </c>
      <c r="P135" t="s">
        <v>41</v>
      </c>
      <c r="Q135" t="s">
        <v>58</v>
      </c>
      <c r="S135" t="s">
        <v>71</v>
      </c>
      <c r="V135" t="s">
        <v>84</v>
      </c>
      <c r="X135" t="s">
        <v>67</v>
      </c>
      <c r="Z135" t="s">
        <v>45</v>
      </c>
      <c r="AA135" t="s">
        <v>48</v>
      </c>
      <c r="AB135" t="s">
        <v>76</v>
      </c>
      <c r="AD135" t="s">
        <v>77</v>
      </c>
      <c r="AE135" t="str">
        <f>IF(O135&gt;59,"2","1")</f>
        <v>2</v>
      </c>
      <c r="AF135">
        <f>IF(C135="D",L135*6, IF( C135="M",L135*5, L135*4))</f>
        <v>0.28000000000000003</v>
      </c>
      <c r="AG135">
        <f>IF(D135="D",M135*3, IF( D135="M",M135*3, M135*3))</f>
        <v>0.02</v>
      </c>
      <c r="AH135">
        <f>IFERROR(((VLOOKUP(Q135,'Team data'!$B$2:$L$21,11)*$AF135)+(VLOOKUP(Q135,'Team data'!$B$2:$L$21,11)*$AG135)+$AE135),0)+IFERROR((VLOOKUP(R135,'Team data'!$B$2:$L$21,11)*$AF135)+(VLOOKUP(R135,'Team data'!$B$2:$L$21,11)*$AG135)+$AE135,0)</f>
        <v>2.2715071277773649</v>
      </c>
      <c r="AI135">
        <f>IFERROR((VLOOKUP(S135,'Team data'!$B$2:$L$21,11)*$AF135)+(VLOOKUP(S135,'Team data'!$B$2:$L$21,11)*$AG135)+$AE135,0)</f>
        <v>2.3253286165246152</v>
      </c>
      <c r="AJ135">
        <f>IFERROR(((VLOOKUP(T135,'Team data'!$B$2:$L$21,11)*$AF135)+(VLOOKUP(T135,'Team data'!$B$2:$L$21,11)*$AG135)+$AE135),0)+IFERROR((VLOOKUP(U135,'Team data'!$B$2:$L$21,11)*$AF135)+(VLOOKUP(U135,'Team data'!$B$2:$L$21,11)*$AG135)+$AE135,0)</f>
        <v>0</v>
      </c>
      <c r="AK135">
        <f>IFERROR(((VLOOKUP(V135,'Team data'!$B$2:$L$21,11)*$AF135)+(VLOOKUP(V135,'Team data'!$B$2:$L$21,11)*$AG135)+$AE135),0)+IFERROR((VLOOKUP(W135,'Team data'!$B$2:$L$21,11)*$AF135)+(VLOOKUP(W135,'Team data'!$B$2:$L$21,11)*$AG135)+$AE135,0)</f>
        <v>2.3070097573413926</v>
      </c>
      <c r="AL135">
        <f>IFERROR(((VLOOKUP(X135,'Team data'!$B$2:$L$21,11)*$AF135)+(VLOOKUP(X135,'Team data'!$B$2:$L$21,11)*$AG135)+$AE135),0)+IFERROR((VLOOKUP(Y135,'Team data'!$B$2:$L$21,11)*$AF135)+(VLOOKUP(Y135,'Team data'!$B$2:$L$21,11)*$AG135)+$AE135,0)</f>
        <v>2.2715071277773649</v>
      </c>
      <c r="AM135">
        <f>IFERROR(((VLOOKUP(Z135,'Team data'!$B$2:$L$21,11)*$AF135)+(VLOOKUP(Z135,'Team data'!$B$2:$L$21,11)*$AG135)+$AE135),0)+IFERROR((VLOOKUP(AA135,'Team data'!$B$2:$L$21,11)*$AF135)+(VLOOKUP(AA135,'Team data'!$B$2:$L$21,11)*$AG135)+$AE135,0)</f>
        <v>4.3243204498859855</v>
      </c>
      <c r="AN135">
        <f>IFERROR(((VLOOKUP(AB135,'Team data'!$B$2:$L$21,11)*$AF135)+(VLOOKUP(AB135,'Team data'!$B$2:$L$21,11)*$AG135)+$AE135),0)+IFERROR((VLOOKUP(AC135,'Team data'!$B$2:$L$21,11)*$AF135)+(VLOOKUP(AC135,'Team data'!$B$2:$L$21,11)*$AG135)+$AE135,0)</f>
        <v>2.403649738324166</v>
      </c>
      <c r="AO135">
        <f>IFERROR((VLOOKUP(AD135,'Team data'!$B$2:$L$21,11)*$AF135)+(VLOOKUP(AD135,'Team data'!$B$2:$L$21,11)*$AG135)+$AE135,0)</f>
        <v>2.1893693653699189</v>
      </c>
      <c r="AP135">
        <f t="shared" si="2"/>
        <v>18.092692183000811</v>
      </c>
    </row>
    <row r="136" spans="1:42">
      <c r="A136" t="s">
        <v>242</v>
      </c>
      <c r="B136" t="s">
        <v>37</v>
      </c>
      <c r="C136" t="s">
        <v>38</v>
      </c>
      <c r="D136" t="s">
        <v>103</v>
      </c>
      <c r="E136" t="s">
        <v>104</v>
      </c>
      <c r="F136" s="2">
        <v>0.01</v>
      </c>
      <c r="G136" s="2">
        <v>0</v>
      </c>
      <c r="H136" s="2">
        <v>0.01</v>
      </c>
      <c r="I136" s="2">
        <v>0</v>
      </c>
      <c r="J136" s="2">
        <v>0.06</v>
      </c>
      <c r="K136" s="2">
        <v>0</v>
      </c>
      <c r="L136" s="2">
        <f>(F136+H136+J136)/3</f>
        <v>2.6666666666666668E-2</v>
      </c>
      <c r="M136" s="2">
        <f>(G136+I136+K136)/3</f>
        <v>0</v>
      </c>
      <c r="N136" s="2">
        <f>SUM(L136+M136)</f>
        <v>2.6666666666666668E-2</v>
      </c>
      <c r="O136" s="2">
        <v>92</v>
      </c>
      <c r="P136" t="s">
        <v>41</v>
      </c>
      <c r="Q136" t="s">
        <v>77</v>
      </c>
      <c r="S136" t="s">
        <v>70</v>
      </c>
      <c r="T136" t="s">
        <v>79</v>
      </c>
      <c r="V136" t="s">
        <v>105</v>
      </c>
      <c r="X136" t="s">
        <v>44</v>
      </c>
      <c r="Z136" t="s">
        <v>81</v>
      </c>
      <c r="AB136" t="s">
        <v>74</v>
      </c>
      <c r="AC136" t="s">
        <v>42</v>
      </c>
      <c r="AD136" t="s">
        <v>45</v>
      </c>
      <c r="AE136" t="str">
        <f>IF(O136&gt;59,"2","1")</f>
        <v>2</v>
      </c>
      <c r="AF136">
        <f>IF(C136="D",L136*6, IF( C136="M",L136*5, L136*4))</f>
        <v>0.16</v>
      </c>
      <c r="AG136">
        <f>IF(D136="D",M136*3, IF( D136="M",M136*3, M136*3))</f>
        <v>0</v>
      </c>
      <c r="AH136">
        <f>IFERROR(((VLOOKUP(Q136,'Team data'!$B$2:$L$21,11)*$AF136)+(VLOOKUP(Q136,'Team data'!$B$2:$L$21,11)*$AG136)+$AE136),0)+IFERROR((VLOOKUP(R136,'Team data'!$B$2:$L$21,11)*$AF136)+(VLOOKUP(R136,'Team data'!$B$2:$L$21,11)*$AG136)+$AE136,0)</f>
        <v>2.1009969948639569</v>
      </c>
      <c r="AI136">
        <f>IFERROR((VLOOKUP(S136,'Team data'!$B$2:$L$21,11)*$AF136)+(VLOOKUP(S136,'Team data'!$B$2:$L$21,11)*$AG136)+$AE136,0)</f>
        <v>2.1995379320057915</v>
      </c>
      <c r="AJ136">
        <f>IFERROR(((VLOOKUP(T136,'Team data'!$B$2:$L$21,11)*$AF136)+(VLOOKUP(T136,'Team data'!$B$2:$L$21,11)*$AG136)+$AE136),0)+IFERROR((VLOOKUP(U136,'Team data'!$B$2:$L$21,11)*$AF136)+(VLOOKUP(U136,'Team data'!$B$2:$L$21,11)*$AG136)+$AE136,0)</f>
        <v>2.1434410855765282</v>
      </c>
      <c r="AK136">
        <f>IFERROR(((VLOOKUP(V136,'Team data'!$B$2:$L$21,11)*$AF136)+(VLOOKUP(V136,'Team data'!$B$2:$L$21,11)*$AG136)+$AE136),0)+IFERROR((VLOOKUP(W136,'Team data'!$B$2:$L$21,11)*$AF136)+(VLOOKUP(W136,'Team data'!$B$2:$L$21,11)*$AG136)+$AE136,0)</f>
        <v>2.0762170177509307</v>
      </c>
      <c r="AL136">
        <f>IFERROR(((VLOOKUP(X136,'Team data'!$B$2:$L$21,11)*$AF136)+(VLOOKUP(X136,'Team data'!$B$2:$L$21,11)*$AG136)+$AE136),0)+IFERROR((VLOOKUP(Y136,'Team data'!$B$2:$L$21,11)*$AF136)+(VLOOKUP(Y136,'Team data'!$B$2:$L$21,11)*$AG136)+$AE136,0)</f>
        <v>2.1637385372487428</v>
      </c>
      <c r="AM136">
        <f>IFERROR(((VLOOKUP(Z136,'Team data'!$B$2:$L$21,11)*$AF136)+(VLOOKUP(Z136,'Team data'!$B$2:$L$21,11)*$AG136)+$AE136),0)+IFERROR((VLOOKUP(AA136,'Team data'!$B$2:$L$21,11)*$AF136)+(VLOOKUP(AA136,'Team data'!$B$2:$L$21,11)*$AG136)+$AE136,0)</f>
        <v>2.1309816204217795</v>
      </c>
      <c r="AN136">
        <f>IFERROR(((VLOOKUP(AB136,'Team data'!$B$2:$L$21,11)*$AF136)+(VLOOKUP(AB136,'Team data'!$B$2:$L$21,11)*$AG136)+$AE136),0)+IFERROR((VLOOKUP(AC136,'Team data'!$B$2:$L$21,11)*$AF136)+(VLOOKUP(AC136,'Team data'!$B$2:$L$21,11)*$AG136)+$AE136,0)</f>
        <v>4.3631520976326659</v>
      </c>
      <c r="AO136">
        <f>IFERROR((VLOOKUP(AD136,'Team data'!$B$2:$L$21,11)*$AF136)+(VLOOKUP(AD136,'Team data'!$B$2:$L$21,11)*$AG136)+$AE136,0)</f>
        <v>2.096753888854928</v>
      </c>
      <c r="AP136">
        <f t="shared" si="2"/>
        <v>19.274819174355322</v>
      </c>
    </row>
    <row r="137" spans="1:42">
      <c r="A137" t="s">
        <v>243</v>
      </c>
      <c r="B137" t="s">
        <v>51</v>
      </c>
      <c r="C137" t="s">
        <v>52</v>
      </c>
      <c r="D137" t="s">
        <v>186</v>
      </c>
      <c r="E137" t="s">
        <v>56</v>
      </c>
      <c r="F137" s="2">
        <v>0.25</v>
      </c>
      <c r="G137" s="2">
        <v>0.08</v>
      </c>
      <c r="H137" s="2">
        <v>0.28000000000000003</v>
      </c>
      <c r="I137" s="2">
        <v>0.09</v>
      </c>
      <c r="J137" s="2">
        <v>0.35</v>
      </c>
      <c r="K137" s="2">
        <v>0.08</v>
      </c>
      <c r="L137" s="2">
        <f>(F137+H137+J137)/3</f>
        <v>0.29333333333333333</v>
      </c>
      <c r="M137" s="2">
        <f>(G137+I137+K137)/3</f>
        <v>8.3333333333333329E-2</v>
      </c>
      <c r="N137" s="2">
        <f>SUM(L137+M137)</f>
        <v>0.37666666666666665</v>
      </c>
      <c r="O137" s="2">
        <v>59</v>
      </c>
      <c r="P137" t="s">
        <v>41</v>
      </c>
      <c r="Q137" t="s">
        <v>58</v>
      </c>
      <c r="S137" t="s">
        <v>71</v>
      </c>
      <c r="V137" t="s">
        <v>84</v>
      </c>
      <c r="X137" t="s">
        <v>67</v>
      </c>
      <c r="Z137" t="s">
        <v>45</v>
      </c>
      <c r="AA137" t="s">
        <v>48</v>
      </c>
      <c r="AB137" t="s">
        <v>76</v>
      </c>
      <c r="AD137" t="s">
        <v>77</v>
      </c>
      <c r="AE137" t="str">
        <f>IF(O137&gt;59,"2","1")</f>
        <v>1</v>
      </c>
      <c r="AF137">
        <f>IF(C137="D",L137*6, IF( C137="M",L137*5, L137*4))</f>
        <v>1.4666666666666668</v>
      </c>
      <c r="AG137">
        <f>IF(D137="D",M137*3, IF( D137="M",M137*3, M137*3))</f>
        <v>0.25</v>
      </c>
      <c r="AH137">
        <f>IFERROR(((VLOOKUP(Q137,'Team data'!$B$2:$L$21,11)*$AF137)+(VLOOKUP(Q137,'Team data'!$B$2:$L$21,11)*$AG137)+$AE137),0)+IFERROR((VLOOKUP(R137,'Team data'!$B$2:$L$21,11)*$AF137)+(VLOOKUP(R137,'Team data'!$B$2:$L$21,11)*$AG137)+$AE137,0)</f>
        <v>2.5536241200593666</v>
      </c>
      <c r="AI137">
        <f>IFERROR((VLOOKUP(S137,'Team data'!$B$2:$L$21,11)*$AF137)+(VLOOKUP(S137,'Team data'!$B$2:$L$21,11)*$AG137)+$AE137,0)</f>
        <v>2.8616026390019655</v>
      </c>
      <c r="AJ137">
        <f>IFERROR(((VLOOKUP(T137,'Team data'!$B$2:$L$21,11)*$AF137)+(VLOOKUP(T137,'Team data'!$B$2:$L$21,11)*$AG137)+$AE137),0)+IFERROR((VLOOKUP(U137,'Team data'!$B$2:$L$21,11)*$AF137)+(VLOOKUP(U137,'Team data'!$B$2:$L$21,11)*$AG137)+$AE137,0)</f>
        <v>0</v>
      </c>
      <c r="AK137">
        <f>IFERROR(((VLOOKUP(V137,'Team data'!$B$2:$L$21,11)*$AF137)+(VLOOKUP(V137,'Team data'!$B$2:$L$21,11)*$AG137)+$AE137),0)+IFERROR((VLOOKUP(W137,'Team data'!$B$2:$L$21,11)*$AF137)+(VLOOKUP(W137,'Team data'!$B$2:$L$21,11)*$AG137)+$AE137,0)</f>
        <v>2.7567780558979695</v>
      </c>
      <c r="AL137">
        <f>IFERROR(((VLOOKUP(X137,'Team data'!$B$2:$L$21,11)*$AF137)+(VLOOKUP(X137,'Team data'!$B$2:$L$21,11)*$AG137)+$AE137),0)+IFERROR((VLOOKUP(Y137,'Team data'!$B$2:$L$21,11)*$AF137)+(VLOOKUP(Y137,'Team data'!$B$2:$L$21,11)*$AG137)+$AE137,0)</f>
        <v>2.5536241200593666</v>
      </c>
      <c r="AM137">
        <f>IFERROR(((VLOOKUP(Z137,'Team data'!$B$2:$L$21,11)*$AF137)+(VLOOKUP(Z137,'Team data'!$B$2:$L$21,11)*$AG137)+$AE137),0)+IFERROR((VLOOKUP(AA137,'Team data'!$B$2:$L$21,11)*$AF137)+(VLOOKUP(AA137,'Team data'!$B$2:$L$21,11)*$AG137)+$AE137,0)</f>
        <v>3.8558336854586948</v>
      </c>
      <c r="AN137">
        <f>IFERROR(((VLOOKUP(AB137,'Team data'!$B$2:$L$21,11)*$AF137)+(VLOOKUP(AB137,'Team data'!$B$2:$L$21,11)*$AG137)+$AE137),0)+IFERROR((VLOOKUP(AC137,'Team data'!$B$2:$L$21,11)*$AF137)+(VLOOKUP(AC137,'Team data'!$B$2:$L$21,11)*$AG137)+$AE137,0)</f>
        <v>3.3097735026327268</v>
      </c>
      <c r="AO137">
        <f>IFERROR((VLOOKUP(AD137,'Team data'!$B$2:$L$21,11)*$AF137)+(VLOOKUP(AD137,'Team data'!$B$2:$L$21,11)*$AG137)+$AE137,0)</f>
        <v>2.0836135907278699</v>
      </c>
      <c r="AP137">
        <f t="shared" si="2"/>
        <v>19.974849713837962</v>
      </c>
    </row>
    <row r="138" spans="1:42">
      <c r="A138" t="s">
        <v>244</v>
      </c>
      <c r="B138" t="s">
        <v>51</v>
      </c>
      <c r="C138" t="s">
        <v>52</v>
      </c>
      <c r="D138" t="s">
        <v>125</v>
      </c>
      <c r="E138" t="s">
        <v>79</v>
      </c>
      <c r="F138" s="2">
        <v>0.09</v>
      </c>
      <c r="G138" s="2">
        <v>0.02</v>
      </c>
      <c r="H138" s="2">
        <v>0.06</v>
      </c>
      <c r="I138" s="2">
        <v>0.02</v>
      </c>
      <c r="J138" s="2">
        <v>0.08</v>
      </c>
      <c r="K138" s="2">
        <v>0.02</v>
      </c>
      <c r="L138" s="2">
        <f>(F138+H138+J138)/3</f>
        <v>7.6666666666666661E-2</v>
      </c>
      <c r="M138" s="2">
        <f>(G138+I138+K138)/3</f>
        <v>0.02</v>
      </c>
      <c r="N138" s="2">
        <f>SUM(L138+M138)</f>
        <v>9.6666666666666665E-2</v>
      </c>
      <c r="O138" s="2">
        <v>57</v>
      </c>
      <c r="P138" t="s">
        <v>41</v>
      </c>
      <c r="Q138" t="s">
        <v>45</v>
      </c>
      <c r="S138" t="s">
        <v>40</v>
      </c>
      <c r="T138" t="s">
        <v>57</v>
      </c>
      <c r="X138" t="s">
        <v>97</v>
      </c>
      <c r="Z138" t="s">
        <v>55</v>
      </c>
      <c r="AB138" t="s">
        <v>75</v>
      </c>
      <c r="AD138" t="s">
        <v>70</v>
      </c>
      <c r="AE138" t="str">
        <f>IF(O138&gt;59,"2","1")</f>
        <v>1</v>
      </c>
      <c r="AF138">
        <f>IF(C138="D",L138*6, IF( C138="M",L138*5, L138*4))</f>
        <v>0.3833333333333333</v>
      </c>
      <c r="AG138">
        <f>IF(D138="D",M138*3, IF( D138="M",M138*3, M138*3))</f>
        <v>0.06</v>
      </c>
      <c r="AH138">
        <f>IFERROR(((VLOOKUP(Q138,'Team data'!$B$2:$L$21,11)*$AF138)+(VLOOKUP(Q138,'Team data'!$B$2:$L$21,11)*$AG138)+$AE138),0)+IFERROR((VLOOKUP(R138,'Team data'!$B$2:$L$21,11)*$AF138)+(VLOOKUP(R138,'Team data'!$B$2:$L$21,11)*$AG138)+$AE138,0)</f>
        <v>1.2680889003688631</v>
      </c>
      <c r="AI138">
        <f>IFERROR((VLOOKUP(S138,'Team data'!$B$2:$L$21,11)*$AF138)+(VLOOKUP(S138,'Team data'!$B$2:$L$21,11)*$AG138)+$AE138,0)</f>
        <v>1.4079638541399258</v>
      </c>
      <c r="AJ138">
        <f>IFERROR(((VLOOKUP(T138,'Team data'!$B$2:$L$21,11)*$AF138)+(VLOOKUP(T138,'Team data'!$B$2:$L$21,11)*$AG138)+$AE138),0)+IFERROR((VLOOKUP(U138,'Team data'!$B$2:$L$21,11)*$AF138)+(VLOOKUP(U138,'Team data'!$B$2:$L$21,11)*$AG138)+$AE138,0)</f>
        <v>1.5006558932791585</v>
      </c>
      <c r="AK138">
        <f>IFERROR(((VLOOKUP(V138,'Team data'!$B$2:$L$21,11)*$AF138)+(VLOOKUP(V138,'Team data'!$B$2:$L$21,11)*$AG138)+$AE138),0)+IFERROR((VLOOKUP(W138,'Team data'!$B$2:$L$21,11)*$AF138)+(VLOOKUP(W138,'Team data'!$B$2:$L$21,11)*$AG138)+$AE138,0)</f>
        <v>0</v>
      </c>
      <c r="AL138">
        <f>IFERROR(((VLOOKUP(X138,'Team data'!$B$2:$L$21,11)*$AF138)+(VLOOKUP(X138,'Team data'!$B$2:$L$21,11)*$AG138)+$AE138),0)+IFERROR((VLOOKUP(Y138,'Team data'!$B$2:$L$21,11)*$AF138)+(VLOOKUP(Y138,'Team data'!$B$2:$L$21,11)*$AG138)+$AE138,0)</f>
        <v>1.4363514666338271</v>
      </c>
      <c r="AM138">
        <f>IFERROR(((VLOOKUP(Z138,'Team data'!$B$2:$L$21,11)*$AF138)+(VLOOKUP(Z138,'Team data'!$B$2:$L$21,11)*$AG138)+$AE138),0)+IFERROR((VLOOKUP(AA138,'Team data'!$B$2:$L$21,11)*$AF138)+(VLOOKUP(AA138,'Team data'!$B$2:$L$21,11)*$AG138)+$AE138,0)</f>
        <v>1.4432074532996593</v>
      </c>
      <c r="AN138">
        <f>IFERROR(((VLOOKUP(AB138,'Team data'!$B$2:$L$21,11)*$AF138)+(VLOOKUP(AB138,'Team data'!$B$2:$L$21,11)*$AG138)+$AE138),0)+IFERROR((VLOOKUP(AC138,'Team data'!$B$2:$L$21,11)*$AF138)+(VLOOKUP(AC138,'Team data'!$B$2:$L$21,11)*$AG138)+$AE138,0)</f>
        <v>1.4645384404409207</v>
      </c>
      <c r="AO138">
        <f>IFERROR((VLOOKUP(AD138,'Team data'!$B$2:$L$21,11)*$AF138)+(VLOOKUP(AD138,'Team data'!$B$2:$L$21,11)*$AG138)+$AE138,0)</f>
        <v>1.5528863532660475</v>
      </c>
      <c r="AP138">
        <f t="shared" si="2"/>
        <v>10.073692361428403</v>
      </c>
    </row>
    <row r="139" spans="1:42">
      <c r="A139" t="s">
        <v>245</v>
      </c>
      <c r="B139" t="s">
        <v>63</v>
      </c>
      <c r="C139" t="s">
        <v>64</v>
      </c>
      <c r="D139" t="s">
        <v>89</v>
      </c>
      <c r="E139" t="s">
        <v>55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f>(F139+H139+J139)/3</f>
        <v>0</v>
      </c>
      <c r="M139" s="2">
        <f>(G139+I139+K139)/3</f>
        <v>0</v>
      </c>
      <c r="N139" s="2">
        <f>SUM(L139+M139)</f>
        <v>0</v>
      </c>
      <c r="O139" s="2">
        <v>98</v>
      </c>
      <c r="P139" t="s">
        <v>41</v>
      </c>
      <c r="Q139" t="s">
        <v>90</v>
      </c>
      <c r="S139" t="s">
        <v>80</v>
      </c>
      <c r="T139" t="s">
        <v>46</v>
      </c>
      <c r="U139" t="s">
        <v>84</v>
      </c>
      <c r="V139" t="s">
        <v>49</v>
      </c>
      <c r="X139" t="s">
        <v>66</v>
      </c>
      <c r="Z139" t="s">
        <v>43</v>
      </c>
      <c r="AB139" t="s">
        <v>91</v>
      </c>
      <c r="AD139" t="s">
        <v>85</v>
      </c>
      <c r="AE139" t="str">
        <f>IF(O139&gt;59,"2","1")</f>
        <v>2</v>
      </c>
      <c r="AF139">
        <f>IF(C139="D",L139*6, IF( C139="M",L139*5, L139*4))</f>
        <v>0</v>
      </c>
      <c r="AG139">
        <f>IF(D139="D",M139*3, IF( D139="M",M139*3, M139*3))</f>
        <v>0</v>
      </c>
      <c r="AH139">
        <f>IFERROR(((VLOOKUP(Q139,'Team data'!$B$2:$L$21,11)*$AF139)+(VLOOKUP(Q139,'Team data'!$B$2:$L$21,11)*$AG139)+$AE139),0)+IFERROR((VLOOKUP(R139,'Team data'!$B$2:$L$21,11)*$AF139)+(VLOOKUP(R139,'Team data'!$B$2:$L$21,11)*$AG139)+$AE139,0)</f>
        <v>2</v>
      </c>
      <c r="AI139">
        <f>IFERROR((VLOOKUP(S139,'Team data'!$B$2:$L$21,11)*$AF139)+(VLOOKUP(S139,'Team data'!$B$2:$L$21,11)*$AG139)+$AE139,0)</f>
        <v>2</v>
      </c>
      <c r="AJ139">
        <f>IFERROR(((VLOOKUP(T139,'Team data'!$B$2:$L$21,11)*$AF139)+(VLOOKUP(T139,'Team data'!$B$2:$L$21,11)*$AG139)+$AE139),0)+IFERROR((VLOOKUP(U139,'Team data'!$B$2:$L$21,11)*$AF139)+(VLOOKUP(U139,'Team data'!$B$2:$L$21,11)*$AG139)+$AE139,0)</f>
        <v>4</v>
      </c>
      <c r="AK139">
        <f>IFERROR(((VLOOKUP(V139,'Team data'!$B$2:$L$21,11)*$AF139)+(VLOOKUP(V139,'Team data'!$B$2:$L$21,11)*$AG139)+$AE139),0)+IFERROR((VLOOKUP(W139,'Team data'!$B$2:$L$21,11)*$AF139)+(VLOOKUP(W139,'Team data'!$B$2:$L$21,11)*$AG139)+$AE139,0)</f>
        <v>2</v>
      </c>
      <c r="AL139">
        <f>IFERROR(((VLOOKUP(X139,'Team data'!$B$2:$L$21,11)*$AF139)+(VLOOKUP(X139,'Team data'!$B$2:$L$21,11)*$AG139)+$AE139),0)+IFERROR((VLOOKUP(Y139,'Team data'!$B$2:$L$21,11)*$AF139)+(VLOOKUP(Y139,'Team data'!$B$2:$L$21,11)*$AG139)+$AE139,0)</f>
        <v>2</v>
      </c>
      <c r="AM139">
        <f>IFERROR(((VLOOKUP(Z139,'Team data'!$B$2:$L$21,11)*$AF139)+(VLOOKUP(Z139,'Team data'!$B$2:$L$21,11)*$AG139)+$AE139),0)+IFERROR((VLOOKUP(AA139,'Team data'!$B$2:$L$21,11)*$AF139)+(VLOOKUP(AA139,'Team data'!$B$2:$L$21,11)*$AG139)+$AE139,0)</f>
        <v>2</v>
      </c>
      <c r="AN139">
        <f>IFERROR(((VLOOKUP(AB139,'Team data'!$B$2:$L$21,11)*$AF139)+(VLOOKUP(AB139,'Team data'!$B$2:$L$21,11)*$AG139)+$AE139),0)+IFERROR((VLOOKUP(AC139,'Team data'!$B$2:$L$21,11)*$AF139)+(VLOOKUP(AC139,'Team data'!$B$2:$L$21,11)*$AG139)+$AE139,0)</f>
        <v>2</v>
      </c>
      <c r="AO139">
        <f>IFERROR((VLOOKUP(AD139,'Team data'!$B$2:$L$21,11)*$AF139)+(VLOOKUP(AD139,'Team data'!$B$2:$L$21,11)*$AG139)+$AE139,0)</f>
        <v>2</v>
      </c>
      <c r="AP139">
        <f t="shared" si="2"/>
        <v>18</v>
      </c>
    </row>
    <row r="140" spans="1:42">
      <c r="A140" t="s">
        <v>246</v>
      </c>
      <c r="B140" t="s">
        <v>51</v>
      </c>
      <c r="C140" t="s">
        <v>52</v>
      </c>
      <c r="D140" t="s">
        <v>73</v>
      </c>
      <c r="E140" t="s">
        <v>69</v>
      </c>
      <c r="F140" s="2">
        <v>0.04</v>
      </c>
      <c r="G140" s="2">
        <v>0.11</v>
      </c>
      <c r="H140" s="2">
        <v>0.02</v>
      </c>
      <c r="I140" s="2">
        <v>0.12</v>
      </c>
      <c r="J140" s="2">
        <v>0.03</v>
      </c>
      <c r="K140" s="2">
        <v>0.12</v>
      </c>
      <c r="L140" s="2">
        <f>(F140+H140+J140)/3</f>
        <v>0.03</v>
      </c>
      <c r="M140" s="2">
        <f>(G140+I140+K140)/3</f>
        <v>0.11666666666666665</v>
      </c>
      <c r="N140" s="2">
        <f>SUM(L140+M140)</f>
        <v>0.14666666666666667</v>
      </c>
      <c r="O140" s="2">
        <v>82</v>
      </c>
      <c r="P140" t="s">
        <v>41</v>
      </c>
      <c r="Q140" t="s">
        <v>74</v>
      </c>
      <c r="S140" t="s">
        <v>75</v>
      </c>
      <c r="T140" t="s">
        <v>76</v>
      </c>
      <c r="U140" t="s">
        <v>77</v>
      </c>
      <c r="V140" t="s">
        <v>78</v>
      </c>
      <c r="X140" t="s">
        <v>79</v>
      </c>
      <c r="Z140" t="s">
        <v>49</v>
      </c>
      <c r="AB140" t="s">
        <v>80</v>
      </c>
      <c r="AD140" t="s">
        <v>81</v>
      </c>
      <c r="AE140" t="str">
        <f>IF(O140&gt;59,"2","1")</f>
        <v>2</v>
      </c>
      <c r="AF140">
        <f>IF(C140="D",L140*6, IF( C140="M",L140*5, L140*4))</f>
        <v>0.15</v>
      </c>
      <c r="AG140">
        <f>IF(D140="D",M140*3, IF( D140="M",M140*3, M140*3))</f>
        <v>0.35</v>
      </c>
      <c r="AH140">
        <f>IFERROR(((VLOOKUP(Q140,'Team data'!$B$2:$L$21,11)*$AF140)+(VLOOKUP(Q140,'Team data'!$B$2:$L$21,11)*$AG140)+$AE140),0)+IFERROR((VLOOKUP(R140,'Team data'!$B$2:$L$21,11)*$AF140)+(VLOOKUP(R140,'Team data'!$B$2:$L$21,11)*$AG140)+$AE140,0)</f>
        <v>2.6109347707702169</v>
      </c>
      <c r="AI140">
        <f>IFERROR((VLOOKUP(S140,'Team data'!$B$2:$L$21,11)*$AF140)+(VLOOKUP(S140,'Team data'!$B$2:$L$21,11)*$AG140)+$AE140,0)</f>
        <v>2.5239155343318656</v>
      </c>
      <c r="AJ140">
        <f>IFERROR(((VLOOKUP(T140,'Team data'!$B$2:$L$21,11)*$AF140)+(VLOOKUP(T140,'Team data'!$B$2:$L$21,11)*$AG140)+$AE140),0)+IFERROR((VLOOKUP(U140,'Team data'!$B$2:$L$21,11)*$AF140)+(VLOOKUP(U140,'Team data'!$B$2:$L$21,11)*$AG140)+$AE140,0)</f>
        <v>4.9883651728234746</v>
      </c>
      <c r="AK140">
        <f>IFERROR(((VLOOKUP(V140,'Team data'!$B$2:$L$21,11)*$AF140)+(VLOOKUP(V140,'Team data'!$B$2:$L$21,11)*$AG140)+$AE140),0)+IFERROR((VLOOKUP(W140,'Team data'!$B$2:$L$21,11)*$AF140)+(VLOOKUP(W140,'Team data'!$B$2:$L$21,11)*$AG140)+$AE140,0)</f>
        <v>2.4190441750769018</v>
      </c>
      <c r="AL140">
        <f>IFERROR(((VLOOKUP(X140,'Team data'!$B$2:$L$21,11)*$AF140)+(VLOOKUP(X140,'Team data'!$B$2:$L$21,11)*$AG140)+$AE140),0)+IFERROR((VLOOKUP(Y140,'Team data'!$B$2:$L$21,11)*$AF140)+(VLOOKUP(Y140,'Team data'!$B$2:$L$21,11)*$AG140)+$AE140,0)</f>
        <v>2.448253392426651</v>
      </c>
      <c r="AM140">
        <f>IFERROR(((VLOOKUP(Z140,'Team data'!$B$2:$L$21,11)*$AF140)+(VLOOKUP(Z140,'Team data'!$B$2:$L$21,11)*$AG140)+$AE140),0)+IFERROR((VLOOKUP(AA140,'Team data'!$B$2:$L$21,11)*$AF140)+(VLOOKUP(AA140,'Team data'!$B$2:$L$21,11)*$AG140)+$AE140,0)</f>
        <v>2.4525118796289416</v>
      </c>
      <c r="AN140">
        <f>IFERROR(((VLOOKUP(AB140,'Team data'!$B$2:$L$21,11)*$AF140)+(VLOOKUP(AB140,'Team data'!$B$2:$L$21,11)*$AG140)+$AE140),0)+IFERROR((VLOOKUP(AC140,'Team data'!$B$2:$L$21,11)*$AF140)+(VLOOKUP(AC140,'Team data'!$B$2:$L$21,11)*$AG140)+$AE140,0)</f>
        <v>2.3023559026716502</v>
      </c>
      <c r="AO140">
        <f>IFERROR((VLOOKUP(AD140,'Team data'!$B$2:$L$21,11)*$AF140)+(VLOOKUP(AD140,'Team data'!$B$2:$L$21,11)*$AG140)+$AE140,0)</f>
        <v>2.4093175638180617</v>
      </c>
      <c r="AP140">
        <f t="shared" si="2"/>
        <v>22.154698391547761</v>
      </c>
    </row>
    <row r="141" spans="1:42">
      <c r="A141" t="s">
        <v>247</v>
      </c>
      <c r="B141" t="s">
        <v>37</v>
      </c>
      <c r="C141" t="s">
        <v>38</v>
      </c>
      <c r="D141" t="s">
        <v>65</v>
      </c>
      <c r="E141" t="s">
        <v>46</v>
      </c>
      <c r="F141" s="2">
        <v>0.05</v>
      </c>
      <c r="G141" s="2">
        <v>0.02</v>
      </c>
      <c r="H141" s="2">
        <v>7.0000000000000007E-2</v>
      </c>
      <c r="I141" s="2">
        <v>0</v>
      </c>
      <c r="J141" s="2">
        <v>0.09</v>
      </c>
      <c r="K141" s="2">
        <v>0.01</v>
      </c>
      <c r="L141" s="2">
        <f>(F141+H141+J141)/3</f>
        <v>7.0000000000000007E-2</v>
      </c>
      <c r="M141" s="2">
        <f>(G141+I141+K141)/3</f>
        <v>0.01</v>
      </c>
      <c r="N141" s="2">
        <f>SUM(L141+M141)</f>
        <v>0.08</v>
      </c>
      <c r="O141" s="2">
        <v>95</v>
      </c>
      <c r="P141" t="s">
        <v>41</v>
      </c>
      <c r="Q141" t="s">
        <v>66</v>
      </c>
      <c r="S141" t="s">
        <v>67</v>
      </c>
      <c r="T141" t="s">
        <v>68</v>
      </c>
      <c r="U141" t="s">
        <v>45</v>
      </c>
      <c r="V141" t="s">
        <v>69</v>
      </c>
      <c r="X141" t="s">
        <v>54</v>
      </c>
      <c r="Z141" t="s">
        <v>70</v>
      </c>
      <c r="AA141" t="s">
        <v>59</v>
      </c>
      <c r="AB141" t="s">
        <v>71</v>
      </c>
      <c r="AD141" t="s">
        <v>42</v>
      </c>
      <c r="AE141" t="str">
        <f>IF(O141&gt;59,"2","1")</f>
        <v>2</v>
      </c>
      <c r="AF141">
        <f>IF(C141="D",L141*6, IF( C141="M",L141*5, L141*4))</f>
        <v>0.42000000000000004</v>
      </c>
      <c r="AG141">
        <f>IF(D141="D",M141*3, IF( D141="M",M141*3, M141*3))</f>
        <v>0.03</v>
      </c>
      <c r="AH141">
        <f>IFERROR(((VLOOKUP(Q141,'Team data'!$B$2:$L$21,11)*$AF141)+(VLOOKUP(Q141,'Team data'!$B$2:$L$21,11)*$AG141)+$AE141),0)+IFERROR((VLOOKUP(R141,'Team data'!$B$2:$L$21,11)*$AF141)+(VLOOKUP(R141,'Team data'!$B$2:$L$21,11)*$AG141)+$AE141,0)</f>
        <v>2.3683858074362556</v>
      </c>
      <c r="AI141">
        <f>IFERROR((VLOOKUP(S141,'Team data'!$B$2:$L$21,11)*$AF141)+(VLOOKUP(S141,'Team data'!$B$2:$L$21,11)*$AG141)+$AE141,0)</f>
        <v>2.4072606916660475</v>
      </c>
      <c r="AJ141">
        <f>IFERROR(((VLOOKUP(T141,'Team data'!$B$2:$L$21,11)*$AF141)+(VLOOKUP(T141,'Team data'!$B$2:$L$21,11)*$AG141)+$AE141),0)+IFERROR((VLOOKUP(U141,'Team data'!$B$2:$L$21,11)*$AF141)+(VLOOKUP(U141,'Team data'!$B$2:$L$21,11)*$AG141)+$AE141,0)</f>
        <v>4.7219925394379736</v>
      </c>
      <c r="AK141">
        <f>IFERROR(((VLOOKUP(V141,'Team data'!$B$2:$L$21,11)*$AF141)+(VLOOKUP(V141,'Team data'!$B$2:$L$21,11)*$AG141)+$AE141),0)+IFERROR((VLOOKUP(W141,'Team data'!$B$2:$L$21,11)*$AF141)+(VLOOKUP(W141,'Team data'!$B$2:$L$21,11)*$AG141)+$AE141,0)</f>
        <v>2.4429131428238096</v>
      </c>
      <c r="AL141">
        <f>IFERROR(((VLOOKUP(X141,'Team data'!$B$2:$L$21,11)*$AF141)+(VLOOKUP(X141,'Team data'!$B$2:$L$21,11)*$AG141)+$AE141),0)+IFERROR((VLOOKUP(Y141,'Team data'!$B$2:$L$21,11)*$AF141)+(VLOOKUP(Y141,'Team data'!$B$2:$L$21,11)*$AG141)+$AE141,0)</f>
        <v>2.4140986489390226</v>
      </c>
      <c r="AM141">
        <f>IFERROR(((VLOOKUP(Z141,'Team data'!$B$2:$L$21,11)*$AF141)+(VLOOKUP(Z141,'Team data'!$B$2:$L$21,11)*$AG141)+$AE141),0)+IFERROR((VLOOKUP(AA141,'Team data'!$B$2:$L$21,11)*$AF141)+(VLOOKUP(AA141,'Team data'!$B$2:$L$21,11)*$AG141)+$AE141,0)</f>
        <v>4.9375737615434616</v>
      </c>
      <c r="AN141">
        <f>IFERROR(((VLOOKUP(AB141,'Team data'!$B$2:$L$21,11)*$AF141)+(VLOOKUP(AB141,'Team data'!$B$2:$L$21,11)*$AG141)+$AE141),0)+IFERROR((VLOOKUP(AC141,'Team data'!$B$2:$L$21,11)*$AF141)+(VLOOKUP(AC141,'Team data'!$B$2:$L$21,11)*$AG141)+$AE141,0)</f>
        <v>2.4879929247869228</v>
      </c>
      <c r="AO141">
        <f>IFERROR((VLOOKUP(AD141,'Team data'!$B$2:$L$21,11)*$AF141)+(VLOOKUP(AD141,'Team data'!$B$2:$L$21,11)*$AG141)+$AE141,0)</f>
        <v>2.4715239808986791</v>
      </c>
      <c r="AP141">
        <f t="shared" si="2"/>
        <v>24.251741497532173</v>
      </c>
    </row>
    <row r="142" spans="1:42">
      <c r="A142" t="s">
        <v>248</v>
      </c>
      <c r="B142" t="s">
        <v>87</v>
      </c>
      <c r="C142" t="s">
        <v>88</v>
      </c>
      <c r="D142" t="s">
        <v>147</v>
      </c>
      <c r="E142" t="s">
        <v>48</v>
      </c>
      <c r="F142" s="2">
        <v>0.36</v>
      </c>
      <c r="G142" s="2">
        <v>0.24</v>
      </c>
      <c r="H142" s="2">
        <v>0.35</v>
      </c>
      <c r="I142" s="2">
        <v>0.27</v>
      </c>
      <c r="J142" s="2">
        <v>0.33</v>
      </c>
      <c r="K142" s="2">
        <v>0.26</v>
      </c>
      <c r="L142" s="2">
        <f>(F142+H142+J142)/3</f>
        <v>0.34666666666666668</v>
      </c>
      <c r="M142" s="2">
        <f>(G142+I142+K142)/3</f>
        <v>0.25666666666666665</v>
      </c>
      <c r="N142" s="2">
        <f>SUM(L142+M142)</f>
        <v>0.60333333333333328</v>
      </c>
      <c r="O142" s="2">
        <v>72</v>
      </c>
      <c r="P142" t="s">
        <v>41</v>
      </c>
      <c r="Q142" t="s">
        <v>84</v>
      </c>
      <c r="S142" t="s">
        <v>91</v>
      </c>
      <c r="T142" t="s">
        <v>67</v>
      </c>
      <c r="V142" t="s">
        <v>104</v>
      </c>
      <c r="X142" t="s">
        <v>90</v>
      </c>
      <c r="Z142" t="s">
        <v>61</v>
      </c>
      <c r="AA142" t="s">
        <v>98</v>
      </c>
      <c r="AB142" t="s">
        <v>54</v>
      </c>
      <c r="AD142" t="s">
        <v>58</v>
      </c>
      <c r="AE142" t="str">
        <f>IF(O142&gt;59,"2","1")</f>
        <v>2</v>
      </c>
      <c r="AF142">
        <f>IF(C142="D",L142*6, IF( C142="M",L142*5, L142*4))</f>
        <v>1.3866666666666667</v>
      </c>
      <c r="AG142">
        <f>IF(D142="D",M142*3, IF( D142="M",M142*3, M142*3))</f>
        <v>0.77</v>
      </c>
      <c r="AH142">
        <f>IFERROR(((VLOOKUP(Q142,'Team data'!$B$2:$L$21,11)*$AF142)+(VLOOKUP(Q142,'Team data'!$B$2:$L$21,11)*$AG142)+$AE142),0)+IFERROR((VLOOKUP(R142,'Team data'!$B$2:$L$21,11)*$AF142)+(VLOOKUP(R142,'Team data'!$B$2:$L$21,11)*$AG142)+$AE142,0)</f>
        <v>4.2070590333320119</v>
      </c>
      <c r="AI142">
        <f>IFERROR((VLOOKUP(S142,'Team data'!$B$2:$L$21,11)*$AF142)+(VLOOKUP(S142,'Team data'!$B$2:$L$21,11)*$AG142)+$AE142,0)</f>
        <v>3.3613553266037512</v>
      </c>
      <c r="AJ142">
        <f>IFERROR(((VLOOKUP(T142,'Team data'!$B$2:$L$21,11)*$AF142)+(VLOOKUP(T142,'Team data'!$B$2:$L$21,11)*$AG142)+$AE142),0)+IFERROR((VLOOKUP(U142,'Team data'!$B$2:$L$21,11)*$AF142)+(VLOOKUP(U142,'Team data'!$B$2:$L$21,11)*$AG142)+$AE142,0)</f>
        <v>3.9518345741328353</v>
      </c>
      <c r="AK142">
        <f>IFERROR(((VLOOKUP(V142,'Team data'!$B$2:$L$21,11)*$AF142)+(VLOOKUP(V142,'Team data'!$B$2:$L$21,11)*$AG142)+$AE142),0)+IFERROR((VLOOKUP(W142,'Team data'!$B$2:$L$21,11)*$AF142)+(VLOOKUP(W142,'Team data'!$B$2:$L$21,11)*$AG142)+$AE142,0)</f>
        <v>4.4355215259519971</v>
      </c>
      <c r="AL142">
        <f>IFERROR(((VLOOKUP(X142,'Team data'!$B$2:$L$21,11)*$AF142)+(VLOOKUP(X142,'Team data'!$B$2:$L$21,11)*$AG142)+$AE142),0)+IFERROR((VLOOKUP(Y142,'Team data'!$B$2:$L$21,11)*$AF142)+(VLOOKUP(Y142,'Team data'!$B$2:$L$21,11)*$AG142)+$AE142,0)</f>
        <v>4.6896050418280657</v>
      </c>
      <c r="AM142">
        <f>IFERROR(((VLOOKUP(Z142,'Team data'!$B$2:$L$21,11)*$AF142)+(VLOOKUP(Z142,'Team data'!$B$2:$L$21,11)*$AG142)+$AE142),0)+IFERROR((VLOOKUP(AA142,'Team data'!$B$2:$L$21,11)*$AF142)+(VLOOKUP(AA142,'Team data'!$B$2:$L$21,11)*$AG142)+$AE142,0)</f>
        <v>8.3622681255782734</v>
      </c>
      <c r="AN142">
        <f>IFERROR(((VLOOKUP(AB142,'Team data'!$B$2:$L$21,11)*$AF142)+(VLOOKUP(AB142,'Team data'!$B$2:$L$21,11)*$AG142)+$AE142),0)+IFERROR((VLOOKUP(AC142,'Team data'!$B$2:$L$21,11)*$AF142)+(VLOOKUP(AC142,'Team data'!$B$2:$L$21,11)*$AG142)+$AE142,0)</f>
        <v>3.9846061175077598</v>
      </c>
      <c r="AO142">
        <f>IFERROR((VLOOKUP(AD142,'Team data'!$B$2:$L$21,11)*$AF142)+(VLOOKUP(AD142,'Team data'!$B$2:$L$21,11)*$AG142)+$AE142,0)</f>
        <v>3.9518345741328353</v>
      </c>
      <c r="AP142">
        <f t="shared" si="2"/>
        <v>36.944084319067528</v>
      </c>
    </row>
    <row r="143" spans="1:42">
      <c r="A143" t="s">
        <v>249</v>
      </c>
      <c r="B143" t="s">
        <v>51</v>
      </c>
      <c r="C143" t="s">
        <v>52</v>
      </c>
      <c r="D143" t="s">
        <v>65</v>
      </c>
      <c r="E143" t="s">
        <v>46</v>
      </c>
      <c r="F143" s="2">
        <v>0.31</v>
      </c>
      <c r="G143" s="2">
        <v>0.1</v>
      </c>
      <c r="H143" s="2">
        <v>0.38</v>
      </c>
      <c r="I143" s="2">
        <v>0.16</v>
      </c>
      <c r="J143" s="2">
        <v>0.36</v>
      </c>
      <c r="K143" s="2">
        <v>0.17</v>
      </c>
      <c r="L143" s="2">
        <f>(F143+H143+J143)/3</f>
        <v>0.34999999999999992</v>
      </c>
      <c r="M143" s="2">
        <f>(G143+I143+K143)/3</f>
        <v>0.14333333333333334</v>
      </c>
      <c r="N143" s="2">
        <f>SUM(L143+M143)</f>
        <v>0.49333333333333329</v>
      </c>
      <c r="O143" s="2">
        <v>70</v>
      </c>
      <c r="P143" t="s">
        <v>41</v>
      </c>
      <c r="Q143" t="s">
        <v>66</v>
      </c>
      <c r="S143" t="s">
        <v>67</v>
      </c>
      <c r="T143" t="s">
        <v>68</v>
      </c>
      <c r="U143" t="s">
        <v>45</v>
      </c>
      <c r="V143" t="s">
        <v>69</v>
      </c>
      <c r="X143" t="s">
        <v>54</v>
      </c>
      <c r="Z143" t="s">
        <v>70</v>
      </c>
      <c r="AA143" t="s">
        <v>59</v>
      </c>
      <c r="AB143" t="s">
        <v>71</v>
      </c>
      <c r="AD143" t="s">
        <v>42</v>
      </c>
      <c r="AE143" t="str">
        <f>IF(O143&gt;59,"2","1")</f>
        <v>2</v>
      </c>
      <c r="AF143">
        <f>IF(C143="D",L143*6, IF( C143="M",L143*5, L143*4))</f>
        <v>1.7499999999999996</v>
      </c>
      <c r="AG143">
        <f>IF(D143="D",M143*3, IF( D143="M",M143*3, M143*3))</f>
        <v>0.43000000000000005</v>
      </c>
      <c r="AH143">
        <f>IFERROR(((VLOOKUP(Q143,'Team data'!$B$2:$L$21,11)*$AF143)+(VLOOKUP(Q143,'Team data'!$B$2:$L$21,11)*$AG143)+$AE143),0)+IFERROR((VLOOKUP(R143,'Team data'!$B$2:$L$21,11)*$AF143)+(VLOOKUP(R143,'Team data'!$B$2:$L$21,11)*$AG143)+$AE143,0)</f>
        <v>3.7846245782467482</v>
      </c>
      <c r="AI143">
        <f>IFERROR((VLOOKUP(S143,'Team data'!$B$2:$L$21,11)*$AF143)+(VLOOKUP(S143,'Team data'!$B$2:$L$21,11)*$AG143)+$AE143,0)</f>
        <v>3.9729517951821851</v>
      </c>
      <c r="AJ143">
        <f>IFERROR(((VLOOKUP(T143,'Team data'!$B$2:$L$21,11)*$AF143)+(VLOOKUP(T143,'Team data'!$B$2:$L$21,11)*$AG143)+$AE143),0)+IFERROR((VLOOKUP(U143,'Team data'!$B$2:$L$21,11)*$AF143)+(VLOOKUP(U143,'Team data'!$B$2:$L$21,11)*$AG143)+$AE143,0)</f>
        <v>7.4976527466106297</v>
      </c>
      <c r="AK143">
        <f>IFERROR(((VLOOKUP(V143,'Team data'!$B$2:$L$21,11)*$AF143)+(VLOOKUP(V143,'Team data'!$B$2:$L$21,11)*$AG143)+$AE143),0)+IFERROR((VLOOKUP(W143,'Team data'!$B$2:$L$21,11)*$AF143)+(VLOOKUP(W143,'Team data'!$B$2:$L$21,11)*$AG143)+$AE143,0)</f>
        <v>4.1456681141242324</v>
      </c>
      <c r="AL143">
        <f>IFERROR(((VLOOKUP(X143,'Team data'!$B$2:$L$21,11)*$AF143)+(VLOOKUP(X143,'Team data'!$B$2:$L$21,11)*$AG143)+$AE143),0)+IFERROR((VLOOKUP(Y143,'Team data'!$B$2:$L$21,11)*$AF143)+(VLOOKUP(Y143,'Team data'!$B$2:$L$21,11)*$AG143)+$AE143,0)</f>
        <v>4.0060778993045973</v>
      </c>
      <c r="AM143">
        <f>IFERROR(((VLOOKUP(Z143,'Team data'!$B$2:$L$21,11)*$AF143)+(VLOOKUP(Z143,'Team data'!$B$2:$L$21,11)*$AG143)+$AE143),0)+IFERROR((VLOOKUP(AA143,'Team data'!$B$2:$L$21,11)*$AF143)+(VLOOKUP(AA143,'Team data'!$B$2:$L$21,11)*$AG143)+$AE143,0)</f>
        <v>8.5420240003661014</v>
      </c>
      <c r="AN143">
        <f>IFERROR(((VLOOKUP(AB143,'Team data'!$B$2:$L$21,11)*$AF143)+(VLOOKUP(AB143,'Team data'!$B$2:$L$21,11)*$AG143)+$AE143),0)+IFERROR((VLOOKUP(AC143,'Team data'!$B$2:$L$21,11)*$AF143)+(VLOOKUP(AC143,'Team data'!$B$2:$L$21,11)*$AG143)+$AE143,0)</f>
        <v>4.364054613412204</v>
      </c>
      <c r="AO143">
        <f>IFERROR((VLOOKUP(AD143,'Team data'!$B$2:$L$21,11)*$AF143)+(VLOOKUP(AD143,'Team data'!$B$2:$L$21,11)*$AG143)+$AE143,0)</f>
        <v>4.2842717296869335</v>
      </c>
      <c r="AP143">
        <f t="shared" si="2"/>
        <v>40.597325476933634</v>
      </c>
    </row>
    <row r="144" spans="1:42">
      <c r="A144" t="s">
        <v>250</v>
      </c>
      <c r="B144" t="s">
        <v>51</v>
      </c>
      <c r="C144" t="s">
        <v>52</v>
      </c>
      <c r="D144" t="s">
        <v>65</v>
      </c>
      <c r="E144" t="s">
        <v>46</v>
      </c>
      <c r="F144" s="2">
        <v>0.05</v>
      </c>
      <c r="G144" s="2">
        <v>0.08</v>
      </c>
      <c r="H144" s="2">
        <v>0.05</v>
      </c>
      <c r="I144" s="2">
        <v>0.1</v>
      </c>
      <c r="J144" s="2">
        <v>0.05</v>
      </c>
      <c r="K144" s="2">
        <v>0.1</v>
      </c>
      <c r="L144" s="2">
        <f>(F144+H144+J144)/3</f>
        <v>5.000000000000001E-2</v>
      </c>
      <c r="M144" s="2">
        <f>(G144+I144+K144)/3</f>
        <v>9.3333333333333338E-2</v>
      </c>
      <c r="N144" s="2">
        <f>SUM(L144+M144)</f>
        <v>0.14333333333333334</v>
      </c>
      <c r="O144" s="2">
        <v>92</v>
      </c>
      <c r="P144" t="s">
        <v>41</v>
      </c>
      <c r="Q144" t="s">
        <v>66</v>
      </c>
      <c r="S144" t="s">
        <v>67</v>
      </c>
      <c r="T144" t="s">
        <v>68</v>
      </c>
      <c r="U144" t="s">
        <v>45</v>
      </c>
      <c r="V144" t="s">
        <v>69</v>
      </c>
      <c r="X144" t="s">
        <v>54</v>
      </c>
      <c r="Z144" t="s">
        <v>70</v>
      </c>
      <c r="AA144" t="s">
        <v>59</v>
      </c>
      <c r="AB144" t="s">
        <v>71</v>
      </c>
      <c r="AD144" t="s">
        <v>42</v>
      </c>
      <c r="AE144" t="str">
        <f>IF(O144&gt;59,"2","1")</f>
        <v>2</v>
      </c>
      <c r="AF144">
        <f>IF(C144="D",L144*6, IF( C144="M",L144*5, L144*4))</f>
        <v>0.25000000000000006</v>
      </c>
      <c r="AG144">
        <f>IF(D144="D",M144*3, IF( D144="M",M144*3, M144*3))</f>
        <v>0.28000000000000003</v>
      </c>
      <c r="AH144">
        <f>IFERROR(((VLOOKUP(Q144,'Team data'!$B$2:$L$21,11)*$AF144)+(VLOOKUP(Q144,'Team data'!$B$2:$L$21,11)*$AG144)+$AE144),0)+IFERROR((VLOOKUP(R144,'Team data'!$B$2:$L$21,11)*$AF144)+(VLOOKUP(R144,'Team data'!$B$2:$L$21,11)*$AG144)+$AE144,0)</f>
        <v>2.4338766176471456</v>
      </c>
      <c r="AI144">
        <f>IFERROR((VLOOKUP(S144,'Team data'!$B$2:$L$21,11)*$AF144)+(VLOOKUP(S144,'Team data'!$B$2:$L$21,11)*$AG144)+$AE144,0)</f>
        <v>2.4796625924066782</v>
      </c>
      <c r="AJ144">
        <f>IFERROR(((VLOOKUP(T144,'Team data'!$B$2:$L$21,11)*$AF144)+(VLOOKUP(T144,'Team data'!$B$2:$L$21,11)*$AG144)+$AE144),0)+IFERROR((VLOOKUP(U144,'Team data'!$B$2:$L$21,11)*$AF144)+(VLOOKUP(U144,'Team data'!$B$2:$L$21,11)*$AG144)+$AE144,0)</f>
        <v>4.8503467686713915</v>
      </c>
      <c r="AK144">
        <f>IFERROR(((VLOOKUP(V144,'Team data'!$B$2:$L$21,11)*$AF144)+(VLOOKUP(V144,'Team data'!$B$2:$L$21,11)*$AG144)+$AE144),0)+IFERROR((VLOOKUP(W144,'Team data'!$B$2:$L$21,11)*$AF144)+(VLOOKUP(W144,'Team data'!$B$2:$L$21,11)*$AG144)+$AE144,0)</f>
        <v>2.5216532571035977</v>
      </c>
      <c r="AL144">
        <f>IFERROR(((VLOOKUP(X144,'Team data'!$B$2:$L$21,11)*$AF144)+(VLOOKUP(X144,'Team data'!$B$2:$L$21,11)*$AG144)+$AE144),0)+IFERROR((VLOOKUP(Y144,'Team data'!$B$2:$L$21,11)*$AF144)+(VLOOKUP(Y144,'Team data'!$B$2:$L$21,11)*$AG144)+$AE144,0)</f>
        <v>2.487716186528182</v>
      </c>
      <c r="AM144">
        <f>IFERROR(((VLOOKUP(Z144,'Team data'!$B$2:$L$21,11)*$AF144)+(VLOOKUP(Z144,'Team data'!$B$2:$L$21,11)*$AG144)+$AE144),0)+IFERROR((VLOOKUP(AA144,'Team data'!$B$2:$L$21,11)*$AF144)+(VLOOKUP(AA144,'Team data'!$B$2:$L$21,11)*$AG144)+$AE144,0)</f>
        <v>5.10425354137341</v>
      </c>
      <c r="AN144">
        <f>IFERROR(((VLOOKUP(AB144,'Team data'!$B$2:$L$21,11)*$AF144)+(VLOOKUP(AB144,'Team data'!$B$2:$L$21,11)*$AG144)+$AE144),0)+IFERROR((VLOOKUP(AC144,'Team data'!$B$2:$L$21,11)*$AF144)+(VLOOKUP(AC144,'Team data'!$B$2:$L$21,11)*$AG144)+$AE144,0)</f>
        <v>2.5747472225268204</v>
      </c>
      <c r="AO144">
        <f>IFERROR((VLOOKUP(AD144,'Team data'!$B$2:$L$21,11)*$AF144)+(VLOOKUP(AD144,'Team data'!$B$2:$L$21,11)*$AG144)+$AE144,0)</f>
        <v>2.5553504663917774</v>
      </c>
      <c r="AP144">
        <f t="shared" si="2"/>
        <v>25.007606652649002</v>
      </c>
    </row>
    <row r="145" spans="1:42">
      <c r="A145" t="s">
        <v>251</v>
      </c>
      <c r="B145" t="s">
        <v>37</v>
      </c>
      <c r="C145" t="s">
        <v>38</v>
      </c>
      <c r="D145" t="s">
        <v>95</v>
      </c>
      <c r="E145" t="s">
        <v>76</v>
      </c>
      <c r="F145" s="2">
        <v>0.05</v>
      </c>
      <c r="G145" s="2">
        <v>0.01</v>
      </c>
      <c r="H145" s="2">
        <v>0.03</v>
      </c>
      <c r="I145" s="2">
        <v>0.02</v>
      </c>
      <c r="J145" s="2">
        <v>0.05</v>
      </c>
      <c r="K145" s="2">
        <v>0.02</v>
      </c>
      <c r="L145" s="2">
        <f>(F145+H145+J145)/3</f>
        <v>4.3333333333333335E-2</v>
      </c>
      <c r="M145" s="2">
        <f>(G145+I145+K145)/3</f>
        <v>1.6666666666666666E-2</v>
      </c>
      <c r="N145" s="2">
        <f>SUM(L145+M145)</f>
        <v>0.06</v>
      </c>
      <c r="O145" s="2">
        <v>93</v>
      </c>
      <c r="P145" t="s">
        <v>41</v>
      </c>
      <c r="Q145" t="s">
        <v>49</v>
      </c>
      <c r="S145" t="s">
        <v>44</v>
      </c>
      <c r="T145" t="s">
        <v>97</v>
      </c>
      <c r="V145" t="s">
        <v>61</v>
      </c>
      <c r="X145" t="s">
        <v>60</v>
      </c>
      <c r="Z145" t="s">
        <v>40</v>
      </c>
      <c r="AB145" t="s">
        <v>98</v>
      </c>
      <c r="AC145" t="s">
        <v>85</v>
      </c>
      <c r="AD145" t="s">
        <v>99</v>
      </c>
      <c r="AE145" t="str">
        <f>IF(O145&gt;59,"2","1")</f>
        <v>2</v>
      </c>
      <c r="AF145">
        <f>IF(C145="D",L145*6, IF( C145="M",L145*5, L145*4))</f>
        <v>0.26</v>
      </c>
      <c r="AG145">
        <f>IF(D145="D",M145*3, IF( D145="M",M145*3, M145*3))</f>
        <v>0.05</v>
      </c>
      <c r="AH145">
        <f>IFERROR(((VLOOKUP(Q145,'Team data'!$B$2:$L$21,11)*$AF145)+(VLOOKUP(Q145,'Team data'!$B$2:$L$21,11)*$AG145)+$AE145),0)+IFERROR((VLOOKUP(R145,'Team data'!$B$2:$L$21,11)*$AF145)+(VLOOKUP(R145,'Team data'!$B$2:$L$21,11)*$AG145)+$AE145,0)</f>
        <v>2.280557365369944</v>
      </c>
      <c r="AI145">
        <f>IFERROR((VLOOKUP(S145,'Team data'!$B$2:$L$21,11)*$AF145)+(VLOOKUP(S145,'Team data'!$B$2:$L$21,11)*$AG145)+$AE145,0)</f>
        <v>2.3172434159194393</v>
      </c>
      <c r="AJ145">
        <f>IFERROR(((VLOOKUP(T145,'Team data'!$B$2:$L$21,11)*$AF145)+(VLOOKUP(T145,'Team data'!$B$2:$L$21,11)*$AG145)+$AE145),0)+IFERROR((VLOOKUP(U145,'Team data'!$B$2:$L$21,11)*$AF145)+(VLOOKUP(U145,'Team data'!$B$2:$L$21,11)*$AG145)+$AE145,0)</f>
        <v>2.3051179428341797</v>
      </c>
      <c r="AK145">
        <f>IFERROR(((VLOOKUP(V145,'Team data'!$B$2:$L$21,11)*$AF145)+(VLOOKUP(V145,'Team data'!$B$2:$L$21,11)*$AG145)+$AE145),0)+IFERROR((VLOOKUP(W145,'Team data'!$B$2:$L$21,11)*$AF145)+(VLOOKUP(W145,'Team data'!$B$2:$L$21,11)*$AG145)+$AE145,0)</f>
        <v>2.3361729037421024</v>
      </c>
      <c r="AL145">
        <f>IFERROR(((VLOOKUP(X145,'Team data'!$B$2:$L$21,11)*$AF145)+(VLOOKUP(X145,'Team data'!$B$2:$L$21,11)*$AG145)+$AE145),0)+IFERROR((VLOOKUP(Y145,'Team data'!$B$2:$L$21,11)*$AF145)+(VLOOKUP(Y145,'Team data'!$B$2:$L$21,11)*$AG145)+$AE145,0)</f>
        <v>2.280557365369944</v>
      </c>
      <c r="AM145">
        <f>IFERROR(((VLOOKUP(Z145,'Team data'!$B$2:$L$21,11)*$AF145)+(VLOOKUP(Z145,'Team data'!$B$2:$L$21,11)*$AG145)+$AE145),0)+IFERROR((VLOOKUP(AA145,'Team data'!$B$2:$L$21,11)*$AF145)+(VLOOKUP(AA145,'Team data'!$B$2:$L$21,11)*$AG145)+$AE145,0)</f>
        <v>2.2852679581579931</v>
      </c>
      <c r="AN145">
        <f>IFERROR(((VLOOKUP(AB145,'Team data'!$B$2:$L$21,11)*$AF145)+(VLOOKUP(AB145,'Team data'!$B$2:$L$21,11)*$AG145)+$AE145),0)+IFERROR((VLOOKUP(AC145,'Team data'!$B$2:$L$21,11)*$AF145)+(VLOOKUP(AC145,'Team data'!$B$2:$L$21,11)*$AG145)+$AE145,0)</f>
        <v>4.6696405578120617</v>
      </c>
      <c r="AO145">
        <f>IFERROR((VLOOKUP(AD145,'Team data'!$B$2:$L$21,11)*$AF145)+(VLOOKUP(AD145,'Team data'!$B$2:$L$21,11)*$AG145)+$AE145,0)</f>
        <v>2.2592794035798303</v>
      </c>
      <c r="AP145">
        <f t="shared" si="2"/>
        <v>20.733836912785492</v>
      </c>
    </row>
    <row r="146" spans="1:42">
      <c r="A146" t="s">
        <v>252</v>
      </c>
      <c r="B146" t="s">
        <v>51</v>
      </c>
      <c r="C146" t="s">
        <v>52</v>
      </c>
      <c r="D146" t="s">
        <v>128</v>
      </c>
      <c r="E146" t="s">
        <v>80</v>
      </c>
      <c r="F146" s="2">
        <v>0.27</v>
      </c>
      <c r="G146" s="2">
        <v>0.22</v>
      </c>
      <c r="H146" s="2">
        <v>0.27</v>
      </c>
      <c r="I146" s="2">
        <v>0.27</v>
      </c>
      <c r="J146" s="2">
        <v>0.28999999999999998</v>
      </c>
      <c r="K146" s="2">
        <v>0.27</v>
      </c>
      <c r="L146" s="2">
        <f>(F146+H146+J146)/3</f>
        <v>0.27666666666666667</v>
      </c>
      <c r="M146" s="2">
        <f>(G146+I146+K146)/3</f>
        <v>0.25333333333333335</v>
      </c>
      <c r="N146" s="2">
        <f>SUM(L146+M146)</f>
        <v>0.53</v>
      </c>
      <c r="O146" s="2">
        <v>70</v>
      </c>
      <c r="P146" t="s">
        <v>41</v>
      </c>
      <c r="Q146" t="s">
        <v>79</v>
      </c>
      <c r="S146" t="s">
        <v>68</v>
      </c>
      <c r="T146" t="s">
        <v>46</v>
      </c>
      <c r="V146" t="s">
        <v>40</v>
      </c>
      <c r="X146" t="s">
        <v>75</v>
      </c>
      <c r="Z146" t="s">
        <v>56</v>
      </c>
      <c r="AA146" t="s">
        <v>74</v>
      </c>
      <c r="AB146" t="s">
        <v>97</v>
      </c>
      <c r="AC146" t="s">
        <v>90</v>
      </c>
      <c r="AD146" t="s">
        <v>104</v>
      </c>
      <c r="AE146" t="str">
        <f>IF(O146&gt;59,"2","1")</f>
        <v>2</v>
      </c>
      <c r="AF146">
        <f>IF(C146="D",L146*6, IF( C146="M",L146*5, L146*4))</f>
        <v>1.3833333333333333</v>
      </c>
      <c r="AG146">
        <f>IF(D146="D",M146*3, IF( D146="M",M146*3, M146*3))</f>
        <v>0.76</v>
      </c>
      <c r="AH146">
        <f>IFERROR(((VLOOKUP(Q146,'Team data'!$B$2:$L$21,11)*$AF146)+(VLOOKUP(Q146,'Team data'!$B$2:$L$21,11)*$AG146)+$AE146),0)+IFERROR((VLOOKUP(R146,'Team data'!$B$2:$L$21,11)*$AF146)+(VLOOKUP(R146,'Team data'!$B$2:$L$21,11)*$AG146)+$AE146,0)</f>
        <v>3.9215128755355773</v>
      </c>
      <c r="AI146">
        <f>IFERROR((VLOOKUP(S146,'Team data'!$B$2:$L$21,11)*$AF146)+(VLOOKUP(S146,'Team data'!$B$2:$L$21,11)*$AG146)+$AE146,0)</f>
        <v>4.1427247554261726</v>
      </c>
      <c r="AJ146">
        <f>IFERROR(((VLOOKUP(T146,'Team data'!$B$2:$L$21,11)*$AF146)+(VLOOKUP(T146,'Team data'!$B$2:$L$21,11)*$AG146)+$AE146),0)+IFERROR((VLOOKUP(U146,'Team data'!$B$2:$L$21,11)*$AF146)+(VLOOKUP(U146,'Team data'!$B$2:$L$21,11)*$AG146)+$AE146,0)</f>
        <v>3.7963026971629863</v>
      </c>
      <c r="AK146">
        <f>IFERROR(((VLOOKUP(V146,'Team data'!$B$2:$L$21,11)*$AF146)+(VLOOKUP(V146,'Team data'!$B$2:$L$21,11)*$AG146)+$AE146),0)+IFERROR((VLOOKUP(W146,'Team data'!$B$2:$L$21,11)*$AF146)+(VLOOKUP(W146,'Team data'!$B$2:$L$21,11)*$AG146)+$AE146,0)</f>
        <v>3.9723365279095662</v>
      </c>
      <c r="AL146">
        <f>IFERROR(((VLOOKUP(X146,'Team data'!$B$2:$L$21,11)*$AF146)+(VLOOKUP(X146,'Team data'!$B$2:$L$21,11)*$AG146)+$AE146),0)+IFERROR((VLOOKUP(Y146,'Team data'!$B$2:$L$21,11)*$AF146)+(VLOOKUP(Y146,'Team data'!$B$2:$L$21,11)*$AG146)+$AE146,0)</f>
        <v>4.2458512571692637</v>
      </c>
      <c r="AM146">
        <f>IFERROR(((VLOOKUP(Z146,'Team data'!$B$2:$L$21,11)*$AF146)+(VLOOKUP(Z146,'Team data'!$B$2:$L$21,11)*$AG146)+$AE146),0)+IFERROR((VLOOKUP(AA146,'Team data'!$B$2:$L$21,11)*$AF146)+(VLOOKUP(AA146,'Team data'!$B$2:$L$21,11)*$AG146)+$AE146,0)</f>
        <v>8.6298804158403826</v>
      </c>
      <c r="AN146">
        <f>IFERROR(((VLOOKUP(AB146,'Team data'!$B$2:$L$21,11)*$AF146)+(VLOOKUP(AB146,'Team data'!$B$2:$L$21,11)*$AG146)+$AE146),0)+IFERROR((VLOOKUP(AC146,'Team data'!$B$2:$L$21,11)*$AF146)+(VLOOKUP(AC146,'Team data'!$B$2:$L$21,11)*$AG146)+$AE146,0)</f>
        <v>8.7825557759069142</v>
      </c>
      <c r="AO146">
        <f>IFERROR((VLOOKUP(AD146,'Team data'!$B$2:$L$21,11)*$AF146)+(VLOOKUP(AD146,'Team data'!$B$2:$L$21,11)*$AG146)+$AE146,0)</f>
        <v>4.4204642058533761</v>
      </c>
      <c r="AP146">
        <f t="shared" si="2"/>
        <v>41.911628510804235</v>
      </c>
    </row>
    <row r="147" spans="1:42">
      <c r="A147" t="s">
        <v>253</v>
      </c>
      <c r="B147" t="s">
        <v>51</v>
      </c>
      <c r="C147" t="s">
        <v>52</v>
      </c>
      <c r="D147" t="s">
        <v>108</v>
      </c>
      <c r="E147" t="s">
        <v>74</v>
      </c>
      <c r="F147" s="2">
        <v>0.01</v>
      </c>
      <c r="G147" s="2">
        <v>0</v>
      </c>
      <c r="H147" s="2">
        <v>0.01</v>
      </c>
      <c r="I147" s="2">
        <v>0</v>
      </c>
      <c r="J147" s="2">
        <v>0.02</v>
      </c>
      <c r="K147" s="2">
        <v>0</v>
      </c>
      <c r="L147" s="2">
        <f>(F147+H147+J147)/3</f>
        <v>1.3333333333333334E-2</v>
      </c>
      <c r="M147" s="2">
        <f>(G147+I147+K147)/3</f>
        <v>0</v>
      </c>
      <c r="N147" s="2">
        <f>SUM(L147+M147)</f>
        <v>1.3333333333333334E-2</v>
      </c>
      <c r="O147" s="2">
        <v>60</v>
      </c>
      <c r="P147" t="s">
        <v>41</v>
      </c>
      <c r="Q147" t="s">
        <v>97</v>
      </c>
      <c r="S147" t="s">
        <v>66</v>
      </c>
      <c r="T147" t="s">
        <v>71</v>
      </c>
      <c r="U147" t="s">
        <v>75</v>
      </c>
      <c r="V147" t="s">
        <v>58</v>
      </c>
      <c r="X147" t="s">
        <v>59</v>
      </c>
      <c r="Z147" t="s">
        <v>42</v>
      </c>
      <c r="AA147" t="s">
        <v>45</v>
      </c>
      <c r="AB147" t="s">
        <v>57</v>
      </c>
      <c r="AC147" t="s">
        <v>76</v>
      </c>
      <c r="AD147" t="s">
        <v>55</v>
      </c>
      <c r="AE147" t="str">
        <f>IF(O147&gt;59,"2","1")</f>
        <v>2</v>
      </c>
      <c r="AF147">
        <f>IF(C147="D",L147*6, IF( C147="M",L147*5, L147*4))</f>
        <v>6.6666666666666666E-2</v>
      </c>
      <c r="AG147">
        <f>IF(D147="D",M147*3, IF( D147="M",M147*3, M147*3))</f>
        <v>0</v>
      </c>
      <c r="AH147">
        <f>IFERROR(((VLOOKUP(Q147,'Team data'!$B$2:$L$21,11)*$AF147)+(VLOOKUP(Q147,'Team data'!$B$2:$L$21,11)*$AG147)+$AE147),0)+IFERROR((VLOOKUP(R147,'Team data'!$B$2:$L$21,11)*$AF147)+(VLOOKUP(R147,'Team data'!$B$2:$L$21,11)*$AG147)+$AE147,0)</f>
        <v>2.0656167618998236</v>
      </c>
      <c r="AI147">
        <f>IFERROR((VLOOKUP(S147,'Team data'!$B$2:$L$21,11)*$AF147)+(VLOOKUP(S147,'Team data'!$B$2:$L$21,11)*$AG147)+$AE147,0)</f>
        <v>2.0545756751757414</v>
      </c>
      <c r="AJ147">
        <f>IFERROR(((VLOOKUP(T147,'Team data'!$B$2:$L$21,11)*$AF147)+(VLOOKUP(T147,'Team data'!$B$2:$L$21,11)*$AG147)+$AE147),0)+IFERROR((VLOOKUP(U147,'Team data'!$B$2:$L$21,11)*$AF147)+(VLOOKUP(U147,'Team data'!$B$2:$L$21,11)*$AG147)+$AE147,0)</f>
        <v>4.1421506526941627</v>
      </c>
      <c r="AK147">
        <f>IFERROR(((VLOOKUP(V147,'Team data'!$B$2:$L$21,11)*$AF147)+(VLOOKUP(V147,'Team data'!$B$2:$L$21,11)*$AG147)+$AE147),0)+IFERROR((VLOOKUP(W147,'Team data'!$B$2:$L$21,11)*$AF147)+(VLOOKUP(W147,'Team data'!$B$2:$L$21,11)*$AG147)+$AE147,0)</f>
        <v>2.0603349172838588</v>
      </c>
      <c r="AL147">
        <f>IFERROR(((VLOOKUP(X147,'Team data'!$B$2:$L$21,11)*$AF147)+(VLOOKUP(X147,'Team data'!$B$2:$L$21,11)*$AG147)+$AE147),0)+IFERROR((VLOOKUP(Y147,'Team data'!$B$2:$L$21,11)*$AF147)+(VLOOKUP(Y147,'Team data'!$B$2:$L$21,11)*$AG147)+$AE147,0)</f>
        <v>2.0557590115225439</v>
      </c>
      <c r="AM147">
        <f>IFERROR(((VLOOKUP(Z147,'Team data'!$B$2:$L$21,11)*$AF147)+(VLOOKUP(Z147,'Team data'!$B$2:$L$21,11)*$AG147)+$AE147),0)+IFERROR((VLOOKUP(AA147,'Team data'!$B$2:$L$21,11)*$AF147)+(VLOOKUP(AA147,'Team data'!$B$2:$L$21,11)*$AG147)+$AE147,0)</f>
        <v>4.1101695249338022</v>
      </c>
      <c r="AN147">
        <f>IFERROR(((VLOOKUP(AB147,'Team data'!$B$2:$L$21,11)*$AF147)+(VLOOKUP(AB147,'Team data'!$B$2:$L$21,11)*$AG147)+$AE147),0)+IFERROR((VLOOKUP(AC147,'Team data'!$B$2:$L$21,11)*$AF147)+(VLOOKUP(AC147,'Team data'!$B$2:$L$21,11)*$AG147)+$AE147,0)</f>
        <v>4.1649865423429215</v>
      </c>
      <c r="AO147">
        <f>IFERROR((VLOOKUP(AD147,'Team data'!$B$2:$L$21,11)*$AF147)+(VLOOKUP(AD147,'Team data'!$B$2:$L$21,11)*$AG147)+$AE147,0)</f>
        <v>2.0666477373382945</v>
      </c>
      <c r="AP147">
        <f t="shared" si="2"/>
        <v>22.720240823191148</v>
      </c>
    </row>
    <row r="148" spans="1:42">
      <c r="A148" t="s">
        <v>254</v>
      </c>
      <c r="B148" t="s">
        <v>87</v>
      </c>
      <c r="C148" t="s">
        <v>88</v>
      </c>
      <c r="D148" t="s">
        <v>150</v>
      </c>
      <c r="E148" t="s">
        <v>99</v>
      </c>
      <c r="F148" s="2">
        <v>0.55000000000000004</v>
      </c>
      <c r="G148" s="2">
        <v>0.23</v>
      </c>
      <c r="H148" s="2">
        <v>0.56000000000000005</v>
      </c>
      <c r="I148" s="2">
        <v>0.25</v>
      </c>
      <c r="J148" s="2">
        <v>0.54</v>
      </c>
      <c r="K148" s="2">
        <v>0.21</v>
      </c>
      <c r="L148" s="2">
        <f>(F148+H148+J148)/3</f>
        <v>0.55000000000000004</v>
      </c>
      <c r="M148" s="2">
        <f>(G148+I148+K148)/3</f>
        <v>0.22999999999999998</v>
      </c>
      <c r="N148" s="2">
        <f>SUM(L148+M148)</f>
        <v>0.78</v>
      </c>
      <c r="O148" s="2">
        <v>93</v>
      </c>
      <c r="P148" t="s">
        <v>41</v>
      </c>
      <c r="Q148" t="s">
        <v>61</v>
      </c>
      <c r="S148" t="s">
        <v>60</v>
      </c>
      <c r="T148" t="s">
        <v>67</v>
      </c>
      <c r="V148" t="s">
        <v>43</v>
      </c>
      <c r="X148" t="s">
        <v>74</v>
      </c>
      <c r="Z148" t="s">
        <v>77</v>
      </c>
      <c r="AA148" t="s">
        <v>46</v>
      </c>
      <c r="AB148" t="s">
        <v>44</v>
      </c>
      <c r="AD148" t="s">
        <v>47</v>
      </c>
      <c r="AE148" t="str">
        <f>IF(O148&gt;59,"2","1")</f>
        <v>2</v>
      </c>
      <c r="AF148">
        <f>IF(C148="D",L148*6, IF( C148="M",L148*5, L148*4))</f>
        <v>2.2000000000000002</v>
      </c>
      <c r="AG148">
        <f>IF(D148="D",M148*3, IF( D148="M",M148*3, M148*3))</f>
        <v>0.69</v>
      </c>
      <c r="AH148">
        <f>IFERROR(((VLOOKUP(Q148,'Team data'!$B$2:$L$21,11)*$AF148)+(VLOOKUP(Q148,'Team data'!$B$2:$L$21,11)*$AG148)+$AE148),0)+IFERROR((VLOOKUP(R148,'Team data'!$B$2:$L$21,11)*$AF148)+(VLOOKUP(R148,'Team data'!$B$2:$L$21,11)*$AG148)+$AE148,0)</f>
        <v>5.1339990058537941</v>
      </c>
      <c r="AI148">
        <f>IFERROR((VLOOKUP(S148,'Team data'!$B$2:$L$21,11)*$AF148)+(VLOOKUP(S148,'Team data'!$B$2:$L$21,11)*$AG148)+$AE148,0)</f>
        <v>4.6155186642552835</v>
      </c>
      <c r="AJ148">
        <f>IFERROR(((VLOOKUP(T148,'Team data'!$B$2:$L$21,11)*$AF148)+(VLOOKUP(T148,'Team data'!$B$2:$L$21,11)*$AG148)+$AE148),0)+IFERROR((VLOOKUP(U148,'Team data'!$B$2:$L$21,11)*$AF148)+(VLOOKUP(U148,'Team data'!$B$2:$L$21,11)*$AG148)+$AE148,0)</f>
        <v>4.6155186642552835</v>
      </c>
      <c r="AK148">
        <f>IFERROR(((VLOOKUP(V148,'Team data'!$B$2:$L$21,11)*$AF148)+(VLOOKUP(V148,'Team data'!$B$2:$L$21,11)*$AG148)+$AE148),0)+IFERROR((VLOOKUP(W148,'Team data'!$B$2:$L$21,11)*$AF148)+(VLOOKUP(W148,'Team data'!$B$2:$L$21,11)*$AG148)+$AE148,0)</f>
        <v>4.5909046082260421</v>
      </c>
      <c r="AL148">
        <f>IFERROR(((VLOOKUP(X148,'Team data'!$B$2:$L$21,11)*$AF148)+(VLOOKUP(X148,'Team data'!$B$2:$L$21,11)*$AG148)+$AE148),0)+IFERROR((VLOOKUP(Y148,'Team data'!$B$2:$L$21,11)*$AF148)+(VLOOKUP(Y148,'Team data'!$B$2:$L$21,11)*$AG148)+$AE148,0)</f>
        <v>5.531202975051853</v>
      </c>
      <c r="AM148">
        <f>IFERROR(((VLOOKUP(Z148,'Team data'!$B$2:$L$21,11)*$AF148)+(VLOOKUP(Z148,'Team data'!$B$2:$L$21,11)*$AG148)+$AE148),0)+IFERROR((VLOOKUP(AA148,'Team data'!$B$2:$L$21,11)*$AF148)+(VLOOKUP(AA148,'Team data'!$B$2:$L$21,11)*$AG148)+$AE148,0)</f>
        <v>8.2463335516747129</v>
      </c>
      <c r="AN148">
        <f>IFERROR(((VLOOKUP(AB148,'Team data'!$B$2:$L$21,11)*$AF148)+(VLOOKUP(AB148,'Team data'!$B$2:$L$21,11)*$AG148)+$AE148),0)+IFERROR((VLOOKUP(AC148,'Team data'!$B$2:$L$21,11)*$AF148)+(VLOOKUP(AC148,'Team data'!$B$2:$L$21,11)*$AG148)+$AE148,0)</f>
        <v>4.9575273290554165</v>
      </c>
      <c r="AO148">
        <f>IFERROR((VLOOKUP(AD148,'Team data'!$B$2:$L$21,11)*$AF148)+(VLOOKUP(AD148,'Team data'!$B$2:$L$21,11)*$AG148)+$AE148,0)</f>
        <v>5.8884924791894644</v>
      </c>
      <c r="AP148">
        <f t="shared" si="2"/>
        <v>43.579497277561849</v>
      </c>
    </row>
    <row r="149" spans="1:42">
      <c r="A149" t="s">
        <v>255</v>
      </c>
      <c r="B149" t="s">
        <v>37</v>
      </c>
      <c r="C149" t="s">
        <v>38</v>
      </c>
      <c r="D149" t="s">
        <v>73</v>
      </c>
      <c r="E149" t="s">
        <v>69</v>
      </c>
      <c r="F149" s="2">
        <v>0.06</v>
      </c>
      <c r="G149" s="2">
        <v>0</v>
      </c>
      <c r="H149" s="2">
        <v>0.06</v>
      </c>
      <c r="I149" s="2">
        <v>0</v>
      </c>
      <c r="J149" s="2">
        <v>0.1</v>
      </c>
      <c r="K149" s="2">
        <v>0</v>
      </c>
      <c r="L149" s="2">
        <f>(F149+H149+J149)/3</f>
        <v>7.3333333333333334E-2</v>
      </c>
      <c r="M149" s="2">
        <f>(G149+I149+K149)/3</f>
        <v>0</v>
      </c>
      <c r="N149" s="2">
        <f>SUM(L149+M149)</f>
        <v>7.3333333333333334E-2</v>
      </c>
      <c r="O149" s="2">
        <v>92</v>
      </c>
      <c r="P149" t="s">
        <v>41</v>
      </c>
      <c r="Q149" t="s">
        <v>74</v>
      </c>
      <c r="S149" t="s">
        <v>75</v>
      </c>
      <c r="T149" t="s">
        <v>76</v>
      </c>
      <c r="U149" t="s">
        <v>77</v>
      </c>
      <c r="V149" t="s">
        <v>78</v>
      </c>
      <c r="X149" t="s">
        <v>79</v>
      </c>
      <c r="Z149" t="s">
        <v>49</v>
      </c>
      <c r="AB149" t="s">
        <v>80</v>
      </c>
      <c r="AD149" t="s">
        <v>81</v>
      </c>
      <c r="AE149" t="str">
        <f>IF(O149&gt;59,"2","1")</f>
        <v>2</v>
      </c>
      <c r="AF149">
        <f>IF(C149="D",L149*6, IF( C149="M",L149*5, L149*4))</f>
        <v>0.44</v>
      </c>
      <c r="AG149">
        <f>IF(D149="D",M149*3, IF( D149="M",M149*3, M149*3))</f>
        <v>0</v>
      </c>
      <c r="AH149">
        <f>IFERROR(((VLOOKUP(Q149,'Team data'!$B$2:$L$21,11)*$AF149)+(VLOOKUP(Q149,'Team data'!$B$2:$L$21,11)*$AG149)+$AE149),0)+IFERROR((VLOOKUP(R149,'Team data'!$B$2:$L$21,11)*$AF149)+(VLOOKUP(R149,'Team data'!$B$2:$L$21,11)*$AG149)+$AE149,0)</f>
        <v>2.5376225982777907</v>
      </c>
      <c r="AI149">
        <f>IFERROR((VLOOKUP(S149,'Team data'!$B$2:$L$21,11)*$AF149)+(VLOOKUP(S149,'Team data'!$B$2:$L$21,11)*$AG149)+$AE149,0)</f>
        <v>2.4610456702120418</v>
      </c>
      <c r="AJ149">
        <f>IFERROR(((VLOOKUP(T149,'Team data'!$B$2:$L$21,11)*$AF149)+(VLOOKUP(T149,'Team data'!$B$2:$L$21,11)*$AG149)+$AE149),0)+IFERROR((VLOOKUP(U149,'Team data'!$B$2:$L$21,11)*$AF149)+(VLOOKUP(U149,'Team data'!$B$2:$L$21,11)*$AG149)+$AE149,0)</f>
        <v>4.8697613520846579</v>
      </c>
      <c r="AK149">
        <f>IFERROR(((VLOOKUP(V149,'Team data'!$B$2:$L$21,11)*$AF149)+(VLOOKUP(V149,'Team data'!$B$2:$L$21,11)*$AG149)+$AE149),0)+IFERROR((VLOOKUP(W149,'Team data'!$B$2:$L$21,11)*$AF149)+(VLOOKUP(W149,'Team data'!$B$2:$L$21,11)*$AG149)+$AE149,0)</f>
        <v>2.3687588740676739</v>
      </c>
      <c r="AL149">
        <f>IFERROR(((VLOOKUP(X149,'Team data'!$B$2:$L$21,11)*$AF149)+(VLOOKUP(X149,'Team data'!$B$2:$L$21,11)*$AG149)+$AE149),0)+IFERROR((VLOOKUP(Y149,'Team data'!$B$2:$L$21,11)*$AF149)+(VLOOKUP(Y149,'Team data'!$B$2:$L$21,11)*$AG149)+$AE149,0)</f>
        <v>2.3944629853354531</v>
      </c>
      <c r="AM149">
        <f>IFERROR(((VLOOKUP(Z149,'Team data'!$B$2:$L$21,11)*$AF149)+(VLOOKUP(Z149,'Team data'!$B$2:$L$21,11)*$AG149)+$AE149),0)+IFERROR((VLOOKUP(AA149,'Team data'!$B$2:$L$21,11)*$AF149)+(VLOOKUP(AA149,'Team data'!$B$2:$L$21,11)*$AG149)+$AE149,0)</f>
        <v>2.3982104540734688</v>
      </c>
      <c r="AN149">
        <f>IFERROR(((VLOOKUP(AB149,'Team data'!$B$2:$L$21,11)*$AF149)+(VLOOKUP(AB149,'Team data'!$B$2:$L$21,11)*$AG149)+$AE149),0)+IFERROR((VLOOKUP(AC149,'Team data'!$B$2:$L$21,11)*$AF149)+(VLOOKUP(AC149,'Team data'!$B$2:$L$21,11)*$AG149)+$AE149,0)</f>
        <v>2.2660731943510521</v>
      </c>
      <c r="AO149">
        <f>IFERROR((VLOOKUP(AD149,'Team data'!$B$2:$L$21,11)*$AF149)+(VLOOKUP(AD149,'Team data'!$B$2:$L$21,11)*$AG149)+$AE149,0)</f>
        <v>2.3601994561598945</v>
      </c>
      <c r="AP149">
        <f t="shared" si="2"/>
        <v>21.656134584562032</v>
      </c>
    </row>
    <row r="150" spans="1:42">
      <c r="A150" t="s">
        <v>256</v>
      </c>
      <c r="B150" t="s">
        <v>51</v>
      </c>
      <c r="C150" t="s">
        <v>52</v>
      </c>
      <c r="D150" t="s">
        <v>150</v>
      </c>
      <c r="E150" t="s">
        <v>99</v>
      </c>
      <c r="F150" s="2">
        <v>0.01</v>
      </c>
      <c r="G150" s="2">
        <v>0.16</v>
      </c>
      <c r="H150" s="2">
        <v>0.01</v>
      </c>
      <c r="I150" s="2">
        <v>1.6E-2</v>
      </c>
      <c r="J150" s="2">
        <v>0</v>
      </c>
      <c r="K150" s="2">
        <v>0.24</v>
      </c>
      <c r="L150" s="2">
        <f>(F150+H150+J150)/3</f>
        <v>6.6666666666666671E-3</v>
      </c>
      <c r="M150" s="2">
        <f>(G150+I150+K150)/3</f>
        <v>0.13866666666666666</v>
      </c>
      <c r="N150" s="2">
        <f>SUM(L150+M150)</f>
        <v>0.14533333333333331</v>
      </c>
      <c r="O150" s="2">
        <v>66</v>
      </c>
      <c r="P150" t="s">
        <v>41</v>
      </c>
      <c r="Q150" t="s">
        <v>61</v>
      </c>
      <c r="S150" t="s">
        <v>60</v>
      </c>
      <c r="T150" t="s">
        <v>67</v>
      </c>
      <c r="V150" t="s">
        <v>43</v>
      </c>
      <c r="X150" t="s">
        <v>74</v>
      </c>
      <c r="Z150" t="s">
        <v>77</v>
      </c>
      <c r="AA150" t="s">
        <v>46</v>
      </c>
      <c r="AB150" t="s">
        <v>44</v>
      </c>
      <c r="AD150" t="s">
        <v>47</v>
      </c>
      <c r="AE150" t="str">
        <f>IF(O150&gt;59,"2","1")</f>
        <v>2</v>
      </c>
      <c r="AF150">
        <f>IF(C150="D",L150*6, IF( C150="M",L150*5, L150*4))</f>
        <v>3.3333333333333333E-2</v>
      </c>
      <c r="AG150">
        <f>IF(D150="D",M150*3, IF( D150="M",M150*3, M150*3))</f>
        <v>0.41599999999999998</v>
      </c>
      <c r="AH150">
        <f>IFERROR(((VLOOKUP(Q150,'Team data'!$B$2:$L$21,11)*$AF150)+(VLOOKUP(Q150,'Team data'!$B$2:$L$21,11)*$AG150)+$AE150),0)+IFERROR((VLOOKUP(R150,'Team data'!$B$2:$L$21,11)*$AF150)+(VLOOKUP(R150,'Team data'!$B$2:$L$21,11)*$AG150)+$AE150,0)</f>
        <v>2.4872699723057572</v>
      </c>
      <c r="AI150">
        <f>IFERROR((VLOOKUP(S150,'Team data'!$B$2:$L$21,11)*$AF150)+(VLOOKUP(S150,'Team data'!$B$2:$L$21,11)*$AG150)+$AE150,0)</f>
        <v>2.406657342493209</v>
      </c>
      <c r="AJ150">
        <f>IFERROR(((VLOOKUP(T150,'Team data'!$B$2:$L$21,11)*$AF150)+(VLOOKUP(T150,'Team data'!$B$2:$L$21,11)*$AG150)+$AE150),0)+IFERROR((VLOOKUP(U150,'Team data'!$B$2:$L$21,11)*$AF150)+(VLOOKUP(U150,'Team data'!$B$2:$L$21,11)*$AG150)+$AE150,0)</f>
        <v>2.406657342493209</v>
      </c>
      <c r="AK150">
        <f>IFERROR(((VLOOKUP(V150,'Team data'!$B$2:$L$21,11)*$AF150)+(VLOOKUP(V150,'Team data'!$B$2:$L$21,11)*$AG150)+$AE150),0)+IFERROR((VLOOKUP(W150,'Team data'!$B$2:$L$21,11)*$AF150)+(VLOOKUP(W150,'Team data'!$B$2:$L$21,11)*$AG150)+$AE150,0)</f>
        <v>2.4028303819940837</v>
      </c>
      <c r="AL150">
        <f>IFERROR(((VLOOKUP(X150,'Team data'!$B$2:$L$21,11)*$AF150)+(VLOOKUP(X150,'Team data'!$B$2:$L$21,11)*$AG150)+$AE150),0)+IFERROR((VLOOKUP(Y150,'Team data'!$B$2:$L$21,11)*$AF150)+(VLOOKUP(Y150,'Team data'!$B$2:$L$21,11)*$AG150)+$AE150,0)</f>
        <v>2.5490267139988347</v>
      </c>
      <c r="AM150">
        <f>IFERROR(((VLOOKUP(Z150,'Team data'!$B$2:$L$21,11)*$AF150)+(VLOOKUP(Z150,'Team data'!$B$2:$L$21,11)*$AG150)+$AE150),0)+IFERROR((VLOOKUP(AA150,'Team data'!$B$2:$L$21,11)*$AF150)+(VLOOKUP(AA150,'Team data'!$B$2:$L$21,11)*$AG150)+$AE150,0)</f>
        <v>4.6602142592453877</v>
      </c>
      <c r="AN150">
        <f>IFERROR(((VLOOKUP(AB150,'Team data'!$B$2:$L$21,11)*$AF150)+(VLOOKUP(AB150,'Team data'!$B$2:$L$21,11)*$AG150)+$AE150),0)+IFERROR((VLOOKUP(AC150,'Team data'!$B$2:$L$21,11)*$AF150)+(VLOOKUP(AC150,'Team data'!$B$2:$L$21,11)*$AG150)+$AE150,0)</f>
        <v>2.4598323921068861</v>
      </c>
      <c r="AO150">
        <f>IFERROR((VLOOKUP(AD150,'Team data'!$B$2:$L$21,11)*$AF150)+(VLOOKUP(AD150,'Team data'!$B$2:$L$21,11)*$AG150)+$AE150,0)</f>
        <v>2.6045776080677507</v>
      </c>
      <c r="AP150">
        <f t="shared" si="2"/>
        <v>21.977066012705119</v>
      </c>
    </row>
    <row r="151" spans="1:42">
      <c r="A151" t="s">
        <v>257</v>
      </c>
      <c r="B151" t="s">
        <v>51</v>
      </c>
      <c r="C151" t="s">
        <v>52</v>
      </c>
      <c r="D151" t="s">
        <v>108</v>
      </c>
      <c r="E151" t="s">
        <v>74</v>
      </c>
      <c r="F151" s="2">
        <v>0.2</v>
      </c>
      <c r="G151" s="2">
        <v>0.13</v>
      </c>
      <c r="H151" s="2">
        <v>0.24</v>
      </c>
      <c r="I151" s="2">
        <v>0.16</v>
      </c>
      <c r="J151" s="2">
        <v>0.26</v>
      </c>
      <c r="K151" s="2">
        <v>0.15</v>
      </c>
      <c r="L151" s="2">
        <f>(F151+H151+J151)/3</f>
        <v>0.23333333333333331</v>
      </c>
      <c r="M151" s="2">
        <f>(G151+I151+K151)/3</f>
        <v>0.1466666666666667</v>
      </c>
      <c r="N151" s="2">
        <f>SUM(L151+M151)</f>
        <v>0.38</v>
      </c>
      <c r="O151" s="2">
        <v>76</v>
      </c>
      <c r="P151" t="s">
        <v>41</v>
      </c>
      <c r="Q151" t="s">
        <v>97</v>
      </c>
      <c r="S151" t="s">
        <v>66</v>
      </c>
      <c r="T151" t="s">
        <v>71</v>
      </c>
      <c r="U151" t="s">
        <v>75</v>
      </c>
      <c r="V151" t="s">
        <v>58</v>
      </c>
      <c r="X151" t="s">
        <v>59</v>
      </c>
      <c r="Z151" t="s">
        <v>42</v>
      </c>
      <c r="AA151" t="s">
        <v>45</v>
      </c>
      <c r="AB151" t="s">
        <v>57</v>
      </c>
      <c r="AC151" t="s">
        <v>76</v>
      </c>
      <c r="AD151" t="s">
        <v>55</v>
      </c>
      <c r="AE151" t="str">
        <f>IF(O151&gt;59,"2","1")</f>
        <v>2</v>
      </c>
      <c r="AF151">
        <f>IF(C151="D",L151*6, IF( C151="M",L151*5, L151*4))</f>
        <v>1.1666666666666665</v>
      </c>
      <c r="AG151">
        <f>IF(D151="D",M151*3, IF( D151="M",M151*3, M151*3))</f>
        <v>0.44000000000000006</v>
      </c>
      <c r="AH151">
        <f>IFERROR(((VLOOKUP(Q151,'Team data'!$B$2:$L$21,11)*$AF151)+(VLOOKUP(Q151,'Team data'!$B$2:$L$21,11)*$AG151)+$AE151),0)+IFERROR((VLOOKUP(R151,'Team data'!$B$2:$L$21,11)*$AF151)+(VLOOKUP(R151,'Team data'!$B$2:$L$21,11)*$AG151)+$AE151,0)</f>
        <v>3.5813639617857493</v>
      </c>
      <c r="AI151">
        <f>IFERROR((VLOOKUP(S151,'Team data'!$B$2:$L$21,11)*$AF151)+(VLOOKUP(S151,'Team data'!$B$2:$L$21,11)*$AG151)+$AE151,0)</f>
        <v>3.3152737717353711</v>
      </c>
      <c r="AJ151">
        <f>IFERROR(((VLOOKUP(T151,'Team data'!$B$2:$L$21,11)*$AF151)+(VLOOKUP(T151,'Team data'!$B$2:$L$21,11)*$AG151)+$AE151),0)+IFERROR((VLOOKUP(U151,'Team data'!$B$2:$L$21,11)*$AF151)+(VLOOKUP(U151,'Team data'!$B$2:$L$21,11)*$AG151)+$AE151,0)</f>
        <v>7.4258307299293342</v>
      </c>
      <c r="AK151">
        <f>IFERROR(((VLOOKUP(V151,'Team data'!$B$2:$L$21,11)*$AF151)+(VLOOKUP(V151,'Team data'!$B$2:$L$21,11)*$AG151)+$AE151),0)+IFERROR((VLOOKUP(W151,'Team data'!$B$2:$L$21,11)*$AF151)+(VLOOKUP(W151,'Team data'!$B$2:$L$21,11)*$AG151)+$AE151,0)</f>
        <v>3.4540715065409993</v>
      </c>
      <c r="AL151">
        <f>IFERROR(((VLOOKUP(X151,'Team data'!$B$2:$L$21,11)*$AF151)+(VLOOKUP(X151,'Team data'!$B$2:$L$21,11)*$AG151)+$AE151),0)+IFERROR((VLOOKUP(Y151,'Team data'!$B$2:$L$21,11)*$AF151)+(VLOOKUP(Y151,'Team data'!$B$2:$L$21,11)*$AG151)+$AE151,0)</f>
        <v>3.3437921776933131</v>
      </c>
      <c r="AM151">
        <f>IFERROR(((VLOOKUP(Z151,'Team data'!$B$2:$L$21,11)*$AF151)+(VLOOKUP(Z151,'Team data'!$B$2:$L$21,11)*$AG151)+$AE151),0)+IFERROR((VLOOKUP(AA151,'Team data'!$B$2:$L$21,11)*$AF151)+(VLOOKUP(AA151,'Team data'!$B$2:$L$21,11)*$AG151)+$AE151,0)</f>
        <v>6.6550855509046301</v>
      </c>
      <c r="AN151">
        <f>IFERROR(((VLOOKUP(AB151,'Team data'!$B$2:$L$21,11)*$AF151)+(VLOOKUP(AB151,'Team data'!$B$2:$L$21,11)*$AG151)+$AE151),0)+IFERROR((VLOOKUP(AC151,'Team data'!$B$2:$L$21,11)*$AF151)+(VLOOKUP(AC151,'Team data'!$B$2:$L$21,11)*$AG151)+$AE151,0)</f>
        <v>7.9761756704644009</v>
      </c>
      <c r="AO151">
        <f>IFERROR((VLOOKUP(AD151,'Team data'!$B$2:$L$21,11)*$AF151)+(VLOOKUP(AD151,'Team data'!$B$2:$L$21,11)*$AG151)+$AE151,0)</f>
        <v>3.6062104698529005</v>
      </c>
      <c r="AP151">
        <f t="shared" si="2"/>
        <v>39.357803838906705</v>
      </c>
    </row>
    <row r="152" spans="1:42">
      <c r="A152" t="s">
        <v>258</v>
      </c>
      <c r="B152" t="s">
        <v>37</v>
      </c>
      <c r="C152" t="s">
        <v>38</v>
      </c>
      <c r="D152" t="s">
        <v>103</v>
      </c>
      <c r="E152" t="s">
        <v>104</v>
      </c>
      <c r="F152" s="2">
        <v>0.01</v>
      </c>
      <c r="G152" s="2">
        <v>0.03</v>
      </c>
      <c r="H152" s="2">
        <v>0.01</v>
      </c>
      <c r="I152" s="2">
        <v>0.05</v>
      </c>
      <c r="J152" s="2">
        <v>0.01</v>
      </c>
      <c r="K152" s="2">
        <v>0.06</v>
      </c>
      <c r="L152" s="2">
        <f>(F152+H152+J152)/3</f>
        <v>0.01</v>
      </c>
      <c r="M152" s="2">
        <f>(G152+I152+K152)/3</f>
        <v>4.6666666666666669E-2</v>
      </c>
      <c r="N152" s="2">
        <f>SUM(L152+M152)</f>
        <v>5.6666666666666671E-2</v>
      </c>
      <c r="O152" s="2">
        <v>95</v>
      </c>
      <c r="P152" t="s">
        <v>41</v>
      </c>
      <c r="Q152" t="s">
        <v>77</v>
      </c>
      <c r="S152" t="s">
        <v>70</v>
      </c>
      <c r="T152" t="s">
        <v>79</v>
      </c>
      <c r="V152" t="s">
        <v>105</v>
      </c>
      <c r="X152" t="s">
        <v>44</v>
      </c>
      <c r="Z152" t="s">
        <v>81</v>
      </c>
      <c r="AB152" t="s">
        <v>74</v>
      </c>
      <c r="AC152" t="s">
        <v>42</v>
      </c>
      <c r="AD152" t="s">
        <v>45</v>
      </c>
      <c r="AE152" t="str">
        <f>IF(O152&gt;59,"2","1")</f>
        <v>2</v>
      </c>
      <c r="AF152">
        <f>IF(C152="D",L152*6, IF( C152="M",L152*5, L152*4))</f>
        <v>0.06</v>
      </c>
      <c r="AG152">
        <f>IF(D152="D",M152*3, IF( D152="M",M152*3, M152*3))</f>
        <v>0.14000000000000001</v>
      </c>
      <c r="AH152">
        <f>IFERROR(((VLOOKUP(Q152,'Team data'!$B$2:$L$21,11)*$AF152)+(VLOOKUP(Q152,'Team data'!$B$2:$L$21,11)*$AG152)+$AE152),0)+IFERROR((VLOOKUP(R152,'Team data'!$B$2:$L$21,11)*$AF152)+(VLOOKUP(R152,'Team data'!$B$2:$L$21,11)*$AG152)+$AE152,0)</f>
        <v>2.1262462435799461</v>
      </c>
      <c r="AI152">
        <f>IFERROR((VLOOKUP(S152,'Team data'!$B$2:$L$21,11)*$AF152)+(VLOOKUP(S152,'Team data'!$B$2:$L$21,11)*$AG152)+$AE152,0)</f>
        <v>2.2494224150072393</v>
      </c>
      <c r="AJ152">
        <f>IFERROR(((VLOOKUP(T152,'Team data'!$B$2:$L$21,11)*$AF152)+(VLOOKUP(T152,'Team data'!$B$2:$L$21,11)*$AG152)+$AE152),0)+IFERROR((VLOOKUP(U152,'Team data'!$B$2:$L$21,11)*$AF152)+(VLOOKUP(U152,'Team data'!$B$2:$L$21,11)*$AG152)+$AE152,0)</f>
        <v>2.1793013569706603</v>
      </c>
      <c r="AK152">
        <f>IFERROR(((VLOOKUP(V152,'Team data'!$B$2:$L$21,11)*$AF152)+(VLOOKUP(V152,'Team data'!$B$2:$L$21,11)*$AG152)+$AE152),0)+IFERROR((VLOOKUP(W152,'Team data'!$B$2:$L$21,11)*$AF152)+(VLOOKUP(W152,'Team data'!$B$2:$L$21,11)*$AG152)+$AE152,0)</f>
        <v>2.0952712721886635</v>
      </c>
      <c r="AL152">
        <f>IFERROR(((VLOOKUP(X152,'Team data'!$B$2:$L$21,11)*$AF152)+(VLOOKUP(X152,'Team data'!$B$2:$L$21,11)*$AG152)+$AE152),0)+IFERROR((VLOOKUP(Y152,'Team data'!$B$2:$L$21,11)*$AF152)+(VLOOKUP(Y152,'Team data'!$B$2:$L$21,11)*$AG152)+$AE152,0)</f>
        <v>2.2046731715609287</v>
      </c>
      <c r="AM152">
        <f>IFERROR(((VLOOKUP(Z152,'Team data'!$B$2:$L$21,11)*$AF152)+(VLOOKUP(Z152,'Team data'!$B$2:$L$21,11)*$AG152)+$AE152),0)+IFERROR((VLOOKUP(AA152,'Team data'!$B$2:$L$21,11)*$AF152)+(VLOOKUP(AA152,'Team data'!$B$2:$L$21,11)*$AG152)+$AE152,0)</f>
        <v>2.1637270255272245</v>
      </c>
      <c r="AN152">
        <f>IFERROR(((VLOOKUP(AB152,'Team data'!$B$2:$L$21,11)*$AF152)+(VLOOKUP(AB152,'Team data'!$B$2:$L$21,11)*$AG152)+$AE152),0)+IFERROR((VLOOKUP(AC152,'Team data'!$B$2:$L$21,11)*$AF152)+(VLOOKUP(AC152,'Team data'!$B$2:$L$21,11)*$AG152)+$AE152,0)</f>
        <v>4.4539401220408337</v>
      </c>
      <c r="AO152">
        <f>IFERROR((VLOOKUP(AD152,'Team data'!$B$2:$L$21,11)*$AF152)+(VLOOKUP(AD152,'Team data'!$B$2:$L$21,11)*$AG152)+$AE152,0)</f>
        <v>2.1209423610686602</v>
      </c>
      <c r="AP152">
        <f t="shared" si="2"/>
        <v>19.593523967944154</v>
      </c>
    </row>
    <row r="153" spans="1:42">
      <c r="A153" t="s">
        <v>259</v>
      </c>
      <c r="B153" t="s">
        <v>63</v>
      </c>
      <c r="C153" t="s">
        <v>64</v>
      </c>
      <c r="D153" t="s">
        <v>150</v>
      </c>
      <c r="E153" t="s">
        <v>99</v>
      </c>
      <c r="F153" s="2">
        <v>0</v>
      </c>
      <c r="G153" s="2">
        <v>0.03</v>
      </c>
      <c r="H153" s="2">
        <v>0</v>
      </c>
      <c r="I153" s="2">
        <v>0.01</v>
      </c>
      <c r="J153" s="2">
        <v>0</v>
      </c>
      <c r="K153" s="2">
        <v>0.01</v>
      </c>
      <c r="L153" s="2">
        <f>(F153+H153+J153)/3</f>
        <v>0</v>
      </c>
      <c r="M153" s="2">
        <f>(G153+I153+K153)/3</f>
        <v>1.6666666666666666E-2</v>
      </c>
      <c r="N153" s="2">
        <f>SUM(L153+M153)</f>
        <v>1.6666666666666666E-2</v>
      </c>
      <c r="O153" s="2">
        <v>97</v>
      </c>
      <c r="P153" t="s">
        <v>41</v>
      </c>
      <c r="Q153" t="s">
        <v>61</v>
      </c>
      <c r="S153" t="s">
        <v>60</v>
      </c>
      <c r="T153" t="s">
        <v>67</v>
      </c>
      <c r="V153" t="s">
        <v>43</v>
      </c>
      <c r="X153" t="s">
        <v>74</v>
      </c>
      <c r="Z153" t="s">
        <v>77</v>
      </c>
      <c r="AA153" t="s">
        <v>46</v>
      </c>
      <c r="AB153" t="s">
        <v>44</v>
      </c>
      <c r="AD153" t="s">
        <v>47</v>
      </c>
      <c r="AE153" t="str">
        <f>IF(O153&gt;59,"2","1")</f>
        <v>2</v>
      </c>
      <c r="AF153">
        <f>IF(C153="D",L153*6, IF( C153="M",L153*5, L153*4))</f>
        <v>0</v>
      </c>
      <c r="AG153">
        <f>IF(D153="D",M153*3, IF( D153="M",M153*3, M153*3))</f>
        <v>0.05</v>
      </c>
      <c r="AH153">
        <f>IFERROR(((VLOOKUP(Q153,'Team data'!$B$2:$L$21,11)*$AF153)+(VLOOKUP(Q153,'Team data'!$B$2:$L$21,11)*$AG153)+$AE153),0)+IFERROR((VLOOKUP(R153,'Team data'!$B$2:$L$21,11)*$AF153)+(VLOOKUP(R153,'Team data'!$B$2:$L$21,11)*$AG153)+$AE153,0)</f>
        <v>2.054221436087436</v>
      </c>
      <c r="AI153">
        <f>IFERROR((VLOOKUP(S153,'Team data'!$B$2:$L$21,11)*$AF153)+(VLOOKUP(S153,'Team data'!$B$2:$L$21,11)*$AG153)+$AE153,0)</f>
        <v>2.0452511879628941</v>
      </c>
      <c r="AJ153">
        <f>IFERROR(((VLOOKUP(T153,'Team data'!$B$2:$L$21,11)*$AF153)+(VLOOKUP(T153,'Team data'!$B$2:$L$21,11)*$AG153)+$AE153),0)+IFERROR((VLOOKUP(U153,'Team data'!$B$2:$L$21,11)*$AF153)+(VLOOKUP(U153,'Team data'!$B$2:$L$21,11)*$AG153)+$AE153,0)</f>
        <v>2.0452511879628941</v>
      </c>
      <c r="AK153">
        <f>IFERROR(((VLOOKUP(V153,'Team data'!$B$2:$L$21,11)*$AF153)+(VLOOKUP(V153,'Team data'!$B$2:$L$21,11)*$AG153)+$AE153),0)+IFERROR((VLOOKUP(W153,'Team data'!$B$2:$L$21,11)*$AF153)+(VLOOKUP(W153,'Team data'!$B$2:$L$21,11)*$AG153)+$AE153,0)</f>
        <v>2.044825339242665</v>
      </c>
      <c r="AL153">
        <f>IFERROR(((VLOOKUP(X153,'Team data'!$B$2:$L$21,11)*$AF153)+(VLOOKUP(X153,'Team data'!$B$2:$L$21,11)*$AG153)+$AE153),0)+IFERROR((VLOOKUP(Y153,'Team data'!$B$2:$L$21,11)*$AF153)+(VLOOKUP(Y153,'Team data'!$B$2:$L$21,11)*$AG153)+$AE153,0)</f>
        <v>2.0610934770770215</v>
      </c>
      <c r="AM153">
        <f>IFERROR(((VLOOKUP(Z153,'Team data'!$B$2:$L$21,11)*$AF153)+(VLOOKUP(Z153,'Team data'!$B$2:$L$21,11)*$AG153)+$AE153),0)+IFERROR((VLOOKUP(AA153,'Team data'!$B$2:$L$21,11)*$AF153)+(VLOOKUP(AA153,'Team data'!$B$2:$L$21,11)*$AG153)+$AE153,0)</f>
        <v>4.0734659784026768</v>
      </c>
      <c r="AN153">
        <f>IFERROR(((VLOOKUP(AB153,'Team data'!$B$2:$L$21,11)*$AF153)+(VLOOKUP(AB153,'Team data'!$B$2:$L$21,11)*$AG153)+$AE153),0)+IFERROR((VLOOKUP(AC153,'Team data'!$B$2:$L$21,11)*$AF153)+(VLOOKUP(AC153,'Team data'!$B$2:$L$21,11)*$AG153)+$AE153,0)</f>
        <v>2.0511682928902322</v>
      </c>
      <c r="AO153">
        <f>IFERROR((VLOOKUP(AD153,'Team data'!$B$2:$L$21,11)*$AF153)+(VLOOKUP(AD153,'Team data'!$B$2:$L$21,11)*$AG153)+$AE153,0)</f>
        <v>2.0672749563873611</v>
      </c>
      <c r="AP153">
        <f t="shared" si="2"/>
        <v>18.442551856013182</v>
      </c>
    </row>
    <row r="154" spans="1:42">
      <c r="A154" t="s">
        <v>260</v>
      </c>
      <c r="B154" t="s">
        <v>87</v>
      </c>
      <c r="C154" t="s">
        <v>88</v>
      </c>
      <c r="D154" t="s">
        <v>186</v>
      </c>
      <c r="E154" t="s">
        <v>56</v>
      </c>
      <c r="F154" s="2">
        <v>0.2</v>
      </c>
      <c r="G154" s="2">
        <v>0.09</v>
      </c>
      <c r="H154" s="2">
        <v>0.22</v>
      </c>
      <c r="I154" s="2">
        <v>7.0000000000000007E-2</v>
      </c>
      <c r="J154" s="2">
        <v>0.18</v>
      </c>
      <c r="K154" s="2">
        <v>0.08</v>
      </c>
      <c r="L154" s="2">
        <f>(F154+H154+J154)/3</f>
        <v>0.20000000000000004</v>
      </c>
      <c r="M154" s="2">
        <f>(G154+I154+K154)/3</f>
        <v>0.08</v>
      </c>
      <c r="N154" s="2">
        <f>SUM(L154+M154)</f>
        <v>0.28000000000000003</v>
      </c>
      <c r="O154" s="2">
        <v>66</v>
      </c>
      <c r="P154" t="s">
        <v>41</v>
      </c>
      <c r="Q154" t="s">
        <v>58</v>
      </c>
      <c r="S154" t="s">
        <v>71</v>
      </c>
      <c r="V154" t="s">
        <v>84</v>
      </c>
      <c r="X154" t="s">
        <v>67</v>
      </c>
      <c r="Z154" t="s">
        <v>45</v>
      </c>
      <c r="AA154" t="s">
        <v>48</v>
      </c>
      <c r="AB154" t="s">
        <v>76</v>
      </c>
      <c r="AD154" t="s">
        <v>77</v>
      </c>
      <c r="AE154" t="str">
        <f>IF(O154&gt;59,"2","1")</f>
        <v>2</v>
      </c>
      <c r="AF154">
        <f>IF(C154="D",L154*6, IF( C154="M",L154*5, L154*4))</f>
        <v>0.80000000000000016</v>
      </c>
      <c r="AG154">
        <f>IF(D154="D",M154*3, IF( D154="M",M154*3, M154*3))</f>
        <v>0.24</v>
      </c>
      <c r="AH154">
        <f>IFERROR(((VLOOKUP(Q154,'Team data'!$B$2:$L$21,11)*$AF154)+(VLOOKUP(Q154,'Team data'!$B$2:$L$21,11)*$AG154)+$AE154),0)+IFERROR((VLOOKUP(R154,'Team data'!$B$2:$L$21,11)*$AF154)+(VLOOKUP(R154,'Team data'!$B$2:$L$21,11)*$AG154)+$AE154,0)</f>
        <v>2.9412247096281989</v>
      </c>
      <c r="AI154">
        <f>IFERROR((VLOOKUP(S154,'Team data'!$B$2:$L$21,11)*$AF154)+(VLOOKUP(S154,'Team data'!$B$2:$L$21,11)*$AG154)+$AE154,0)</f>
        <v>3.1278058706186664</v>
      </c>
      <c r="AJ154">
        <f>IFERROR(((VLOOKUP(T154,'Team data'!$B$2:$L$21,11)*$AF154)+(VLOOKUP(T154,'Team data'!$B$2:$L$21,11)*$AG154)+$AE154),0)+IFERROR((VLOOKUP(U154,'Team data'!$B$2:$L$21,11)*$AF154)+(VLOOKUP(U154,'Team data'!$B$2:$L$21,11)*$AG154)+$AE154,0)</f>
        <v>0</v>
      </c>
      <c r="AK154">
        <f>IFERROR(((VLOOKUP(V154,'Team data'!$B$2:$L$21,11)*$AF154)+(VLOOKUP(V154,'Team data'!$B$2:$L$21,11)*$AG154)+$AE154),0)+IFERROR((VLOOKUP(W154,'Team data'!$B$2:$L$21,11)*$AF154)+(VLOOKUP(W154,'Team data'!$B$2:$L$21,11)*$AG154)+$AE154,0)</f>
        <v>3.064300492116828</v>
      </c>
      <c r="AL154">
        <f>IFERROR(((VLOOKUP(X154,'Team data'!$B$2:$L$21,11)*$AF154)+(VLOOKUP(X154,'Team data'!$B$2:$L$21,11)*$AG154)+$AE154),0)+IFERROR((VLOOKUP(Y154,'Team data'!$B$2:$L$21,11)*$AF154)+(VLOOKUP(Y154,'Team data'!$B$2:$L$21,11)*$AG154)+$AE154,0)</f>
        <v>2.9412247096281989</v>
      </c>
      <c r="AM154">
        <f>IFERROR(((VLOOKUP(Z154,'Team data'!$B$2:$L$21,11)*$AF154)+(VLOOKUP(Z154,'Team data'!$B$2:$L$21,11)*$AG154)+$AE154),0)+IFERROR((VLOOKUP(AA154,'Team data'!$B$2:$L$21,11)*$AF154)+(VLOOKUP(AA154,'Team data'!$B$2:$L$21,11)*$AG154)+$AE154,0)</f>
        <v>5.124310892938083</v>
      </c>
      <c r="AN154">
        <f>IFERROR(((VLOOKUP(AB154,'Team data'!$B$2:$L$21,11)*$AF154)+(VLOOKUP(AB154,'Team data'!$B$2:$L$21,11)*$AG154)+$AE154),0)+IFERROR((VLOOKUP(AC154,'Team data'!$B$2:$L$21,11)*$AF154)+(VLOOKUP(AC154,'Team data'!$B$2:$L$21,11)*$AG154)+$AE154,0)</f>
        <v>3.3993190928571084</v>
      </c>
      <c r="AO154">
        <f>IFERROR((VLOOKUP(AD154,'Team data'!$B$2:$L$21,11)*$AF154)+(VLOOKUP(AD154,'Team data'!$B$2:$L$21,11)*$AG154)+$AE154,0)</f>
        <v>2.6564804666157191</v>
      </c>
      <c r="AP154">
        <f t="shared" si="2"/>
        <v>23.254666234402805</v>
      </c>
    </row>
    <row r="155" spans="1:42">
      <c r="A155" t="s">
        <v>261</v>
      </c>
      <c r="B155" t="s">
        <v>51</v>
      </c>
      <c r="C155" t="s">
        <v>52</v>
      </c>
      <c r="D155" t="s">
        <v>89</v>
      </c>
      <c r="E155" t="s">
        <v>55</v>
      </c>
      <c r="F155" s="2">
        <v>0.05</v>
      </c>
      <c r="G155" s="2">
        <v>0.11</v>
      </c>
      <c r="H155" s="2">
        <v>0.04</v>
      </c>
      <c r="I155" s="2">
        <v>0.11</v>
      </c>
      <c r="J155" s="2">
        <v>0.04</v>
      </c>
      <c r="K155" s="2">
        <v>0.1</v>
      </c>
      <c r="L155" s="2">
        <f>(F155+H155+J155)/3</f>
        <v>4.3333333333333335E-2</v>
      </c>
      <c r="M155" s="2">
        <f>(G155+I155+K155)/3</f>
        <v>0.10666666666666667</v>
      </c>
      <c r="N155" s="2">
        <f>SUM(L155+M155)</f>
        <v>0.15000000000000002</v>
      </c>
      <c r="O155" s="2">
        <v>45</v>
      </c>
      <c r="P155" t="s">
        <v>41</v>
      </c>
      <c r="Q155" t="s">
        <v>90</v>
      </c>
      <c r="S155" t="s">
        <v>80</v>
      </c>
      <c r="T155" t="s">
        <v>46</v>
      </c>
      <c r="U155" t="s">
        <v>84</v>
      </c>
      <c r="V155" t="s">
        <v>49</v>
      </c>
      <c r="X155" t="s">
        <v>66</v>
      </c>
      <c r="Z155" t="s">
        <v>43</v>
      </c>
      <c r="AB155" t="s">
        <v>91</v>
      </c>
      <c r="AD155" t="s">
        <v>85</v>
      </c>
      <c r="AE155" t="str">
        <f>IF(O155&gt;59,"2","1")</f>
        <v>1</v>
      </c>
      <c r="AF155">
        <f>IF(C155="D",L155*6, IF( C155="M",L155*5, L155*4))</f>
        <v>0.21666666666666667</v>
      </c>
      <c r="AG155">
        <f>IF(D155="D",M155*3, IF( D155="M",M155*3, M155*3))</f>
        <v>0.32</v>
      </c>
      <c r="AH155">
        <f>IFERROR(((VLOOKUP(Q155,'Team data'!$B$2:$L$21,11)*$AF155)+(VLOOKUP(Q155,'Team data'!$B$2:$L$21,11)*$AG155)+$AE155),0)+IFERROR((VLOOKUP(R155,'Team data'!$B$2:$L$21,11)*$AF155)+(VLOOKUP(R155,'Team data'!$B$2:$L$21,11)*$AG155)+$AE155,0)</f>
        <v>1.6692834802694261</v>
      </c>
      <c r="AI155">
        <f>IFERROR((VLOOKUP(S155,'Team data'!$B$2:$L$21,11)*$AF155)+(VLOOKUP(S155,'Team data'!$B$2:$L$21,11)*$AG155)+$AE155,0)</f>
        <v>1.324528668867571</v>
      </c>
      <c r="AJ155">
        <f>IFERROR(((VLOOKUP(T155,'Team data'!$B$2:$L$21,11)*$AF155)+(VLOOKUP(T155,'Team data'!$B$2:$L$21,11)*$AG155)+$AE155),0)+IFERROR((VLOOKUP(U155,'Team data'!$B$2:$L$21,11)*$AF155)+(VLOOKUP(U155,'Team data'!$B$2:$L$21,11)*$AG155)+$AE155,0)</f>
        <v>2.9989804249376997</v>
      </c>
      <c r="AK155">
        <f>IFERROR(((VLOOKUP(V155,'Team data'!$B$2:$L$21,11)*$AF155)+(VLOOKUP(V155,'Team data'!$B$2:$L$21,11)*$AG155)+$AE155),0)+IFERROR((VLOOKUP(W155,'Team data'!$B$2:$L$21,11)*$AF155)+(VLOOKUP(W155,'Team data'!$B$2:$L$21,11)*$AG155)+$AE155,0)</f>
        <v>1.4856960841350642</v>
      </c>
      <c r="AL155">
        <f>IFERROR(((VLOOKUP(X155,'Team data'!$B$2:$L$21,11)*$AF155)+(VLOOKUP(X155,'Team data'!$B$2:$L$21,11)*$AG155)+$AE155),0)+IFERROR((VLOOKUP(Y155,'Team data'!$B$2:$L$21,11)*$AF155)+(VLOOKUP(Y155,'Team data'!$B$2:$L$21,11)*$AG155)+$AE155,0)</f>
        <v>1.4393341851647194</v>
      </c>
      <c r="AM155">
        <f>IFERROR(((VLOOKUP(Z155,'Team data'!$B$2:$L$21,11)*$AF155)+(VLOOKUP(Z155,'Team data'!$B$2:$L$21,11)*$AG155)+$AE155),0)+IFERROR((VLOOKUP(AA155,'Team data'!$B$2:$L$21,11)*$AF155)+(VLOOKUP(AA155,'Team data'!$B$2:$L$21,11)*$AG155)+$AE155,0)</f>
        <v>1.4811253078712721</v>
      </c>
      <c r="AN155">
        <f>IFERROR(((VLOOKUP(AB155,'Team data'!$B$2:$L$21,11)*$AF155)+(VLOOKUP(AB155,'Team data'!$B$2:$L$21,11)*$AG155)+$AE155),0)+IFERROR((VLOOKUP(AC155,'Team data'!$B$2:$L$21,11)*$AF155)+(VLOOKUP(AC155,'Team data'!$B$2:$L$21,11)*$AG155)+$AE155,0)</f>
        <v>1.3387607536061885</v>
      </c>
      <c r="AO155">
        <f>IFERROR((VLOOKUP(AD155,'Team data'!$B$2:$L$21,11)*$AF155)+(VLOOKUP(AD155,'Team data'!$B$2:$L$21,11)*$AG155)+$AE155,0)</f>
        <v>1.6557366539600327</v>
      </c>
      <c r="AP155">
        <f t="shared" si="2"/>
        <v>13.393445558811973</v>
      </c>
    </row>
    <row r="156" spans="1:42">
      <c r="A156" t="s">
        <v>262</v>
      </c>
      <c r="B156" t="s">
        <v>37</v>
      </c>
      <c r="C156" t="s">
        <v>38</v>
      </c>
      <c r="D156" t="s">
        <v>110</v>
      </c>
      <c r="E156" t="s">
        <v>91</v>
      </c>
      <c r="F156" s="2">
        <v>0.01</v>
      </c>
      <c r="G156" s="2">
        <v>0.01</v>
      </c>
      <c r="H156" s="2">
        <v>0.01</v>
      </c>
      <c r="I156" s="2">
        <v>0</v>
      </c>
      <c r="J156" s="2">
        <v>0.02</v>
      </c>
      <c r="K156" s="2">
        <v>0</v>
      </c>
      <c r="L156" s="2">
        <f>(F156+H156+J156)/3</f>
        <v>1.3333333333333334E-2</v>
      </c>
      <c r="M156" s="2">
        <f>(G156+I156+K156)/3</f>
        <v>3.3333333333333335E-3</v>
      </c>
      <c r="N156" s="2">
        <f>SUM(L156+M156)</f>
        <v>1.6666666666666666E-2</v>
      </c>
      <c r="O156" s="4">
        <v>97</v>
      </c>
      <c r="P156" t="s">
        <v>41</v>
      </c>
      <c r="Q156" t="s">
        <v>104</v>
      </c>
      <c r="S156" t="s">
        <v>105</v>
      </c>
      <c r="T156" t="s">
        <v>69</v>
      </c>
      <c r="V156" t="s">
        <v>42</v>
      </c>
      <c r="X156" t="s">
        <v>71</v>
      </c>
      <c r="Z156" t="s">
        <v>99</v>
      </c>
      <c r="AA156" t="s">
        <v>111</v>
      </c>
      <c r="AB156" t="s">
        <v>68</v>
      </c>
      <c r="AD156" t="s">
        <v>56</v>
      </c>
      <c r="AE156" t="str">
        <f>IF(O156&gt;59,"2","1")</f>
        <v>2</v>
      </c>
      <c r="AF156">
        <f>IF(C156="D",L156*6, IF( C156="M",L156*5, L156*4))</f>
        <v>0.08</v>
      </c>
      <c r="AG156">
        <f>IF(D156="D",M156*3, IF( D156="M",M156*3, M156*3))</f>
        <v>0.01</v>
      </c>
      <c r="AH156">
        <f>IFERROR(((VLOOKUP(Q156,'Team data'!$B$2:$L$21,11)*$AF156)+(VLOOKUP(Q156,'Team data'!$B$2:$L$21,11)*$AG156)+$AE156),0)+IFERROR((VLOOKUP(R156,'Team data'!$B$2:$L$21,11)*$AF156)+(VLOOKUP(R156,'Team data'!$B$2:$L$21,11)*$AG156)+$AE156,0)</f>
        <v>2.101636910665694</v>
      </c>
      <c r="AI156">
        <f>IFERROR((VLOOKUP(S156,'Team data'!$B$2:$L$21,11)*$AF156)+(VLOOKUP(S156,'Team data'!$B$2:$L$21,11)*$AG156)+$AE156,0)</f>
        <v>2.0428720724848985</v>
      </c>
      <c r="AJ156">
        <f>IFERROR(((VLOOKUP(T156,'Team data'!$B$2:$L$21,11)*$AF156)+(VLOOKUP(T156,'Team data'!$B$2:$L$21,11)*$AG156)+$AE156),0)+IFERROR((VLOOKUP(U156,'Team data'!$B$2:$L$21,11)*$AF156)+(VLOOKUP(U156,'Team data'!$B$2:$L$21,11)*$AG156)+$AE156,0)</f>
        <v>2.0885826285647617</v>
      </c>
      <c r="AK156">
        <f>IFERROR(((VLOOKUP(V156,'Team data'!$B$2:$L$21,11)*$AF156)+(VLOOKUP(V156,'Team data'!$B$2:$L$21,11)*$AG156)+$AE156),0)+IFERROR((VLOOKUP(W156,'Team data'!$B$2:$L$21,11)*$AF156)+(VLOOKUP(W156,'Team data'!$B$2:$L$21,11)*$AG156)+$AE156,0)</f>
        <v>2.0943047961797356</v>
      </c>
      <c r="AL156">
        <f>IFERROR(((VLOOKUP(X156,'Team data'!$B$2:$L$21,11)*$AF156)+(VLOOKUP(X156,'Team data'!$B$2:$L$21,11)*$AG156)+$AE156),0)+IFERROR((VLOOKUP(Y156,'Team data'!$B$2:$L$21,11)*$AF156)+(VLOOKUP(Y156,'Team data'!$B$2:$L$21,11)*$AG156)+$AE156,0)</f>
        <v>2.0975985849573844</v>
      </c>
      <c r="AM156">
        <f>IFERROR(((VLOOKUP(Z156,'Team data'!$B$2:$L$21,11)*$AF156)+(VLOOKUP(Z156,'Team data'!$B$2:$L$21,11)*$AG156)+$AE156),0)+IFERROR((VLOOKUP(AA156,'Team data'!$B$2:$L$21,11)*$AF156)+(VLOOKUP(AA156,'Team data'!$B$2:$L$21,11)*$AG156)+$AE156,0)</f>
        <v>4.1567268038886436</v>
      </c>
      <c r="AN156">
        <f>IFERROR(((VLOOKUP(AB156,'Team data'!$B$2:$L$21,11)*$AF156)+(VLOOKUP(AB156,'Team data'!$B$2:$L$21,11)*$AG156)+$AE156),0)+IFERROR((VLOOKUP(AC156,'Team data'!$B$2:$L$21,11)*$AF156)+(VLOOKUP(AC156,'Team data'!$B$2:$L$21,11)*$AG156)+$AE156,0)</f>
        <v>2.089974445406698</v>
      </c>
      <c r="AO156">
        <f>IFERROR((VLOOKUP(AD156,'Team data'!$B$2:$L$21,11)*$AF156)+(VLOOKUP(AD156,'Team data'!$B$2:$L$21,11)*$AG156)+$AE156,0)</f>
        <v>2.0844435161100239</v>
      </c>
      <c r="AP156">
        <f t="shared" si="2"/>
        <v>18.756139758257842</v>
      </c>
    </row>
    <row r="157" spans="1:42">
      <c r="A157" t="s">
        <v>263</v>
      </c>
      <c r="B157" t="s">
        <v>51</v>
      </c>
      <c r="C157" t="s">
        <v>52</v>
      </c>
      <c r="D157" t="s">
        <v>147</v>
      </c>
      <c r="E157" t="s">
        <v>48</v>
      </c>
      <c r="F157" s="2">
        <v>0.44</v>
      </c>
      <c r="G157" s="2">
        <v>0.2</v>
      </c>
      <c r="H157" s="2">
        <v>0.52</v>
      </c>
      <c r="I157" s="2">
        <v>0.25</v>
      </c>
      <c r="J157" s="2">
        <v>0.48</v>
      </c>
      <c r="K157" s="2">
        <v>0.23</v>
      </c>
      <c r="L157" s="2">
        <f>(F157+H157+J157)/3</f>
        <v>0.48</v>
      </c>
      <c r="M157" s="2">
        <f>(G157+I157+K157)/3</f>
        <v>0.22666666666666668</v>
      </c>
      <c r="N157" s="2">
        <f>SUM(L157+M157)</f>
        <v>0.70666666666666667</v>
      </c>
      <c r="O157" s="4">
        <v>53</v>
      </c>
      <c r="P157" t="s">
        <v>41</v>
      </c>
      <c r="Q157" t="s">
        <v>84</v>
      </c>
      <c r="S157" t="s">
        <v>91</v>
      </c>
      <c r="T157" t="s">
        <v>67</v>
      </c>
      <c r="V157" t="s">
        <v>104</v>
      </c>
      <c r="X157" t="s">
        <v>90</v>
      </c>
      <c r="Z157" t="s">
        <v>61</v>
      </c>
      <c r="AA157" t="s">
        <v>98</v>
      </c>
      <c r="AB157" t="s">
        <v>54</v>
      </c>
      <c r="AD157" t="s">
        <v>58</v>
      </c>
      <c r="AE157" t="str">
        <f>IF(O157&gt;59,"2","1")</f>
        <v>1</v>
      </c>
      <c r="AF157">
        <f>IF(C157="D",L157*6, IF( C157="M",L157*5, L157*4))</f>
        <v>2.4</v>
      </c>
      <c r="AG157">
        <f>IF(D157="D",M157*3, IF( D157="M",M157*3, M157*3))</f>
        <v>0.68</v>
      </c>
      <c r="AH157">
        <f>IFERROR(((VLOOKUP(Q157,'Team data'!$B$2:$L$21,11)*$AF157)+(VLOOKUP(Q157,'Team data'!$B$2:$L$21,11)*$AG157)+$AE157),0)+IFERROR((VLOOKUP(R157,'Team data'!$B$2:$L$21,11)*$AF157)+(VLOOKUP(R157,'Team data'!$B$2:$L$21,11)*$AG157)+$AE157,0)</f>
        <v>4.1519668420382985</v>
      </c>
      <c r="AI157">
        <f>IFERROR((VLOOKUP(S157,'Team data'!$B$2:$L$21,11)*$AF157)+(VLOOKUP(S157,'Team data'!$B$2:$L$21,11)*$AG157)+$AE157,0)</f>
        <v>2.9441921511311682</v>
      </c>
      <c r="AJ157">
        <f>IFERROR(((VLOOKUP(T157,'Team data'!$B$2:$L$21,11)*$AF157)+(VLOOKUP(T157,'Team data'!$B$2:$L$21,11)*$AG157)+$AE157),0)+IFERROR((VLOOKUP(U157,'Team data'!$B$2:$L$21,11)*$AF157)+(VLOOKUP(U157,'Team data'!$B$2:$L$21,11)*$AG157)+$AE157,0)</f>
        <v>3.787473178514281</v>
      </c>
      <c r="AK157">
        <f>IFERROR(((VLOOKUP(V157,'Team data'!$B$2:$L$21,11)*$AF157)+(VLOOKUP(V157,'Team data'!$B$2:$L$21,11)*$AG157)+$AE157),0)+IFERROR((VLOOKUP(W157,'Team data'!$B$2:$L$21,11)*$AF157)+(VLOOKUP(W157,'Team data'!$B$2:$L$21,11)*$AG157)+$AE157,0)</f>
        <v>4.4782409427815226</v>
      </c>
      <c r="AL157">
        <f>IFERROR(((VLOOKUP(X157,'Team data'!$B$2:$L$21,11)*$AF157)+(VLOOKUP(X157,'Team data'!$B$2:$L$21,11)*$AG157)+$AE157),0)+IFERROR((VLOOKUP(Y157,'Team data'!$B$2:$L$21,11)*$AF157)+(VLOOKUP(Y157,'Team data'!$B$2:$L$21,11)*$AG157)+$AE157,0)</f>
        <v>4.8411051911114882</v>
      </c>
      <c r="AM157">
        <f>IFERROR(((VLOOKUP(Z157,'Team data'!$B$2:$L$21,11)*$AF157)+(VLOOKUP(Z157,'Team data'!$B$2:$L$21,11)*$AG157)+$AE157),0)+IFERROR((VLOOKUP(AA157,'Team data'!$B$2:$L$21,11)*$AF157)+(VLOOKUP(AA157,'Team data'!$B$2:$L$21,11)*$AG157)+$AE157,0)</f>
        <v>8.2298852365290944</v>
      </c>
      <c r="AN157">
        <f>IFERROR(((VLOOKUP(AB157,'Team data'!$B$2:$L$21,11)*$AF157)+(VLOOKUP(AB157,'Team data'!$B$2:$L$21,11)*$AG157)+$AE157),0)+IFERROR((VLOOKUP(AC157,'Team data'!$B$2:$L$21,11)*$AF157)+(VLOOKUP(AC157,'Team data'!$B$2:$L$21,11)*$AG157)+$AE157,0)</f>
        <v>3.8342751971826425</v>
      </c>
      <c r="AO157">
        <f>IFERROR((VLOOKUP(AD157,'Team data'!$B$2:$L$21,11)*$AF157)+(VLOOKUP(AD157,'Team data'!$B$2:$L$21,11)*$AG157)+$AE157,0)</f>
        <v>3.787473178514281</v>
      </c>
      <c r="AP157">
        <f t="shared" si="2"/>
        <v>36.054611917802774</v>
      </c>
    </row>
    <row r="158" spans="1:42">
      <c r="A158" t="s">
        <v>264</v>
      </c>
      <c r="B158" t="s">
        <v>63</v>
      </c>
      <c r="C158" t="s">
        <v>64</v>
      </c>
      <c r="D158" t="s">
        <v>93</v>
      </c>
      <c r="E158" t="s">
        <v>70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f>(F158+H158+J158)/3</f>
        <v>0</v>
      </c>
      <c r="M158" s="2">
        <f>(G158+I158+K158)/3</f>
        <v>0</v>
      </c>
      <c r="N158" s="2">
        <f>SUM(L158+M158)</f>
        <v>0</v>
      </c>
      <c r="O158" s="2">
        <v>96</v>
      </c>
      <c r="P158" t="s">
        <v>96</v>
      </c>
      <c r="Q158" t="s">
        <v>55</v>
      </c>
      <c r="S158" t="s">
        <v>57</v>
      </c>
      <c r="V158" t="s">
        <v>81</v>
      </c>
      <c r="X158" t="s">
        <v>48</v>
      </c>
      <c r="Z158" t="s">
        <v>78</v>
      </c>
      <c r="AB158" t="s">
        <v>67</v>
      </c>
      <c r="AC158" t="s">
        <v>80</v>
      </c>
      <c r="AD158" t="s">
        <v>43</v>
      </c>
      <c r="AE158" t="str">
        <f>IF(O158&gt;59,"2","1")</f>
        <v>2</v>
      </c>
      <c r="AF158">
        <f>IF(C158="D",L158*6, IF( C158="M",L158*5, L158*4))</f>
        <v>0</v>
      </c>
      <c r="AG158">
        <f>IF(D158="D",M158*3, IF( D158="M",M158*3, M158*3))</f>
        <v>0</v>
      </c>
      <c r="AH158">
        <f>IFERROR(((VLOOKUP(Q158,'Team data'!$B$2:$L$21,11)*$AF158)+(VLOOKUP(Q158,'Team data'!$B$2:$L$21,11)*$AG158)+$AE158),0)+IFERROR((VLOOKUP(R158,'Team data'!$B$2:$L$21,11)*$AF158)+(VLOOKUP(R158,'Team data'!$B$2:$L$21,11)*$AG158)+$AE158,0)</f>
        <v>2</v>
      </c>
      <c r="AI158">
        <f>IFERROR((VLOOKUP(S158,'Team data'!$B$2:$L$21,11)*$AF158)+(VLOOKUP(S158,'Team data'!$B$2:$L$21,11)*$AG158)+$AE158,0)</f>
        <v>2</v>
      </c>
      <c r="AJ158">
        <f>IFERROR(((VLOOKUP(T158,'Team data'!$B$2:$L$21,11)*$AF158)+(VLOOKUP(T158,'Team data'!$B$2:$L$21,11)*$AG158)+$AE158),0)+IFERROR((VLOOKUP(U158,'Team data'!$B$2:$L$21,11)*$AF158)+(VLOOKUP(U158,'Team data'!$B$2:$L$21,11)*$AG158)+$AE158,0)</f>
        <v>0</v>
      </c>
      <c r="AK158">
        <f>IFERROR(((VLOOKUP(V158,'Team data'!$B$2:$L$21,11)*$AF158)+(VLOOKUP(V158,'Team data'!$B$2:$L$21,11)*$AG158)+$AE158),0)+IFERROR((VLOOKUP(W158,'Team data'!$B$2:$L$21,11)*$AF158)+(VLOOKUP(W158,'Team data'!$B$2:$L$21,11)*$AG158)+$AE158,0)</f>
        <v>2</v>
      </c>
      <c r="AL158">
        <f>IFERROR(((VLOOKUP(X158,'Team data'!$B$2:$L$21,11)*$AF158)+(VLOOKUP(X158,'Team data'!$B$2:$L$21,11)*$AG158)+$AE158),0)+IFERROR((VLOOKUP(Y158,'Team data'!$B$2:$L$21,11)*$AF158)+(VLOOKUP(Y158,'Team data'!$B$2:$L$21,11)*$AG158)+$AE158,0)</f>
        <v>2</v>
      </c>
      <c r="AM158">
        <f>IFERROR(((VLOOKUP(Z158,'Team data'!$B$2:$L$21,11)*$AF158)+(VLOOKUP(Z158,'Team data'!$B$2:$L$21,11)*$AG158)+$AE158),0)+IFERROR((VLOOKUP(AA158,'Team data'!$B$2:$L$21,11)*$AF158)+(VLOOKUP(AA158,'Team data'!$B$2:$L$21,11)*$AG158)+$AE158,0)</f>
        <v>2</v>
      </c>
      <c r="AN158">
        <f>IFERROR(((VLOOKUP(AB158,'Team data'!$B$2:$L$21,11)*$AF158)+(VLOOKUP(AB158,'Team data'!$B$2:$L$21,11)*$AG158)+$AE158),0)+IFERROR((VLOOKUP(AC158,'Team data'!$B$2:$L$21,11)*$AF158)+(VLOOKUP(AC158,'Team data'!$B$2:$L$21,11)*$AG158)+$AE158,0)</f>
        <v>4</v>
      </c>
      <c r="AO158">
        <f>IFERROR((VLOOKUP(AD158,'Team data'!$B$2:$L$21,11)*$AF158)+(VLOOKUP(AD158,'Team data'!$B$2:$L$21,11)*$AG158)+$AE158,0)</f>
        <v>2</v>
      </c>
      <c r="AP158">
        <f t="shared" si="2"/>
        <v>16</v>
      </c>
    </row>
    <row r="159" spans="1:42">
      <c r="A159" t="s">
        <v>265</v>
      </c>
      <c r="B159" t="s">
        <v>51</v>
      </c>
      <c r="C159" t="s">
        <v>52</v>
      </c>
      <c r="D159" t="s">
        <v>103</v>
      </c>
      <c r="E159" t="s">
        <v>104</v>
      </c>
      <c r="F159" s="2">
        <v>0.04</v>
      </c>
      <c r="G159" s="2">
        <v>7.0000000000000007E-2</v>
      </c>
      <c r="H159" s="2">
        <v>0.04</v>
      </c>
      <c r="I159" s="2">
        <v>0.05</v>
      </c>
      <c r="J159" s="2">
        <v>0.04</v>
      </c>
      <c r="K159" s="2">
        <v>0.08</v>
      </c>
      <c r="L159" s="2">
        <f>(F159+H159+J159)/3</f>
        <v>0.04</v>
      </c>
      <c r="M159" s="2">
        <f>(G159+I159+K159)/3</f>
        <v>6.6666666666666666E-2</v>
      </c>
      <c r="N159" s="2">
        <f>SUM(L159+M159)</f>
        <v>0.10666666666666666</v>
      </c>
      <c r="O159" s="2">
        <v>71</v>
      </c>
      <c r="P159" t="s">
        <v>41</v>
      </c>
      <c r="Q159" t="s">
        <v>77</v>
      </c>
      <c r="S159" t="s">
        <v>70</v>
      </c>
      <c r="T159" t="s">
        <v>79</v>
      </c>
      <c r="V159" t="s">
        <v>105</v>
      </c>
      <c r="X159" t="s">
        <v>44</v>
      </c>
      <c r="Z159" t="s">
        <v>81</v>
      </c>
      <c r="AB159" t="s">
        <v>74</v>
      </c>
      <c r="AC159" t="s">
        <v>42</v>
      </c>
      <c r="AD159" t="s">
        <v>45</v>
      </c>
      <c r="AE159" t="str">
        <f>IF(O159&gt;59,"2","1")</f>
        <v>2</v>
      </c>
      <c r="AF159">
        <f>IF(C159="D",L159*6, IF( C159="M",L159*5, L159*4))</f>
        <v>0.2</v>
      </c>
      <c r="AG159">
        <f>IF(D159="D",M159*3, IF( D159="M",M159*3, M159*3))</f>
        <v>0.2</v>
      </c>
      <c r="AH159">
        <f>IFERROR(((VLOOKUP(Q159,'Team data'!$B$2:$L$21,11)*$AF159)+(VLOOKUP(Q159,'Team data'!$B$2:$L$21,11)*$AG159)+$AE159),0)+IFERROR((VLOOKUP(R159,'Team data'!$B$2:$L$21,11)*$AF159)+(VLOOKUP(R159,'Team data'!$B$2:$L$21,11)*$AG159)+$AE159,0)</f>
        <v>2.2524924871598921</v>
      </c>
      <c r="AI159">
        <f>IFERROR((VLOOKUP(S159,'Team data'!$B$2:$L$21,11)*$AF159)+(VLOOKUP(S159,'Team data'!$B$2:$L$21,11)*$AG159)+$AE159,0)</f>
        <v>2.498844830014479</v>
      </c>
      <c r="AJ159">
        <f>IFERROR(((VLOOKUP(T159,'Team data'!$B$2:$L$21,11)*$AF159)+(VLOOKUP(T159,'Team data'!$B$2:$L$21,11)*$AG159)+$AE159),0)+IFERROR((VLOOKUP(U159,'Team data'!$B$2:$L$21,11)*$AF159)+(VLOOKUP(U159,'Team data'!$B$2:$L$21,11)*$AG159)+$AE159,0)</f>
        <v>2.3586027139413206</v>
      </c>
      <c r="AK159">
        <f>IFERROR(((VLOOKUP(V159,'Team data'!$B$2:$L$21,11)*$AF159)+(VLOOKUP(V159,'Team data'!$B$2:$L$21,11)*$AG159)+$AE159),0)+IFERROR((VLOOKUP(W159,'Team data'!$B$2:$L$21,11)*$AF159)+(VLOOKUP(W159,'Team data'!$B$2:$L$21,11)*$AG159)+$AE159,0)</f>
        <v>2.1905425443773274</v>
      </c>
      <c r="AL159">
        <f>IFERROR(((VLOOKUP(X159,'Team data'!$B$2:$L$21,11)*$AF159)+(VLOOKUP(X159,'Team data'!$B$2:$L$21,11)*$AG159)+$AE159),0)+IFERROR((VLOOKUP(Y159,'Team data'!$B$2:$L$21,11)*$AF159)+(VLOOKUP(Y159,'Team data'!$B$2:$L$21,11)*$AG159)+$AE159,0)</f>
        <v>2.4093463431218569</v>
      </c>
      <c r="AM159">
        <f>IFERROR(((VLOOKUP(Z159,'Team data'!$B$2:$L$21,11)*$AF159)+(VLOOKUP(Z159,'Team data'!$B$2:$L$21,11)*$AG159)+$AE159),0)+IFERROR((VLOOKUP(AA159,'Team data'!$B$2:$L$21,11)*$AF159)+(VLOOKUP(AA159,'Team data'!$B$2:$L$21,11)*$AG159)+$AE159,0)</f>
        <v>2.3274540510544495</v>
      </c>
      <c r="AN159">
        <f>IFERROR(((VLOOKUP(AB159,'Team data'!$B$2:$L$21,11)*$AF159)+(VLOOKUP(AB159,'Team data'!$B$2:$L$21,11)*$AG159)+$AE159),0)+IFERROR((VLOOKUP(AC159,'Team data'!$B$2:$L$21,11)*$AF159)+(VLOOKUP(AC159,'Team data'!$B$2:$L$21,11)*$AG159)+$AE159,0)</f>
        <v>4.9078802440816656</v>
      </c>
      <c r="AO159">
        <f>IFERROR((VLOOKUP(AD159,'Team data'!$B$2:$L$21,11)*$AF159)+(VLOOKUP(AD159,'Team data'!$B$2:$L$21,11)*$AG159)+$AE159,0)</f>
        <v>2.2418847221373199</v>
      </c>
      <c r="AP159">
        <f t="shared" si="2"/>
        <v>21.187047935888312</v>
      </c>
    </row>
    <row r="160" spans="1:42">
      <c r="A160" t="s">
        <v>266</v>
      </c>
      <c r="B160" t="s">
        <v>51</v>
      </c>
      <c r="C160" t="s">
        <v>52</v>
      </c>
      <c r="D160" t="s">
        <v>122</v>
      </c>
      <c r="E160" t="s">
        <v>61</v>
      </c>
      <c r="F160" s="2">
        <v>0.04</v>
      </c>
      <c r="G160" s="2">
        <v>0.01</v>
      </c>
      <c r="H160" s="2">
        <v>0.03</v>
      </c>
      <c r="I160" s="2">
        <v>0.01</v>
      </c>
      <c r="J160" s="2">
        <v>0.04</v>
      </c>
      <c r="K160" s="2">
        <v>0</v>
      </c>
      <c r="L160" s="2">
        <f>(F160+H160+J160)/3</f>
        <v>3.6666666666666674E-2</v>
      </c>
      <c r="M160" s="2">
        <f>(G160+I160+K160)/3</f>
        <v>6.6666666666666671E-3</v>
      </c>
      <c r="N160" s="2">
        <f>SUM(L160+M160)</f>
        <v>4.3333333333333342E-2</v>
      </c>
      <c r="O160" s="2">
        <v>87</v>
      </c>
      <c r="P160" t="s">
        <v>41</v>
      </c>
      <c r="Q160" t="s">
        <v>59</v>
      </c>
      <c r="S160" t="s">
        <v>56</v>
      </c>
      <c r="T160" t="s">
        <v>74</v>
      </c>
      <c r="U160" t="s">
        <v>66</v>
      </c>
      <c r="V160" t="s">
        <v>47</v>
      </c>
      <c r="X160" t="s">
        <v>91</v>
      </c>
      <c r="Z160" t="s">
        <v>105</v>
      </c>
      <c r="AB160" t="s">
        <v>46</v>
      </c>
      <c r="AD160" t="s">
        <v>84</v>
      </c>
      <c r="AE160" t="str">
        <f>IF(O160&gt;59,"2","1")</f>
        <v>2</v>
      </c>
      <c r="AF160">
        <f>IF(C160="D",L160*6, IF( C160="M",L160*5, L160*4))</f>
        <v>0.18333333333333338</v>
      </c>
      <c r="AG160">
        <f>IF(D160="D",M160*3, IF( D160="M",M160*3, M160*3))</f>
        <v>0.02</v>
      </c>
      <c r="AH160">
        <f>IFERROR(((VLOOKUP(Q160,'Team data'!$B$2:$L$21,11)*$AF160)+(VLOOKUP(Q160,'Team data'!$B$2:$L$21,11)*$AG160)+$AE160),0)+IFERROR((VLOOKUP(R160,'Team data'!$B$2:$L$21,11)*$AF160)+(VLOOKUP(R160,'Team data'!$B$2:$L$21,11)*$AG160)+$AE160,0)</f>
        <v>2.1700649851437595</v>
      </c>
      <c r="AI160">
        <f>IFERROR((VLOOKUP(S160,'Team data'!$B$2:$L$21,11)*$AF160)+(VLOOKUP(S160,'Team data'!$B$2:$L$21,11)*$AG160)+$AE160,0)</f>
        <v>2.1907797956559802</v>
      </c>
      <c r="AJ160">
        <f>IFERROR(((VLOOKUP(T160,'Team data'!$B$2:$L$21,11)*$AF160)+(VLOOKUP(T160,'Team data'!$B$2:$L$21,11)*$AG160)+$AE160),0)+IFERROR((VLOOKUP(U160,'Team data'!$B$2:$L$21,11)*$AF160)+(VLOOKUP(U160,'Team data'!$B$2:$L$21,11)*$AG160)+$AE160,0)</f>
        <v>4.4149026160659002</v>
      </c>
      <c r="AK160">
        <f>IFERROR(((VLOOKUP(V160,'Team data'!$B$2:$L$21,11)*$AF160)+(VLOOKUP(V160,'Team data'!$B$2:$L$21,11)*$AG160)+$AE160),0)+IFERROR((VLOOKUP(W160,'Team data'!$B$2:$L$21,11)*$AF160)+(VLOOKUP(W160,'Team data'!$B$2:$L$21,11)*$AG160)+$AE160,0)</f>
        <v>2.2735848226419346</v>
      </c>
      <c r="AL160">
        <f>IFERROR(((VLOOKUP(X160,'Team data'!$B$2:$L$21,11)*$AF160)+(VLOOKUP(X160,'Team data'!$B$2:$L$21,11)*$AG160)+$AE160),0)+IFERROR((VLOOKUP(Y160,'Team data'!$B$2:$L$21,11)*$AF160)+(VLOOKUP(Y160,'Team data'!$B$2:$L$21,11)*$AG160)+$AE160,0)</f>
        <v>2.128350347639612</v>
      </c>
      <c r="AM160">
        <f>IFERROR(((VLOOKUP(Z160,'Team data'!$B$2:$L$21,11)*$AF160)+(VLOOKUP(Z160,'Team data'!$B$2:$L$21,11)*$AG160)+$AE160),0)+IFERROR((VLOOKUP(AA160,'Team data'!$B$2:$L$21,11)*$AF160)+(VLOOKUP(AA160,'Team data'!$B$2:$L$21,11)*$AG160)+$AE160,0)</f>
        <v>2.0968591267251413</v>
      </c>
      <c r="AN160">
        <f>IFERROR(((VLOOKUP(AB160,'Team data'!$B$2:$L$21,11)*$AF160)+(VLOOKUP(AB160,'Team data'!$B$2:$L$21,11)*$AG160)+$AE160),0)+IFERROR((VLOOKUP(AC160,'Team data'!$B$2:$L$21,11)*$AF160)+(VLOOKUP(AC160,'Team data'!$B$2:$L$21,11)*$AG160)+$AE160,0)</f>
        <v>2.1704112978646068</v>
      </c>
      <c r="AO160">
        <f>IFERROR((VLOOKUP(AD160,'Team data'!$B$2:$L$21,11)*$AF160)+(VLOOKUP(AD160,'Team data'!$B$2:$L$21,11)*$AG160)+$AE160,0)</f>
        <v>2.2080843910869441</v>
      </c>
      <c r="AP160">
        <f t="shared" si="2"/>
        <v>19.653037382823879</v>
      </c>
    </row>
    <row r="161" spans="1:42">
      <c r="A161" t="s">
        <v>267</v>
      </c>
      <c r="B161" t="s">
        <v>51</v>
      </c>
      <c r="C161" t="s">
        <v>52</v>
      </c>
      <c r="D161" t="s">
        <v>103</v>
      </c>
      <c r="E161" t="s">
        <v>104</v>
      </c>
      <c r="F161" s="2">
        <v>0.28999999999999998</v>
      </c>
      <c r="G161" s="2">
        <v>0.1</v>
      </c>
      <c r="H161" s="2">
        <v>0.3</v>
      </c>
      <c r="I161" s="2">
        <v>0.1</v>
      </c>
      <c r="J161" s="2">
        <v>0.3</v>
      </c>
      <c r="K161" s="2">
        <v>0.18</v>
      </c>
      <c r="L161" s="2">
        <f>(F161+H161+J161)/3</f>
        <v>0.29666666666666663</v>
      </c>
      <c r="M161" s="2">
        <f>(G161+I161+K161)/3</f>
        <v>0.12666666666666668</v>
      </c>
      <c r="N161" s="2">
        <f>SUM(L161+M161)</f>
        <v>0.42333333333333334</v>
      </c>
      <c r="O161" s="2">
        <v>90</v>
      </c>
      <c r="P161" t="s">
        <v>41</v>
      </c>
      <c r="Q161" t="s">
        <v>77</v>
      </c>
      <c r="S161" t="s">
        <v>70</v>
      </c>
      <c r="T161" t="s">
        <v>79</v>
      </c>
      <c r="V161" t="s">
        <v>105</v>
      </c>
      <c r="X161" t="s">
        <v>44</v>
      </c>
      <c r="Z161" t="s">
        <v>81</v>
      </c>
      <c r="AB161" t="s">
        <v>74</v>
      </c>
      <c r="AC161" t="s">
        <v>42</v>
      </c>
      <c r="AD161" t="s">
        <v>45</v>
      </c>
      <c r="AE161" t="str">
        <f>IF(O161&gt;59,"2","1")</f>
        <v>2</v>
      </c>
      <c r="AF161">
        <f>IF(C161="D",L161*6, IF( C161="M",L161*5, L161*4))</f>
        <v>1.4833333333333332</v>
      </c>
      <c r="AG161">
        <f>IF(D161="D",M161*3, IF( D161="M",M161*3, M161*3))</f>
        <v>0.38</v>
      </c>
      <c r="AH161">
        <f>IFERROR(((VLOOKUP(Q161,'Team data'!$B$2:$L$21,11)*$AF161)+(VLOOKUP(Q161,'Team data'!$B$2:$L$21,11)*$AG161)+$AE161),0)+IFERROR((VLOOKUP(R161,'Team data'!$B$2:$L$21,11)*$AF161)+(VLOOKUP(R161,'Team data'!$B$2:$L$21,11)*$AG161)+$AE161,0)</f>
        <v>3.1761941693531637</v>
      </c>
      <c r="AI161">
        <f>IFERROR((VLOOKUP(S161,'Team data'!$B$2:$L$21,11)*$AF161)+(VLOOKUP(S161,'Team data'!$B$2:$L$21,11)*$AG161)+$AE161,0)</f>
        <v>4.3237854998174479</v>
      </c>
      <c r="AJ161">
        <f>IFERROR(((VLOOKUP(T161,'Team data'!$B$2:$L$21,11)*$AF161)+(VLOOKUP(T161,'Team data'!$B$2:$L$21,11)*$AG161)+$AE161),0)+IFERROR((VLOOKUP(U161,'Team data'!$B$2:$L$21,11)*$AF161)+(VLOOKUP(U161,'Team data'!$B$2:$L$21,11)*$AG161)+$AE161,0)</f>
        <v>3.6704909757766524</v>
      </c>
      <c r="AK161">
        <f>IFERROR(((VLOOKUP(V161,'Team data'!$B$2:$L$21,11)*$AF161)+(VLOOKUP(V161,'Team data'!$B$2:$L$21,11)*$AG161)+$AE161),0)+IFERROR((VLOOKUP(W161,'Team data'!$B$2:$L$21,11)*$AF161)+(VLOOKUP(W161,'Team data'!$B$2:$L$21,11)*$AG161)+$AE161,0)</f>
        <v>2.8876106858910493</v>
      </c>
      <c r="AL161">
        <f>IFERROR(((VLOOKUP(X161,'Team data'!$B$2:$L$21,11)*$AF161)+(VLOOKUP(X161,'Team data'!$B$2:$L$21,11)*$AG161)+$AE161),0)+IFERROR((VLOOKUP(Y161,'Team data'!$B$2:$L$21,11)*$AF161)+(VLOOKUP(Y161,'Team data'!$B$2:$L$21,11)*$AG161)+$AE161,0)</f>
        <v>3.9068717150426497</v>
      </c>
      <c r="AM161">
        <f>IFERROR(((VLOOKUP(Z161,'Team data'!$B$2:$L$21,11)*$AF161)+(VLOOKUP(Z161,'Team data'!$B$2:$L$21,11)*$AG161)+$AE161),0)+IFERROR((VLOOKUP(AA161,'Team data'!$B$2:$L$21,11)*$AF161)+(VLOOKUP(AA161,'Team data'!$B$2:$L$21,11)*$AG161)+$AE161,0)</f>
        <v>3.5253901211619763</v>
      </c>
      <c r="AN161">
        <f>IFERROR(((VLOOKUP(AB161,'Team data'!$B$2:$L$21,11)*$AF161)+(VLOOKUP(AB161,'Team data'!$B$2:$L$21,11)*$AG161)+$AE161),0)+IFERROR((VLOOKUP(AC161,'Team data'!$B$2:$L$21,11)*$AF161)+(VLOOKUP(AC161,'Team data'!$B$2:$L$21,11)*$AG161)+$AE161,0)</f>
        <v>8.2292088036804252</v>
      </c>
      <c r="AO161">
        <f>IFERROR((VLOOKUP(AD161,'Team data'!$B$2:$L$21,11)*$AF161)+(VLOOKUP(AD161,'Team data'!$B$2:$L$21,11)*$AG161)+$AE161,0)</f>
        <v>3.1267796639563494</v>
      </c>
      <c r="AP161">
        <f t="shared" si="2"/>
        <v>32.846331634679714</v>
      </c>
    </row>
    <row r="162" spans="1:42">
      <c r="A162" t="s">
        <v>268</v>
      </c>
      <c r="B162" t="s">
        <v>37</v>
      </c>
      <c r="C162" t="s">
        <v>38</v>
      </c>
      <c r="D162" t="s">
        <v>39</v>
      </c>
      <c r="E162" t="s">
        <v>40</v>
      </c>
      <c r="F162" s="2">
        <v>0.01</v>
      </c>
      <c r="G162" s="2">
        <v>0</v>
      </c>
      <c r="H162" s="2">
        <v>0</v>
      </c>
      <c r="I162" s="2">
        <v>0</v>
      </c>
      <c r="J162" s="2">
        <v>0.01</v>
      </c>
      <c r="K162" s="2">
        <v>0</v>
      </c>
      <c r="L162" s="2">
        <f>(F162+H162+J162)/3</f>
        <v>6.6666666666666671E-3</v>
      </c>
      <c r="M162" s="2">
        <f>(G162+I162+K162)/3</f>
        <v>0</v>
      </c>
      <c r="N162" s="2">
        <f>SUM(L162+M162)</f>
        <v>6.6666666666666671E-3</v>
      </c>
      <c r="O162" s="2">
        <v>81</v>
      </c>
      <c r="P162" t="s">
        <v>41</v>
      </c>
      <c r="Q162" t="s">
        <v>42</v>
      </c>
      <c r="S162" t="s">
        <v>43</v>
      </c>
      <c r="T162" t="s">
        <v>44</v>
      </c>
      <c r="V162" t="s">
        <v>45</v>
      </c>
      <c r="X162" t="s">
        <v>46</v>
      </c>
      <c r="Z162" t="s">
        <v>47</v>
      </c>
      <c r="AB162" t="s">
        <v>48</v>
      </c>
      <c r="AD162" t="s">
        <v>49</v>
      </c>
      <c r="AE162" t="str">
        <f>IF(O162&gt;59,"2","1")</f>
        <v>2</v>
      </c>
      <c r="AF162">
        <f>IF(C162="D",L162*6, IF( C162="M",L162*5, L162*4))</f>
        <v>0.04</v>
      </c>
      <c r="AG162">
        <f>IF(D162="D",M162*3, IF( D162="M",M162*3, M162*3))</f>
        <v>0</v>
      </c>
      <c r="AH162">
        <f>IFERROR(((VLOOKUP(Q162,'Team data'!$B$2:$L$21,11)*$AF162)+(VLOOKUP(Q162,'Team data'!$B$2:$L$21,11)*$AG162)+$AE162),0)+IFERROR((VLOOKUP(R162,'Team data'!$B$2:$L$21,11)*$AF162)+(VLOOKUP(R162,'Team data'!$B$2:$L$21,11)*$AG162)+$AE162,0)</f>
        <v>2.0419132427465492</v>
      </c>
      <c r="AI162">
        <f>IFERROR((VLOOKUP(S162,'Team data'!$B$2:$L$21,11)*$AF162)+(VLOOKUP(S162,'Team data'!$B$2:$L$21,11)*$AG162)+$AE162,0)</f>
        <v>2.0358602713941321</v>
      </c>
      <c r="AJ162">
        <f>IFERROR(((VLOOKUP(T162,'Team data'!$B$2:$L$21,11)*$AF162)+(VLOOKUP(T162,'Team data'!$B$2:$L$21,11)*$AG162)+$AE162),0)+IFERROR((VLOOKUP(U162,'Team data'!$B$2:$L$21,11)*$AF162)+(VLOOKUP(U162,'Team data'!$B$2:$L$21,11)*$AG162)+$AE162,0)</f>
        <v>2.0409346343121859</v>
      </c>
      <c r="AK162">
        <f>IFERROR(((VLOOKUP(V162,'Team data'!$B$2:$L$21,11)*$AF162)+(VLOOKUP(V162,'Team data'!$B$2:$L$21,11)*$AG162)+$AE162),0)+IFERROR((VLOOKUP(W162,'Team data'!$B$2:$L$21,11)*$AF162)+(VLOOKUP(W162,'Team data'!$B$2:$L$21,11)*$AG162)+$AE162,0)</f>
        <v>2.0241884722137322</v>
      </c>
      <c r="AL162">
        <f>IFERROR(((VLOOKUP(X162,'Team data'!$B$2:$L$21,11)*$AF162)+(VLOOKUP(X162,'Team data'!$B$2:$L$21,11)*$AG162)+$AE162),0)+IFERROR((VLOOKUP(Y162,'Team data'!$B$2:$L$21,11)*$AF162)+(VLOOKUP(Y162,'Team data'!$B$2:$L$21,11)*$AG162)+$AE162,0)</f>
        <v>2.0335235340061519</v>
      </c>
      <c r="AM162">
        <f>IFERROR(((VLOOKUP(Z162,'Team data'!$B$2:$L$21,11)*$AF162)+(VLOOKUP(Z162,'Team data'!$B$2:$L$21,11)*$AG162)+$AE162),0)+IFERROR((VLOOKUP(AA162,'Team data'!$B$2:$L$21,11)*$AF162)+(VLOOKUP(AA162,'Team data'!$B$2:$L$21,11)*$AG162)+$AE162,0)</f>
        <v>2.0538199651098887</v>
      </c>
      <c r="AN162">
        <f>IFERROR(((VLOOKUP(AB162,'Team data'!$B$2:$L$21,11)*$AF162)+(VLOOKUP(AB162,'Team data'!$B$2:$L$21,11)*$AG162)+$AE162),0)+IFERROR((VLOOKUP(AC162,'Team data'!$B$2:$L$21,11)*$AF162)+(VLOOKUP(AC162,'Team data'!$B$2:$L$21,11)*$AG162)+$AE162,0)</f>
        <v>2.0190542544377328</v>
      </c>
      <c r="AO162">
        <f>IFERROR((VLOOKUP(AD162,'Team data'!$B$2:$L$21,11)*$AF162)+(VLOOKUP(AD162,'Team data'!$B$2:$L$21,11)*$AG162)+$AE162,0)</f>
        <v>2.0362009503703153</v>
      </c>
      <c r="AP162">
        <f t="shared" si="2"/>
        <v>16.285495324590688</v>
      </c>
    </row>
    <row r="163" spans="1:42">
      <c r="A163" t="s">
        <v>269</v>
      </c>
      <c r="B163" t="s">
        <v>87</v>
      </c>
      <c r="C163" t="s">
        <v>88</v>
      </c>
      <c r="D163" t="s">
        <v>125</v>
      </c>
      <c r="E163" t="s">
        <v>79</v>
      </c>
      <c r="F163" s="2">
        <v>0.28000000000000003</v>
      </c>
      <c r="G163" s="2">
        <v>0.18</v>
      </c>
      <c r="H163" s="2">
        <v>0.36</v>
      </c>
      <c r="I163" s="2">
        <v>0.2</v>
      </c>
      <c r="J163" s="2">
        <v>0.4</v>
      </c>
      <c r="K163" s="2">
        <v>0.16</v>
      </c>
      <c r="L163" s="2">
        <f>(F163+H163+J163)/3</f>
        <v>0.34666666666666668</v>
      </c>
      <c r="M163" s="2">
        <f>(G163+I163+K163)/3</f>
        <v>0.18000000000000002</v>
      </c>
      <c r="N163" s="2">
        <f>SUM(L163+M163)</f>
        <v>0.52666666666666673</v>
      </c>
      <c r="O163" s="2">
        <v>96</v>
      </c>
      <c r="P163" t="s">
        <v>41</v>
      </c>
      <c r="Q163" t="s">
        <v>45</v>
      </c>
      <c r="S163" t="s">
        <v>40</v>
      </c>
      <c r="T163" t="s">
        <v>57</v>
      </c>
      <c r="X163" t="s">
        <v>97</v>
      </c>
      <c r="Z163" t="s">
        <v>55</v>
      </c>
      <c r="AB163" t="s">
        <v>75</v>
      </c>
      <c r="AD163" t="s">
        <v>70</v>
      </c>
      <c r="AE163" t="str">
        <f>IF(O163&gt;59,"2","1")</f>
        <v>2</v>
      </c>
      <c r="AF163">
        <f>IF(C163="D",L163*6, IF( C163="M",L163*5, L163*4))</f>
        <v>1.3866666666666667</v>
      </c>
      <c r="AG163">
        <f>IF(D163="D",M163*3, IF( D163="M",M163*3, M163*3))</f>
        <v>0.54</v>
      </c>
      <c r="AH163">
        <f>IFERROR(((VLOOKUP(Q163,'Team data'!$B$2:$L$21,11)*$AF163)+(VLOOKUP(Q163,'Team data'!$B$2:$L$21,11)*$AG163)+$AE163),0)+IFERROR((VLOOKUP(R163,'Team data'!$B$2:$L$21,11)*$AF163)+(VLOOKUP(R163,'Team data'!$B$2:$L$21,11)*$AG163)+$AE163,0)</f>
        <v>3.1650780782947585</v>
      </c>
      <c r="AI163">
        <f>IFERROR((VLOOKUP(S163,'Team data'!$B$2:$L$21,11)*$AF163)+(VLOOKUP(S163,'Team data'!$B$2:$L$21,11)*$AG163)+$AE163,0)</f>
        <v>3.7729556969389257</v>
      </c>
      <c r="AJ163">
        <f>IFERROR(((VLOOKUP(T163,'Team data'!$B$2:$L$21,11)*$AF163)+(VLOOKUP(T163,'Team data'!$B$2:$L$21,11)*$AG163)+$AE163),0)+IFERROR((VLOOKUP(U163,'Team data'!$B$2:$L$21,11)*$AF163)+(VLOOKUP(U163,'Team data'!$B$2:$L$21,11)*$AG163)+$AE163,0)</f>
        <v>4.175782754250779</v>
      </c>
      <c r="AK163">
        <f>IFERROR(((VLOOKUP(V163,'Team data'!$B$2:$L$21,11)*$AF163)+(VLOOKUP(V163,'Team data'!$B$2:$L$21,11)*$AG163)+$AE163),0)+IFERROR((VLOOKUP(W163,'Team data'!$B$2:$L$21,11)*$AF163)+(VLOOKUP(W163,'Team data'!$B$2:$L$21,11)*$AG163)+$AE163,0)</f>
        <v>0</v>
      </c>
      <c r="AL163">
        <f>IFERROR(((VLOOKUP(X163,'Team data'!$B$2:$L$21,11)*$AF163)+(VLOOKUP(X163,'Team data'!$B$2:$L$21,11)*$AG163)+$AE163),0)+IFERROR((VLOOKUP(Y163,'Team data'!$B$2:$L$21,11)*$AF163)+(VLOOKUP(Y163,'Team data'!$B$2:$L$21,11)*$AG163)+$AE163,0)</f>
        <v>3.8963244189049027</v>
      </c>
      <c r="AM163">
        <f>IFERROR(((VLOOKUP(Z163,'Team data'!$B$2:$L$21,11)*$AF163)+(VLOOKUP(Z163,'Team data'!$B$2:$L$21,11)*$AG163)+$AE163),0)+IFERROR((VLOOKUP(AA163,'Team data'!$B$2:$L$21,11)*$AF163)+(VLOOKUP(AA163,'Team data'!$B$2:$L$21,11)*$AG163)+$AE163,0)</f>
        <v>3.9261196090767152</v>
      </c>
      <c r="AN163">
        <f>IFERROR(((VLOOKUP(AB163,'Team data'!$B$2:$L$21,11)*$AF163)+(VLOOKUP(AB163,'Team data'!$B$2:$L$21,11)*$AG163)+$AE163),0)+IFERROR((VLOOKUP(AC163,'Team data'!$B$2:$L$21,11)*$AF163)+(VLOOKUP(AC163,'Team data'!$B$2:$L$21,11)*$AG163)+$AE163,0)</f>
        <v>4.0188211922921226</v>
      </c>
      <c r="AO163">
        <f>IFERROR((VLOOKUP(AD163,'Team data'!$B$2:$L$21,11)*$AF163)+(VLOOKUP(AD163,'Team data'!$B$2:$L$21,11)*$AG163)+$AE163,0)</f>
        <v>4.4027692645697405</v>
      </c>
      <c r="AP163">
        <f t="shared" si="2"/>
        <v>27.357851014327945</v>
      </c>
    </row>
    <row r="164" spans="1:42">
      <c r="A164" t="s">
        <v>270</v>
      </c>
      <c r="B164" t="s">
        <v>63</v>
      </c>
      <c r="C164" t="s">
        <v>64</v>
      </c>
      <c r="D164" t="s">
        <v>175</v>
      </c>
      <c r="E164" t="s">
        <v>66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f>(F164+H164+J164)/3</f>
        <v>0</v>
      </c>
      <c r="M164" s="2">
        <f>(G164+I164+K164)/3</f>
        <v>0</v>
      </c>
      <c r="N164" s="2">
        <f>SUM(L164+M164)</f>
        <v>0</v>
      </c>
      <c r="O164" s="2">
        <v>89</v>
      </c>
      <c r="P164" t="s">
        <v>41</v>
      </c>
      <c r="Q164" t="s">
        <v>46</v>
      </c>
      <c r="S164" t="s">
        <v>85</v>
      </c>
      <c r="T164" t="s">
        <v>71</v>
      </c>
      <c r="V164" t="s">
        <v>70</v>
      </c>
      <c r="X164" t="s">
        <v>68</v>
      </c>
      <c r="Z164" t="s">
        <v>104</v>
      </c>
      <c r="AA164" t="s">
        <v>176</v>
      </c>
      <c r="AB164" t="s">
        <v>60</v>
      </c>
      <c r="AC164" t="s">
        <v>176</v>
      </c>
      <c r="AD164" t="s">
        <v>69</v>
      </c>
      <c r="AE164" t="str">
        <f>IF(O164&gt;59,"2","1")</f>
        <v>2</v>
      </c>
      <c r="AF164">
        <f>IF(C164="D",L164*6, IF( C164="M",L164*5, L164*4))</f>
        <v>0</v>
      </c>
      <c r="AG164">
        <f>IF(D164="D",M164*3, IF( D164="M",M164*3, M164*3))</f>
        <v>0</v>
      </c>
      <c r="AH164">
        <f>IFERROR(((VLOOKUP(Q164,'Team data'!$B$2:$L$21,11)*$AF164)+(VLOOKUP(Q164,'Team data'!$B$2:$L$21,11)*$AG164)+$AE164),0)+IFERROR((VLOOKUP(R164,'Team data'!$B$2:$L$21,11)*$AF164)+(VLOOKUP(R164,'Team data'!$B$2:$L$21,11)*$AG164)+$AE164,0)</f>
        <v>2</v>
      </c>
      <c r="AI164">
        <f>IFERROR((VLOOKUP(S164,'Team data'!$B$2:$L$21,11)*$AF164)+(VLOOKUP(S164,'Team data'!$B$2:$L$21,11)*$AG164)+$AE164,0)</f>
        <v>2</v>
      </c>
      <c r="AJ164">
        <f>IFERROR(((VLOOKUP(T164,'Team data'!$B$2:$L$21,11)*$AF164)+(VLOOKUP(T164,'Team data'!$B$2:$L$21,11)*$AG164)+$AE164),0)+IFERROR((VLOOKUP(U164,'Team data'!$B$2:$L$21,11)*$AF164)+(VLOOKUP(U164,'Team data'!$B$2:$L$21,11)*$AG164)+$AE164,0)</f>
        <v>2</v>
      </c>
      <c r="AK164">
        <f>IFERROR(((VLOOKUP(V164,'Team data'!$B$2:$L$21,11)*$AF164)+(VLOOKUP(V164,'Team data'!$B$2:$L$21,11)*$AG164)+$AE164),0)+IFERROR((VLOOKUP(W164,'Team data'!$B$2:$L$21,11)*$AF164)+(VLOOKUP(W164,'Team data'!$B$2:$L$21,11)*$AG164)+$AE164,0)</f>
        <v>2</v>
      </c>
      <c r="AL164">
        <f>IFERROR(((VLOOKUP(X164,'Team data'!$B$2:$L$21,11)*$AF164)+(VLOOKUP(X164,'Team data'!$B$2:$L$21,11)*$AG164)+$AE164),0)+IFERROR((VLOOKUP(Y164,'Team data'!$B$2:$L$21,11)*$AF164)+(VLOOKUP(Y164,'Team data'!$B$2:$L$21,11)*$AG164)+$AE164,0)</f>
        <v>2</v>
      </c>
      <c r="AM164">
        <f>IFERROR(((VLOOKUP(Z164,'Team data'!$B$2:$L$21,11)*$AF164)+(VLOOKUP(Z164,'Team data'!$B$2:$L$21,11)*$AG164)+$AE164),0)+IFERROR((VLOOKUP(AA164,'Team data'!$B$2:$L$21,11)*$AF164)+(VLOOKUP(AA164,'Team data'!$B$2:$L$21,11)*$AG164)+$AE164,0)</f>
        <v>4</v>
      </c>
      <c r="AN164">
        <f>IFERROR(((VLOOKUP(AB164,'Team data'!$B$2:$L$21,11)*$AF164)+(VLOOKUP(AB164,'Team data'!$B$2:$L$21,11)*$AG164)+$AE164),0)+IFERROR((VLOOKUP(AC164,'Team data'!$B$2:$L$21,11)*$AF164)+(VLOOKUP(AC164,'Team data'!$B$2:$L$21,11)*$AG164)+$AE164,0)</f>
        <v>4</v>
      </c>
      <c r="AO164">
        <f>IFERROR((VLOOKUP(AD164,'Team data'!$B$2:$L$21,11)*$AF164)+(VLOOKUP(AD164,'Team data'!$B$2:$L$21,11)*$AG164)+$AE164,0)</f>
        <v>2</v>
      </c>
      <c r="AP164">
        <f t="shared" si="2"/>
        <v>20</v>
      </c>
    </row>
    <row r="165" spans="1:42">
      <c r="A165" t="s">
        <v>271</v>
      </c>
      <c r="B165" t="s">
        <v>51</v>
      </c>
      <c r="C165" t="s">
        <v>52</v>
      </c>
      <c r="D165" t="s">
        <v>53</v>
      </c>
      <c r="E165" t="s">
        <v>44</v>
      </c>
      <c r="F165" s="2">
        <v>0.01</v>
      </c>
      <c r="G165" s="2">
        <v>0.01</v>
      </c>
      <c r="H165" s="2">
        <v>0.01</v>
      </c>
      <c r="I165" s="2">
        <v>0.01</v>
      </c>
      <c r="J165" s="2">
        <v>0.01</v>
      </c>
      <c r="K165" s="2">
        <v>0.02</v>
      </c>
      <c r="L165" s="2">
        <f>(F165+H165+J165)/3</f>
        <v>0.01</v>
      </c>
      <c r="M165" s="2">
        <f>(G165+I165+K165)/3</f>
        <v>1.3333333333333334E-2</v>
      </c>
      <c r="N165" s="2">
        <f>SUM(L165+M165)</f>
        <v>2.3333333333333334E-2</v>
      </c>
      <c r="O165" s="2">
        <v>84</v>
      </c>
      <c r="P165" t="s">
        <v>41</v>
      </c>
      <c r="Q165" t="s">
        <v>48</v>
      </c>
      <c r="R165" t="s">
        <v>42</v>
      </c>
      <c r="S165" t="s">
        <v>47</v>
      </c>
      <c r="T165" t="s">
        <v>54</v>
      </c>
      <c r="U165" t="s">
        <v>55</v>
      </c>
      <c r="V165" t="s">
        <v>56</v>
      </c>
      <c r="X165" t="s">
        <v>57</v>
      </c>
      <c r="Z165" t="s">
        <v>58</v>
      </c>
      <c r="AB165" t="s">
        <v>59</v>
      </c>
      <c r="AC165" t="s">
        <v>60</v>
      </c>
      <c r="AD165" t="s">
        <v>61</v>
      </c>
      <c r="AE165" t="str">
        <f>IF(O165&gt;59,"2","1")</f>
        <v>2</v>
      </c>
      <c r="AF165">
        <f>IF(C165="D",L165*6, IF( C165="M",L165*5, L165*4))</f>
        <v>0.05</v>
      </c>
      <c r="AG165">
        <f>IF(D165="D",M165*3, IF( D165="M",M165*3, M165*3))</f>
        <v>0.04</v>
      </c>
      <c r="AH165">
        <f>IFERROR(((VLOOKUP(Q165,'Team data'!$B$2:$L$21,11)*$AF165)+(VLOOKUP(Q165,'Team data'!$B$2:$L$21,11)*$AG165)+$AE165),0)+IFERROR((VLOOKUP(R165,'Team data'!$B$2:$L$21,11)*$AF165)+(VLOOKUP(R165,'Team data'!$B$2:$L$21,11)*$AG165)+$AE165,0)</f>
        <v>4.1371768686646337</v>
      </c>
      <c r="AI165">
        <f>IFERROR((VLOOKUP(S165,'Team data'!$B$2:$L$21,11)*$AF165)+(VLOOKUP(S165,'Team data'!$B$2:$L$21,11)*$AG165)+$AE165,0)</f>
        <v>2.1210949214972499</v>
      </c>
      <c r="AJ165">
        <f>IFERROR(((VLOOKUP(T165,'Team data'!$B$2:$L$21,11)*$AF165)+(VLOOKUP(T165,'Team data'!$B$2:$L$21,11)*$AG165)+$AE165),0)+IFERROR((VLOOKUP(U165,'Team data'!$B$2:$L$21,11)*$AF165)+(VLOOKUP(U165,'Team data'!$B$2:$L$21,11)*$AG165)+$AE165,0)</f>
        <v>4.1727941751945021</v>
      </c>
      <c r="AK165">
        <f>IFERROR(((VLOOKUP(V165,'Team data'!$B$2:$L$21,11)*$AF165)+(VLOOKUP(V165,'Team data'!$B$2:$L$21,11)*$AG165)+$AE165),0)+IFERROR((VLOOKUP(W165,'Team data'!$B$2:$L$21,11)*$AF165)+(VLOOKUP(W165,'Team data'!$B$2:$L$21,11)*$AG165)+$AE165,0)</f>
        <v>2.0844435161100239</v>
      </c>
      <c r="AL165">
        <f>IFERROR(((VLOOKUP(X165,'Team data'!$B$2:$L$21,11)*$AF165)+(VLOOKUP(X165,'Team data'!$B$2:$L$21,11)*$AG165)+$AE165),0)+IFERROR((VLOOKUP(Y165,'Team data'!$B$2:$L$21,11)*$AF165)+(VLOOKUP(Y165,'Team data'!$B$2:$L$21,11)*$AG165)+$AE165,0)</f>
        <v>2.101636910665694</v>
      </c>
      <c r="AM165">
        <f>IFERROR(((VLOOKUP(Z165,'Team data'!$B$2:$L$21,11)*$AF165)+(VLOOKUP(Z165,'Team data'!$B$2:$L$21,11)*$AG165)+$AE165),0)+IFERROR((VLOOKUP(AA165,'Team data'!$B$2:$L$21,11)*$AF165)+(VLOOKUP(AA165,'Team data'!$B$2:$L$21,11)*$AG165)+$AE165,0)</f>
        <v>2.0814521383332094</v>
      </c>
      <c r="AN165">
        <f>IFERROR(((VLOOKUP(AB165,'Team data'!$B$2:$L$21,11)*$AF165)+(VLOOKUP(AB165,'Team data'!$B$2:$L$21,11)*$AG165)+$AE165),0)+IFERROR((VLOOKUP(AC165,'Team data'!$B$2:$L$21,11)*$AF165)+(VLOOKUP(AC165,'Team data'!$B$2:$L$21,11)*$AG165)+$AE165,0)</f>
        <v>4.1567268038886436</v>
      </c>
      <c r="AO165">
        <f>IFERROR((VLOOKUP(AD165,'Team data'!$B$2:$L$21,11)*$AF165)+(VLOOKUP(AD165,'Team data'!$B$2:$L$21,11)*$AG165)+$AE165,0)</f>
        <v>2.0975985849573844</v>
      </c>
      <c r="AP165">
        <f t="shared" si="2"/>
        <v>22.952923919311342</v>
      </c>
    </row>
    <row r="166" spans="1:42">
      <c r="A166" t="s">
        <v>272</v>
      </c>
      <c r="B166" t="s">
        <v>51</v>
      </c>
      <c r="C166" t="s">
        <v>52</v>
      </c>
      <c r="D166" t="s">
        <v>147</v>
      </c>
      <c r="E166" t="s">
        <v>48</v>
      </c>
      <c r="F166" s="2">
        <v>0.3</v>
      </c>
      <c r="G166" s="2">
        <v>0.26</v>
      </c>
      <c r="H166" s="2">
        <v>0.33</v>
      </c>
      <c r="I166" s="2">
        <v>0.2</v>
      </c>
      <c r="J166" s="2">
        <v>0.33</v>
      </c>
      <c r="K166" s="2">
        <v>0.2</v>
      </c>
      <c r="L166" s="2">
        <f>(F166+H166+J166)/3</f>
        <v>0.32</v>
      </c>
      <c r="M166" s="2">
        <f>(G166+I166+K166)/3</f>
        <v>0.22</v>
      </c>
      <c r="N166" s="2">
        <f>SUM(L166+M166)</f>
        <v>0.54</v>
      </c>
      <c r="O166" s="2">
        <v>81</v>
      </c>
      <c r="P166" t="s">
        <v>41</v>
      </c>
      <c r="Q166" t="s">
        <v>84</v>
      </c>
      <c r="S166" t="s">
        <v>91</v>
      </c>
      <c r="T166" t="s">
        <v>67</v>
      </c>
      <c r="V166" t="s">
        <v>104</v>
      </c>
      <c r="X166" t="s">
        <v>90</v>
      </c>
      <c r="Z166" t="s">
        <v>61</v>
      </c>
      <c r="AA166" t="s">
        <v>98</v>
      </c>
      <c r="AB166" t="s">
        <v>54</v>
      </c>
      <c r="AD166" t="s">
        <v>58</v>
      </c>
      <c r="AE166" t="str">
        <f>IF(O166&gt;59,"2","1")</f>
        <v>2</v>
      </c>
      <c r="AF166">
        <f>IF(C166="D",L166*6, IF( C166="M",L166*5, L166*4))</f>
        <v>1.6</v>
      </c>
      <c r="AG166">
        <f>IF(D166="D",M166*3, IF( D166="M",M166*3, M166*3))</f>
        <v>0.66</v>
      </c>
      <c r="AH166">
        <f>IFERROR(((VLOOKUP(Q166,'Team data'!$B$2:$L$21,11)*$AF166)+(VLOOKUP(Q166,'Team data'!$B$2:$L$21,11)*$AG166)+$AE166),0)+IFERROR((VLOOKUP(R166,'Team data'!$B$2:$L$21,11)*$AF166)+(VLOOKUP(R166,'Team data'!$B$2:$L$21,11)*$AG166)+$AE166,0)</f>
        <v>4.3128068386384921</v>
      </c>
      <c r="AI166">
        <f>IFERROR((VLOOKUP(S166,'Team data'!$B$2:$L$21,11)*$AF166)+(VLOOKUP(S166,'Team data'!$B$2:$L$21,11)*$AG166)+$AE166,0)</f>
        <v>3.4265825524533899</v>
      </c>
      <c r="AJ166">
        <f>IFERROR(((VLOOKUP(T166,'Team data'!$B$2:$L$21,11)*$AF166)+(VLOOKUP(T166,'Team data'!$B$2:$L$21,11)*$AG166)+$AE166),0)+IFERROR((VLOOKUP(U166,'Team data'!$B$2:$L$21,11)*$AF166)+(VLOOKUP(U166,'Team data'!$B$2:$L$21,11)*$AG166)+$AE166,0)</f>
        <v>4.0453536959228167</v>
      </c>
      <c r="AK166">
        <f>IFERROR(((VLOOKUP(V166,'Team data'!$B$2:$L$21,11)*$AF166)+(VLOOKUP(V166,'Team data'!$B$2:$L$21,11)*$AG166)+$AE166),0)+IFERROR((VLOOKUP(W166,'Team data'!$B$2:$L$21,11)*$AF166)+(VLOOKUP(W166,'Team data'!$B$2:$L$21,11)*$AG166)+$AE166,0)</f>
        <v>4.5522157567163122</v>
      </c>
      <c r="AL166">
        <f>IFERROR(((VLOOKUP(X166,'Team data'!$B$2:$L$21,11)*$AF166)+(VLOOKUP(X166,'Team data'!$B$2:$L$21,11)*$AG166)+$AE166),0)+IFERROR((VLOOKUP(Y166,'Team data'!$B$2:$L$21,11)*$AF166)+(VLOOKUP(Y166,'Team data'!$B$2:$L$21,11)*$AG166)+$AE166,0)</f>
        <v>4.8184732895818065</v>
      </c>
      <c r="AM166">
        <f>IFERROR(((VLOOKUP(Z166,'Team data'!$B$2:$L$21,11)*$AF166)+(VLOOKUP(Z166,'Team data'!$B$2:$L$21,11)*$AG166)+$AE166),0)+IFERROR((VLOOKUP(AA166,'Team data'!$B$2:$L$21,11)*$AF166)+(VLOOKUP(AA166,'Team data'!$B$2:$L$21,11)*$AG166)+$AE166,0)</f>
        <v>8.5712794268038159</v>
      </c>
      <c r="AN166">
        <f>IFERROR(((VLOOKUP(AB166,'Team data'!$B$2:$L$21,11)*$AF166)+(VLOOKUP(AB166,'Team data'!$B$2:$L$21,11)*$AG166)+$AE166),0)+IFERROR((VLOOKUP(AC166,'Team data'!$B$2:$L$21,11)*$AF166)+(VLOOKUP(AC166,'Team data'!$B$2:$L$21,11)*$AG166)+$AE166,0)</f>
        <v>4.0796954368937577</v>
      </c>
      <c r="AO166">
        <f>IFERROR((VLOOKUP(AD166,'Team data'!$B$2:$L$21,11)*$AF166)+(VLOOKUP(AD166,'Team data'!$B$2:$L$21,11)*$AG166)+$AE166,0)</f>
        <v>4.0453536959228167</v>
      </c>
      <c r="AP166">
        <f t="shared" si="2"/>
        <v>37.851760692933212</v>
      </c>
    </row>
    <row r="167" spans="1:42">
      <c r="A167" t="s">
        <v>273</v>
      </c>
      <c r="B167" t="s">
        <v>51</v>
      </c>
      <c r="C167" t="s">
        <v>52</v>
      </c>
      <c r="D167" t="s">
        <v>93</v>
      </c>
      <c r="E167" t="s">
        <v>70</v>
      </c>
      <c r="F167" s="2">
        <v>0.15</v>
      </c>
      <c r="G167" s="2">
        <v>0.1</v>
      </c>
      <c r="H167" s="2">
        <v>0.2</v>
      </c>
      <c r="I167" s="2">
        <v>0.12</v>
      </c>
      <c r="J167" s="2">
        <v>0.14000000000000001</v>
      </c>
      <c r="K167" s="2">
        <v>0.1</v>
      </c>
      <c r="L167" s="2">
        <f>(F167+H167+J167)/3</f>
        <v>0.16333333333333333</v>
      </c>
      <c r="M167" s="2">
        <f>(G167+I167+K167)/3</f>
        <v>0.10666666666666667</v>
      </c>
      <c r="N167" s="2">
        <f>SUM(L167+M167)</f>
        <v>0.27</v>
      </c>
      <c r="O167" s="2">
        <v>79</v>
      </c>
      <c r="P167" t="s">
        <v>41</v>
      </c>
      <c r="Q167" t="s">
        <v>55</v>
      </c>
      <c r="S167" t="s">
        <v>57</v>
      </c>
      <c r="V167" t="s">
        <v>81</v>
      </c>
      <c r="X167" t="s">
        <v>48</v>
      </c>
      <c r="Z167" t="s">
        <v>78</v>
      </c>
      <c r="AB167" t="s">
        <v>67</v>
      </c>
      <c r="AC167" t="s">
        <v>80</v>
      </c>
      <c r="AD167" t="s">
        <v>43</v>
      </c>
      <c r="AE167" t="str">
        <f>IF(O167&gt;59,"2","1")</f>
        <v>2</v>
      </c>
      <c r="AF167">
        <f>IF(C167="D",L167*6, IF( C167="M",L167*5, L167*4))</f>
        <v>0.81666666666666665</v>
      </c>
      <c r="AG167">
        <f>IF(D167="D",M167*3, IF( D167="M",M167*3, M167*3))</f>
        <v>0.32</v>
      </c>
      <c r="AH167">
        <f>IFERROR(((VLOOKUP(Q167,'Team data'!$B$2:$L$21,11)*$AF167)+(VLOOKUP(Q167,'Team data'!$B$2:$L$21,11)*$AG167)+$AE167),0)+IFERROR((VLOOKUP(R167,'Team data'!$B$2:$L$21,11)*$AF167)+(VLOOKUP(R167,'Team data'!$B$2:$L$21,11)*$AG167)+$AE167,0)</f>
        <v>3.1363439216179234</v>
      </c>
      <c r="AI167">
        <f>IFERROR((VLOOKUP(S167,'Team data'!$B$2:$L$21,11)*$AF167)+(VLOOKUP(S167,'Team data'!$B$2:$L$21,11)*$AG167)+$AE167,0)</f>
        <v>3.2836365384074666</v>
      </c>
      <c r="AJ167">
        <f>IFERROR(((VLOOKUP(T167,'Team data'!$B$2:$L$21,11)*$AF167)+(VLOOKUP(T167,'Team data'!$B$2:$L$21,11)*$AG167)+$AE167),0)+IFERROR((VLOOKUP(U167,'Team data'!$B$2:$L$21,11)*$AF167)+(VLOOKUP(U167,'Team data'!$B$2:$L$21,11)*$AG167)+$AE167,0)</f>
        <v>0</v>
      </c>
      <c r="AK167">
        <f>IFERROR(((VLOOKUP(V167,'Team data'!$B$2:$L$21,11)*$AF167)+(VLOOKUP(V167,'Team data'!$B$2:$L$21,11)*$AG167)+$AE167),0)+IFERROR((VLOOKUP(W167,'Team data'!$B$2:$L$21,11)*$AF167)+(VLOOKUP(W167,'Team data'!$B$2:$L$21,11)*$AG167)+$AE167,0)</f>
        <v>2.9305152617463932</v>
      </c>
      <c r="AL167">
        <f>IFERROR(((VLOOKUP(X167,'Team data'!$B$2:$L$21,11)*$AF167)+(VLOOKUP(X167,'Team data'!$B$2:$L$21,11)*$AG167)+$AE167),0)+IFERROR((VLOOKUP(Y167,'Team data'!$B$2:$L$21,11)*$AF167)+(VLOOKUP(Y167,'Team data'!$B$2:$L$21,11)*$AG167)+$AE167,0)</f>
        <v>2.5414583969389049</v>
      </c>
      <c r="AM167">
        <f>IFERROR(((VLOOKUP(Z167,'Team data'!$B$2:$L$21,11)*$AF167)+(VLOOKUP(Z167,'Team data'!$B$2:$L$21,11)*$AG167)+$AE167),0)+IFERROR((VLOOKUP(AA167,'Team data'!$B$2:$L$21,11)*$AF167)+(VLOOKUP(AA167,'Team data'!$B$2:$L$21,11)*$AG167)+$AE167,0)</f>
        <v>2.9526270913414905</v>
      </c>
      <c r="AN167">
        <f>IFERROR(((VLOOKUP(AB167,'Team data'!$B$2:$L$21,11)*$AF167)+(VLOOKUP(AB167,'Team data'!$B$2:$L$21,11)*$AG167)+$AE167),0)+IFERROR((VLOOKUP(AC167,'Team data'!$B$2:$L$21,11)*$AF167)+(VLOOKUP(AC167,'Team data'!$B$2:$L$21,11)*$AG167)+$AE167,0)</f>
        <v>5.716066091763345</v>
      </c>
      <c r="AO167">
        <f>IFERROR((VLOOKUP(AD167,'Team data'!$B$2:$L$21,11)*$AF167)+(VLOOKUP(AD167,'Team data'!$B$2:$L$21,11)*$AG167)+$AE167,0)</f>
        <v>3.0190293787832534</v>
      </c>
      <c r="AP167">
        <f t="shared" si="2"/>
        <v>23.579676680598773</v>
      </c>
    </row>
    <row r="168" spans="1:42">
      <c r="A168" t="s">
        <v>274</v>
      </c>
      <c r="B168" t="s">
        <v>37</v>
      </c>
      <c r="C168" t="s">
        <v>38</v>
      </c>
      <c r="D168" t="s">
        <v>89</v>
      </c>
      <c r="E168" t="s">
        <v>55</v>
      </c>
      <c r="F168" s="2">
        <v>0</v>
      </c>
      <c r="G168" s="2">
        <v>0.04</v>
      </c>
      <c r="H168" s="2">
        <v>0</v>
      </c>
      <c r="I168" s="2">
        <v>0.04</v>
      </c>
      <c r="J168" s="2">
        <v>0</v>
      </c>
      <c r="K168" s="2">
        <v>0.06</v>
      </c>
      <c r="L168" s="2">
        <f>(F168+H168+J168)/3</f>
        <v>0</v>
      </c>
      <c r="M168" s="2">
        <f>(G168+I168+K168)/3</f>
        <v>4.6666666666666669E-2</v>
      </c>
      <c r="N168" s="2">
        <f>SUM(L168+M168)</f>
        <v>4.6666666666666669E-2</v>
      </c>
      <c r="O168" s="2">
        <v>75</v>
      </c>
      <c r="P168" t="s">
        <v>41</v>
      </c>
      <c r="Q168" t="s">
        <v>90</v>
      </c>
      <c r="S168" t="s">
        <v>80</v>
      </c>
      <c r="T168" t="s">
        <v>46</v>
      </c>
      <c r="U168" t="s">
        <v>84</v>
      </c>
      <c r="V168" t="s">
        <v>49</v>
      </c>
      <c r="X168" t="s">
        <v>66</v>
      </c>
      <c r="Z168" t="s">
        <v>43</v>
      </c>
      <c r="AB168" t="s">
        <v>91</v>
      </c>
      <c r="AD168" t="s">
        <v>85</v>
      </c>
      <c r="AE168" t="str">
        <f>IF(O168&gt;59,"2","1")</f>
        <v>2</v>
      </c>
      <c r="AF168">
        <f>IF(C168="D",L168*6, IF( C168="M",L168*5, L168*4))</f>
        <v>0</v>
      </c>
      <c r="AG168">
        <f>IF(D168="D",M168*3, IF( D168="M",M168*3, M168*3))</f>
        <v>0.14000000000000001</v>
      </c>
      <c r="AH168">
        <f>IFERROR(((VLOOKUP(Q168,'Team data'!$B$2:$L$21,11)*$AF168)+(VLOOKUP(Q168,'Team data'!$B$2:$L$21,11)*$AG168)+$AE168),0)+IFERROR((VLOOKUP(R168,'Team data'!$B$2:$L$21,11)*$AF168)+(VLOOKUP(R168,'Team data'!$B$2:$L$21,11)*$AG168)+$AE168,0)</f>
        <v>2.1745956905050678</v>
      </c>
      <c r="AI168">
        <f>IFERROR((VLOOKUP(S168,'Team data'!$B$2:$L$21,11)*$AF168)+(VLOOKUP(S168,'Team data'!$B$2:$L$21,11)*$AG168)+$AE168,0)</f>
        <v>2.0846596527480621</v>
      </c>
      <c r="AJ168">
        <f>IFERROR(((VLOOKUP(T168,'Team data'!$B$2:$L$21,11)*$AF168)+(VLOOKUP(T168,'Team data'!$B$2:$L$21,11)*$AG168)+$AE168),0)+IFERROR((VLOOKUP(U168,'Team data'!$B$2:$L$21,11)*$AF168)+(VLOOKUP(U168,'Team data'!$B$2:$L$21,11)*$AG168)+$AE168,0)</f>
        <v>4.2606035891141829</v>
      </c>
      <c r="AK168">
        <f>IFERROR(((VLOOKUP(V168,'Team data'!$B$2:$L$21,11)*$AF168)+(VLOOKUP(V168,'Team data'!$B$2:$L$21,11)*$AG168)+$AE168),0)+IFERROR((VLOOKUP(W168,'Team data'!$B$2:$L$21,11)*$AF168)+(VLOOKUP(W168,'Team data'!$B$2:$L$21,11)*$AG168)+$AE168,0)</f>
        <v>2.1267033262961035</v>
      </c>
      <c r="AL168">
        <f>IFERROR(((VLOOKUP(X168,'Team data'!$B$2:$L$21,11)*$AF168)+(VLOOKUP(X168,'Team data'!$B$2:$L$21,11)*$AG168)+$AE168),0)+IFERROR((VLOOKUP(Y168,'Team data'!$B$2:$L$21,11)*$AF168)+(VLOOKUP(Y168,'Team data'!$B$2:$L$21,11)*$AG168)+$AE168,0)</f>
        <v>2.1146089178690572</v>
      </c>
      <c r="AM168">
        <f>IFERROR(((VLOOKUP(Z168,'Team data'!$B$2:$L$21,11)*$AF168)+(VLOOKUP(Z168,'Team data'!$B$2:$L$21,11)*$AG168)+$AE168),0)+IFERROR((VLOOKUP(AA168,'Team data'!$B$2:$L$21,11)*$AF168)+(VLOOKUP(AA168,'Team data'!$B$2:$L$21,11)*$AG168)+$AE168,0)</f>
        <v>2.1255109498794624</v>
      </c>
      <c r="AN168">
        <f>IFERROR(((VLOOKUP(AB168,'Team data'!$B$2:$L$21,11)*$AF168)+(VLOOKUP(AB168,'Team data'!$B$2:$L$21,11)*$AG168)+$AE168),0)+IFERROR((VLOOKUP(AC168,'Team data'!$B$2:$L$21,11)*$AF168)+(VLOOKUP(AC168,'Team data'!$B$2:$L$21,11)*$AG168)+$AE168,0)</f>
        <v>2.088372370505962</v>
      </c>
      <c r="AO168">
        <f>IFERROR((VLOOKUP(AD168,'Team data'!$B$2:$L$21,11)*$AF168)+(VLOOKUP(AD168,'Team data'!$B$2:$L$21,11)*$AG168)+$AE168,0)</f>
        <v>2.1710617358156608</v>
      </c>
      <c r="AP168">
        <f t="shared" si="2"/>
        <v>19.146116232733561</v>
      </c>
    </row>
    <row r="169" spans="1:42">
      <c r="A169" t="s">
        <v>275</v>
      </c>
      <c r="B169" t="s">
        <v>51</v>
      </c>
      <c r="C169" t="s">
        <v>52</v>
      </c>
      <c r="D169" t="s">
        <v>122</v>
      </c>
      <c r="E169" t="s">
        <v>61</v>
      </c>
      <c r="F169" s="2">
        <v>0.11</v>
      </c>
      <c r="G169" s="2">
        <v>0.1</v>
      </c>
      <c r="H169" s="2">
        <v>0.11</v>
      </c>
      <c r="I169" s="2">
        <v>0.1</v>
      </c>
      <c r="J169" s="2">
        <v>0.16</v>
      </c>
      <c r="K169" s="2">
        <v>0.1</v>
      </c>
      <c r="L169" s="2">
        <f>(F169+H169+J169)/3</f>
        <v>0.12666666666666668</v>
      </c>
      <c r="M169" s="2">
        <f>(G169+I169+K169)/3</f>
        <v>0.10000000000000002</v>
      </c>
      <c r="N169" s="2">
        <f>SUM(L169+M169)</f>
        <v>0.22666666666666668</v>
      </c>
      <c r="O169" s="2">
        <v>58</v>
      </c>
      <c r="P169" t="s">
        <v>41</v>
      </c>
      <c r="Q169" t="s">
        <v>59</v>
      </c>
      <c r="S169" t="s">
        <v>56</v>
      </c>
      <c r="T169" t="s">
        <v>74</v>
      </c>
      <c r="U169" t="s">
        <v>66</v>
      </c>
      <c r="V169" t="s">
        <v>47</v>
      </c>
      <c r="X169" t="s">
        <v>91</v>
      </c>
      <c r="Z169" t="s">
        <v>105</v>
      </c>
      <c r="AB169" t="s">
        <v>46</v>
      </c>
      <c r="AD169" t="s">
        <v>84</v>
      </c>
      <c r="AE169" t="str">
        <f>IF(O169&gt;59,"2","1")</f>
        <v>1</v>
      </c>
      <c r="AF169">
        <f>IF(C169="D",L169*6, IF( C169="M",L169*5, L169*4))</f>
        <v>0.63333333333333341</v>
      </c>
      <c r="AG169">
        <f>IF(D169="D",M169*3, IF( D169="M",M169*3, M169*3))</f>
        <v>0.30000000000000004</v>
      </c>
      <c r="AH169">
        <f>IFERROR(((VLOOKUP(Q169,'Team data'!$B$2:$L$21,11)*$AF169)+(VLOOKUP(Q169,'Team data'!$B$2:$L$21,11)*$AG169)+$AE169),0)+IFERROR((VLOOKUP(R169,'Team data'!$B$2:$L$21,11)*$AF169)+(VLOOKUP(R169,'Team data'!$B$2:$L$21,11)*$AG169)+$AE169,0)</f>
        <v>1.7806261613156176</v>
      </c>
      <c r="AI169">
        <f>IFERROR((VLOOKUP(S169,'Team data'!$B$2:$L$21,11)*$AF169)+(VLOOKUP(S169,'Team data'!$B$2:$L$21,11)*$AG169)+$AE169,0)</f>
        <v>1.8757105374372864</v>
      </c>
      <c r="AJ169">
        <f>IFERROR(((VLOOKUP(T169,'Team data'!$B$2:$L$21,11)*$AF169)+(VLOOKUP(T169,'Team data'!$B$2:$L$21,11)*$AG169)+$AE169),0)+IFERROR((VLOOKUP(U169,'Team data'!$B$2:$L$21,11)*$AF169)+(VLOOKUP(U169,'Team data'!$B$2:$L$21,11)*$AG169)+$AE169,0)</f>
        <v>3.9044710245647867</v>
      </c>
      <c r="AK169">
        <f>IFERROR(((VLOOKUP(V169,'Team data'!$B$2:$L$21,11)*$AF169)+(VLOOKUP(V169,'Team data'!$B$2:$L$21,11)*$AG169)+$AE169),0)+IFERROR((VLOOKUP(W169,'Team data'!$B$2:$L$21,11)*$AF169)+(VLOOKUP(W169,'Team data'!$B$2:$L$21,11)*$AG169)+$AE169,0)</f>
        <v>2.2557991858974047</v>
      </c>
      <c r="AL169">
        <f>IFERROR(((VLOOKUP(X169,'Team data'!$B$2:$L$21,11)*$AF169)+(VLOOKUP(X169,'Team data'!$B$2:$L$21,11)*$AG169)+$AE169),0)+IFERROR((VLOOKUP(Y169,'Team data'!$B$2:$L$21,11)*$AF169)+(VLOOKUP(Y169,'Team data'!$B$2:$L$21,11)*$AG169)+$AE169,0)</f>
        <v>1.5891491367064148</v>
      </c>
      <c r="AM169">
        <f>IFERROR(((VLOOKUP(Z169,'Team data'!$B$2:$L$21,11)*$AF169)+(VLOOKUP(Z169,'Team data'!$B$2:$L$21,11)*$AG169)+$AE169),0)+IFERROR((VLOOKUP(AA169,'Team data'!$B$2:$L$21,11)*$AF169)+(VLOOKUP(AA169,'Team data'!$B$2:$L$21,11)*$AG169)+$AE169,0)</f>
        <v>1.4445992702137636</v>
      </c>
      <c r="AN169">
        <f>IFERROR(((VLOOKUP(AB169,'Team data'!$B$2:$L$21,11)*$AF169)+(VLOOKUP(AB169,'Team data'!$B$2:$L$21,11)*$AG169)+$AE169),0)+IFERROR((VLOOKUP(AC169,'Team data'!$B$2:$L$21,11)*$AF169)+(VLOOKUP(AC169,'Team data'!$B$2:$L$21,11)*$AG169)+$AE169,0)</f>
        <v>1.7822157934768839</v>
      </c>
      <c r="AO169">
        <f>IFERROR((VLOOKUP(AD169,'Team data'!$B$2:$L$21,11)*$AF169)+(VLOOKUP(AD169,'Team data'!$B$2:$L$21,11)*$AG169)+$AE169,0)</f>
        <v>1.955141467284333</v>
      </c>
      <c r="AP169">
        <f t="shared" si="2"/>
        <v>16.587712576896489</v>
      </c>
    </row>
    <row r="170" spans="1:42">
      <c r="A170" t="s">
        <v>276</v>
      </c>
      <c r="B170" t="s">
        <v>51</v>
      </c>
      <c r="C170" t="s">
        <v>52</v>
      </c>
      <c r="D170" t="s">
        <v>144</v>
      </c>
      <c r="E170" t="s">
        <v>58</v>
      </c>
      <c r="F170" s="2">
        <v>0.14000000000000001</v>
      </c>
      <c r="G170" s="2">
        <v>0.11</v>
      </c>
      <c r="H170" s="2">
        <v>0.13</v>
      </c>
      <c r="I170" s="2">
        <v>0.1</v>
      </c>
      <c r="J170" s="2">
        <v>0.15</v>
      </c>
      <c r="K170" s="2">
        <v>7.0000000000000007E-2</v>
      </c>
      <c r="L170" s="2">
        <f>(F170+H170+J170)/3</f>
        <v>0.14000000000000001</v>
      </c>
      <c r="M170" s="2">
        <f>(G170+I170+K170)/3</f>
        <v>9.3333333333333338E-2</v>
      </c>
      <c r="N170" s="2">
        <f>SUM(L170+M170)</f>
        <v>0.23333333333333334</v>
      </c>
      <c r="O170" s="2">
        <v>78</v>
      </c>
      <c r="P170" t="s">
        <v>41</v>
      </c>
      <c r="Q170" t="s">
        <v>98</v>
      </c>
      <c r="S170" t="s">
        <v>99</v>
      </c>
      <c r="V170" t="s">
        <v>85</v>
      </c>
      <c r="X170" t="s">
        <v>76</v>
      </c>
      <c r="Z170" t="s">
        <v>84</v>
      </c>
      <c r="AA170" t="s">
        <v>91</v>
      </c>
      <c r="AB170" t="s">
        <v>66</v>
      </c>
      <c r="AC170" t="s">
        <v>44</v>
      </c>
      <c r="AD170" t="s">
        <v>105</v>
      </c>
      <c r="AE170" t="str">
        <f>IF(O170&gt;59,"2","1")</f>
        <v>2</v>
      </c>
      <c r="AF170">
        <f>IF(C170="D",L170*6, IF( C170="M",L170*5, L170*4))</f>
        <v>0.70000000000000007</v>
      </c>
      <c r="AG170">
        <f>IF(D170="D",M170*3, IF( D170="M",M170*3, M170*3))</f>
        <v>0.28000000000000003</v>
      </c>
      <c r="AH170">
        <f>IFERROR(((VLOOKUP(Q170,'Team data'!$B$2:$L$21,11)*$AF170)+(VLOOKUP(Q170,'Team data'!$B$2:$L$21,11)*$AG170)+$AE170),0)+IFERROR((VLOOKUP(R170,'Team data'!$B$2:$L$21,11)*$AF170)+(VLOOKUP(R170,'Team data'!$B$2:$L$21,11)*$AG170)+$AE170,0)</f>
        <v>2.919496064309151</v>
      </c>
      <c r="AI170">
        <f>IFERROR((VLOOKUP(S170,'Team data'!$B$2:$L$21,11)*$AF170)+(VLOOKUP(S170,'Team data'!$B$2:$L$21,11)*$AG170)+$AE170,0)</f>
        <v>2.8196574693813985</v>
      </c>
      <c r="AJ170">
        <f>IFERROR(((VLOOKUP(T170,'Team data'!$B$2:$L$21,11)*$AF170)+(VLOOKUP(T170,'Team data'!$B$2:$L$21,11)*$AG170)+$AE170),0)+IFERROR((VLOOKUP(U170,'Team data'!$B$2:$L$21,11)*$AF170)+(VLOOKUP(U170,'Team data'!$B$2:$L$21,11)*$AG170)+$AE170,0)</f>
        <v>0</v>
      </c>
      <c r="AK170">
        <f>IFERROR(((VLOOKUP(V170,'Team data'!$B$2:$L$21,11)*$AF170)+(VLOOKUP(V170,'Team data'!$B$2:$L$21,11)*$AG170)+$AE170),0)+IFERROR((VLOOKUP(W170,'Team data'!$B$2:$L$21,11)*$AF170)+(VLOOKUP(W170,'Team data'!$B$2:$L$21,11)*$AG170)+$AE170,0)</f>
        <v>3.1974321507096248</v>
      </c>
      <c r="AL170">
        <f>IFERROR(((VLOOKUP(X170,'Team data'!$B$2:$L$21,11)*$AF170)+(VLOOKUP(X170,'Team data'!$B$2:$L$21,11)*$AG170)+$AE170),0)+IFERROR((VLOOKUP(Y170,'Team data'!$B$2:$L$21,11)*$AF170)+(VLOOKUP(Y170,'Team data'!$B$2:$L$21,11)*$AG170)+$AE170,0)</f>
        <v>3.3185891451922753</v>
      </c>
      <c r="AM170">
        <f>IFERROR(((VLOOKUP(Z170,'Team data'!$B$2:$L$21,11)*$AF170)+(VLOOKUP(Z170,'Team data'!$B$2:$L$21,11)*$AG170)+$AE170),0)+IFERROR((VLOOKUP(AA170,'Team data'!$B$2:$L$21,11)*$AF170)+(VLOOKUP(AA170,'Team data'!$B$2:$L$21,11)*$AG170)+$AE170,0)</f>
        <v>5.6215051341902846</v>
      </c>
      <c r="AN170">
        <f>IFERROR(((VLOOKUP(AB170,'Team data'!$B$2:$L$21,11)*$AF170)+(VLOOKUP(AB170,'Team data'!$B$2:$L$21,11)*$AG170)+$AE170),0)+IFERROR((VLOOKUP(AC170,'Team data'!$B$2:$L$21,11)*$AF170)+(VLOOKUP(AC170,'Team data'!$B$2:$L$21,11)*$AG170)+$AE170,0)</f>
        <v>5.8051609657319503</v>
      </c>
      <c r="AO170">
        <f>IFERROR((VLOOKUP(AD170,'Team data'!$B$2:$L$21,11)*$AF170)+(VLOOKUP(AD170,'Team data'!$B$2:$L$21,11)*$AG170)+$AE170,0)</f>
        <v>2.466829233724452</v>
      </c>
      <c r="AP170">
        <f t="shared" si="2"/>
        <v>26.148670163239139</v>
      </c>
    </row>
    <row r="171" spans="1:42">
      <c r="A171" t="s">
        <v>277</v>
      </c>
      <c r="B171" t="s">
        <v>37</v>
      </c>
      <c r="C171" t="s">
        <v>38</v>
      </c>
      <c r="D171" t="s">
        <v>95</v>
      </c>
      <c r="E171" t="s">
        <v>76</v>
      </c>
      <c r="F171" s="2">
        <v>0.09</v>
      </c>
      <c r="G171" s="2">
        <v>0</v>
      </c>
      <c r="H171" s="2">
        <v>0.04</v>
      </c>
      <c r="I171" s="2">
        <v>0</v>
      </c>
      <c r="J171" s="2">
        <v>7.0000000000000007E-2</v>
      </c>
      <c r="K171" s="2">
        <v>0</v>
      </c>
      <c r="L171" s="2">
        <f>(F171+H171+J171)/3</f>
        <v>6.6666666666666666E-2</v>
      </c>
      <c r="M171" s="2">
        <f>(G171+I171+K171)/3</f>
        <v>0</v>
      </c>
      <c r="N171" s="2">
        <f>SUM(L171+M171)</f>
        <v>6.6666666666666666E-2</v>
      </c>
      <c r="O171" s="2">
        <v>68</v>
      </c>
      <c r="P171" t="s">
        <v>41</v>
      </c>
      <c r="Q171" t="s">
        <v>49</v>
      </c>
      <c r="S171" t="s">
        <v>44</v>
      </c>
      <c r="T171" t="s">
        <v>97</v>
      </c>
      <c r="V171" t="s">
        <v>61</v>
      </c>
      <c r="X171" t="s">
        <v>60</v>
      </c>
      <c r="Z171" t="s">
        <v>40</v>
      </c>
      <c r="AB171" t="s">
        <v>98</v>
      </c>
      <c r="AC171" t="s">
        <v>85</v>
      </c>
      <c r="AD171" t="s">
        <v>99</v>
      </c>
      <c r="AE171" t="str">
        <f>IF(O171&gt;59,"2","1")</f>
        <v>2</v>
      </c>
      <c r="AF171">
        <f>IF(C171="D",L171*6, IF( C171="M",L171*5, L171*4))</f>
        <v>0.4</v>
      </c>
      <c r="AG171">
        <f>IF(D171="D",M171*3, IF( D171="M",M171*3, M171*3))</f>
        <v>0</v>
      </c>
      <c r="AH171">
        <f>IFERROR(((VLOOKUP(Q171,'Team data'!$B$2:$L$21,11)*$AF171)+(VLOOKUP(Q171,'Team data'!$B$2:$L$21,11)*$AG171)+$AE171),0)+IFERROR((VLOOKUP(R171,'Team data'!$B$2:$L$21,11)*$AF171)+(VLOOKUP(R171,'Team data'!$B$2:$L$21,11)*$AG171)+$AE171,0)</f>
        <v>2.3620095037031534</v>
      </c>
      <c r="AI171">
        <f>IFERROR((VLOOKUP(S171,'Team data'!$B$2:$L$21,11)*$AF171)+(VLOOKUP(S171,'Team data'!$B$2:$L$21,11)*$AG171)+$AE171,0)</f>
        <v>2.4093463431218569</v>
      </c>
      <c r="AJ171">
        <f>IFERROR(((VLOOKUP(T171,'Team data'!$B$2:$L$21,11)*$AF171)+(VLOOKUP(T171,'Team data'!$B$2:$L$21,11)*$AG171)+$AE171),0)+IFERROR((VLOOKUP(U171,'Team data'!$B$2:$L$21,11)*$AF171)+(VLOOKUP(U171,'Team data'!$B$2:$L$21,11)*$AG171)+$AE171,0)</f>
        <v>2.3937005713989419</v>
      </c>
      <c r="AK171">
        <f>IFERROR(((VLOOKUP(V171,'Team data'!$B$2:$L$21,11)*$AF171)+(VLOOKUP(V171,'Team data'!$B$2:$L$21,11)*$AG171)+$AE171),0)+IFERROR((VLOOKUP(W171,'Team data'!$B$2:$L$21,11)*$AF171)+(VLOOKUP(W171,'Team data'!$B$2:$L$21,11)*$AG171)+$AE171,0)</f>
        <v>2.4337714886994872</v>
      </c>
      <c r="AL171">
        <f>IFERROR(((VLOOKUP(X171,'Team data'!$B$2:$L$21,11)*$AF171)+(VLOOKUP(X171,'Team data'!$B$2:$L$21,11)*$AG171)+$AE171),0)+IFERROR((VLOOKUP(Y171,'Team data'!$B$2:$L$21,11)*$AF171)+(VLOOKUP(Y171,'Team data'!$B$2:$L$21,11)*$AG171)+$AE171,0)</f>
        <v>2.3620095037031534</v>
      </c>
      <c r="AM171">
        <f>IFERROR(((VLOOKUP(Z171,'Team data'!$B$2:$L$21,11)*$AF171)+(VLOOKUP(Z171,'Team data'!$B$2:$L$21,11)*$AG171)+$AE171),0)+IFERROR((VLOOKUP(AA171,'Team data'!$B$2:$L$21,11)*$AF171)+(VLOOKUP(AA171,'Team data'!$B$2:$L$21,11)*$AG171)+$AE171,0)</f>
        <v>2.3680876879457977</v>
      </c>
      <c r="AN171">
        <f>IFERROR(((VLOOKUP(AB171,'Team data'!$B$2:$L$21,11)*$AF171)+(VLOOKUP(AB171,'Team data'!$B$2:$L$21,11)*$AG171)+$AE171),0)+IFERROR((VLOOKUP(AC171,'Team data'!$B$2:$L$21,11)*$AF171)+(VLOOKUP(AC171,'Team data'!$B$2:$L$21,11)*$AG171)+$AE171,0)</f>
        <v>4.8640523326607248</v>
      </c>
      <c r="AO171">
        <f>IFERROR((VLOOKUP(AD171,'Team data'!$B$2:$L$21,11)*$AF171)+(VLOOKUP(AD171,'Team data'!$B$2:$L$21,11)*$AG171)+$AE171,0)</f>
        <v>2.3345540691352644</v>
      </c>
      <c r="AP171">
        <f t="shared" si="2"/>
        <v>21.527531500368379</v>
      </c>
    </row>
    <row r="172" spans="1:42">
      <c r="A172" t="s">
        <v>278</v>
      </c>
      <c r="B172" t="s">
        <v>51</v>
      </c>
      <c r="C172" t="s">
        <v>52</v>
      </c>
      <c r="D172" t="s">
        <v>73</v>
      </c>
      <c r="E172" t="s">
        <v>69</v>
      </c>
      <c r="F172" s="2">
        <v>0.12</v>
      </c>
      <c r="G172" s="2">
        <v>0.16</v>
      </c>
      <c r="H172" s="2">
        <v>0.12</v>
      </c>
      <c r="I172" s="2">
        <v>0.13</v>
      </c>
      <c r="J172" s="2">
        <v>0.16</v>
      </c>
      <c r="K172" s="2">
        <v>0.11</v>
      </c>
      <c r="L172" s="2">
        <f>(F172+H172+J172)/3</f>
        <v>0.13333333333333333</v>
      </c>
      <c r="M172" s="2">
        <f>(G172+I172+K172)/3</f>
        <v>0.13333333333333333</v>
      </c>
      <c r="N172" s="2">
        <f>SUM(L172+M172)</f>
        <v>0.26666666666666666</v>
      </c>
      <c r="O172" s="2">
        <v>77</v>
      </c>
      <c r="P172" t="s">
        <v>41</v>
      </c>
      <c r="Q172" t="s">
        <v>74</v>
      </c>
      <c r="S172" t="s">
        <v>75</v>
      </c>
      <c r="T172" t="s">
        <v>76</v>
      </c>
      <c r="U172" t="s">
        <v>77</v>
      </c>
      <c r="V172" t="s">
        <v>78</v>
      </c>
      <c r="X172" t="s">
        <v>79</v>
      </c>
      <c r="Z172" t="s">
        <v>49</v>
      </c>
      <c r="AB172" t="s">
        <v>80</v>
      </c>
      <c r="AD172" t="s">
        <v>81</v>
      </c>
      <c r="AE172" t="str">
        <f>IF(O172&gt;59,"2","1")</f>
        <v>2</v>
      </c>
      <c r="AF172">
        <f>IF(C172="D",L172*6, IF( C172="M",L172*5, L172*4))</f>
        <v>0.66666666666666663</v>
      </c>
      <c r="AG172">
        <f>IF(D172="D",M172*3, IF( D172="M",M172*3, M172*3))</f>
        <v>0.4</v>
      </c>
      <c r="AH172">
        <f>IFERROR(((VLOOKUP(Q172,'Team data'!$B$2:$L$21,11)*$AF172)+(VLOOKUP(Q172,'Team data'!$B$2:$L$21,11)*$AG172)+$AE172),0)+IFERROR((VLOOKUP(R172,'Team data'!$B$2:$L$21,11)*$AF172)+(VLOOKUP(R172,'Team data'!$B$2:$L$21,11)*$AG172)+$AE172,0)</f>
        <v>3.3033275109764624</v>
      </c>
      <c r="AI172">
        <f>IFERROR((VLOOKUP(S172,'Team data'!$B$2:$L$21,11)*$AF172)+(VLOOKUP(S172,'Team data'!$B$2:$L$21,11)*$AG172)+$AE172,0)</f>
        <v>3.1176864732413132</v>
      </c>
      <c r="AJ172">
        <f>IFERROR(((VLOOKUP(T172,'Team data'!$B$2:$L$21,11)*$AF172)+(VLOOKUP(T172,'Team data'!$B$2:$L$21,11)*$AG172)+$AE172),0)+IFERROR((VLOOKUP(U172,'Team data'!$B$2:$L$21,11)*$AF172)+(VLOOKUP(U172,'Team data'!$B$2:$L$21,11)*$AG172)+$AE172,0)</f>
        <v>6.1085123686900786</v>
      </c>
      <c r="AK172">
        <f>IFERROR(((VLOOKUP(V172,'Team data'!$B$2:$L$21,11)*$AF172)+(VLOOKUP(V172,'Team data'!$B$2:$L$21,11)*$AG172)+$AE172),0)+IFERROR((VLOOKUP(W172,'Team data'!$B$2:$L$21,11)*$AF172)+(VLOOKUP(W172,'Team data'!$B$2:$L$21,11)*$AG172)+$AE172,0)</f>
        <v>2.8939609068307242</v>
      </c>
      <c r="AL172">
        <f>IFERROR(((VLOOKUP(X172,'Team data'!$B$2:$L$21,11)*$AF172)+(VLOOKUP(X172,'Team data'!$B$2:$L$21,11)*$AG172)+$AE172),0)+IFERROR((VLOOKUP(Y172,'Team data'!$B$2:$L$21,11)*$AF172)+(VLOOKUP(Y172,'Team data'!$B$2:$L$21,11)*$AG172)+$AE172,0)</f>
        <v>2.9562739038435222</v>
      </c>
      <c r="AM172">
        <f>IFERROR(((VLOOKUP(Z172,'Team data'!$B$2:$L$21,11)*$AF172)+(VLOOKUP(Z172,'Team data'!$B$2:$L$21,11)*$AG172)+$AE172),0)+IFERROR((VLOOKUP(AA172,'Team data'!$B$2:$L$21,11)*$AF172)+(VLOOKUP(AA172,'Team data'!$B$2:$L$21,11)*$AG172)+$AE172,0)</f>
        <v>2.9653586765417423</v>
      </c>
      <c r="AN172">
        <f>IFERROR(((VLOOKUP(AB172,'Team data'!$B$2:$L$21,11)*$AF172)+(VLOOKUP(AB172,'Team data'!$B$2:$L$21,11)*$AG172)+$AE172),0)+IFERROR((VLOOKUP(AC172,'Team data'!$B$2:$L$21,11)*$AF172)+(VLOOKUP(AC172,'Team data'!$B$2:$L$21,11)*$AG172)+$AE172,0)</f>
        <v>2.6450259256995201</v>
      </c>
      <c r="AO172">
        <f>IFERROR((VLOOKUP(AD172,'Team data'!$B$2:$L$21,11)*$AF172)+(VLOOKUP(AD172,'Team data'!$B$2:$L$21,11)*$AG172)+$AE172,0)</f>
        <v>2.8732108028118648</v>
      </c>
      <c r="AP172">
        <f t="shared" si="2"/>
        <v>26.863356568635233</v>
      </c>
    </row>
    <row r="173" spans="1:42">
      <c r="A173" t="s">
        <v>279</v>
      </c>
      <c r="B173" t="s">
        <v>51</v>
      </c>
      <c r="C173" t="s">
        <v>52</v>
      </c>
      <c r="D173" t="s">
        <v>101</v>
      </c>
      <c r="E173" t="s">
        <v>67</v>
      </c>
      <c r="F173" s="2">
        <v>0.13</v>
      </c>
      <c r="G173" s="2">
        <v>0.09</v>
      </c>
      <c r="H173" s="2">
        <v>0.16</v>
      </c>
      <c r="I173" s="2">
        <v>0.12</v>
      </c>
      <c r="J173" s="2">
        <v>0.16</v>
      </c>
      <c r="K173" s="2">
        <v>0.14000000000000001</v>
      </c>
      <c r="L173" s="2">
        <f>(F173+H173+J173)/3</f>
        <v>0.15000000000000002</v>
      </c>
      <c r="M173" s="2">
        <f>(G173+I173+K173)/3</f>
        <v>0.11666666666666665</v>
      </c>
      <c r="N173" s="2">
        <f>SUM(L173+M173)</f>
        <v>0.26666666666666666</v>
      </c>
      <c r="O173" s="2">
        <v>69</v>
      </c>
      <c r="P173" t="s">
        <v>41</v>
      </c>
      <c r="Q173" t="s">
        <v>76</v>
      </c>
      <c r="S173" t="s">
        <v>78</v>
      </c>
      <c r="T173" t="s">
        <v>59</v>
      </c>
      <c r="U173" t="s">
        <v>48</v>
      </c>
      <c r="V173" t="s">
        <v>55</v>
      </c>
      <c r="X173" t="s">
        <v>98</v>
      </c>
      <c r="Z173" t="s">
        <v>69</v>
      </c>
      <c r="AB173" t="s">
        <v>90</v>
      </c>
      <c r="AD173" t="s">
        <v>40</v>
      </c>
      <c r="AE173" t="str">
        <f>IF(O173&gt;59,"2","1")</f>
        <v>2</v>
      </c>
      <c r="AF173">
        <f>IF(C173="D",L173*6, IF( C173="M",L173*5, L173*4))</f>
        <v>0.75000000000000011</v>
      </c>
      <c r="AG173">
        <f>IF(D173="D",M173*3, IF( D173="M",M173*3, M173*3))</f>
        <v>0.35</v>
      </c>
      <c r="AH173">
        <f>IFERROR(((VLOOKUP(Q173,'Team data'!$B$2:$L$21,11)*$AF173)+(VLOOKUP(Q173,'Team data'!$B$2:$L$21,11)*$AG173)+$AE173),0)+IFERROR((VLOOKUP(R173,'Team data'!$B$2:$L$21,11)*$AF173)+(VLOOKUP(R173,'Team data'!$B$2:$L$21,11)*$AG173)+$AE173,0)</f>
        <v>3.4800490405219415</v>
      </c>
      <c r="AI173">
        <f>IFERROR((VLOOKUP(S173,'Team data'!$B$2:$L$21,11)*$AF173)+(VLOOKUP(S173,'Team data'!$B$2:$L$21,11)*$AG173)+$AE173,0)</f>
        <v>2.9218971851691844</v>
      </c>
      <c r="AJ173">
        <f>IFERROR(((VLOOKUP(T173,'Team data'!$B$2:$L$21,11)*$AF173)+(VLOOKUP(T173,'Team data'!$B$2:$L$21,11)*$AG173)+$AE173),0)+IFERROR((VLOOKUP(U173,'Team data'!$B$2:$L$21,11)*$AF173)+(VLOOKUP(U173,'Team data'!$B$2:$L$21,11)*$AG173)+$AE173,0)</f>
        <v>5.4440156871596272</v>
      </c>
      <c r="AK173">
        <f>IFERROR(((VLOOKUP(V173,'Team data'!$B$2:$L$21,11)*$AF173)+(VLOOKUP(V173,'Team data'!$B$2:$L$21,11)*$AG173)+$AE173),0)+IFERROR((VLOOKUP(W173,'Team data'!$B$2:$L$21,11)*$AF173)+(VLOOKUP(W173,'Team data'!$B$2:$L$21,11)*$AG173)+$AE173,0)</f>
        <v>3.099687666081862</v>
      </c>
      <c r="AL173">
        <f>IFERROR(((VLOOKUP(X173,'Team data'!$B$2:$L$21,11)*$AF173)+(VLOOKUP(X173,'Team data'!$B$2:$L$21,11)*$AG173)+$AE173),0)+IFERROR((VLOOKUP(Y173,'Team data'!$B$2:$L$21,11)*$AF173)+(VLOOKUP(Y173,'Team data'!$B$2:$L$21,11)*$AG173)+$AE173,0)</f>
        <v>3.0320874191225164</v>
      </c>
      <c r="AM173">
        <f>IFERROR(((VLOOKUP(Z173,'Team data'!$B$2:$L$21,11)*$AF173)+(VLOOKUP(Z173,'Team data'!$B$2:$L$21,11)*$AG173)+$AE173),0)+IFERROR((VLOOKUP(AA173,'Team data'!$B$2:$L$21,11)*$AF173)+(VLOOKUP(AA173,'Team data'!$B$2:$L$21,11)*$AG173)+$AE173,0)</f>
        <v>3.0826765713470898</v>
      </c>
      <c r="AN173">
        <f>IFERROR(((VLOOKUP(AB173,'Team data'!$B$2:$L$21,11)*$AF173)+(VLOOKUP(AB173,'Team data'!$B$2:$L$21,11)*$AG173)+$AE173),0)+IFERROR((VLOOKUP(AC173,'Team data'!$B$2:$L$21,11)*$AF173)+(VLOOKUP(AC173,'Team data'!$B$2:$L$21,11)*$AG173)+$AE173,0)</f>
        <v>3.3718232825398173</v>
      </c>
      <c r="AO173">
        <f>IFERROR((VLOOKUP(AD173,'Team data'!$B$2:$L$21,11)*$AF173)+(VLOOKUP(AD173,'Team data'!$B$2:$L$21,11)*$AG173)+$AE173,0)</f>
        <v>3.0122411418509438</v>
      </c>
      <c r="AP173">
        <f t="shared" si="2"/>
        <v>27.444477993792983</v>
      </c>
    </row>
    <row r="174" spans="1:42">
      <c r="A174" t="s">
        <v>280</v>
      </c>
      <c r="B174" t="s">
        <v>37</v>
      </c>
      <c r="C174" t="s">
        <v>38</v>
      </c>
      <c r="D174" t="s">
        <v>122</v>
      </c>
      <c r="E174" t="s">
        <v>61</v>
      </c>
      <c r="F174" s="2">
        <v>0.04</v>
      </c>
      <c r="G174" s="2">
        <v>0.01</v>
      </c>
      <c r="H174" s="2">
        <v>0.06</v>
      </c>
      <c r="I174" s="2">
        <v>0.01</v>
      </c>
      <c r="J174" s="2">
        <v>0.1</v>
      </c>
      <c r="K174" s="2">
        <v>0.02</v>
      </c>
      <c r="L174" s="2">
        <f>(F174+H174+J174)/3</f>
        <v>6.6666666666666666E-2</v>
      </c>
      <c r="M174" s="2">
        <f>(G174+I174+K174)/3</f>
        <v>1.3333333333333334E-2</v>
      </c>
      <c r="N174" s="2">
        <f>SUM(L174+M174)</f>
        <v>0.08</v>
      </c>
      <c r="O174" s="2">
        <v>92</v>
      </c>
      <c r="P174" t="s">
        <v>41</v>
      </c>
      <c r="Q174" t="s">
        <v>59</v>
      </c>
      <c r="S174" t="s">
        <v>56</v>
      </c>
      <c r="T174" t="s">
        <v>74</v>
      </c>
      <c r="U174" t="s">
        <v>66</v>
      </c>
      <c r="V174" t="s">
        <v>47</v>
      </c>
      <c r="X174" t="s">
        <v>91</v>
      </c>
      <c r="Z174" t="s">
        <v>105</v>
      </c>
      <c r="AB174" t="s">
        <v>46</v>
      </c>
      <c r="AD174" t="s">
        <v>84</v>
      </c>
      <c r="AE174" t="str">
        <f>IF(O174&gt;59,"2","1")</f>
        <v>2</v>
      </c>
      <c r="AF174">
        <f>IF(C174="D",L174*6, IF( C174="M",L174*5, L174*4))</f>
        <v>0.4</v>
      </c>
      <c r="AG174">
        <f>IF(D174="D",M174*3, IF( D174="M",M174*3, M174*3))</f>
        <v>0.04</v>
      </c>
      <c r="AH174">
        <f>IFERROR(((VLOOKUP(Q174,'Team data'!$B$2:$L$21,11)*$AF174)+(VLOOKUP(Q174,'Team data'!$B$2:$L$21,11)*$AG174)+$AE174),0)+IFERROR((VLOOKUP(R174,'Team data'!$B$2:$L$21,11)*$AF174)+(VLOOKUP(R174,'Team data'!$B$2:$L$21,11)*$AG174)+$AE174,0)</f>
        <v>2.3680094760487913</v>
      </c>
      <c r="AI174">
        <f>IFERROR((VLOOKUP(S174,'Team data'!$B$2:$L$21,11)*$AF174)+(VLOOKUP(S174,'Team data'!$B$2:$L$21,11)*$AG174)+$AE174,0)</f>
        <v>2.4128349676490064</v>
      </c>
      <c r="AJ174">
        <f>IFERROR(((VLOOKUP(T174,'Team data'!$B$2:$L$21,11)*$AF174)+(VLOOKUP(T174,'Team data'!$B$2:$L$21,11)*$AG174)+$AE174),0)+IFERROR((VLOOKUP(U174,'Team data'!$B$2:$L$21,11)*$AF174)+(VLOOKUP(U174,'Team data'!$B$2:$L$21,11)*$AG174)+$AE174,0)</f>
        <v>4.8978220544376851</v>
      </c>
      <c r="AK174">
        <f>IFERROR(((VLOOKUP(V174,'Team data'!$B$2:$L$21,11)*$AF174)+(VLOOKUP(V174,'Team data'!$B$2:$L$21,11)*$AG174)+$AE174),0)+IFERROR((VLOOKUP(W174,'Team data'!$B$2:$L$21,11)*$AF174)+(VLOOKUP(W174,'Team data'!$B$2:$L$21,11)*$AG174)+$AE174,0)</f>
        <v>2.5920196162087765</v>
      </c>
      <c r="AL174">
        <f>IFERROR(((VLOOKUP(X174,'Team data'!$B$2:$L$21,11)*$AF174)+(VLOOKUP(X174,'Team data'!$B$2:$L$21,11)*$AG174)+$AE174),0)+IFERROR((VLOOKUP(Y174,'Team data'!$B$2:$L$21,11)*$AF174)+(VLOOKUP(Y174,'Team data'!$B$2:$L$21,11)*$AG174)+$AE174,0)</f>
        <v>2.2777417358758814</v>
      </c>
      <c r="AM174">
        <f>IFERROR(((VLOOKUP(Z174,'Team data'!$B$2:$L$21,11)*$AF174)+(VLOOKUP(Z174,'Team data'!$B$2:$L$21,11)*$AG174)+$AE174),0)+IFERROR((VLOOKUP(AA174,'Team data'!$B$2:$L$21,11)*$AF174)+(VLOOKUP(AA174,'Team data'!$B$2:$L$21,11)*$AG174)+$AE174,0)</f>
        <v>2.2095967988150598</v>
      </c>
      <c r="AN174">
        <f>IFERROR(((VLOOKUP(AB174,'Team data'!$B$2:$L$21,11)*$AF174)+(VLOOKUP(AB174,'Team data'!$B$2:$L$21,11)*$AG174)+$AE174),0)+IFERROR((VLOOKUP(AC174,'Team data'!$B$2:$L$21,11)*$AF174)+(VLOOKUP(AC174,'Team data'!$B$2:$L$21,11)*$AG174)+$AE174,0)</f>
        <v>2.3687588740676739</v>
      </c>
      <c r="AO174">
        <f>IFERROR((VLOOKUP(AD174,'Team data'!$B$2:$L$21,11)*$AF174)+(VLOOKUP(AD174,'Team data'!$B$2:$L$21,11)*$AG174)+$AE174,0)</f>
        <v>2.4502809774340424</v>
      </c>
      <c r="AP174">
        <f t="shared" si="2"/>
        <v>21.577064500536913</v>
      </c>
    </row>
    <row r="175" spans="1:42">
      <c r="A175" t="s">
        <v>281</v>
      </c>
      <c r="B175" t="s">
        <v>37</v>
      </c>
      <c r="C175" t="s">
        <v>38</v>
      </c>
      <c r="D175" t="s">
        <v>122</v>
      </c>
      <c r="E175" t="s">
        <v>61</v>
      </c>
      <c r="F175" s="2">
        <v>0</v>
      </c>
      <c r="G175" s="2">
        <v>0.01</v>
      </c>
      <c r="H175" s="2">
        <v>0</v>
      </c>
      <c r="I175" s="2">
        <v>0.01</v>
      </c>
      <c r="J175" s="2">
        <v>0</v>
      </c>
      <c r="K175" s="2">
        <v>0.01</v>
      </c>
      <c r="L175" s="2">
        <f>(F175+H175+J175)/3</f>
        <v>0</v>
      </c>
      <c r="M175" s="2">
        <f>(G175+I175+K175)/3</f>
        <v>0.01</v>
      </c>
      <c r="N175" s="2">
        <f>SUM(L175+M175)</f>
        <v>0.01</v>
      </c>
      <c r="O175" s="2">
        <v>57</v>
      </c>
      <c r="P175" t="s">
        <v>41</v>
      </c>
      <c r="Q175" t="s">
        <v>59</v>
      </c>
      <c r="S175" t="s">
        <v>56</v>
      </c>
      <c r="T175" t="s">
        <v>74</v>
      </c>
      <c r="U175" t="s">
        <v>66</v>
      </c>
      <c r="V175" t="s">
        <v>47</v>
      </c>
      <c r="X175" t="s">
        <v>91</v>
      </c>
      <c r="Z175" t="s">
        <v>105</v>
      </c>
      <c r="AB175" t="s">
        <v>46</v>
      </c>
      <c r="AD175" t="s">
        <v>84</v>
      </c>
      <c r="AE175" t="str">
        <f>IF(O175&gt;59,"2","1")</f>
        <v>1</v>
      </c>
      <c r="AF175">
        <f>IF(C175="D",L175*6, IF( C175="M",L175*5, L175*4))</f>
        <v>0</v>
      </c>
      <c r="AG175">
        <f>IF(D175="D",M175*3, IF( D175="M",M175*3, M175*3))</f>
        <v>0.03</v>
      </c>
      <c r="AH175">
        <f>IFERROR(((VLOOKUP(Q175,'Team data'!$B$2:$L$21,11)*$AF175)+(VLOOKUP(Q175,'Team data'!$B$2:$L$21,11)*$AG175)+$AE175),0)+IFERROR((VLOOKUP(R175,'Team data'!$B$2:$L$21,11)*$AF175)+(VLOOKUP(R175,'Team data'!$B$2:$L$21,11)*$AG175)+$AE175,0)</f>
        <v>1.0250915551851449</v>
      </c>
      <c r="AI175">
        <f>IFERROR((VLOOKUP(S175,'Team data'!$B$2:$L$21,11)*$AF175)+(VLOOKUP(S175,'Team data'!$B$2:$L$21,11)*$AG175)+$AE175,0)</f>
        <v>1.0281478387033414</v>
      </c>
      <c r="AJ175">
        <f>IFERROR(((VLOOKUP(T175,'Team data'!$B$2:$L$21,11)*$AF175)+(VLOOKUP(T175,'Team data'!$B$2:$L$21,11)*$AG175)+$AE175),0)+IFERROR((VLOOKUP(U175,'Team data'!$B$2:$L$21,11)*$AF175)+(VLOOKUP(U175,'Team data'!$B$2:$L$21,11)*$AG175)+$AE175,0)</f>
        <v>2.0612151400752969</v>
      </c>
      <c r="AK175">
        <f>IFERROR(((VLOOKUP(V175,'Team data'!$B$2:$L$21,11)*$AF175)+(VLOOKUP(V175,'Team data'!$B$2:$L$21,11)*$AG175)+$AE175),0)+IFERROR((VLOOKUP(W175,'Team data'!$B$2:$L$21,11)*$AF175)+(VLOOKUP(W175,'Team data'!$B$2:$L$21,11)*$AG175)+$AE175,0)</f>
        <v>1.0403649738324166</v>
      </c>
      <c r="AL175">
        <f>IFERROR(((VLOOKUP(X175,'Team data'!$B$2:$L$21,11)*$AF175)+(VLOOKUP(X175,'Team data'!$B$2:$L$21,11)*$AG175)+$AE175),0)+IFERROR((VLOOKUP(Y175,'Team data'!$B$2:$L$21,11)*$AF175)+(VLOOKUP(Y175,'Team data'!$B$2:$L$21,11)*$AG175)+$AE175,0)</f>
        <v>1.0189369365369918</v>
      </c>
      <c r="AM175">
        <f>IFERROR(((VLOOKUP(Z175,'Team data'!$B$2:$L$21,11)*$AF175)+(VLOOKUP(Z175,'Team data'!$B$2:$L$21,11)*$AG175)+$AE175),0)+IFERROR((VLOOKUP(AA175,'Team data'!$B$2:$L$21,11)*$AF175)+(VLOOKUP(AA175,'Team data'!$B$2:$L$21,11)*$AG175)+$AE175,0)</f>
        <v>1.0142906908282996</v>
      </c>
      <c r="AN175">
        <f>IFERROR(((VLOOKUP(AB175,'Team data'!$B$2:$L$21,11)*$AF175)+(VLOOKUP(AB175,'Team data'!$B$2:$L$21,11)*$AG175)+$AE175),0)+IFERROR((VLOOKUP(AC175,'Team data'!$B$2:$L$21,11)*$AF175)+(VLOOKUP(AC175,'Team data'!$B$2:$L$21,11)*$AG175)+$AE175,0)</f>
        <v>1.0251426505046142</v>
      </c>
      <c r="AO175">
        <f>IFERROR((VLOOKUP(AD175,'Team data'!$B$2:$L$21,11)*$AF175)+(VLOOKUP(AD175,'Team data'!$B$2:$L$21,11)*$AG175)+$AE175,0)</f>
        <v>1.0307009757341392</v>
      </c>
      <c r="AP175">
        <f t="shared" si="2"/>
        <v>9.2438907614002446</v>
      </c>
    </row>
    <row r="176" spans="1:42">
      <c r="A176" t="s">
        <v>282</v>
      </c>
      <c r="B176" t="s">
        <v>37</v>
      </c>
      <c r="C176" t="s">
        <v>38</v>
      </c>
      <c r="D176" t="s">
        <v>108</v>
      </c>
      <c r="E176" t="s">
        <v>74</v>
      </c>
      <c r="F176" s="2">
        <v>0.13</v>
      </c>
      <c r="G176" s="2">
        <v>0.14000000000000001</v>
      </c>
      <c r="H176" s="2">
        <v>0</v>
      </c>
      <c r="I176" s="2">
        <v>0.09</v>
      </c>
      <c r="J176" s="2">
        <v>0</v>
      </c>
      <c r="K176" s="2">
        <v>0.09</v>
      </c>
      <c r="L176" s="2">
        <f>(F176+H176+J176)/3</f>
        <v>4.3333333333333335E-2</v>
      </c>
      <c r="M176" s="2">
        <f>(G176+I176+K176)/3</f>
        <v>0.10666666666666667</v>
      </c>
      <c r="N176" s="2">
        <f>SUM(L176+M176)</f>
        <v>0.15000000000000002</v>
      </c>
      <c r="O176" s="2">
        <v>66</v>
      </c>
      <c r="P176" t="s">
        <v>41</v>
      </c>
      <c r="Q176" t="s">
        <v>97</v>
      </c>
      <c r="S176" t="s">
        <v>66</v>
      </c>
      <c r="T176" t="s">
        <v>71</v>
      </c>
      <c r="U176" t="s">
        <v>75</v>
      </c>
      <c r="V176" t="s">
        <v>58</v>
      </c>
      <c r="X176" t="s">
        <v>59</v>
      </c>
      <c r="Z176" t="s">
        <v>42</v>
      </c>
      <c r="AA176" t="s">
        <v>45</v>
      </c>
      <c r="AB176" t="s">
        <v>57</v>
      </c>
      <c r="AC176" t="s">
        <v>76</v>
      </c>
      <c r="AD176" t="s">
        <v>55</v>
      </c>
      <c r="AE176" t="str">
        <f>IF(O176&gt;59,"2","1")</f>
        <v>2</v>
      </c>
      <c r="AF176">
        <f>IF(C176="D",L176*6, IF( C176="M",L176*5, L176*4))</f>
        <v>0.26</v>
      </c>
      <c r="AG176">
        <f>IF(D176="D",M176*3, IF( D176="M",M176*3, M176*3))</f>
        <v>0.32</v>
      </c>
      <c r="AH176">
        <f>IFERROR(((VLOOKUP(Q176,'Team data'!$B$2:$L$21,11)*$AF176)+(VLOOKUP(Q176,'Team data'!$B$2:$L$21,11)*$AG176)+$AE176),0)+IFERROR((VLOOKUP(R176,'Team data'!$B$2:$L$21,11)*$AF176)+(VLOOKUP(R176,'Team data'!$B$2:$L$21,11)*$AG176)+$AE176,0)</f>
        <v>2.5708658285284658</v>
      </c>
      <c r="AI176">
        <f>IFERROR((VLOOKUP(S176,'Team data'!$B$2:$L$21,11)*$AF176)+(VLOOKUP(S176,'Team data'!$B$2:$L$21,11)*$AG176)+$AE176,0)</f>
        <v>2.4748083740289513</v>
      </c>
      <c r="AJ176">
        <f>IFERROR(((VLOOKUP(T176,'Team data'!$B$2:$L$21,11)*$AF176)+(VLOOKUP(T176,'Team data'!$B$2:$L$21,11)*$AG176)+$AE176),0)+IFERROR((VLOOKUP(U176,'Team data'!$B$2:$L$21,11)*$AF176)+(VLOOKUP(U176,'Team data'!$B$2:$L$21,11)*$AG176)+$AE176,0)</f>
        <v>5.2367106784392199</v>
      </c>
      <c r="AK176">
        <f>IFERROR(((VLOOKUP(V176,'Team data'!$B$2:$L$21,11)*$AF176)+(VLOOKUP(V176,'Team data'!$B$2:$L$21,11)*$AG176)+$AE176),0)+IFERROR((VLOOKUP(W176,'Team data'!$B$2:$L$21,11)*$AF176)+(VLOOKUP(W176,'Team data'!$B$2:$L$21,11)*$AG176)+$AE176,0)</f>
        <v>2.5249137803695723</v>
      </c>
      <c r="AL176">
        <f>IFERROR(((VLOOKUP(X176,'Team data'!$B$2:$L$21,11)*$AF176)+(VLOOKUP(X176,'Team data'!$B$2:$L$21,11)*$AG176)+$AE176),0)+IFERROR((VLOOKUP(Y176,'Team data'!$B$2:$L$21,11)*$AF176)+(VLOOKUP(Y176,'Team data'!$B$2:$L$21,11)*$AG176)+$AE176,0)</f>
        <v>2.4851034002461336</v>
      </c>
      <c r="AM176">
        <f>IFERROR(((VLOOKUP(Z176,'Team data'!$B$2:$L$21,11)*$AF176)+(VLOOKUP(Z176,'Team data'!$B$2:$L$21,11)*$AG176)+$AE176),0)+IFERROR((VLOOKUP(AA176,'Team data'!$B$2:$L$21,11)*$AF176)+(VLOOKUP(AA176,'Team data'!$B$2:$L$21,11)*$AG176)+$AE176,0)</f>
        <v>4.9584748669240781</v>
      </c>
      <c r="AN176">
        <f>IFERROR(((VLOOKUP(AB176,'Team data'!$B$2:$L$21,11)*$AF176)+(VLOOKUP(AB176,'Team data'!$B$2:$L$21,11)*$AG176)+$AE176),0)+IFERROR((VLOOKUP(AC176,'Team data'!$B$2:$L$21,11)*$AF176)+(VLOOKUP(AC176,'Team data'!$B$2:$L$21,11)*$AG176)+$AE176,0)</f>
        <v>5.4353829183834144</v>
      </c>
      <c r="AO176">
        <f>IFERROR((VLOOKUP(AD176,'Team data'!$B$2:$L$21,11)*$AF176)+(VLOOKUP(AD176,'Team data'!$B$2:$L$21,11)*$AG176)+$AE176,0)</f>
        <v>2.5798353148431632</v>
      </c>
      <c r="AP176">
        <f t="shared" si="2"/>
        <v>28.266095161762998</v>
      </c>
    </row>
    <row r="177" spans="1:42">
      <c r="A177" t="s">
        <v>283</v>
      </c>
      <c r="B177" t="s">
        <v>51</v>
      </c>
      <c r="C177" t="s">
        <v>52</v>
      </c>
      <c r="D177" t="s">
        <v>108</v>
      </c>
      <c r="E177" t="s">
        <v>74</v>
      </c>
      <c r="F177" s="2">
        <v>0.28999999999999998</v>
      </c>
      <c r="G177" s="2">
        <v>0.18</v>
      </c>
      <c r="H177" s="2">
        <v>0.26</v>
      </c>
      <c r="I177" s="2">
        <v>0.17</v>
      </c>
      <c r="J177" s="2">
        <v>0.27</v>
      </c>
      <c r="K177" s="2">
        <v>0.16</v>
      </c>
      <c r="L177" s="2">
        <f>(F177+H177+J177)/3</f>
        <v>0.27333333333333337</v>
      </c>
      <c r="M177" s="2">
        <f>(G177+I177+K177)/3</f>
        <v>0.17</v>
      </c>
      <c r="N177" s="2">
        <f>SUM(L177+M177)</f>
        <v>0.44333333333333336</v>
      </c>
      <c r="O177" s="2">
        <v>71</v>
      </c>
      <c r="P177" t="s">
        <v>41</v>
      </c>
      <c r="Q177" t="s">
        <v>97</v>
      </c>
      <c r="S177" t="s">
        <v>66</v>
      </c>
      <c r="T177" t="s">
        <v>71</v>
      </c>
      <c r="U177" t="s">
        <v>75</v>
      </c>
      <c r="V177" t="s">
        <v>58</v>
      </c>
      <c r="X177" t="s">
        <v>59</v>
      </c>
      <c r="Z177" t="s">
        <v>42</v>
      </c>
      <c r="AA177" t="s">
        <v>45</v>
      </c>
      <c r="AB177" t="s">
        <v>57</v>
      </c>
      <c r="AC177" t="s">
        <v>76</v>
      </c>
      <c r="AD177" t="s">
        <v>55</v>
      </c>
      <c r="AE177" t="str">
        <f>IF(O177&gt;59,"2","1")</f>
        <v>2</v>
      </c>
      <c r="AF177">
        <f>IF(C177="D",L177*6, IF( C177="M",L177*5, L177*4))</f>
        <v>1.3666666666666669</v>
      </c>
      <c r="AG177">
        <f>IF(D177="D",M177*3, IF( D177="M",M177*3, M177*3))</f>
        <v>0.51</v>
      </c>
      <c r="AH177">
        <f>IFERROR(((VLOOKUP(Q177,'Team data'!$B$2:$L$21,11)*$AF177)+(VLOOKUP(Q177,'Team data'!$B$2:$L$21,11)*$AG177)+$AE177),0)+IFERROR((VLOOKUP(R177,'Team data'!$B$2:$L$21,11)*$AF177)+(VLOOKUP(R177,'Team data'!$B$2:$L$21,11)*$AG177)+$AE177,0)</f>
        <v>3.8471118474800354</v>
      </c>
      <c r="AI177">
        <f>IFERROR((VLOOKUP(S177,'Team data'!$B$2:$L$21,11)*$AF177)+(VLOOKUP(S177,'Team data'!$B$2:$L$21,11)*$AG177)+$AE177,0)</f>
        <v>3.5363052561971249</v>
      </c>
      <c r="AJ177">
        <f>IFERROR(((VLOOKUP(T177,'Team data'!$B$2:$L$21,11)*$AF177)+(VLOOKUP(T177,'Team data'!$B$2:$L$21,11)*$AG177)+$AE177),0)+IFERROR((VLOOKUP(U177,'Team data'!$B$2:$L$21,11)*$AF177)+(VLOOKUP(U177,'Team data'!$B$2:$L$21,11)*$AG177)+$AE177,0)</f>
        <v>8.0015408733406961</v>
      </c>
      <c r="AK177">
        <f>IFERROR(((VLOOKUP(V177,'Team data'!$B$2:$L$21,11)*$AF177)+(VLOOKUP(V177,'Team data'!$B$2:$L$21,11)*$AG177)+$AE177),0)+IFERROR((VLOOKUP(W177,'Team data'!$B$2:$L$21,11)*$AF177)+(VLOOKUP(W177,'Team data'!$B$2:$L$21,11)*$AG177)+$AE177,0)</f>
        <v>3.6984279215406279</v>
      </c>
      <c r="AL177">
        <f>IFERROR(((VLOOKUP(X177,'Team data'!$B$2:$L$21,11)*$AF177)+(VLOOKUP(X177,'Team data'!$B$2:$L$21,11)*$AG177)+$AE177),0)+IFERROR((VLOOKUP(Y177,'Team data'!$B$2:$L$21,11)*$AF177)+(VLOOKUP(Y177,'Team data'!$B$2:$L$21,11)*$AG177)+$AE177,0)</f>
        <v>3.5696161743596169</v>
      </c>
      <c r="AM177">
        <f>IFERROR(((VLOOKUP(Z177,'Team data'!$B$2:$L$21,11)*$AF177)+(VLOOKUP(Z177,'Team data'!$B$2:$L$21,11)*$AG177)+$AE177),0)+IFERROR((VLOOKUP(AA177,'Team data'!$B$2:$L$21,11)*$AF177)+(VLOOKUP(AA177,'Team data'!$B$2:$L$21,11)*$AG177)+$AE177,0)</f>
        <v>7.1012721268865286</v>
      </c>
      <c r="AN177">
        <f>IFERROR(((VLOOKUP(AB177,'Team data'!$B$2:$L$21,11)*$AF177)+(VLOOKUP(AB177,'Team data'!$B$2:$L$21,11)*$AG177)+$AE177),0)+IFERROR((VLOOKUP(AC177,'Team data'!$B$2:$L$21,11)*$AF177)+(VLOOKUP(AC177,'Team data'!$B$2:$L$21,11)*$AG177)+$AE177,0)</f>
        <v>8.6443711669532313</v>
      </c>
      <c r="AO177">
        <f>IFERROR((VLOOKUP(AD177,'Team data'!$B$2:$L$21,11)*$AF177)+(VLOOKUP(AD177,'Team data'!$B$2:$L$21,11)*$AG177)+$AE177,0)</f>
        <v>3.8761338060729944</v>
      </c>
      <c r="AP177">
        <f t="shared" si="2"/>
        <v>42.274779172830854</v>
      </c>
    </row>
    <row r="178" spans="1:42">
      <c r="A178" t="s">
        <v>284</v>
      </c>
      <c r="B178" t="s">
        <v>51</v>
      </c>
      <c r="C178" t="s">
        <v>52</v>
      </c>
      <c r="D178" t="s">
        <v>175</v>
      </c>
      <c r="E178" t="s">
        <v>66</v>
      </c>
      <c r="F178" s="2">
        <v>0.02</v>
      </c>
      <c r="G178" s="2">
        <v>7.0000000000000007E-2</v>
      </c>
      <c r="H178" s="2">
        <v>0.02</v>
      </c>
      <c r="I178" s="2">
        <v>0.09</v>
      </c>
      <c r="J178" s="2">
        <v>0.02</v>
      </c>
      <c r="K178" s="2">
        <v>0.09</v>
      </c>
      <c r="L178" s="2">
        <f>(F178+H178+J178)/3</f>
        <v>0.02</v>
      </c>
      <c r="M178" s="2">
        <f>(G178+I178+K178)/3</f>
        <v>8.3333333333333329E-2</v>
      </c>
      <c r="N178" s="2">
        <f>SUM(L178+M178)</f>
        <v>0.10333333333333333</v>
      </c>
      <c r="O178" s="2">
        <v>83</v>
      </c>
      <c r="P178" t="s">
        <v>41</v>
      </c>
      <c r="Q178" t="s">
        <v>46</v>
      </c>
      <c r="S178" t="s">
        <v>85</v>
      </c>
      <c r="T178" t="s">
        <v>71</v>
      </c>
      <c r="V178" t="s">
        <v>70</v>
      </c>
      <c r="X178" t="s">
        <v>68</v>
      </c>
      <c r="Z178" t="s">
        <v>104</v>
      </c>
      <c r="AA178" t="s">
        <v>176</v>
      </c>
      <c r="AB178" t="s">
        <v>60</v>
      </c>
      <c r="AC178" t="s">
        <v>176</v>
      </c>
      <c r="AD178" t="s">
        <v>69</v>
      </c>
      <c r="AE178" t="str">
        <f>IF(O178&gt;59,"2","1")</f>
        <v>2</v>
      </c>
      <c r="AF178">
        <f>IF(C178="D",L178*6, IF( C178="M",L178*5, L178*4))</f>
        <v>0.1</v>
      </c>
      <c r="AG178">
        <f>IF(D178="D",M178*3, IF( D178="M",M178*3, M178*3))</f>
        <v>0.25</v>
      </c>
      <c r="AH178">
        <f>IFERROR(((VLOOKUP(Q178,'Team data'!$B$2:$L$21,11)*$AF178)+(VLOOKUP(Q178,'Team data'!$B$2:$L$21,11)*$AG178)+$AE178),0)+IFERROR((VLOOKUP(R178,'Team data'!$B$2:$L$21,11)*$AF178)+(VLOOKUP(R178,'Team data'!$B$2:$L$21,11)*$AG178)+$AE178,0)</f>
        <v>2.2933309225538312</v>
      </c>
      <c r="AI178">
        <f>IFERROR((VLOOKUP(S178,'Team data'!$B$2:$L$21,11)*$AF178)+(VLOOKUP(S178,'Team data'!$B$2:$L$21,11)*$AG178)+$AE178,0)</f>
        <v>2.4276543395391519</v>
      </c>
      <c r="AJ178">
        <f>IFERROR(((VLOOKUP(T178,'Team data'!$B$2:$L$21,11)*$AF178)+(VLOOKUP(T178,'Team data'!$B$2:$L$21,11)*$AG178)+$AE178),0)+IFERROR((VLOOKUP(U178,'Team data'!$B$2:$L$21,11)*$AF178)+(VLOOKUP(U178,'Team data'!$B$2:$L$21,11)*$AG178)+$AE178,0)</f>
        <v>2.3795500526120512</v>
      </c>
      <c r="AK178">
        <f>IFERROR(((VLOOKUP(V178,'Team data'!$B$2:$L$21,11)*$AF178)+(VLOOKUP(V178,'Team data'!$B$2:$L$21,11)*$AG178)+$AE178),0)+IFERROR((VLOOKUP(W178,'Team data'!$B$2:$L$21,11)*$AF178)+(VLOOKUP(W178,'Team data'!$B$2:$L$21,11)*$AG178)+$AE178,0)</f>
        <v>2.436489226262669</v>
      </c>
      <c r="AL178">
        <f>IFERROR(((VLOOKUP(X178,'Team data'!$B$2:$L$21,11)*$AF178)+(VLOOKUP(X178,'Team data'!$B$2:$L$21,11)*$AG178)+$AE178),0)+IFERROR((VLOOKUP(Y178,'Team data'!$B$2:$L$21,11)*$AF178)+(VLOOKUP(Y178,'Team data'!$B$2:$L$21,11)*$AG178)+$AE178,0)</f>
        <v>2.3499006210260469</v>
      </c>
      <c r="AM178">
        <f>IFERROR(((VLOOKUP(Z178,'Team data'!$B$2:$L$21,11)*$AF178)+(VLOOKUP(Z178,'Team data'!$B$2:$L$21,11)*$AG178)+$AE178),0)+IFERROR((VLOOKUP(AA178,'Team data'!$B$2:$L$21,11)*$AF178)+(VLOOKUP(AA178,'Team data'!$B$2:$L$21,11)*$AG178)+$AE178,0)</f>
        <v>4.7619955266211154</v>
      </c>
      <c r="AN178">
        <f>IFERROR(((VLOOKUP(AB178,'Team data'!$B$2:$L$21,11)*$AF178)+(VLOOKUP(AB178,'Team data'!$B$2:$L$21,11)*$AG178)+$AE178),0)+IFERROR((VLOOKUP(AC178,'Team data'!$B$2:$L$21,11)*$AF178)+(VLOOKUP(AC178,'Team data'!$B$2:$L$21,11)*$AG178)+$AE178,0)</f>
        <v>4.6834991897725651</v>
      </c>
      <c r="AO178">
        <f>IFERROR((VLOOKUP(AD178,'Team data'!$B$2:$L$21,11)*$AF178)+(VLOOKUP(AD178,'Team data'!$B$2:$L$21,11)*$AG178)+$AE178,0)</f>
        <v>2.3444879999740742</v>
      </c>
      <c r="AP178">
        <f t="shared" si="2"/>
        <v>23.676907878361504</v>
      </c>
    </row>
    <row r="179" spans="1:42">
      <c r="A179" t="s">
        <v>285</v>
      </c>
      <c r="B179" t="s">
        <v>37</v>
      </c>
      <c r="C179" t="s">
        <v>38</v>
      </c>
      <c r="D179" t="s">
        <v>53</v>
      </c>
      <c r="E179" t="s">
        <v>44</v>
      </c>
      <c r="F179" s="2">
        <v>0.06</v>
      </c>
      <c r="G179" s="2">
        <v>0.02</v>
      </c>
      <c r="H179" s="2">
        <v>0.13</v>
      </c>
      <c r="I179" s="2">
        <v>0.01</v>
      </c>
      <c r="J179" s="2">
        <v>0.13</v>
      </c>
      <c r="K179" s="2">
        <v>0.01</v>
      </c>
      <c r="L179" s="2">
        <f>(F179+H179+J179)/3</f>
        <v>0.10666666666666667</v>
      </c>
      <c r="M179" s="2">
        <f>(G179+I179+K179)/3</f>
        <v>1.3333333333333334E-2</v>
      </c>
      <c r="N179" s="2">
        <f>SUM(L179+M179)</f>
        <v>0.12000000000000001</v>
      </c>
      <c r="O179" s="2">
        <v>96</v>
      </c>
      <c r="P179" t="s">
        <v>41</v>
      </c>
      <c r="Q179" t="s">
        <v>48</v>
      </c>
      <c r="R179" t="s">
        <v>42</v>
      </c>
      <c r="S179" t="s">
        <v>47</v>
      </c>
      <c r="T179" t="s">
        <v>54</v>
      </c>
      <c r="U179" t="s">
        <v>55</v>
      </c>
      <c r="V179" t="s">
        <v>56</v>
      </c>
      <c r="X179" t="s">
        <v>57</v>
      </c>
      <c r="Z179" t="s">
        <v>58</v>
      </c>
      <c r="AB179" t="s">
        <v>59</v>
      </c>
      <c r="AC179" t="s">
        <v>60</v>
      </c>
      <c r="AD179" t="s">
        <v>61</v>
      </c>
      <c r="AE179" t="str">
        <f>IF(O179&gt;59,"2","1")</f>
        <v>2</v>
      </c>
      <c r="AF179">
        <f>IF(C179="D",L179*6, IF( C179="M",L179*5, L179*4))</f>
        <v>0.64</v>
      </c>
      <c r="AG179">
        <f>IF(D179="D",M179*3, IF( D179="M",M179*3, M179*3))</f>
        <v>0.04</v>
      </c>
      <c r="AH179">
        <f>IFERROR(((VLOOKUP(Q179,'Team data'!$B$2:$L$21,11)*$AF179)+(VLOOKUP(Q179,'Team data'!$B$2:$L$21,11)*$AG179)+$AE179),0)+IFERROR((VLOOKUP(R179,'Team data'!$B$2:$L$21,11)*$AF179)+(VLOOKUP(R179,'Team data'!$B$2:$L$21,11)*$AG179)+$AE179,0)</f>
        <v>5.0364474521327942</v>
      </c>
      <c r="AI179">
        <f>IFERROR((VLOOKUP(S179,'Team data'!$B$2:$L$21,11)*$AF179)+(VLOOKUP(S179,'Team data'!$B$2:$L$21,11)*$AG179)+$AE179,0)</f>
        <v>2.9149394068681094</v>
      </c>
      <c r="AJ179">
        <f>IFERROR(((VLOOKUP(T179,'Team data'!$B$2:$L$21,11)*$AF179)+(VLOOKUP(T179,'Team data'!$B$2:$L$21,11)*$AG179)+$AE179),0)+IFERROR((VLOOKUP(U179,'Team data'!$B$2:$L$21,11)*$AF179)+(VLOOKUP(U179,'Team data'!$B$2:$L$21,11)*$AG179)+$AE179,0)</f>
        <v>5.3055559903584619</v>
      </c>
      <c r="AK179">
        <f>IFERROR(((VLOOKUP(V179,'Team data'!$B$2:$L$21,11)*$AF179)+(VLOOKUP(V179,'Team data'!$B$2:$L$21,11)*$AG179)+$AE179),0)+IFERROR((VLOOKUP(W179,'Team data'!$B$2:$L$21,11)*$AF179)+(VLOOKUP(W179,'Team data'!$B$2:$L$21,11)*$AG179)+$AE179,0)</f>
        <v>2.6380176772757373</v>
      </c>
      <c r="AL179">
        <f>IFERROR(((VLOOKUP(X179,'Team data'!$B$2:$L$21,11)*$AF179)+(VLOOKUP(X179,'Team data'!$B$2:$L$21,11)*$AG179)+$AE179),0)+IFERROR((VLOOKUP(Y179,'Team data'!$B$2:$L$21,11)*$AF179)+(VLOOKUP(Y179,'Team data'!$B$2:$L$21,11)*$AG179)+$AE179,0)</f>
        <v>2.7679233250296869</v>
      </c>
      <c r="AM179">
        <f>IFERROR(((VLOOKUP(Z179,'Team data'!$B$2:$L$21,11)*$AF179)+(VLOOKUP(Z179,'Team data'!$B$2:$L$21,11)*$AG179)+$AE179),0)+IFERROR((VLOOKUP(AA179,'Team data'!$B$2:$L$21,11)*$AF179)+(VLOOKUP(AA179,'Team data'!$B$2:$L$21,11)*$AG179)+$AE179,0)</f>
        <v>2.6154161562953608</v>
      </c>
      <c r="AN179">
        <f>IFERROR(((VLOOKUP(AB179,'Team data'!$B$2:$L$21,11)*$AF179)+(VLOOKUP(AB179,'Team data'!$B$2:$L$21,11)*$AG179)+$AE179),0)+IFERROR((VLOOKUP(AC179,'Team data'!$B$2:$L$21,11)*$AF179)+(VLOOKUP(AC179,'Team data'!$B$2:$L$21,11)*$AG179)+$AE179,0)</f>
        <v>5.1841580738253104</v>
      </c>
      <c r="AO179">
        <f>IFERROR((VLOOKUP(AD179,'Team data'!$B$2:$L$21,11)*$AF179)+(VLOOKUP(AD179,'Team data'!$B$2:$L$21,11)*$AG179)+$AE179,0)</f>
        <v>2.737411530789128</v>
      </c>
      <c r="AP179">
        <f t="shared" si="2"/>
        <v>29.199869612574592</v>
      </c>
    </row>
    <row r="180" spans="1:42">
      <c r="A180" t="s">
        <v>286</v>
      </c>
      <c r="B180" t="s">
        <v>37</v>
      </c>
      <c r="C180" t="s">
        <v>38</v>
      </c>
      <c r="D180" t="s">
        <v>175</v>
      </c>
      <c r="E180" t="s">
        <v>66</v>
      </c>
      <c r="F180" s="2">
        <v>0.09</v>
      </c>
      <c r="G180" s="2">
        <v>0.06</v>
      </c>
      <c r="H180" s="2">
        <v>0.11</v>
      </c>
      <c r="I180" s="2">
        <v>0.06</v>
      </c>
      <c r="J180" s="2">
        <v>0.12</v>
      </c>
      <c r="K180" s="2">
        <v>0.09</v>
      </c>
      <c r="L180" s="2">
        <f>(F180+H180+J180)/3</f>
        <v>0.10666666666666667</v>
      </c>
      <c r="M180" s="2">
        <f>(G180+I180+K180)/3</f>
        <v>6.9999999999999993E-2</v>
      </c>
      <c r="N180" s="2">
        <f>SUM(L180+M180)</f>
        <v>0.17666666666666667</v>
      </c>
      <c r="O180" s="2">
        <v>75</v>
      </c>
      <c r="P180" t="s">
        <v>41</v>
      </c>
      <c r="Q180" t="s">
        <v>46</v>
      </c>
      <c r="S180" t="s">
        <v>85</v>
      </c>
      <c r="T180" t="s">
        <v>71</v>
      </c>
      <c r="V180" t="s">
        <v>70</v>
      </c>
      <c r="X180" t="s">
        <v>68</v>
      </c>
      <c r="Z180" t="s">
        <v>104</v>
      </c>
      <c r="AA180" t="s">
        <v>176</v>
      </c>
      <c r="AB180" t="s">
        <v>60</v>
      </c>
      <c r="AC180" t="s">
        <v>176</v>
      </c>
      <c r="AD180" t="s">
        <v>69</v>
      </c>
      <c r="AE180" t="str">
        <f>IF(O180&gt;59,"2","1")</f>
        <v>2</v>
      </c>
      <c r="AF180">
        <f>IF(C180="D",L180*6, IF( C180="M",L180*5, L180*4))</f>
        <v>0.64</v>
      </c>
      <c r="AG180">
        <f>IF(D180="D",M180*3, IF( D180="M",M180*3, M180*3))</f>
        <v>0.20999999999999996</v>
      </c>
      <c r="AH180">
        <f>IFERROR(((VLOOKUP(Q180,'Team data'!$B$2:$L$21,11)*$AF180)+(VLOOKUP(Q180,'Team data'!$B$2:$L$21,11)*$AG180)+$AE180),0)+IFERROR((VLOOKUP(R180,'Team data'!$B$2:$L$21,11)*$AF180)+(VLOOKUP(R180,'Team data'!$B$2:$L$21,11)*$AG180)+$AE180,0)</f>
        <v>2.7123750976307335</v>
      </c>
      <c r="AI180">
        <f>IFERROR((VLOOKUP(S180,'Team data'!$B$2:$L$21,11)*$AF180)+(VLOOKUP(S180,'Team data'!$B$2:$L$21,11)*$AG180)+$AE180,0)</f>
        <v>3.0385891103093687</v>
      </c>
      <c r="AJ180">
        <f>IFERROR(((VLOOKUP(T180,'Team data'!$B$2:$L$21,11)*$AF180)+(VLOOKUP(T180,'Team data'!$B$2:$L$21,11)*$AG180)+$AE180),0)+IFERROR((VLOOKUP(U180,'Team data'!$B$2:$L$21,11)*$AF180)+(VLOOKUP(U180,'Team data'!$B$2:$L$21,11)*$AG180)+$AE180,0)</f>
        <v>2.92176441348641</v>
      </c>
      <c r="AK180">
        <f>IFERROR(((VLOOKUP(V180,'Team data'!$B$2:$L$21,11)*$AF180)+(VLOOKUP(V180,'Team data'!$B$2:$L$21,11)*$AG180)+$AE180),0)+IFERROR((VLOOKUP(W180,'Team data'!$B$2:$L$21,11)*$AF180)+(VLOOKUP(W180,'Team data'!$B$2:$L$21,11)*$AG180)+$AE180,0)</f>
        <v>3.0600452637807676</v>
      </c>
      <c r="AL180">
        <f>IFERROR(((VLOOKUP(X180,'Team data'!$B$2:$L$21,11)*$AF180)+(VLOOKUP(X180,'Team data'!$B$2:$L$21,11)*$AG180)+$AE180),0)+IFERROR((VLOOKUP(Y180,'Team data'!$B$2:$L$21,11)*$AF180)+(VLOOKUP(Y180,'Team data'!$B$2:$L$21,11)*$AG180)+$AE180,0)</f>
        <v>2.8497586510632567</v>
      </c>
      <c r="AM180">
        <f>IFERROR(((VLOOKUP(Z180,'Team data'!$B$2:$L$21,11)*$AF180)+(VLOOKUP(Z180,'Team data'!$B$2:$L$21,11)*$AG180)+$AE180),0)+IFERROR((VLOOKUP(AA180,'Team data'!$B$2:$L$21,11)*$AF180)+(VLOOKUP(AA180,'Team data'!$B$2:$L$21,11)*$AG180)+$AE180,0)</f>
        <v>5.8505605646512802</v>
      </c>
      <c r="AN180">
        <f>IFERROR(((VLOOKUP(AB180,'Team data'!$B$2:$L$21,11)*$AF180)+(VLOOKUP(AB180,'Team data'!$B$2:$L$21,11)*$AG180)+$AE180),0)+IFERROR((VLOOKUP(AC180,'Team data'!$B$2:$L$21,11)*$AF180)+(VLOOKUP(AC180,'Team data'!$B$2:$L$21,11)*$AG180)+$AE180,0)</f>
        <v>5.6599266037333722</v>
      </c>
      <c r="AO180">
        <f>IFERROR((VLOOKUP(AD180,'Team data'!$B$2:$L$21,11)*$AF180)+(VLOOKUP(AD180,'Team data'!$B$2:$L$21,11)*$AG180)+$AE180,0)</f>
        <v>2.836613714222751</v>
      </c>
      <c r="AP180">
        <f t="shared" si="2"/>
        <v>28.929633418877938</v>
      </c>
    </row>
    <row r="181" spans="1:42">
      <c r="A181" t="s">
        <v>287</v>
      </c>
      <c r="B181" t="s">
        <v>51</v>
      </c>
      <c r="C181" t="s">
        <v>52</v>
      </c>
      <c r="D181" t="s">
        <v>89</v>
      </c>
      <c r="E181" t="s">
        <v>55</v>
      </c>
      <c r="F181" s="2">
        <v>0.14000000000000001</v>
      </c>
      <c r="G181" s="2">
        <v>0.2</v>
      </c>
      <c r="H181" s="2">
        <v>0.16</v>
      </c>
      <c r="I181" s="2">
        <v>0.12</v>
      </c>
      <c r="J181" s="2">
        <v>0.17</v>
      </c>
      <c r="K181" s="2">
        <v>0.15</v>
      </c>
      <c r="L181" s="2">
        <f>(F181+H181+J181)/3</f>
        <v>0.1566666666666667</v>
      </c>
      <c r="M181" s="2">
        <f>(G181+I181+K181)/3</f>
        <v>0.15666666666666665</v>
      </c>
      <c r="N181" s="2">
        <f>SUM(L181+M181)</f>
        <v>0.31333333333333335</v>
      </c>
      <c r="O181" s="2">
        <v>96</v>
      </c>
      <c r="P181" t="s">
        <v>41</v>
      </c>
      <c r="Q181" t="s">
        <v>90</v>
      </c>
      <c r="S181" t="s">
        <v>80</v>
      </c>
      <c r="T181" t="s">
        <v>46</v>
      </c>
      <c r="U181" t="s">
        <v>84</v>
      </c>
      <c r="V181" t="s">
        <v>49</v>
      </c>
      <c r="X181" t="s">
        <v>66</v>
      </c>
      <c r="Z181" t="s">
        <v>43</v>
      </c>
      <c r="AB181" t="s">
        <v>91</v>
      </c>
      <c r="AD181" t="s">
        <v>85</v>
      </c>
      <c r="AE181" t="str">
        <f>IF(O181&gt;59,"2","1")</f>
        <v>2</v>
      </c>
      <c r="AF181">
        <f>IF(C181="D",L181*6, IF( C181="M",L181*5, L181*4))</f>
        <v>0.78333333333333355</v>
      </c>
      <c r="AG181">
        <f>IF(D181="D",M181*3, IF( D181="M",M181*3, M181*3))</f>
        <v>0.47</v>
      </c>
      <c r="AH181">
        <f>IFERROR(((VLOOKUP(Q181,'Team data'!$B$2:$L$21,11)*$AF181)+(VLOOKUP(Q181,'Team data'!$B$2:$L$21,11)*$AG181)+$AE181),0)+IFERROR((VLOOKUP(R181,'Team data'!$B$2:$L$21,11)*$AF181)+(VLOOKUP(R181,'Team data'!$B$2:$L$21,11)*$AG181)+$AE181,0)</f>
        <v>3.5630471340453678</v>
      </c>
      <c r="AI181">
        <f>IFERROR((VLOOKUP(S181,'Team data'!$B$2:$L$21,11)*$AF181)+(VLOOKUP(S181,'Team data'!$B$2:$L$21,11)*$AG181)+$AE181,0)</f>
        <v>2.7579054626969364</v>
      </c>
      <c r="AJ181">
        <f>IFERROR(((VLOOKUP(T181,'Team data'!$B$2:$L$21,11)*$AF181)+(VLOOKUP(T181,'Team data'!$B$2:$L$21,11)*$AG181)+$AE181),0)+IFERROR((VLOOKUP(U181,'Team data'!$B$2:$L$21,11)*$AF181)+(VLOOKUP(U181,'Team data'!$B$2:$L$21,11)*$AG181)+$AE181,0)</f>
        <v>6.3330226073079201</v>
      </c>
      <c r="AK181">
        <f>IFERROR(((VLOOKUP(V181,'Team data'!$B$2:$L$21,11)*$AF181)+(VLOOKUP(V181,'Team data'!$B$2:$L$21,11)*$AG181)+$AE181),0)+IFERROR((VLOOKUP(W181,'Team data'!$B$2:$L$21,11)*$AF181)+(VLOOKUP(W181,'Team data'!$B$2:$L$21,11)*$AG181)+$AE181,0)</f>
        <v>3.1342964449365471</v>
      </c>
      <c r="AL181">
        <f>IFERROR(((VLOOKUP(X181,'Team data'!$B$2:$L$21,11)*$AF181)+(VLOOKUP(X181,'Team data'!$B$2:$L$21,11)*$AG181)+$AE181),0)+IFERROR((VLOOKUP(Y181,'Team data'!$B$2:$L$21,11)*$AF181)+(VLOOKUP(Y181,'Team data'!$B$2:$L$21,11)*$AG181)+$AE181,0)</f>
        <v>3.0260226933039411</v>
      </c>
      <c r="AM181">
        <f>IFERROR(((VLOOKUP(Z181,'Team data'!$B$2:$L$21,11)*$AF181)+(VLOOKUP(Z181,'Team data'!$B$2:$L$21,11)*$AG181)+$AE181),0)+IFERROR((VLOOKUP(AA181,'Team data'!$B$2:$L$21,11)*$AF181)+(VLOOKUP(AA181,'Team data'!$B$2:$L$21,11)*$AG181)+$AE181,0)</f>
        <v>3.1236218370161386</v>
      </c>
      <c r="AN181">
        <f>IFERROR(((VLOOKUP(AB181,'Team data'!$B$2:$L$21,11)*$AF181)+(VLOOKUP(AB181,'Team data'!$B$2:$L$21,11)*$AG181)+$AE181),0)+IFERROR((VLOOKUP(AC181,'Team data'!$B$2:$L$21,11)*$AF181)+(VLOOKUP(AC181,'Team data'!$B$2:$L$21,11)*$AG181)+$AE181,0)</f>
        <v>2.7911431264343287</v>
      </c>
      <c r="AO181">
        <f>IFERROR((VLOOKUP(AD181,'Team data'!$B$2:$L$21,11)*$AF181)+(VLOOKUP(AD181,'Team data'!$B$2:$L$21,11)*$AG181)+$AE181,0)</f>
        <v>3.5314098253973434</v>
      </c>
      <c r="AP181">
        <f t="shared" si="2"/>
        <v>28.260469131138521</v>
      </c>
    </row>
    <row r="182" spans="1:42">
      <c r="A182" t="s">
        <v>288</v>
      </c>
      <c r="B182" t="s">
        <v>37</v>
      </c>
      <c r="C182" t="s">
        <v>38</v>
      </c>
      <c r="D182" t="s">
        <v>93</v>
      </c>
      <c r="E182" t="s">
        <v>70</v>
      </c>
      <c r="F182" s="2">
        <v>0.02</v>
      </c>
      <c r="G182" s="2">
        <v>0.01</v>
      </c>
      <c r="H182" s="2">
        <v>0.02</v>
      </c>
      <c r="I182" s="2">
        <v>0</v>
      </c>
      <c r="J182" s="2">
        <v>0.02</v>
      </c>
      <c r="K182" s="2">
        <v>0</v>
      </c>
      <c r="L182" s="2">
        <f>(F182+H182+J182)/3</f>
        <v>0.02</v>
      </c>
      <c r="M182" s="2">
        <f>(G182+I182+K182)/3</f>
        <v>3.3333333333333335E-3</v>
      </c>
      <c r="N182" s="2">
        <f>SUM(L182+M182)</f>
        <v>2.3333333333333334E-2</v>
      </c>
      <c r="O182" s="2">
        <v>58</v>
      </c>
      <c r="P182" t="s">
        <v>41</v>
      </c>
      <c r="Q182" t="s">
        <v>55</v>
      </c>
      <c r="S182" t="s">
        <v>57</v>
      </c>
      <c r="V182" t="s">
        <v>81</v>
      </c>
      <c r="X182" t="s">
        <v>48</v>
      </c>
      <c r="Z182" t="s">
        <v>78</v>
      </c>
      <c r="AB182" t="s">
        <v>67</v>
      </c>
      <c r="AC182" t="s">
        <v>80</v>
      </c>
      <c r="AD182" t="s">
        <v>43</v>
      </c>
      <c r="AE182" t="str">
        <f>IF(O182&gt;59,"2","1")</f>
        <v>1</v>
      </c>
      <c r="AF182">
        <f>IF(C182="D",L182*6, IF( C182="M",L182*5, L182*4))</f>
        <v>0.12</v>
      </c>
      <c r="AG182">
        <f>IF(D182="D",M182*3, IF( D182="M",M182*3, M182*3))</f>
        <v>0.01</v>
      </c>
      <c r="AH182">
        <f>IFERROR(((VLOOKUP(Q182,'Team data'!$B$2:$L$21,11)*$AF182)+(VLOOKUP(Q182,'Team data'!$B$2:$L$21,11)*$AG182)+$AE182),0)+IFERROR((VLOOKUP(R182,'Team data'!$B$2:$L$21,11)*$AF182)+(VLOOKUP(R182,'Team data'!$B$2:$L$21,11)*$AG182)+$AE182,0)</f>
        <v>1.1299630878096745</v>
      </c>
      <c r="AI182">
        <f>IFERROR((VLOOKUP(S182,'Team data'!$B$2:$L$21,11)*$AF182)+(VLOOKUP(S182,'Team data'!$B$2:$L$21,11)*$AG182)+$AE182,0)</f>
        <v>1.1468088709615578</v>
      </c>
      <c r="AJ182">
        <f>IFERROR(((VLOOKUP(T182,'Team data'!$B$2:$L$21,11)*$AF182)+(VLOOKUP(T182,'Team data'!$B$2:$L$21,11)*$AG182)+$AE182),0)+IFERROR((VLOOKUP(U182,'Team data'!$B$2:$L$21,11)*$AF182)+(VLOOKUP(U182,'Team data'!$B$2:$L$21,11)*$AG182)+$AE182,0)</f>
        <v>0</v>
      </c>
      <c r="AK182">
        <f>IFERROR(((VLOOKUP(V182,'Team data'!$B$2:$L$21,11)*$AF182)+(VLOOKUP(V182,'Team data'!$B$2:$L$21,11)*$AG182)+$AE182),0)+IFERROR((VLOOKUP(W182,'Team data'!$B$2:$L$21,11)*$AF182)+(VLOOKUP(W182,'Team data'!$B$2:$L$21,11)*$AG182)+$AE182,0)</f>
        <v>1.1064225665926961</v>
      </c>
      <c r="AL182">
        <f>IFERROR(((VLOOKUP(X182,'Team data'!$B$2:$L$21,11)*$AF182)+(VLOOKUP(X182,'Team data'!$B$2:$L$21,11)*$AG182)+$AE182),0)+IFERROR((VLOOKUP(Y182,'Team data'!$B$2:$L$21,11)*$AF182)+(VLOOKUP(Y182,'Team data'!$B$2:$L$21,11)*$AG182)+$AE182,0)</f>
        <v>1.0619263269226313</v>
      </c>
      <c r="AM182">
        <f>IFERROR(((VLOOKUP(Z182,'Team data'!$B$2:$L$21,11)*$AF182)+(VLOOKUP(Z182,'Team data'!$B$2:$L$21,11)*$AG182)+$AE182),0)+IFERROR((VLOOKUP(AA182,'Team data'!$B$2:$L$21,11)*$AF182)+(VLOOKUP(AA182,'Team data'!$B$2:$L$21,11)*$AG182)+$AE182,0)</f>
        <v>1.1089514855199945</v>
      </c>
      <c r="AN182">
        <f>IFERROR(((VLOOKUP(AB182,'Team data'!$B$2:$L$21,11)*$AF182)+(VLOOKUP(AB182,'Team data'!$B$2:$L$21,11)*$AG182)+$AE182),0)+IFERROR((VLOOKUP(AC182,'Team data'!$B$2:$L$21,11)*$AF182)+(VLOOKUP(AC182,'Team data'!$B$2:$L$21,11)*$AG182)+$AE182,0)</f>
        <v>2.1962656233981539</v>
      </c>
      <c r="AO182">
        <f>IFERROR((VLOOKUP(AD182,'Team data'!$B$2:$L$21,11)*$AF182)+(VLOOKUP(AD182,'Team data'!$B$2:$L$21,11)*$AG182)+$AE182,0)</f>
        <v>1.1165458820309293</v>
      </c>
      <c r="AP182">
        <f t="shared" si="2"/>
        <v>8.8668838432356374</v>
      </c>
    </row>
    <row r="183" spans="1:42">
      <c r="A183" t="s">
        <v>289</v>
      </c>
      <c r="B183" t="s">
        <v>87</v>
      </c>
      <c r="C183" t="s">
        <v>88</v>
      </c>
      <c r="D183" t="s">
        <v>108</v>
      </c>
      <c r="E183" t="s">
        <v>74</v>
      </c>
      <c r="F183" s="2">
        <v>0.42</v>
      </c>
      <c r="G183" s="2">
        <v>0.09</v>
      </c>
      <c r="H183" s="2">
        <v>0.41</v>
      </c>
      <c r="I183" s="2">
        <v>0.08</v>
      </c>
      <c r="J183" s="2">
        <v>0.37</v>
      </c>
      <c r="K183" s="2">
        <v>0.09</v>
      </c>
      <c r="L183" s="2">
        <f>(F183+H183+J183)/3</f>
        <v>0.39999999999999997</v>
      </c>
      <c r="M183" s="2">
        <f>(G183+I183+K183)/3</f>
        <v>8.666666666666667E-2</v>
      </c>
      <c r="N183" s="2">
        <f>SUM(L183+M183)</f>
        <v>0.48666666666666664</v>
      </c>
      <c r="O183" s="2">
        <v>84</v>
      </c>
      <c r="P183" t="s">
        <v>41</v>
      </c>
      <c r="Q183" t="s">
        <v>97</v>
      </c>
      <c r="S183" t="s">
        <v>66</v>
      </c>
      <c r="T183" t="s">
        <v>71</v>
      </c>
      <c r="U183" t="s">
        <v>75</v>
      </c>
      <c r="V183" t="s">
        <v>58</v>
      </c>
      <c r="X183" t="s">
        <v>59</v>
      </c>
      <c r="Z183" t="s">
        <v>42</v>
      </c>
      <c r="AA183" t="s">
        <v>45</v>
      </c>
      <c r="AB183" t="s">
        <v>57</v>
      </c>
      <c r="AC183" t="s">
        <v>76</v>
      </c>
      <c r="AD183" t="s">
        <v>55</v>
      </c>
      <c r="AE183" t="str">
        <f>IF(O183&gt;59,"2","1")</f>
        <v>2</v>
      </c>
      <c r="AF183">
        <f>IF(C183="D",L183*6, IF( C183="M",L183*5, L183*4))</f>
        <v>1.5999999999999999</v>
      </c>
      <c r="AG183">
        <f>IF(D183="D",M183*3, IF( D183="M",M183*3, M183*3))</f>
        <v>0.26</v>
      </c>
      <c r="AH183">
        <f>IFERROR(((VLOOKUP(Q183,'Team data'!$B$2:$L$21,11)*$AF183)+(VLOOKUP(Q183,'Team data'!$B$2:$L$21,11)*$AG183)+$AE183),0)+IFERROR((VLOOKUP(R183,'Team data'!$B$2:$L$21,11)*$AF183)+(VLOOKUP(R183,'Team data'!$B$2:$L$21,11)*$AG183)+$AE183,0)</f>
        <v>3.8307076570050791</v>
      </c>
      <c r="AI183">
        <f>IFERROR((VLOOKUP(S183,'Team data'!$B$2:$L$21,11)*$AF183)+(VLOOKUP(S183,'Team data'!$B$2:$L$21,11)*$AG183)+$AE183,0)</f>
        <v>3.5226613374031892</v>
      </c>
      <c r="AJ183">
        <f>IFERROR(((VLOOKUP(T183,'Team data'!$B$2:$L$21,11)*$AF183)+(VLOOKUP(T183,'Team data'!$B$2:$L$21,11)*$AG183)+$AE183),0)+IFERROR((VLOOKUP(U183,'Team data'!$B$2:$L$21,11)*$AF183)+(VLOOKUP(U183,'Team data'!$B$2:$L$21,11)*$AG183)+$AE183,0)</f>
        <v>7.9660032101671536</v>
      </c>
      <c r="AK183">
        <f>IFERROR(((VLOOKUP(V183,'Team data'!$B$2:$L$21,11)*$AF183)+(VLOOKUP(V183,'Team data'!$B$2:$L$21,11)*$AG183)+$AE183),0)+IFERROR((VLOOKUP(W183,'Team data'!$B$2:$L$21,11)*$AF183)+(VLOOKUP(W183,'Team data'!$B$2:$L$21,11)*$AG183)+$AE183,0)</f>
        <v>3.6833441922196632</v>
      </c>
      <c r="AL183">
        <f>IFERROR(((VLOOKUP(X183,'Team data'!$B$2:$L$21,11)*$AF183)+(VLOOKUP(X183,'Team data'!$B$2:$L$21,11)*$AG183)+$AE183),0)+IFERROR((VLOOKUP(Y183,'Team data'!$B$2:$L$21,11)*$AF183)+(VLOOKUP(Y183,'Team data'!$B$2:$L$21,11)*$AG183)+$AE183,0)</f>
        <v>3.5556764214789807</v>
      </c>
      <c r="AM183">
        <f>IFERROR(((VLOOKUP(Z183,'Team data'!$B$2:$L$21,11)*$AF183)+(VLOOKUP(Z183,'Team data'!$B$2:$L$21,11)*$AG183)+$AE183),0)+IFERROR((VLOOKUP(AA183,'Team data'!$B$2:$L$21,11)*$AF183)+(VLOOKUP(AA183,'Team data'!$B$2:$L$21,11)*$AG183)+$AE183,0)</f>
        <v>7.0737297456530781</v>
      </c>
      <c r="AN183">
        <f>IFERROR(((VLOOKUP(AB183,'Team data'!$B$2:$L$21,11)*$AF183)+(VLOOKUP(AB183,'Team data'!$B$2:$L$21,11)*$AG183)+$AE183),0)+IFERROR((VLOOKUP(AC183,'Team data'!$B$2:$L$21,11)*$AF183)+(VLOOKUP(AC183,'Team data'!$B$2:$L$21,11)*$AG183)+$AE183,0)</f>
        <v>8.6031245313675022</v>
      </c>
      <c r="AO183">
        <f>IFERROR((VLOOKUP(AD183,'Team data'!$B$2:$L$21,11)*$AF183)+(VLOOKUP(AD183,'Team data'!$B$2:$L$21,11)*$AG183)+$AE183,0)</f>
        <v>3.8594718717384207</v>
      </c>
      <c r="AP183">
        <f t="shared" si="2"/>
        <v>42.094718967033074</v>
      </c>
    </row>
    <row r="184" spans="1:42">
      <c r="A184" t="s">
        <v>290</v>
      </c>
      <c r="B184" t="s">
        <v>37</v>
      </c>
      <c r="C184" t="s">
        <v>38</v>
      </c>
      <c r="D184" t="s">
        <v>89</v>
      </c>
      <c r="E184" t="s">
        <v>55</v>
      </c>
      <c r="F184" s="2">
        <v>0.1</v>
      </c>
      <c r="G184" s="2">
        <v>0.03</v>
      </c>
      <c r="H184" s="2">
        <v>0.13</v>
      </c>
      <c r="I184" s="2">
        <v>0.01</v>
      </c>
      <c r="J184" s="2">
        <v>0.16</v>
      </c>
      <c r="K184" s="2">
        <v>0.02</v>
      </c>
      <c r="L184" s="2">
        <f>(F184+H184+J184)/3</f>
        <v>0.13</v>
      </c>
      <c r="M184" s="2">
        <f>(G184+I184+K184)/3</f>
        <v>0.02</v>
      </c>
      <c r="N184" s="2">
        <f>SUM(L184+M184)</f>
        <v>0.15</v>
      </c>
      <c r="O184" s="2">
        <v>90</v>
      </c>
      <c r="P184" t="s">
        <v>41</v>
      </c>
      <c r="Q184" t="s">
        <v>90</v>
      </c>
      <c r="S184" t="s">
        <v>80</v>
      </c>
      <c r="T184" t="s">
        <v>46</v>
      </c>
      <c r="U184" t="s">
        <v>84</v>
      </c>
      <c r="V184" t="s">
        <v>49</v>
      </c>
      <c r="X184" t="s">
        <v>66</v>
      </c>
      <c r="Z184" t="s">
        <v>43</v>
      </c>
      <c r="AB184" t="s">
        <v>91</v>
      </c>
      <c r="AD184" t="s">
        <v>85</v>
      </c>
      <c r="AE184" t="str">
        <f>IF(O184&gt;59,"2","1")</f>
        <v>2</v>
      </c>
      <c r="AF184">
        <f>IF(C184="D",L184*6, IF( C184="M",L184*5, L184*4))</f>
        <v>0.78</v>
      </c>
      <c r="AG184">
        <f>IF(D184="D",M184*3, IF( D184="M",M184*3, M184*3))</f>
        <v>0.06</v>
      </c>
      <c r="AH184">
        <f>IFERROR(((VLOOKUP(Q184,'Team data'!$B$2:$L$21,11)*$AF184)+(VLOOKUP(Q184,'Team data'!$B$2:$L$21,11)*$AG184)+$AE184),0)+IFERROR((VLOOKUP(R184,'Team data'!$B$2:$L$21,11)*$AF184)+(VLOOKUP(R184,'Team data'!$B$2:$L$21,11)*$AG184)+$AE184,0)</f>
        <v>3.0475741430304062</v>
      </c>
      <c r="AI184">
        <f>IFERROR((VLOOKUP(S184,'Team data'!$B$2:$L$21,11)*$AF184)+(VLOOKUP(S184,'Team data'!$B$2:$L$21,11)*$AG184)+$AE184,0)</f>
        <v>2.5079579164883725</v>
      </c>
      <c r="AJ184">
        <f>IFERROR(((VLOOKUP(T184,'Team data'!$B$2:$L$21,11)*$AF184)+(VLOOKUP(T184,'Team data'!$B$2:$L$21,11)*$AG184)+$AE184),0)+IFERROR((VLOOKUP(U184,'Team data'!$B$2:$L$21,11)*$AF184)+(VLOOKUP(U184,'Team data'!$B$2:$L$21,11)*$AG184)+$AE184,0)</f>
        <v>5.5636215346850948</v>
      </c>
      <c r="AK184">
        <f>IFERROR(((VLOOKUP(V184,'Team data'!$B$2:$L$21,11)*$AF184)+(VLOOKUP(V184,'Team data'!$B$2:$L$21,11)*$AG184)+$AE184),0)+IFERROR((VLOOKUP(W184,'Team data'!$B$2:$L$21,11)*$AF184)+(VLOOKUP(W184,'Team data'!$B$2:$L$21,11)*$AG184)+$AE184,0)</f>
        <v>2.7602199577766222</v>
      </c>
      <c r="AL184">
        <f>IFERROR(((VLOOKUP(X184,'Team data'!$B$2:$L$21,11)*$AF184)+(VLOOKUP(X184,'Team data'!$B$2:$L$21,11)*$AG184)+$AE184),0)+IFERROR((VLOOKUP(Y184,'Team data'!$B$2:$L$21,11)*$AF184)+(VLOOKUP(Y184,'Team data'!$B$2:$L$21,11)*$AG184)+$AE184,0)</f>
        <v>2.6876535072143435</v>
      </c>
      <c r="AM184">
        <f>IFERROR(((VLOOKUP(Z184,'Team data'!$B$2:$L$21,11)*$AF184)+(VLOOKUP(Z184,'Team data'!$B$2:$L$21,11)*$AG184)+$AE184),0)+IFERROR((VLOOKUP(AA184,'Team data'!$B$2:$L$21,11)*$AF184)+(VLOOKUP(AA184,'Team data'!$B$2:$L$21,11)*$AG184)+$AE184,0)</f>
        <v>2.7530656992767737</v>
      </c>
      <c r="AN184">
        <f>IFERROR(((VLOOKUP(AB184,'Team data'!$B$2:$L$21,11)*$AF184)+(VLOOKUP(AB184,'Team data'!$B$2:$L$21,11)*$AG184)+$AE184),0)+IFERROR((VLOOKUP(AC184,'Team data'!$B$2:$L$21,11)*$AF184)+(VLOOKUP(AC184,'Team data'!$B$2:$L$21,11)*$AG184)+$AE184,0)</f>
        <v>2.5302342230357731</v>
      </c>
      <c r="AO184">
        <f>IFERROR((VLOOKUP(AD184,'Team data'!$B$2:$L$21,11)*$AF184)+(VLOOKUP(AD184,'Team data'!$B$2:$L$21,11)*$AG184)+$AE184,0)</f>
        <v>3.0263704148939641</v>
      </c>
      <c r="AP184">
        <f t="shared" si="2"/>
        <v>24.876697396401351</v>
      </c>
    </row>
    <row r="185" spans="1:42">
      <c r="A185" t="s">
        <v>291</v>
      </c>
      <c r="B185" t="s">
        <v>37</v>
      </c>
      <c r="C185" t="s">
        <v>38</v>
      </c>
      <c r="D185" t="s">
        <v>108</v>
      </c>
      <c r="E185" t="s">
        <v>74</v>
      </c>
      <c r="F185" s="2">
        <v>0.01</v>
      </c>
      <c r="G185" s="2">
        <v>0.01</v>
      </c>
      <c r="H185" s="2">
        <v>0.01</v>
      </c>
      <c r="I185" s="2">
        <v>0.01</v>
      </c>
      <c r="J185" s="2">
        <v>0.02</v>
      </c>
      <c r="K185" s="2">
        <v>0.01</v>
      </c>
      <c r="L185" s="2">
        <f>(F185+H185+J185)/3</f>
        <v>1.3333333333333334E-2</v>
      </c>
      <c r="M185" s="2">
        <f>(G185+I185+K185)/3</f>
        <v>0.01</v>
      </c>
      <c r="N185" s="2">
        <f>SUM(L185+M185)</f>
        <v>2.3333333333333334E-2</v>
      </c>
      <c r="O185" s="2">
        <v>63</v>
      </c>
      <c r="P185" t="s">
        <v>41</v>
      </c>
      <c r="Q185" t="s">
        <v>97</v>
      </c>
      <c r="S185" t="s">
        <v>66</v>
      </c>
      <c r="T185" t="s">
        <v>71</v>
      </c>
      <c r="U185" t="s">
        <v>75</v>
      </c>
      <c r="V185" t="s">
        <v>58</v>
      </c>
      <c r="X185" t="s">
        <v>59</v>
      </c>
      <c r="Z185" t="s">
        <v>42</v>
      </c>
      <c r="AA185" t="s">
        <v>45</v>
      </c>
      <c r="AB185" t="s">
        <v>57</v>
      </c>
      <c r="AC185" t="s">
        <v>76</v>
      </c>
      <c r="AD185" t="s">
        <v>55</v>
      </c>
      <c r="AE185" t="str">
        <f>IF(O185&gt;59,"2","1")</f>
        <v>2</v>
      </c>
      <c r="AF185">
        <f>IF(C185="D",L185*6, IF( C185="M",L185*5, L185*4))</f>
        <v>0.08</v>
      </c>
      <c r="AG185">
        <f>IF(D185="D",M185*3, IF( D185="M",M185*3, M185*3))</f>
        <v>0.03</v>
      </c>
      <c r="AH185">
        <f>IFERROR(((VLOOKUP(Q185,'Team data'!$B$2:$L$21,11)*$AF185)+(VLOOKUP(Q185,'Team data'!$B$2:$L$21,11)*$AG185)+$AE185),0)+IFERROR((VLOOKUP(R185,'Team data'!$B$2:$L$21,11)*$AF185)+(VLOOKUP(R185,'Team data'!$B$2:$L$21,11)*$AG185)+$AE185,0)</f>
        <v>2.108267657134709</v>
      </c>
      <c r="AI185">
        <f>IFERROR((VLOOKUP(S185,'Team data'!$B$2:$L$21,11)*$AF185)+(VLOOKUP(S185,'Team data'!$B$2:$L$21,11)*$AG185)+$AE185,0)</f>
        <v>2.0900498640399734</v>
      </c>
      <c r="AJ185">
        <f>IFERROR(((VLOOKUP(T185,'Team data'!$B$2:$L$21,11)*$AF185)+(VLOOKUP(T185,'Team data'!$B$2:$L$21,11)*$AG185)+$AE185),0)+IFERROR((VLOOKUP(U185,'Team data'!$B$2:$L$21,11)*$AF185)+(VLOOKUP(U185,'Team data'!$B$2:$L$21,11)*$AG185)+$AE185,0)</f>
        <v>4.234548576945369</v>
      </c>
      <c r="AK185">
        <f>IFERROR(((VLOOKUP(V185,'Team data'!$B$2:$L$21,11)*$AF185)+(VLOOKUP(V185,'Team data'!$B$2:$L$21,11)*$AG185)+$AE185),0)+IFERROR((VLOOKUP(W185,'Team data'!$B$2:$L$21,11)*$AF185)+(VLOOKUP(W185,'Team data'!$B$2:$L$21,11)*$AG185)+$AE185,0)</f>
        <v>2.0995526135183673</v>
      </c>
      <c r="AL185">
        <f>IFERROR(((VLOOKUP(X185,'Team data'!$B$2:$L$21,11)*$AF185)+(VLOOKUP(X185,'Team data'!$B$2:$L$21,11)*$AG185)+$AE185),0)+IFERROR((VLOOKUP(Y185,'Team data'!$B$2:$L$21,11)*$AF185)+(VLOOKUP(Y185,'Team data'!$B$2:$L$21,11)*$AG185)+$AE185,0)</f>
        <v>2.0920023690121976</v>
      </c>
      <c r="AM185">
        <f>IFERROR(((VLOOKUP(Z185,'Team data'!$B$2:$L$21,11)*$AF185)+(VLOOKUP(Z185,'Team data'!$B$2:$L$21,11)*$AG185)+$AE185),0)+IFERROR((VLOOKUP(AA185,'Team data'!$B$2:$L$21,11)*$AF185)+(VLOOKUP(AA185,'Team data'!$B$2:$L$21,11)*$AG185)+$AE185,0)</f>
        <v>4.181779716140773</v>
      </c>
      <c r="AN185">
        <f>IFERROR(((VLOOKUP(AB185,'Team data'!$B$2:$L$21,11)*$AF185)+(VLOOKUP(AB185,'Team data'!$B$2:$L$21,11)*$AG185)+$AE185),0)+IFERROR((VLOOKUP(AC185,'Team data'!$B$2:$L$21,11)*$AF185)+(VLOOKUP(AC185,'Team data'!$B$2:$L$21,11)*$AG185)+$AE185,0)</f>
        <v>4.2722277948658203</v>
      </c>
      <c r="AO185">
        <f>IFERROR((VLOOKUP(AD185,'Team data'!$B$2:$L$21,11)*$AF185)+(VLOOKUP(AD185,'Team data'!$B$2:$L$21,11)*$AG185)+$AE185,0)</f>
        <v>2.1099687666081861</v>
      </c>
      <c r="AP185">
        <f t="shared" si="2"/>
        <v>23.188397358265398</v>
      </c>
    </row>
    <row r="186" spans="1:42">
      <c r="A186" t="s">
        <v>292</v>
      </c>
      <c r="B186" t="s">
        <v>37</v>
      </c>
      <c r="C186" t="s">
        <v>38</v>
      </c>
      <c r="D186" t="s">
        <v>150</v>
      </c>
      <c r="E186" t="s">
        <v>99</v>
      </c>
      <c r="F186" s="2">
        <v>0.05</v>
      </c>
      <c r="G186" s="2">
        <v>0.05</v>
      </c>
      <c r="H186" s="2">
        <v>0.05</v>
      </c>
      <c r="I186" s="2">
        <v>0.03</v>
      </c>
      <c r="J186" s="2">
        <v>7.0000000000000007E-2</v>
      </c>
      <c r="K186" s="2">
        <v>0.03</v>
      </c>
      <c r="L186" s="2">
        <f>(F186+H186+J186)/3</f>
        <v>5.6666666666666671E-2</v>
      </c>
      <c r="M186" s="2">
        <f>(G186+I186+K186)/3</f>
        <v>3.6666666666666667E-2</v>
      </c>
      <c r="N186" s="2">
        <f>SUM(L186+M186)</f>
        <v>9.3333333333333338E-2</v>
      </c>
      <c r="O186" s="2">
        <v>71</v>
      </c>
      <c r="P186" t="s">
        <v>41</v>
      </c>
      <c r="Q186" t="s">
        <v>61</v>
      </c>
      <c r="S186" t="s">
        <v>60</v>
      </c>
      <c r="T186" t="s">
        <v>67</v>
      </c>
      <c r="V186" t="s">
        <v>43</v>
      </c>
      <c r="X186" t="s">
        <v>74</v>
      </c>
      <c r="Z186" t="s">
        <v>77</v>
      </c>
      <c r="AA186" t="s">
        <v>46</v>
      </c>
      <c r="AB186" t="s">
        <v>44</v>
      </c>
      <c r="AD186" t="s">
        <v>47</v>
      </c>
      <c r="AE186" t="str">
        <f>IF(O186&gt;59,"2","1")</f>
        <v>2</v>
      </c>
      <c r="AF186">
        <f>IF(C186="D",L186*6, IF( C186="M",L186*5, L186*4))</f>
        <v>0.34</v>
      </c>
      <c r="AG186">
        <f>IF(D186="D",M186*3, IF( D186="M",M186*3, M186*3))</f>
        <v>0.11</v>
      </c>
      <c r="AH186">
        <f>IFERROR(((VLOOKUP(Q186,'Team data'!$B$2:$L$21,11)*$AF186)+(VLOOKUP(Q186,'Team data'!$B$2:$L$21,11)*$AG186)+$AE186),0)+IFERROR((VLOOKUP(R186,'Team data'!$B$2:$L$21,11)*$AF186)+(VLOOKUP(R186,'Team data'!$B$2:$L$21,11)*$AG186)+$AE186,0)</f>
        <v>2.4879929247869228</v>
      </c>
      <c r="AI186">
        <f>IFERROR((VLOOKUP(S186,'Team data'!$B$2:$L$21,11)*$AF186)+(VLOOKUP(S186,'Team data'!$B$2:$L$21,11)*$AG186)+$AE186,0)</f>
        <v>2.4072606916660475</v>
      </c>
      <c r="AJ186">
        <f>IFERROR(((VLOOKUP(T186,'Team data'!$B$2:$L$21,11)*$AF186)+(VLOOKUP(T186,'Team data'!$B$2:$L$21,11)*$AG186)+$AE186),0)+IFERROR((VLOOKUP(U186,'Team data'!$B$2:$L$21,11)*$AF186)+(VLOOKUP(U186,'Team data'!$B$2:$L$21,11)*$AG186)+$AE186,0)</f>
        <v>2.4072606916660475</v>
      </c>
      <c r="AK186">
        <f>IFERROR(((VLOOKUP(V186,'Team data'!$B$2:$L$21,11)*$AF186)+(VLOOKUP(V186,'Team data'!$B$2:$L$21,11)*$AG186)+$AE186),0)+IFERROR((VLOOKUP(W186,'Team data'!$B$2:$L$21,11)*$AF186)+(VLOOKUP(W186,'Team data'!$B$2:$L$21,11)*$AG186)+$AE186,0)</f>
        <v>2.403428053183986</v>
      </c>
      <c r="AL186">
        <f>IFERROR(((VLOOKUP(X186,'Team data'!$B$2:$L$21,11)*$AF186)+(VLOOKUP(X186,'Team data'!$B$2:$L$21,11)*$AG186)+$AE186),0)+IFERROR((VLOOKUP(Y186,'Team data'!$B$2:$L$21,11)*$AF186)+(VLOOKUP(Y186,'Team data'!$B$2:$L$21,11)*$AG186)+$AE186,0)</f>
        <v>2.5498412936931949</v>
      </c>
      <c r="AM186">
        <f>IFERROR(((VLOOKUP(Z186,'Team data'!$B$2:$L$21,11)*$AF186)+(VLOOKUP(Z186,'Team data'!$B$2:$L$21,11)*$AG186)+$AE186),0)+IFERROR((VLOOKUP(AA186,'Team data'!$B$2:$L$21,11)*$AF186)+(VLOOKUP(AA186,'Team data'!$B$2:$L$21,11)*$AG186)+$AE186,0)</f>
        <v>4.6611938056240909</v>
      </c>
      <c r="AN186">
        <f>IFERROR(((VLOOKUP(AB186,'Team data'!$B$2:$L$21,11)*$AF186)+(VLOOKUP(AB186,'Team data'!$B$2:$L$21,11)*$AG186)+$AE186),0)+IFERROR((VLOOKUP(AC186,'Team data'!$B$2:$L$21,11)*$AF186)+(VLOOKUP(AC186,'Team data'!$B$2:$L$21,11)*$AG186)+$AE186,0)</f>
        <v>2.4605146360120891</v>
      </c>
      <c r="AO186">
        <f>IFERROR((VLOOKUP(AD186,'Team data'!$B$2:$L$21,11)*$AF186)+(VLOOKUP(AD186,'Team data'!$B$2:$L$21,11)*$AG186)+$AE186,0)</f>
        <v>2.6054746074862489</v>
      </c>
      <c r="AP186">
        <f t="shared" si="2"/>
        <v>21.982966704118631</v>
      </c>
    </row>
    <row r="187" spans="1:42">
      <c r="A187" t="s">
        <v>293</v>
      </c>
      <c r="B187" t="s">
        <v>51</v>
      </c>
      <c r="C187" t="s">
        <v>52</v>
      </c>
      <c r="D187" t="s">
        <v>39</v>
      </c>
      <c r="E187" t="s">
        <v>40</v>
      </c>
      <c r="F187" s="2">
        <v>0.34</v>
      </c>
      <c r="G187" s="2">
        <v>0.19</v>
      </c>
      <c r="H187" s="2">
        <v>0.43</v>
      </c>
      <c r="I187" s="2">
        <v>0.2</v>
      </c>
      <c r="J187" s="2">
        <v>0.38</v>
      </c>
      <c r="K187" s="2">
        <v>0.2</v>
      </c>
      <c r="L187" s="2">
        <f>(F187+H187+J187)/3</f>
        <v>0.3833333333333333</v>
      </c>
      <c r="M187" s="2">
        <f>(G187+I187+K187)/3</f>
        <v>0.19666666666666668</v>
      </c>
      <c r="N187" s="2">
        <f>SUM(L187+M187)</f>
        <v>0.57999999999999996</v>
      </c>
      <c r="O187" s="2">
        <v>90</v>
      </c>
      <c r="P187" t="s">
        <v>41</v>
      </c>
      <c r="Q187" t="s">
        <v>42</v>
      </c>
      <c r="S187" t="s">
        <v>43</v>
      </c>
      <c r="T187" t="s">
        <v>44</v>
      </c>
      <c r="V187" t="s">
        <v>45</v>
      </c>
      <c r="X187" t="s">
        <v>46</v>
      </c>
      <c r="Z187" t="s">
        <v>47</v>
      </c>
      <c r="AB187" t="s">
        <v>48</v>
      </c>
      <c r="AD187" t="s">
        <v>49</v>
      </c>
      <c r="AE187" t="str">
        <f>IF(O187&gt;59,"2","1")</f>
        <v>2</v>
      </c>
      <c r="AF187">
        <f>IF(C187="D",L187*6, IF( C187="M",L187*5, L187*4))</f>
        <v>1.9166666666666665</v>
      </c>
      <c r="AG187">
        <f>IF(D187="D",M187*3, IF( D187="M",M187*3, M187*3))</f>
        <v>0.59000000000000008</v>
      </c>
      <c r="AH187">
        <f>IFERROR(((VLOOKUP(Q187,'Team data'!$B$2:$L$21,11)*$AF187)+(VLOOKUP(Q187,'Team data'!$B$2:$L$21,11)*$AG187)+$AE187),0)+IFERROR((VLOOKUP(R187,'Team data'!$B$2:$L$21,11)*$AF187)+(VLOOKUP(R187,'Team data'!$B$2:$L$21,11)*$AG187)+$AE187,0)</f>
        <v>4.6265632121170857</v>
      </c>
      <c r="AI187">
        <f>IFERROR((VLOOKUP(S187,'Team data'!$B$2:$L$21,11)*$AF187)+(VLOOKUP(S187,'Team data'!$B$2:$L$21,11)*$AG187)+$AE187,0)</f>
        <v>4.2472436740322763</v>
      </c>
      <c r="AJ187">
        <f>IFERROR(((VLOOKUP(T187,'Team data'!$B$2:$L$21,11)*$AF187)+(VLOOKUP(T187,'Team data'!$B$2:$L$21,11)*$AG187)+$AE187),0)+IFERROR((VLOOKUP(U187,'Team data'!$B$2:$L$21,11)*$AF187)+(VLOOKUP(U187,'Team data'!$B$2:$L$21,11)*$AG187)+$AE187,0)</f>
        <v>4.5652370835636367</v>
      </c>
      <c r="AK187">
        <f>IFERROR(((VLOOKUP(V187,'Team data'!$B$2:$L$21,11)*$AF187)+(VLOOKUP(V187,'Team data'!$B$2:$L$21,11)*$AG187)+$AE187),0)+IFERROR((VLOOKUP(W187,'Team data'!$B$2:$L$21,11)*$AF187)+(VLOOKUP(W187,'Team data'!$B$2:$L$21,11)*$AG187)+$AE187,0)</f>
        <v>3.5158109253938727</v>
      </c>
      <c r="AL187">
        <f>IFERROR(((VLOOKUP(X187,'Team data'!$B$2:$L$21,11)*$AF187)+(VLOOKUP(X187,'Team data'!$B$2:$L$21,11)*$AG187)+$AE187),0)+IFERROR((VLOOKUP(Y187,'Team data'!$B$2:$L$21,11)*$AF187)+(VLOOKUP(Y187,'Team data'!$B$2:$L$21,11)*$AG187)+$AE187,0)</f>
        <v>4.1008081310522018</v>
      </c>
      <c r="AM187">
        <f>IFERROR(((VLOOKUP(Z187,'Team data'!$B$2:$L$21,11)*$AF187)+(VLOOKUP(Z187,'Team data'!$B$2:$L$21,11)*$AG187)+$AE187),0)+IFERROR((VLOOKUP(AA187,'Team data'!$B$2:$L$21,11)*$AF187)+(VLOOKUP(AA187,'Team data'!$B$2:$L$21,11)*$AG187)+$AE187,0)</f>
        <v>5.37271781355303</v>
      </c>
      <c r="AN187">
        <f>IFERROR(((VLOOKUP(AB187,'Team data'!$B$2:$L$21,11)*$AF187)+(VLOOKUP(AB187,'Team data'!$B$2:$L$21,11)*$AG187)+$AE187),0)+IFERROR((VLOOKUP(AC187,'Team data'!$B$2:$L$21,11)*$AF187)+(VLOOKUP(AC187,'Team data'!$B$2:$L$21,11)*$AG187)+$AE187,0)</f>
        <v>3.1940666114312508</v>
      </c>
      <c r="AO187">
        <f>IFERROR((VLOOKUP(AD187,'Team data'!$B$2:$L$21,11)*$AF187)+(VLOOKUP(AD187,'Team data'!$B$2:$L$21,11)*$AG187)+$AE187,0)</f>
        <v>4.2685928898730943</v>
      </c>
      <c r="AP187">
        <f t="shared" si="2"/>
        <v>33.891040341016449</v>
      </c>
    </row>
    <row r="188" spans="1:42">
      <c r="A188" t="s">
        <v>294</v>
      </c>
      <c r="B188" t="s">
        <v>63</v>
      </c>
      <c r="C188" t="s">
        <v>64</v>
      </c>
      <c r="D188" t="s">
        <v>101</v>
      </c>
      <c r="E188" t="s">
        <v>67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f>(F188+H188+J188)/3</f>
        <v>0</v>
      </c>
      <c r="M188" s="2">
        <f>(G188+I188+K188)/3</f>
        <v>0</v>
      </c>
      <c r="N188" s="2">
        <f>SUM(L188+M188)</f>
        <v>0</v>
      </c>
      <c r="O188" s="2">
        <v>96</v>
      </c>
      <c r="P188" t="s">
        <v>41</v>
      </c>
      <c r="Q188" t="s">
        <v>76</v>
      </c>
      <c r="S188" t="s">
        <v>78</v>
      </c>
      <c r="T188" t="s">
        <v>59</v>
      </c>
      <c r="U188" t="s">
        <v>48</v>
      </c>
      <c r="V188" t="s">
        <v>55</v>
      </c>
      <c r="X188" t="s">
        <v>98</v>
      </c>
      <c r="Z188" t="s">
        <v>69</v>
      </c>
      <c r="AB188" t="s">
        <v>90</v>
      </c>
      <c r="AD188" t="s">
        <v>40</v>
      </c>
      <c r="AE188" t="str">
        <f>IF(O188&gt;59,"2","1")</f>
        <v>2</v>
      </c>
      <c r="AF188">
        <f>IF(C188="D",L188*6, IF( C188="M",L188*5, L188*4))</f>
        <v>0</v>
      </c>
      <c r="AG188">
        <f>IF(D188="D",M188*3, IF( D188="M",M188*3, M188*3))</f>
        <v>0</v>
      </c>
      <c r="AH188">
        <f>IFERROR(((VLOOKUP(Q188,'Team data'!$B$2:$L$21,11)*$AF188)+(VLOOKUP(Q188,'Team data'!$B$2:$L$21,11)*$AG188)+$AE188),0)+IFERROR((VLOOKUP(R188,'Team data'!$B$2:$L$21,11)*$AF188)+(VLOOKUP(R188,'Team data'!$B$2:$L$21,11)*$AG188)+$AE188,0)</f>
        <v>2</v>
      </c>
      <c r="AI188">
        <f>IFERROR((VLOOKUP(S188,'Team data'!$B$2:$L$21,11)*$AF188)+(VLOOKUP(S188,'Team data'!$B$2:$L$21,11)*$AG188)+$AE188,0)</f>
        <v>2</v>
      </c>
      <c r="AJ188">
        <f>IFERROR(((VLOOKUP(T188,'Team data'!$B$2:$L$21,11)*$AF188)+(VLOOKUP(T188,'Team data'!$B$2:$L$21,11)*$AG188)+$AE188),0)+IFERROR((VLOOKUP(U188,'Team data'!$B$2:$L$21,11)*$AF188)+(VLOOKUP(U188,'Team data'!$B$2:$L$21,11)*$AG188)+$AE188,0)</f>
        <v>4</v>
      </c>
      <c r="AK188">
        <f>IFERROR(((VLOOKUP(V188,'Team data'!$B$2:$L$21,11)*$AF188)+(VLOOKUP(V188,'Team data'!$B$2:$L$21,11)*$AG188)+$AE188),0)+IFERROR((VLOOKUP(W188,'Team data'!$B$2:$L$21,11)*$AF188)+(VLOOKUP(W188,'Team data'!$B$2:$L$21,11)*$AG188)+$AE188,0)</f>
        <v>2</v>
      </c>
      <c r="AL188">
        <f>IFERROR(((VLOOKUP(X188,'Team data'!$B$2:$L$21,11)*$AF188)+(VLOOKUP(X188,'Team data'!$B$2:$L$21,11)*$AG188)+$AE188),0)+IFERROR((VLOOKUP(Y188,'Team data'!$B$2:$L$21,11)*$AF188)+(VLOOKUP(Y188,'Team data'!$B$2:$L$21,11)*$AG188)+$AE188,0)</f>
        <v>2</v>
      </c>
      <c r="AM188">
        <f>IFERROR(((VLOOKUP(Z188,'Team data'!$B$2:$L$21,11)*$AF188)+(VLOOKUP(Z188,'Team data'!$B$2:$L$21,11)*$AG188)+$AE188),0)+IFERROR((VLOOKUP(AA188,'Team data'!$B$2:$L$21,11)*$AF188)+(VLOOKUP(AA188,'Team data'!$B$2:$L$21,11)*$AG188)+$AE188,0)</f>
        <v>2</v>
      </c>
      <c r="AN188">
        <f>IFERROR(((VLOOKUP(AB188,'Team data'!$B$2:$L$21,11)*$AF188)+(VLOOKUP(AB188,'Team data'!$B$2:$L$21,11)*$AG188)+$AE188),0)+IFERROR((VLOOKUP(AC188,'Team data'!$B$2:$L$21,11)*$AF188)+(VLOOKUP(AC188,'Team data'!$B$2:$L$21,11)*$AG188)+$AE188,0)</f>
        <v>2</v>
      </c>
      <c r="AO188">
        <f>IFERROR((VLOOKUP(AD188,'Team data'!$B$2:$L$21,11)*$AF188)+(VLOOKUP(AD188,'Team data'!$B$2:$L$21,11)*$AG188)+$AE188,0)</f>
        <v>2</v>
      </c>
      <c r="AP188">
        <f t="shared" si="2"/>
        <v>18</v>
      </c>
    </row>
    <row r="189" spans="1:42">
      <c r="A189" t="s">
        <v>295</v>
      </c>
      <c r="B189" t="s">
        <v>37</v>
      </c>
      <c r="C189" t="s">
        <v>38</v>
      </c>
      <c r="D189" t="s">
        <v>122</v>
      </c>
      <c r="E189" t="s">
        <v>61</v>
      </c>
      <c r="F189" s="2">
        <v>0.04</v>
      </c>
      <c r="G189" s="2">
        <v>0.03</v>
      </c>
      <c r="H189" s="2">
        <v>0.03</v>
      </c>
      <c r="I189" s="2">
        <v>0.04</v>
      </c>
      <c r="J189" s="2">
        <v>0.03</v>
      </c>
      <c r="K189" s="2">
        <v>0.04</v>
      </c>
      <c r="L189" s="2">
        <f>(F189+H189+J189)/3</f>
        <v>3.3333333333333333E-2</v>
      </c>
      <c r="M189" s="2">
        <f>(G189+I189+K189)/3</f>
        <v>3.6666666666666674E-2</v>
      </c>
      <c r="N189" s="2">
        <f>SUM(L189+M189)</f>
        <v>7.0000000000000007E-2</v>
      </c>
      <c r="O189" s="2">
        <v>74</v>
      </c>
      <c r="P189" t="s">
        <v>41</v>
      </c>
      <c r="Q189" t="s">
        <v>59</v>
      </c>
      <c r="S189" t="s">
        <v>56</v>
      </c>
      <c r="T189" t="s">
        <v>74</v>
      </c>
      <c r="U189" t="s">
        <v>66</v>
      </c>
      <c r="V189" t="s">
        <v>47</v>
      </c>
      <c r="X189" t="s">
        <v>91</v>
      </c>
      <c r="Z189" t="s">
        <v>105</v>
      </c>
      <c r="AB189" t="s">
        <v>46</v>
      </c>
      <c r="AD189" t="s">
        <v>84</v>
      </c>
      <c r="AE189" t="str">
        <f>IF(O189&gt;59,"2","1")</f>
        <v>2</v>
      </c>
      <c r="AF189">
        <f>IF(C189="D",L189*6, IF( C189="M",L189*5, L189*4))</f>
        <v>0.2</v>
      </c>
      <c r="AG189">
        <f>IF(D189="D",M189*3, IF( D189="M",M189*3, M189*3))</f>
        <v>0.11000000000000001</v>
      </c>
      <c r="AH189">
        <f>IFERROR(((VLOOKUP(Q189,'Team data'!$B$2:$L$21,11)*$AF189)+(VLOOKUP(Q189,'Team data'!$B$2:$L$21,11)*$AG189)+$AE189),0)+IFERROR((VLOOKUP(R189,'Team data'!$B$2:$L$21,11)*$AF189)+(VLOOKUP(R189,'Team data'!$B$2:$L$21,11)*$AG189)+$AE189,0)</f>
        <v>2.2592794035798303</v>
      </c>
      <c r="AI189">
        <f>IFERROR((VLOOKUP(S189,'Team data'!$B$2:$L$21,11)*$AF189)+(VLOOKUP(S189,'Team data'!$B$2:$L$21,11)*$AG189)+$AE189,0)</f>
        <v>2.2908609999345275</v>
      </c>
      <c r="AJ189">
        <f>IFERROR(((VLOOKUP(T189,'Team data'!$B$2:$L$21,11)*$AF189)+(VLOOKUP(T189,'Team data'!$B$2:$L$21,11)*$AG189)+$AE189),0)+IFERROR((VLOOKUP(U189,'Team data'!$B$2:$L$21,11)*$AF189)+(VLOOKUP(U189,'Team data'!$B$2:$L$21,11)*$AG189)+$AE189,0)</f>
        <v>4.6325564474447329</v>
      </c>
      <c r="AK189">
        <f>IFERROR(((VLOOKUP(V189,'Team data'!$B$2:$L$21,11)*$AF189)+(VLOOKUP(V189,'Team data'!$B$2:$L$21,11)*$AG189)+$AE189),0)+IFERROR((VLOOKUP(W189,'Team data'!$B$2:$L$21,11)*$AF189)+(VLOOKUP(W189,'Team data'!$B$2:$L$21,11)*$AG189)+$AE189,0)</f>
        <v>2.4171047296016379</v>
      </c>
      <c r="AL189">
        <f>IFERROR(((VLOOKUP(X189,'Team data'!$B$2:$L$21,11)*$AF189)+(VLOOKUP(X189,'Team data'!$B$2:$L$21,11)*$AG189)+$AE189),0)+IFERROR((VLOOKUP(Y189,'Team data'!$B$2:$L$21,11)*$AF189)+(VLOOKUP(Y189,'Team data'!$B$2:$L$21,11)*$AG189)+$AE189,0)</f>
        <v>2.1956816775489165</v>
      </c>
      <c r="AM189">
        <f>IFERROR(((VLOOKUP(Z189,'Team data'!$B$2:$L$21,11)*$AF189)+(VLOOKUP(Z189,'Team data'!$B$2:$L$21,11)*$AG189)+$AE189),0)+IFERROR((VLOOKUP(AA189,'Team data'!$B$2:$L$21,11)*$AF189)+(VLOOKUP(AA189,'Team data'!$B$2:$L$21,11)*$AG189)+$AE189,0)</f>
        <v>2.1476704718924284</v>
      </c>
      <c r="AN189">
        <f>IFERROR(((VLOOKUP(AB189,'Team data'!$B$2:$L$21,11)*$AF189)+(VLOOKUP(AB189,'Team data'!$B$2:$L$21,11)*$AG189)+$AE189),0)+IFERROR((VLOOKUP(AC189,'Team data'!$B$2:$L$21,11)*$AF189)+(VLOOKUP(AC189,'Team data'!$B$2:$L$21,11)*$AG189)+$AE189,0)</f>
        <v>2.2598073885476793</v>
      </c>
      <c r="AO189">
        <f>IFERROR((VLOOKUP(AD189,'Team data'!$B$2:$L$21,11)*$AF189)+(VLOOKUP(AD189,'Team data'!$B$2:$L$21,11)*$AG189)+$AE189,0)</f>
        <v>2.3172434159194393</v>
      </c>
      <c r="AP189">
        <f t="shared" si="2"/>
        <v>20.52020453446919</v>
      </c>
    </row>
    <row r="190" spans="1:42">
      <c r="A190" t="s">
        <v>296</v>
      </c>
      <c r="B190" t="s">
        <v>87</v>
      </c>
      <c r="C190" t="s">
        <v>88</v>
      </c>
      <c r="D190" t="s">
        <v>53</v>
      </c>
      <c r="E190" t="s">
        <v>44</v>
      </c>
      <c r="F190" s="2">
        <v>0.24</v>
      </c>
      <c r="G190" s="2">
        <v>0.18</v>
      </c>
      <c r="H190" s="2">
        <v>0.33</v>
      </c>
      <c r="I190" s="2">
        <v>0.19</v>
      </c>
      <c r="J190" s="2">
        <v>0.3</v>
      </c>
      <c r="K190" s="2">
        <v>0.17</v>
      </c>
      <c r="L190" s="2">
        <f>(F190+H190+J190)/3</f>
        <v>0.29000000000000004</v>
      </c>
      <c r="M190" s="2">
        <f>(G190+I190+K190)/3</f>
        <v>0.18000000000000002</v>
      </c>
      <c r="N190" s="2">
        <f>SUM(L190+M190)</f>
        <v>0.47000000000000008</v>
      </c>
      <c r="O190" s="2">
        <v>46</v>
      </c>
      <c r="P190" t="s">
        <v>41</v>
      </c>
      <c r="Q190" t="s">
        <v>48</v>
      </c>
      <c r="R190" t="s">
        <v>42</v>
      </c>
      <c r="S190" t="s">
        <v>47</v>
      </c>
      <c r="T190" t="s">
        <v>54</v>
      </c>
      <c r="U190" t="s">
        <v>55</v>
      </c>
      <c r="V190" t="s">
        <v>56</v>
      </c>
      <c r="X190" t="s">
        <v>57</v>
      </c>
      <c r="Z190" t="s">
        <v>58</v>
      </c>
      <c r="AB190" t="s">
        <v>59</v>
      </c>
      <c r="AC190" t="s">
        <v>60</v>
      </c>
      <c r="AD190" t="s">
        <v>61</v>
      </c>
      <c r="AE190" t="str">
        <f>IF(O190&gt;59,"2","1")</f>
        <v>1</v>
      </c>
      <c r="AF190">
        <f>IF(C190="D",L190*6, IF( C190="M",L190*5, L190*4))</f>
        <v>1.1600000000000001</v>
      </c>
      <c r="AG190">
        <f>IF(D190="D",M190*3, IF( D190="M",M190*3, M190*3))</f>
        <v>0.54</v>
      </c>
      <c r="AH190">
        <f>IFERROR(((VLOOKUP(Q190,'Team data'!$B$2:$L$21,11)*$AF190)+(VLOOKUP(Q190,'Team data'!$B$2:$L$21,11)*$AG190)+$AE190),0)+IFERROR((VLOOKUP(R190,'Team data'!$B$2:$L$21,11)*$AF190)+(VLOOKUP(R190,'Team data'!$B$2:$L$21,11)*$AG190)+$AE190,0)</f>
        <v>4.5911186303319838</v>
      </c>
      <c r="AI190">
        <f>IFERROR((VLOOKUP(S190,'Team data'!$B$2:$L$21,11)*$AF190)+(VLOOKUP(S190,'Team data'!$B$2:$L$21,11)*$AG190)+$AE190,0)</f>
        <v>3.2873485171702734</v>
      </c>
      <c r="AJ190">
        <f>IFERROR(((VLOOKUP(T190,'Team data'!$B$2:$L$21,11)*$AF190)+(VLOOKUP(T190,'Team data'!$B$2:$L$21,11)*$AG190)+$AE190),0)+IFERROR((VLOOKUP(U190,'Team data'!$B$2:$L$21,11)*$AF190)+(VLOOKUP(U190,'Team data'!$B$2:$L$21,11)*$AG190)+$AE190,0)</f>
        <v>5.2638899758961539</v>
      </c>
      <c r="AK190">
        <f>IFERROR(((VLOOKUP(V190,'Team data'!$B$2:$L$21,11)*$AF190)+(VLOOKUP(V190,'Team data'!$B$2:$L$21,11)*$AG190)+$AE190),0)+IFERROR((VLOOKUP(W190,'Team data'!$B$2:$L$21,11)*$AF190)+(VLOOKUP(W190,'Team data'!$B$2:$L$21,11)*$AG190)+$AE190,0)</f>
        <v>2.5950441931893433</v>
      </c>
      <c r="AL190">
        <f>IFERROR(((VLOOKUP(X190,'Team data'!$B$2:$L$21,11)*$AF190)+(VLOOKUP(X190,'Team data'!$B$2:$L$21,11)*$AG190)+$AE190),0)+IFERROR((VLOOKUP(Y190,'Team data'!$B$2:$L$21,11)*$AF190)+(VLOOKUP(Y190,'Team data'!$B$2:$L$21,11)*$AG190)+$AE190,0)</f>
        <v>2.9198083125742174</v>
      </c>
      <c r="AM190">
        <f>IFERROR(((VLOOKUP(Z190,'Team data'!$B$2:$L$21,11)*$AF190)+(VLOOKUP(Z190,'Team data'!$B$2:$L$21,11)*$AG190)+$AE190),0)+IFERROR((VLOOKUP(AA190,'Team data'!$B$2:$L$21,11)*$AF190)+(VLOOKUP(AA190,'Team data'!$B$2:$L$21,11)*$AG190)+$AE190,0)</f>
        <v>2.5385403907384019</v>
      </c>
      <c r="AN190">
        <f>IFERROR(((VLOOKUP(AB190,'Team data'!$B$2:$L$21,11)*$AF190)+(VLOOKUP(AB190,'Team data'!$B$2:$L$21,11)*$AG190)+$AE190),0)+IFERROR((VLOOKUP(AC190,'Team data'!$B$2:$L$21,11)*$AF190)+(VLOOKUP(AC190,'Team data'!$B$2:$L$21,11)*$AG190)+$AE190,0)</f>
        <v>4.9603951845632768</v>
      </c>
      <c r="AO190">
        <f>IFERROR((VLOOKUP(AD190,'Team data'!$B$2:$L$21,11)*$AF190)+(VLOOKUP(AD190,'Team data'!$B$2:$L$21,11)*$AG190)+$AE190,0)</f>
        <v>2.8435288269728201</v>
      </c>
      <c r="AP190">
        <f t="shared" si="2"/>
        <v>28.99967403143647</v>
      </c>
    </row>
    <row r="191" spans="1:42">
      <c r="A191" t="s">
        <v>297</v>
      </c>
      <c r="B191" t="s">
        <v>87</v>
      </c>
      <c r="C191" t="s">
        <v>88</v>
      </c>
      <c r="D191" t="s">
        <v>175</v>
      </c>
      <c r="E191" t="s">
        <v>66</v>
      </c>
      <c r="F191" s="2">
        <v>0.34</v>
      </c>
      <c r="G191" s="2">
        <v>0.15</v>
      </c>
      <c r="H191" s="2">
        <v>0.41</v>
      </c>
      <c r="I191" s="2">
        <v>0.08</v>
      </c>
      <c r="J191" s="2">
        <v>0.4</v>
      </c>
      <c r="K191" s="2">
        <v>0.06</v>
      </c>
      <c r="L191" s="2">
        <f>(F191+H191+J191)/3</f>
        <v>0.3833333333333333</v>
      </c>
      <c r="M191" s="2">
        <f>(G191+I191+K191)/3</f>
        <v>9.6666666666666665E-2</v>
      </c>
      <c r="N191" s="2">
        <f>SUM(L191+M191)</f>
        <v>0.48</v>
      </c>
      <c r="O191" s="2">
        <v>51</v>
      </c>
      <c r="P191" t="s">
        <v>41</v>
      </c>
      <c r="Q191" t="s">
        <v>46</v>
      </c>
      <c r="S191" t="s">
        <v>85</v>
      </c>
      <c r="T191" t="s">
        <v>71</v>
      </c>
      <c r="V191" t="s">
        <v>70</v>
      </c>
      <c r="X191" t="s">
        <v>68</v>
      </c>
      <c r="Z191" t="s">
        <v>104</v>
      </c>
      <c r="AA191" t="s">
        <v>176</v>
      </c>
      <c r="AB191" t="s">
        <v>60</v>
      </c>
      <c r="AC191" t="s">
        <v>176</v>
      </c>
      <c r="AD191" t="s">
        <v>69</v>
      </c>
      <c r="AE191" t="str">
        <f>IF(O191&gt;59,"2","1")</f>
        <v>1</v>
      </c>
      <c r="AF191">
        <f>IF(C191="D",L191*6, IF( C191="M",L191*5, L191*4))</f>
        <v>1.5333333333333332</v>
      </c>
      <c r="AG191">
        <f>IF(D191="D",M191*3, IF( D191="M",M191*3, M191*3))</f>
        <v>0.28999999999999998</v>
      </c>
      <c r="AH191">
        <f>IFERROR(((VLOOKUP(Q191,'Team data'!$B$2:$L$21,11)*$AF191)+(VLOOKUP(Q191,'Team data'!$B$2:$L$21,11)*$AG191)+$AE191),0)+IFERROR((VLOOKUP(R191,'Team data'!$B$2:$L$21,11)*$AF191)+(VLOOKUP(R191,'Team data'!$B$2:$L$21,11)*$AG191)+$AE191,0)</f>
        <v>2.528114425113769</v>
      </c>
      <c r="AI191">
        <f>IFERROR((VLOOKUP(S191,'Team data'!$B$2:$L$21,11)*$AF191)+(VLOOKUP(S191,'Team data'!$B$2:$L$21,11)*$AG191)+$AE191,0)</f>
        <v>3.2278754640753902</v>
      </c>
      <c r="AJ191">
        <f>IFERROR(((VLOOKUP(T191,'Team data'!$B$2:$L$21,11)*$AF191)+(VLOOKUP(T191,'Team data'!$B$2:$L$21,11)*$AG191)+$AE191),0)+IFERROR((VLOOKUP(U191,'Team data'!$B$2:$L$21,11)*$AF191)+(VLOOKUP(U191,'Team data'!$B$2:$L$21,11)*$AG191)+$AE191,0)</f>
        <v>2.977275035988495</v>
      </c>
      <c r="AK191">
        <f>IFERROR(((VLOOKUP(V191,'Team data'!$B$2:$L$21,11)*$AF191)+(VLOOKUP(V191,'Team data'!$B$2:$L$21,11)*$AG191)+$AE191),0)+IFERROR((VLOOKUP(W191,'Team data'!$B$2:$L$21,11)*$AF191)+(VLOOKUP(W191,'Team data'!$B$2:$L$21,11)*$AG191)+$AE191,0)</f>
        <v>3.2739010168159997</v>
      </c>
      <c r="AL191">
        <f>IFERROR(((VLOOKUP(X191,'Team data'!$B$2:$L$21,11)*$AF191)+(VLOOKUP(X191,'Team data'!$B$2:$L$21,11)*$AG191)+$AE191),0)+IFERROR((VLOOKUP(Y191,'Team data'!$B$2:$L$21,11)*$AF191)+(VLOOKUP(Y191,'Team data'!$B$2:$L$21,11)*$AG191)+$AE191,0)</f>
        <v>2.8228156162023583</v>
      </c>
      <c r="AM191">
        <f>IFERROR(((VLOOKUP(Z191,'Team data'!$B$2:$L$21,11)*$AF191)+(VLOOKUP(Z191,'Team data'!$B$2:$L$21,11)*$AG191)+$AE191),0)+IFERROR((VLOOKUP(AA191,'Team data'!$B$2:$L$21,11)*$AF191)+(VLOOKUP(AA191,'Team data'!$B$2:$L$21,11)*$AG191)+$AE191,0)</f>
        <v>5.9696338386833334</v>
      </c>
      <c r="AN191">
        <f>IFERROR(((VLOOKUP(AB191,'Team data'!$B$2:$L$21,11)*$AF191)+(VLOOKUP(AB191,'Team data'!$B$2:$L$21,11)*$AG191)+$AE191),0)+IFERROR((VLOOKUP(AC191,'Team data'!$B$2:$L$21,11)*$AF191)+(VLOOKUP(AC191,'Team data'!$B$2:$L$21,11)*$AG191)+$AE191,0)</f>
        <v>5.5607053029104101</v>
      </c>
      <c r="AO191">
        <f>IFERROR((VLOOKUP(AD191,'Team data'!$B$2:$L$21,11)*$AF191)+(VLOOKUP(AD191,'Team data'!$B$2:$L$21,11)*$AG191)+$AE191,0)</f>
        <v>2.7946184379601759</v>
      </c>
      <c r="AP191">
        <f t="shared" si="2"/>
        <v>29.154939137749931</v>
      </c>
    </row>
    <row r="192" spans="1:42">
      <c r="A192" t="s">
        <v>298</v>
      </c>
      <c r="B192" t="s">
        <v>51</v>
      </c>
      <c r="C192" t="s">
        <v>52</v>
      </c>
      <c r="D192" t="s">
        <v>175</v>
      </c>
      <c r="E192" t="s">
        <v>66</v>
      </c>
      <c r="F192" s="2">
        <v>0.15</v>
      </c>
      <c r="G192" s="2">
        <v>0.09</v>
      </c>
      <c r="H192" s="2">
        <v>0.18</v>
      </c>
      <c r="I192" s="2">
        <v>0.16</v>
      </c>
      <c r="J192" s="2">
        <v>0.19</v>
      </c>
      <c r="K192" s="2">
        <v>0.1</v>
      </c>
      <c r="L192" s="2">
        <f>(F192+H192+J192)/3</f>
        <v>0.17333333333333334</v>
      </c>
      <c r="M192" s="2">
        <f>(G192+I192+K192)/3</f>
        <v>0.11666666666666665</v>
      </c>
      <c r="N192" s="2">
        <f>SUM(L192+M192)</f>
        <v>0.28999999999999998</v>
      </c>
      <c r="O192" s="2">
        <v>62</v>
      </c>
      <c r="P192" t="s">
        <v>41</v>
      </c>
      <c r="Q192" t="s">
        <v>46</v>
      </c>
      <c r="S192" t="s">
        <v>85</v>
      </c>
      <c r="T192" t="s">
        <v>71</v>
      </c>
      <c r="V192" t="s">
        <v>70</v>
      </c>
      <c r="X192" t="s">
        <v>68</v>
      </c>
      <c r="Z192" t="s">
        <v>104</v>
      </c>
      <c r="AA192" t="s">
        <v>176</v>
      </c>
      <c r="AB192" t="s">
        <v>60</v>
      </c>
      <c r="AC192" t="s">
        <v>176</v>
      </c>
      <c r="AD192" t="s">
        <v>69</v>
      </c>
      <c r="AE192" t="str">
        <f>IF(O192&gt;59,"2","1")</f>
        <v>2</v>
      </c>
      <c r="AF192">
        <f>IF(C192="D",L192*6, IF( C192="M",L192*5, L192*4))</f>
        <v>0.8666666666666667</v>
      </c>
      <c r="AG192">
        <f>IF(D192="D",M192*3, IF( D192="M",M192*3, M192*3))</f>
        <v>0.35</v>
      </c>
      <c r="AH192">
        <f>IFERROR(((VLOOKUP(Q192,'Team data'!$B$2:$L$21,11)*$AF192)+(VLOOKUP(Q192,'Team data'!$B$2:$L$21,11)*$AG192)+$AE192),0)+IFERROR((VLOOKUP(R192,'Team data'!$B$2:$L$21,11)*$AF192)+(VLOOKUP(R192,'Team data'!$B$2:$L$21,11)*$AG192)+$AE192,0)</f>
        <v>3.0196741593537948</v>
      </c>
      <c r="AI192">
        <f>IFERROR((VLOOKUP(S192,'Team data'!$B$2:$L$21,11)*$AF192)+(VLOOKUP(S192,'Team data'!$B$2:$L$21,11)*$AG192)+$AE192,0)</f>
        <v>3.4866079422075273</v>
      </c>
      <c r="AJ192">
        <f>IFERROR(((VLOOKUP(T192,'Team data'!$B$2:$L$21,11)*$AF192)+(VLOOKUP(T192,'Team data'!$B$2:$L$21,11)*$AG192)+$AE192),0)+IFERROR((VLOOKUP(U192,'Team data'!$B$2:$L$21,11)*$AF192)+(VLOOKUP(U192,'Team data'!$B$2:$L$21,11)*$AG192)+$AE192,0)</f>
        <v>3.3193882781276063</v>
      </c>
      <c r="AK192">
        <f>IFERROR(((VLOOKUP(V192,'Team data'!$B$2:$L$21,11)*$AF192)+(VLOOKUP(V192,'Team data'!$B$2:$L$21,11)*$AG192)+$AE192),0)+IFERROR((VLOOKUP(W192,'Team data'!$B$2:$L$21,11)*$AF192)+(VLOOKUP(W192,'Team data'!$B$2:$L$21,11)*$AG192)+$AE192,0)</f>
        <v>3.5173196912940403</v>
      </c>
      <c r="AL192">
        <f>IFERROR(((VLOOKUP(X192,'Team data'!$B$2:$L$21,11)*$AF192)+(VLOOKUP(X192,'Team data'!$B$2:$L$21,11)*$AG192)+$AE192),0)+IFERROR((VLOOKUP(Y192,'Team data'!$B$2:$L$21,11)*$AF192)+(VLOOKUP(Y192,'Team data'!$B$2:$L$21,11)*$AG192)+$AE192,0)</f>
        <v>3.2163212064238773</v>
      </c>
      <c r="AM192">
        <f>IFERROR(((VLOOKUP(Z192,'Team data'!$B$2:$L$21,11)*$AF192)+(VLOOKUP(Z192,'Team data'!$B$2:$L$21,11)*$AG192)+$AE192),0)+IFERROR((VLOOKUP(AA192,'Team data'!$B$2:$L$21,11)*$AF192)+(VLOOKUP(AA192,'Team data'!$B$2:$L$21,11)*$AG192)+$AE192,0)</f>
        <v>6.6488415925400677</v>
      </c>
      <c r="AN192">
        <f>IFERROR(((VLOOKUP(AB192,'Team data'!$B$2:$L$21,11)*$AF192)+(VLOOKUP(AB192,'Team data'!$B$2:$L$21,11)*$AG192)+$AE192),0)+IFERROR((VLOOKUP(AC192,'Team data'!$B$2:$L$21,11)*$AF192)+(VLOOKUP(AC192,'Team data'!$B$2:$L$21,11)*$AG192)+$AE192,0)</f>
        <v>6.3759733739712976</v>
      </c>
      <c r="AO192">
        <f>IFERROR((VLOOKUP(AD192,'Team data'!$B$2:$L$21,11)*$AF192)+(VLOOKUP(AD192,'Team data'!$B$2:$L$21,11)*$AG192)+$AE192,0)</f>
        <v>3.1975059046717811</v>
      </c>
      <c r="AP192">
        <f t="shared" si="2"/>
        <v>32.781632148589992</v>
      </c>
    </row>
    <row r="193" spans="1:42">
      <c r="A193" t="s">
        <v>299</v>
      </c>
      <c r="B193" t="s">
        <v>37</v>
      </c>
      <c r="C193" t="s">
        <v>38</v>
      </c>
      <c r="D193" t="s">
        <v>103</v>
      </c>
      <c r="E193" t="s">
        <v>104</v>
      </c>
      <c r="F193" s="2">
        <v>0.01</v>
      </c>
      <c r="G193" s="2">
        <v>0.04</v>
      </c>
      <c r="H193" s="2">
        <v>0.01</v>
      </c>
      <c r="I193" s="2">
        <v>0.02</v>
      </c>
      <c r="J193" s="2">
        <v>0.02</v>
      </c>
      <c r="K193" s="2">
        <v>0.03</v>
      </c>
      <c r="L193" s="2">
        <f>(F193+H193+J193)/3</f>
        <v>1.3333333333333334E-2</v>
      </c>
      <c r="M193" s="2">
        <f>(G193+I193+K193)/3</f>
        <v>0.03</v>
      </c>
      <c r="N193" s="2">
        <f>SUM(L193+M193)</f>
        <v>4.3333333333333335E-2</v>
      </c>
      <c r="O193" s="2">
        <v>54</v>
      </c>
      <c r="P193" t="s">
        <v>41</v>
      </c>
      <c r="Q193" t="s">
        <v>77</v>
      </c>
      <c r="S193" t="s">
        <v>70</v>
      </c>
      <c r="T193" t="s">
        <v>79</v>
      </c>
      <c r="V193" t="s">
        <v>105</v>
      </c>
      <c r="X193" t="s">
        <v>44</v>
      </c>
      <c r="Z193" t="s">
        <v>81</v>
      </c>
      <c r="AB193" t="s">
        <v>74</v>
      </c>
      <c r="AC193" t="s">
        <v>42</v>
      </c>
      <c r="AD193" t="s">
        <v>45</v>
      </c>
      <c r="AE193" t="str">
        <f>IF(O193&gt;59,"2","1")</f>
        <v>1</v>
      </c>
      <c r="AF193">
        <f>IF(C193="D",L193*6, IF( C193="M",L193*5, L193*4))</f>
        <v>0.08</v>
      </c>
      <c r="AG193">
        <f>IF(D193="D",M193*3, IF( D193="M",M193*3, M193*3))</f>
        <v>0.09</v>
      </c>
      <c r="AH193">
        <f>IFERROR(((VLOOKUP(Q193,'Team data'!$B$2:$L$21,11)*$AF193)+(VLOOKUP(Q193,'Team data'!$B$2:$L$21,11)*$AG193)+$AE193),0)+IFERROR((VLOOKUP(R193,'Team data'!$B$2:$L$21,11)*$AF193)+(VLOOKUP(R193,'Team data'!$B$2:$L$21,11)*$AG193)+$AE193,0)</f>
        <v>1.107309307042954</v>
      </c>
      <c r="AI193">
        <f>IFERROR((VLOOKUP(S193,'Team data'!$B$2:$L$21,11)*$AF193)+(VLOOKUP(S193,'Team data'!$B$2:$L$21,11)*$AG193)+$AE193,0)</f>
        <v>1.2120090527561536</v>
      </c>
      <c r="AJ193">
        <f>IFERROR(((VLOOKUP(T193,'Team data'!$B$2:$L$21,11)*$AF193)+(VLOOKUP(T193,'Team data'!$B$2:$L$21,11)*$AG193)+$AE193),0)+IFERROR((VLOOKUP(U193,'Team data'!$B$2:$L$21,11)*$AF193)+(VLOOKUP(U193,'Team data'!$B$2:$L$21,11)*$AG193)+$AE193,0)</f>
        <v>1.1524061534250614</v>
      </c>
      <c r="AK193">
        <f>IFERROR(((VLOOKUP(V193,'Team data'!$B$2:$L$21,11)*$AF193)+(VLOOKUP(V193,'Team data'!$B$2:$L$21,11)*$AG193)+$AE193),0)+IFERROR((VLOOKUP(W193,'Team data'!$B$2:$L$21,11)*$AF193)+(VLOOKUP(W193,'Team data'!$B$2:$L$21,11)*$AG193)+$AE193,0)</f>
        <v>1.0809805813603641</v>
      </c>
      <c r="AL193">
        <f>IFERROR(((VLOOKUP(X193,'Team data'!$B$2:$L$21,11)*$AF193)+(VLOOKUP(X193,'Team data'!$B$2:$L$21,11)*$AG193)+$AE193),0)+IFERROR((VLOOKUP(Y193,'Team data'!$B$2:$L$21,11)*$AF193)+(VLOOKUP(Y193,'Team data'!$B$2:$L$21,11)*$AG193)+$AE193,0)</f>
        <v>1.1739721958267892</v>
      </c>
      <c r="AM193">
        <f>IFERROR(((VLOOKUP(Z193,'Team data'!$B$2:$L$21,11)*$AF193)+(VLOOKUP(Z193,'Team data'!$B$2:$L$21,11)*$AG193)+$AE193),0)+IFERROR((VLOOKUP(AA193,'Team data'!$B$2:$L$21,11)*$AF193)+(VLOOKUP(AA193,'Team data'!$B$2:$L$21,11)*$AG193)+$AE193,0)</f>
        <v>1.1391679716981409</v>
      </c>
      <c r="AN193">
        <f>IFERROR(((VLOOKUP(AB193,'Team data'!$B$2:$L$21,11)*$AF193)+(VLOOKUP(AB193,'Team data'!$B$2:$L$21,11)*$AG193)+$AE193),0)+IFERROR((VLOOKUP(AC193,'Team data'!$B$2:$L$21,11)*$AF193)+(VLOOKUP(AC193,'Team data'!$B$2:$L$21,11)*$AG193)+$AE193,0)</f>
        <v>2.3858491037347078</v>
      </c>
      <c r="AO193">
        <f>IFERROR((VLOOKUP(AD193,'Team data'!$B$2:$L$21,11)*$AF193)+(VLOOKUP(AD193,'Team data'!$B$2:$L$21,11)*$AG193)+$AE193,0)</f>
        <v>1.1028010069083611</v>
      </c>
      <c r="AP193">
        <f t="shared" si="2"/>
        <v>10.354495372752533</v>
      </c>
    </row>
    <row r="194" spans="1:42">
      <c r="A194" t="s">
        <v>300</v>
      </c>
      <c r="B194" t="s">
        <v>51</v>
      </c>
      <c r="C194" t="s">
        <v>52</v>
      </c>
      <c r="D194" t="s">
        <v>73</v>
      </c>
      <c r="E194" t="s">
        <v>69</v>
      </c>
      <c r="F194" s="2">
        <v>0.15</v>
      </c>
      <c r="G194" s="2">
        <v>0.08</v>
      </c>
      <c r="H194" s="2">
        <v>0.3</v>
      </c>
      <c r="I194" s="2">
        <v>0.09</v>
      </c>
      <c r="J194" s="2">
        <v>0.27</v>
      </c>
      <c r="K194" s="2">
        <v>0.03</v>
      </c>
      <c r="L194" s="2">
        <f>(F194+H194+J194)/3</f>
        <v>0.24</v>
      </c>
      <c r="M194" s="2">
        <f>(G194+I194+K194)/3</f>
        <v>6.6666666666666666E-2</v>
      </c>
      <c r="N194" s="2">
        <f>SUM(L194+M194)</f>
        <v>0.30666666666666664</v>
      </c>
      <c r="O194" s="2">
        <v>23</v>
      </c>
      <c r="P194" t="s">
        <v>41</v>
      </c>
      <c r="Q194" t="s">
        <v>74</v>
      </c>
      <c r="S194" t="s">
        <v>75</v>
      </c>
      <c r="T194" t="s">
        <v>76</v>
      </c>
      <c r="U194" t="s">
        <v>77</v>
      </c>
      <c r="V194" t="s">
        <v>78</v>
      </c>
      <c r="X194" t="s">
        <v>79</v>
      </c>
      <c r="Z194" t="s">
        <v>49</v>
      </c>
      <c r="AB194" t="s">
        <v>80</v>
      </c>
      <c r="AD194" t="s">
        <v>81</v>
      </c>
      <c r="AE194" t="str">
        <f>IF(O194&gt;59,"2","1")</f>
        <v>1</v>
      </c>
      <c r="AF194">
        <f>IF(C194="D",L194*6, IF( C194="M",L194*5, L194*4))</f>
        <v>1.2</v>
      </c>
      <c r="AG194">
        <f>IF(D194="D",M194*3, IF( D194="M",M194*3, M194*3))</f>
        <v>0.2</v>
      </c>
      <c r="AH194">
        <f>IFERROR(((VLOOKUP(Q194,'Team data'!$B$2:$L$21,11)*$AF194)+(VLOOKUP(Q194,'Team data'!$B$2:$L$21,11)*$AG194)+$AE194),0)+IFERROR((VLOOKUP(R194,'Team data'!$B$2:$L$21,11)*$AF194)+(VLOOKUP(R194,'Team data'!$B$2:$L$21,11)*$AG194)+$AE194,0)</f>
        <v>2.7106173581566066</v>
      </c>
      <c r="AI194">
        <f>IFERROR((VLOOKUP(S194,'Team data'!$B$2:$L$21,11)*$AF194)+(VLOOKUP(S194,'Team data'!$B$2:$L$21,11)*$AG194)+$AE194,0)</f>
        <v>2.4669634961292237</v>
      </c>
      <c r="AJ194">
        <f>IFERROR(((VLOOKUP(T194,'Team data'!$B$2:$L$21,11)*$AF194)+(VLOOKUP(T194,'Team data'!$B$2:$L$21,11)*$AG194)+$AE194),0)+IFERROR((VLOOKUP(U194,'Team data'!$B$2:$L$21,11)*$AF194)+(VLOOKUP(U194,'Team data'!$B$2:$L$21,11)*$AG194)+$AE194,0)</f>
        <v>4.7674224839057295</v>
      </c>
      <c r="AK194">
        <f>IFERROR(((VLOOKUP(V194,'Team data'!$B$2:$L$21,11)*$AF194)+(VLOOKUP(V194,'Team data'!$B$2:$L$21,11)*$AG194)+$AE194),0)+IFERROR((VLOOKUP(W194,'Team data'!$B$2:$L$21,11)*$AF194)+(VLOOKUP(W194,'Team data'!$B$2:$L$21,11)*$AG194)+$AE194,0)</f>
        <v>2.1733236902153257</v>
      </c>
      <c r="AL194">
        <f>IFERROR(((VLOOKUP(X194,'Team data'!$B$2:$L$21,11)*$AF194)+(VLOOKUP(X194,'Team data'!$B$2:$L$21,11)*$AG194)+$AE194),0)+IFERROR((VLOOKUP(Y194,'Team data'!$B$2:$L$21,11)*$AF194)+(VLOOKUP(Y194,'Team data'!$B$2:$L$21,11)*$AG194)+$AE194,0)</f>
        <v>2.2551094987946225</v>
      </c>
      <c r="AM194">
        <f>IFERROR(((VLOOKUP(Z194,'Team data'!$B$2:$L$21,11)*$AF194)+(VLOOKUP(Z194,'Team data'!$B$2:$L$21,11)*$AG194)+$AE194),0)+IFERROR((VLOOKUP(AA194,'Team data'!$B$2:$L$21,11)*$AF194)+(VLOOKUP(AA194,'Team data'!$B$2:$L$21,11)*$AG194)+$AE194,0)</f>
        <v>2.2670332629610366</v>
      </c>
      <c r="AN194">
        <f>IFERROR(((VLOOKUP(AB194,'Team data'!$B$2:$L$21,11)*$AF194)+(VLOOKUP(AB194,'Team data'!$B$2:$L$21,11)*$AG194)+$AE194),0)+IFERROR((VLOOKUP(AC194,'Team data'!$B$2:$L$21,11)*$AF194)+(VLOOKUP(AC194,'Team data'!$B$2:$L$21,11)*$AG194)+$AE194,0)</f>
        <v>1.8465965274806204</v>
      </c>
      <c r="AO194">
        <f>IFERROR((VLOOKUP(AD194,'Team data'!$B$2:$L$21,11)*$AF194)+(VLOOKUP(AD194,'Team data'!$B$2:$L$21,11)*$AG194)+$AE194,0)</f>
        <v>2.1460891786905725</v>
      </c>
      <c r="AP194">
        <f t="shared" ref="AP194:AP257" si="3">SUM(AH194:AO194)</f>
        <v>20.633155496333739</v>
      </c>
    </row>
    <row r="195" spans="1:42">
      <c r="A195" t="s">
        <v>301</v>
      </c>
      <c r="B195" t="s">
        <v>37</v>
      </c>
      <c r="C195" t="s">
        <v>38</v>
      </c>
      <c r="D195" t="s">
        <v>175</v>
      </c>
      <c r="E195" t="s">
        <v>66</v>
      </c>
      <c r="F195" s="2">
        <v>0.02</v>
      </c>
      <c r="G195" s="2">
        <v>0.03</v>
      </c>
      <c r="H195" s="2">
        <v>0.01</v>
      </c>
      <c r="I195" s="2">
        <v>0.01</v>
      </c>
      <c r="J195" s="2">
        <v>0.03</v>
      </c>
      <c r="K195" s="2">
        <v>0.02</v>
      </c>
      <c r="L195" s="2">
        <f>(F195+H195+J195)/3</f>
        <v>0.02</v>
      </c>
      <c r="M195" s="2">
        <f>(G195+I195+K195)/3</f>
        <v>0.02</v>
      </c>
      <c r="N195" s="2">
        <f>SUM(L195+M195)</f>
        <v>0.04</v>
      </c>
      <c r="O195" s="2">
        <v>91</v>
      </c>
      <c r="P195" t="s">
        <v>41</v>
      </c>
      <c r="Q195" t="s">
        <v>46</v>
      </c>
      <c r="S195" t="s">
        <v>85</v>
      </c>
      <c r="T195" t="s">
        <v>71</v>
      </c>
      <c r="V195" t="s">
        <v>70</v>
      </c>
      <c r="X195" t="s">
        <v>68</v>
      </c>
      <c r="Z195" t="s">
        <v>104</v>
      </c>
      <c r="AA195" t="s">
        <v>176</v>
      </c>
      <c r="AB195" t="s">
        <v>60</v>
      </c>
      <c r="AC195" t="s">
        <v>176</v>
      </c>
      <c r="AD195" t="s">
        <v>69</v>
      </c>
      <c r="AE195" t="str">
        <f>IF(O195&gt;59,"2","1")</f>
        <v>2</v>
      </c>
      <c r="AF195">
        <f>IF(C195="D",L195*6, IF( C195="M",L195*5, L195*4))</f>
        <v>0.12</v>
      </c>
      <c r="AG195">
        <f>IF(D195="D",M195*3, IF( D195="M",M195*3, M195*3))</f>
        <v>0.06</v>
      </c>
      <c r="AH195">
        <f>IFERROR(((VLOOKUP(Q195,'Team data'!$B$2:$L$21,11)*$AF195)+(VLOOKUP(Q195,'Team data'!$B$2:$L$21,11)*$AG195)+$AE195),0)+IFERROR((VLOOKUP(R195,'Team data'!$B$2:$L$21,11)*$AF195)+(VLOOKUP(R195,'Team data'!$B$2:$L$21,11)*$AG195)+$AE195,0)</f>
        <v>2.1508559030276846</v>
      </c>
      <c r="AI195">
        <f>IFERROR((VLOOKUP(S195,'Team data'!$B$2:$L$21,11)*$AF195)+(VLOOKUP(S195,'Team data'!$B$2:$L$21,11)*$AG195)+$AE195,0)</f>
        <v>2.219936517477278</v>
      </c>
      <c r="AJ195">
        <f>IFERROR(((VLOOKUP(T195,'Team data'!$B$2:$L$21,11)*$AF195)+(VLOOKUP(T195,'Team data'!$B$2:$L$21,11)*$AG195)+$AE195),0)+IFERROR((VLOOKUP(U195,'Team data'!$B$2:$L$21,11)*$AF195)+(VLOOKUP(U195,'Team data'!$B$2:$L$21,11)*$AG195)+$AE195,0)</f>
        <v>2.1951971699147692</v>
      </c>
      <c r="AK195">
        <f>IFERROR(((VLOOKUP(V195,'Team data'!$B$2:$L$21,11)*$AF195)+(VLOOKUP(V195,'Team data'!$B$2:$L$21,11)*$AG195)+$AE195),0)+IFERROR((VLOOKUP(W195,'Team data'!$B$2:$L$21,11)*$AF195)+(VLOOKUP(W195,'Team data'!$B$2:$L$21,11)*$AG195)+$AE195,0)</f>
        <v>2.2244801735065156</v>
      </c>
      <c r="AL195">
        <f>IFERROR(((VLOOKUP(X195,'Team data'!$B$2:$L$21,11)*$AF195)+(VLOOKUP(X195,'Team data'!$B$2:$L$21,11)*$AG195)+$AE195),0)+IFERROR((VLOOKUP(Y195,'Team data'!$B$2:$L$21,11)*$AF195)+(VLOOKUP(Y195,'Team data'!$B$2:$L$21,11)*$AG195)+$AE195,0)</f>
        <v>2.1799488908133955</v>
      </c>
      <c r="AM195">
        <f>IFERROR(((VLOOKUP(Z195,'Team data'!$B$2:$L$21,11)*$AF195)+(VLOOKUP(Z195,'Team data'!$B$2:$L$21,11)*$AG195)+$AE195),0)+IFERROR((VLOOKUP(AA195,'Team data'!$B$2:$L$21,11)*$AF195)+(VLOOKUP(AA195,'Team data'!$B$2:$L$21,11)*$AG195)+$AE195,0)</f>
        <v>4.3918834136908593</v>
      </c>
      <c r="AN195">
        <f>IFERROR(((VLOOKUP(AB195,'Team data'!$B$2:$L$21,11)*$AF195)+(VLOOKUP(AB195,'Team data'!$B$2:$L$21,11)*$AG195)+$AE195),0)+IFERROR((VLOOKUP(AC195,'Team data'!$B$2:$L$21,11)*$AF195)+(VLOOKUP(AC195,'Team data'!$B$2:$L$21,11)*$AG195)+$AE195,0)</f>
        <v>4.3515138690258901</v>
      </c>
      <c r="AO195">
        <f>IFERROR((VLOOKUP(AD195,'Team data'!$B$2:$L$21,11)*$AF195)+(VLOOKUP(AD195,'Team data'!$B$2:$L$21,11)*$AG195)+$AE195,0)</f>
        <v>2.1771652571295239</v>
      </c>
      <c r="AP195">
        <f t="shared" si="3"/>
        <v>21.890981194585915</v>
      </c>
    </row>
    <row r="196" spans="1:42">
      <c r="A196" t="s">
        <v>302</v>
      </c>
      <c r="B196" t="s">
        <v>37</v>
      </c>
      <c r="C196" t="s">
        <v>38</v>
      </c>
      <c r="D196" t="s">
        <v>147</v>
      </c>
      <c r="E196" t="s">
        <v>48</v>
      </c>
      <c r="F196" s="2">
        <v>0.1</v>
      </c>
      <c r="G196" s="2">
        <v>0.14000000000000001</v>
      </c>
      <c r="H196" s="2">
        <v>0.11</v>
      </c>
      <c r="I196" s="2">
        <v>0.16</v>
      </c>
      <c r="J196" s="2">
        <v>0.11</v>
      </c>
      <c r="K196" s="2">
        <v>0.15</v>
      </c>
      <c r="L196" s="2">
        <f>(F196+H196+J196)/3</f>
        <v>0.10666666666666667</v>
      </c>
      <c r="M196" s="2">
        <f>(G196+I196+K196)/3</f>
        <v>0.15000000000000002</v>
      </c>
      <c r="N196" s="2">
        <f>SUM(L196+M196)</f>
        <v>0.25666666666666671</v>
      </c>
      <c r="O196" s="2">
        <v>96</v>
      </c>
      <c r="P196" t="s">
        <v>41</v>
      </c>
      <c r="Q196" t="s">
        <v>84</v>
      </c>
      <c r="S196" t="s">
        <v>91</v>
      </c>
      <c r="T196" t="s">
        <v>67</v>
      </c>
      <c r="V196" t="s">
        <v>104</v>
      </c>
      <c r="X196" t="s">
        <v>90</v>
      </c>
      <c r="Z196" t="s">
        <v>61</v>
      </c>
      <c r="AA196" t="s">
        <v>98</v>
      </c>
      <c r="AB196" t="s">
        <v>54</v>
      </c>
      <c r="AD196" t="s">
        <v>58</v>
      </c>
      <c r="AE196" t="str">
        <f>IF(O196&gt;59,"2","1")</f>
        <v>2</v>
      </c>
      <c r="AF196">
        <f>IF(C196="D",L196*6, IF( C196="M",L196*5, L196*4))</f>
        <v>0.64</v>
      </c>
      <c r="AG196">
        <f>IF(D196="D",M196*3, IF( D196="M",M196*3, M196*3))</f>
        <v>0.45000000000000007</v>
      </c>
      <c r="AH196">
        <f>IFERROR(((VLOOKUP(Q196,'Team data'!$B$2:$L$21,11)*$AF196)+(VLOOKUP(Q196,'Team data'!$B$2:$L$21,11)*$AG196)+$AE196),0)+IFERROR((VLOOKUP(R196,'Team data'!$B$2:$L$21,11)*$AF196)+(VLOOKUP(R196,'Team data'!$B$2:$L$21,11)*$AG196)+$AE196,0)</f>
        <v>3.1154687850070601</v>
      </c>
      <c r="AI196">
        <f>IFERROR((VLOOKUP(S196,'Team data'!$B$2:$L$21,11)*$AF196)+(VLOOKUP(S196,'Team data'!$B$2:$L$21,11)*$AG196)+$AE196,0)</f>
        <v>2.688042027510706</v>
      </c>
      <c r="AJ196">
        <f>IFERROR(((VLOOKUP(T196,'Team data'!$B$2:$L$21,11)*$AF196)+(VLOOKUP(T196,'Team data'!$B$2:$L$21,11)*$AG196)+$AE196),0)+IFERROR((VLOOKUP(U196,'Team data'!$B$2:$L$21,11)*$AF196)+(VLOOKUP(U196,'Team data'!$B$2:$L$21,11)*$AG196)+$AE196,0)</f>
        <v>2.986475897591093</v>
      </c>
      <c r="AK196">
        <f>IFERROR(((VLOOKUP(V196,'Team data'!$B$2:$L$21,11)*$AF196)+(VLOOKUP(V196,'Team data'!$B$2:$L$21,11)*$AG196)+$AE196),0)+IFERROR((VLOOKUP(W196,'Team data'!$B$2:$L$21,11)*$AF196)+(VLOOKUP(W196,'Team data'!$B$2:$L$21,11)*$AG196)+$AE196,0)</f>
        <v>3.2309359180622925</v>
      </c>
      <c r="AL196">
        <f>IFERROR(((VLOOKUP(X196,'Team data'!$B$2:$L$21,11)*$AF196)+(VLOOKUP(X196,'Team data'!$B$2:$L$21,11)*$AG196)+$AE196),0)+IFERROR((VLOOKUP(Y196,'Team data'!$B$2:$L$21,11)*$AF196)+(VLOOKUP(Y196,'Team data'!$B$2:$L$21,11)*$AG196)+$AE196,0)</f>
        <v>3.3593521617894551</v>
      </c>
      <c r="AM196">
        <f>IFERROR(((VLOOKUP(Z196,'Team data'!$B$2:$L$21,11)*$AF196)+(VLOOKUP(Z196,'Team data'!$B$2:$L$21,11)*$AG196)+$AE196),0)+IFERROR((VLOOKUP(AA196,'Team data'!$B$2:$L$21,11)*$AF196)+(VLOOKUP(AA196,'Team data'!$B$2:$L$21,11)*$AG196)+$AE196,0)</f>
        <v>6.2047321129275055</v>
      </c>
      <c r="AN196">
        <f>IFERROR(((VLOOKUP(AB196,'Team data'!$B$2:$L$21,11)*$AF196)+(VLOOKUP(AB196,'Team data'!$B$2:$L$21,11)*$AG196)+$AE196),0)+IFERROR((VLOOKUP(AC196,'Team data'!$B$2:$L$21,11)*$AF196)+(VLOOKUP(AC196,'Team data'!$B$2:$L$21,11)*$AG196)+$AE196,0)</f>
        <v>3.0030389496522991</v>
      </c>
      <c r="AO196">
        <f>IFERROR((VLOOKUP(AD196,'Team data'!$B$2:$L$21,11)*$AF196)+(VLOOKUP(AD196,'Team data'!$B$2:$L$21,11)*$AG196)+$AE196,0)</f>
        <v>2.986475897591093</v>
      </c>
      <c r="AP196">
        <f t="shared" si="3"/>
        <v>27.574521750131506</v>
      </c>
    </row>
    <row r="197" spans="1:42">
      <c r="A197" t="s">
        <v>303</v>
      </c>
      <c r="B197" t="s">
        <v>51</v>
      </c>
      <c r="C197" t="s">
        <v>52</v>
      </c>
      <c r="D197" t="s">
        <v>186</v>
      </c>
      <c r="E197" t="s">
        <v>56</v>
      </c>
      <c r="F197" s="2">
        <v>0.04</v>
      </c>
      <c r="G197" s="2">
        <v>0.09</v>
      </c>
      <c r="H197" s="2">
        <v>0.04</v>
      </c>
      <c r="I197" s="2">
        <v>0.11</v>
      </c>
      <c r="J197" s="2">
        <v>0.04</v>
      </c>
      <c r="K197" s="2">
        <v>0.11</v>
      </c>
      <c r="L197" s="2">
        <f>(F197+H197+J197)/3</f>
        <v>0.04</v>
      </c>
      <c r="M197" s="2">
        <f>(G197+I197+K197)/3</f>
        <v>0.10333333333333333</v>
      </c>
      <c r="N197" s="2">
        <f>SUM(L197+M197)</f>
        <v>0.14333333333333334</v>
      </c>
      <c r="O197" s="2">
        <v>92</v>
      </c>
      <c r="P197" t="s">
        <v>41</v>
      </c>
      <c r="Q197" t="s">
        <v>58</v>
      </c>
      <c r="S197" t="s">
        <v>71</v>
      </c>
      <c r="V197" t="s">
        <v>84</v>
      </c>
      <c r="X197" t="s">
        <v>67</v>
      </c>
      <c r="Z197" t="s">
        <v>45</v>
      </c>
      <c r="AA197" t="s">
        <v>48</v>
      </c>
      <c r="AB197" t="s">
        <v>76</v>
      </c>
      <c r="AD197" t="s">
        <v>77</v>
      </c>
      <c r="AE197" t="str">
        <f>IF(O197&gt;59,"2","1")</f>
        <v>2</v>
      </c>
      <c r="AF197">
        <f>IF(C197="D",L197*6, IF( C197="M",L197*5, L197*4))</f>
        <v>0.2</v>
      </c>
      <c r="AG197">
        <f>IF(D197="D",M197*3, IF( D197="M",M197*3, M197*3))</f>
        <v>0.31</v>
      </c>
      <c r="AH197">
        <f>IFERROR(((VLOOKUP(Q197,'Team data'!$B$2:$L$21,11)*$AF197)+(VLOOKUP(Q197,'Team data'!$B$2:$L$21,11)*$AG197)+$AE197),0)+IFERROR((VLOOKUP(R197,'Team data'!$B$2:$L$21,11)*$AF197)+(VLOOKUP(R197,'Team data'!$B$2:$L$21,11)*$AG197)+$AE197,0)</f>
        <v>2.4615621172215203</v>
      </c>
      <c r="AI197">
        <f>IFERROR((VLOOKUP(S197,'Team data'!$B$2:$L$21,11)*$AF197)+(VLOOKUP(S197,'Team data'!$B$2:$L$21,11)*$AG197)+$AE197,0)</f>
        <v>2.553058648091846</v>
      </c>
      <c r="AJ197">
        <f>IFERROR(((VLOOKUP(T197,'Team data'!$B$2:$L$21,11)*$AF197)+(VLOOKUP(T197,'Team data'!$B$2:$L$21,11)*$AG197)+$AE197),0)+IFERROR((VLOOKUP(U197,'Team data'!$B$2:$L$21,11)*$AF197)+(VLOOKUP(U197,'Team data'!$B$2:$L$21,11)*$AG197)+$AE197,0)</f>
        <v>0</v>
      </c>
      <c r="AK197">
        <f>IFERROR(((VLOOKUP(V197,'Team data'!$B$2:$L$21,11)*$AF197)+(VLOOKUP(V197,'Team data'!$B$2:$L$21,11)*$AG197)+$AE197),0)+IFERROR((VLOOKUP(W197,'Team data'!$B$2:$L$21,11)*$AF197)+(VLOOKUP(W197,'Team data'!$B$2:$L$21,11)*$AG197)+$AE197,0)</f>
        <v>2.5219165874803675</v>
      </c>
      <c r="AL197">
        <f>IFERROR(((VLOOKUP(X197,'Team data'!$B$2:$L$21,11)*$AF197)+(VLOOKUP(X197,'Team data'!$B$2:$L$21,11)*$AG197)+$AE197),0)+IFERROR((VLOOKUP(Y197,'Team data'!$B$2:$L$21,11)*$AF197)+(VLOOKUP(Y197,'Team data'!$B$2:$L$21,11)*$AG197)+$AE197,0)</f>
        <v>2.4615621172215203</v>
      </c>
      <c r="AM197">
        <f>IFERROR(((VLOOKUP(Z197,'Team data'!$B$2:$L$21,11)*$AF197)+(VLOOKUP(Z197,'Team data'!$B$2:$L$21,11)*$AG197)+$AE197),0)+IFERROR((VLOOKUP(AA197,'Team data'!$B$2:$L$21,11)*$AF197)+(VLOOKUP(AA197,'Team data'!$B$2:$L$21,11)*$AG197)+$AE197,0)</f>
        <v>4.551344764806176</v>
      </c>
      <c r="AN197">
        <f>IFERROR(((VLOOKUP(AB197,'Team data'!$B$2:$L$21,11)*$AF197)+(VLOOKUP(AB197,'Team data'!$B$2:$L$21,11)*$AG197)+$AE197),0)+IFERROR((VLOOKUP(AC197,'Team data'!$B$2:$L$21,11)*$AF197)+(VLOOKUP(AC197,'Team data'!$B$2:$L$21,11)*$AG197)+$AE197,0)</f>
        <v>2.686204555151082</v>
      </c>
      <c r="AO197">
        <f>IFERROR((VLOOKUP(AD197,'Team data'!$B$2:$L$21,11)*$AF197)+(VLOOKUP(AD197,'Team data'!$B$2:$L$21,11)*$AG197)+$AE197,0)</f>
        <v>2.3219279211288621</v>
      </c>
      <c r="AP197">
        <f t="shared" si="3"/>
        <v>19.557576711101373</v>
      </c>
    </row>
    <row r="198" spans="1:42">
      <c r="A198" t="s">
        <v>304</v>
      </c>
      <c r="B198" t="s">
        <v>87</v>
      </c>
      <c r="C198" t="s">
        <v>88</v>
      </c>
      <c r="D198" t="s">
        <v>103</v>
      </c>
      <c r="E198" t="s">
        <v>104</v>
      </c>
      <c r="F198" s="2">
        <v>0.2</v>
      </c>
      <c r="G198" s="2">
        <v>0.18</v>
      </c>
      <c r="H198" s="2">
        <v>0.2</v>
      </c>
      <c r="I198" s="2">
        <v>0.14000000000000001</v>
      </c>
      <c r="J198" s="2">
        <v>0.2</v>
      </c>
      <c r="K198" s="2">
        <v>0.17</v>
      </c>
      <c r="L198" s="2">
        <f>(F198+H198+J198)/3</f>
        <v>0.20000000000000004</v>
      </c>
      <c r="M198" s="2">
        <f>(G198+I198+K198)/3</f>
        <v>0.16333333333333333</v>
      </c>
      <c r="N198" s="2">
        <f>SUM(L198+M198)</f>
        <v>0.3633333333333334</v>
      </c>
      <c r="O198" s="2">
        <v>59</v>
      </c>
      <c r="P198" t="s">
        <v>41</v>
      </c>
      <c r="Q198" t="s">
        <v>77</v>
      </c>
      <c r="S198" t="s">
        <v>70</v>
      </c>
      <c r="T198" t="s">
        <v>79</v>
      </c>
      <c r="V198" t="s">
        <v>105</v>
      </c>
      <c r="X198" t="s">
        <v>44</v>
      </c>
      <c r="Z198" t="s">
        <v>81</v>
      </c>
      <c r="AB198" t="s">
        <v>74</v>
      </c>
      <c r="AC198" t="s">
        <v>42</v>
      </c>
      <c r="AD198" t="s">
        <v>45</v>
      </c>
      <c r="AE198" t="str">
        <f>IF(O198&gt;59,"2","1")</f>
        <v>1</v>
      </c>
      <c r="AF198">
        <f>IF(C198="D",L198*6, IF( C198="M",L198*5, L198*4))</f>
        <v>0.80000000000000016</v>
      </c>
      <c r="AG198">
        <f>IF(D198="D",M198*3, IF( D198="M",M198*3, M198*3))</f>
        <v>0.49</v>
      </c>
      <c r="AH198">
        <f>IFERROR(((VLOOKUP(Q198,'Team data'!$B$2:$L$21,11)*$AF198)+(VLOOKUP(Q198,'Team data'!$B$2:$L$21,11)*$AG198)+$AE198),0)+IFERROR((VLOOKUP(R198,'Team data'!$B$2:$L$21,11)*$AF198)+(VLOOKUP(R198,'Team data'!$B$2:$L$21,11)*$AG198)+$AE198,0)</f>
        <v>1.8142882710906518</v>
      </c>
      <c r="AI198">
        <f>IFERROR((VLOOKUP(S198,'Team data'!$B$2:$L$21,11)*$AF198)+(VLOOKUP(S198,'Team data'!$B$2:$L$21,11)*$AG198)+$AE198,0)</f>
        <v>2.6087745767966952</v>
      </c>
      <c r="AJ198">
        <f>IFERROR(((VLOOKUP(T198,'Team data'!$B$2:$L$21,11)*$AF198)+(VLOOKUP(T198,'Team data'!$B$2:$L$21,11)*$AG198)+$AE198),0)+IFERROR((VLOOKUP(U198,'Team data'!$B$2:$L$21,11)*$AF198)+(VLOOKUP(U198,'Team data'!$B$2:$L$21,11)*$AG198)+$AE198,0)</f>
        <v>2.1564937524607597</v>
      </c>
      <c r="AK198">
        <f>IFERROR(((VLOOKUP(V198,'Team data'!$B$2:$L$21,11)*$AF198)+(VLOOKUP(V198,'Team data'!$B$2:$L$21,11)*$AG198)+$AE198),0)+IFERROR((VLOOKUP(W198,'Team data'!$B$2:$L$21,11)*$AF198)+(VLOOKUP(W198,'Team data'!$B$2:$L$21,11)*$AG198)+$AE198,0)</f>
        <v>1.6144997056168804</v>
      </c>
      <c r="AL198">
        <f>IFERROR(((VLOOKUP(X198,'Team data'!$B$2:$L$21,11)*$AF198)+(VLOOKUP(X198,'Team data'!$B$2:$L$21,11)*$AG198)+$AE198),0)+IFERROR((VLOOKUP(Y198,'Team data'!$B$2:$L$21,11)*$AF198)+(VLOOKUP(Y198,'Team data'!$B$2:$L$21,11)*$AG198)+$AE198,0)</f>
        <v>2.3201419565679888</v>
      </c>
      <c r="AM198">
        <f>IFERROR(((VLOOKUP(Z198,'Team data'!$B$2:$L$21,11)*$AF198)+(VLOOKUP(Z198,'Team data'!$B$2:$L$21,11)*$AG198)+$AE198),0)+IFERROR((VLOOKUP(AA198,'Team data'!$B$2:$L$21,11)*$AF198)+(VLOOKUP(AA198,'Team data'!$B$2:$L$21,11)*$AG198)+$AE198,0)</f>
        <v>2.0560393146505991</v>
      </c>
      <c r="AN198">
        <f>IFERROR(((VLOOKUP(AB198,'Team data'!$B$2:$L$21,11)*$AF198)+(VLOOKUP(AB198,'Team data'!$B$2:$L$21,11)*$AG198)+$AE198),0)+IFERROR((VLOOKUP(AC198,'Team data'!$B$2:$L$21,11)*$AF198)+(VLOOKUP(AC198,'Team data'!$B$2:$L$21,11)*$AG198)+$AE198,0)</f>
        <v>4.9279137871633729</v>
      </c>
      <c r="AO198">
        <f>IFERROR((VLOOKUP(AD198,'Team data'!$B$2:$L$21,11)*$AF198)+(VLOOKUP(AD198,'Team data'!$B$2:$L$21,11)*$AG198)+$AE198,0)</f>
        <v>1.7800782288928574</v>
      </c>
      <c r="AP198">
        <f t="shared" si="3"/>
        <v>19.278229593239804</v>
      </c>
    </row>
    <row r="199" spans="1:42">
      <c r="A199" t="s">
        <v>305</v>
      </c>
      <c r="B199" t="s">
        <v>37</v>
      </c>
      <c r="C199" t="s">
        <v>38</v>
      </c>
      <c r="D199" t="s">
        <v>110</v>
      </c>
      <c r="E199" t="s">
        <v>91</v>
      </c>
      <c r="F199" s="2">
        <v>0</v>
      </c>
      <c r="G199" s="2">
        <v>0.01</v>
      </c>
      <c r="H199" s="2">
        <v>0</v>
      </c>
      <c r="I199" s="2">
        <v>0.04</v>
      </c>
      <c r="J199" s="2">
        <v>0</v>
      </c>
      <c r="K199" s="2">
        <v>0.04</v>
      </c>
      <c r="L199" s="2">
        <f>(F199+H199+J199)/3</f>
        <v>0</v>
      </c>
      <c r="M199" s="2">
        <f>(G199+I199+K199)/3</f>
        <v>0.03</v>
      </c>
      <c r="N199" s="2">
        <f>SUM(L199+M199)</f>
        <v>0.03</v>
      </c>
      <c r="O199" s="4">
        <v>26</v>
      </c>
      <c r="P199" t="s">
        <v>41</v>
      </c>
      <c r="Q199" t="s">
        <v>104</v>
      </c>
      <c r="S199" t="s">
        <v>105</v>
      </c>
      <c r="T199" t="s">
        <v>69</v>
      </c>
      <c r="V199" t="s">
        <v>42</v>
      </c>
      <c r="X199" t="s">
        <v>71</v>
      </c>
      <c r="Z199" t="s">
        <v>99</v>
      </c>
      <c r="AA199" t="s">
        <v>111</v>
      </c>
      <c r="AB199" t="s">
        <v>68</v>
      </c>
      <c r="AD199" t="s">
        <v>56</v>
      </c>
      <c r="AE199" t="str">
        <f>IF(O199&gt;59,"2","1")</f>
        <v>1</v>
      </c>
      <c r="AF199">
        <f>IF(C199="D",L199*6, IF( C199="M",L199*5, L199*4))</f>
        <v>0</v>
      </c>
      <c r="AG199">
        <f>IF(D199="D",M199*3, IF( D199="M",M199*3, M199*3))</f>
        <v>0.09</v>
      </c>
      <c r="AH199">
        <f>IFERROR(((VLOOKUP(Q199,'Team data'!$B$2:$L$21,11)*$AF199)+(VLOOKUP(Q199,'Team data'!$B$2:$L$21,11)*$AG199)+$AE199),0)+IFERROR((VLOOKUP(R199,'Team data'!$B$2:$L$21,11)*$AF199)+(VLOOKUP(R199,'Team data'!$B$2:$L$21,11)*$AG199)+$AE199,0)</f>
        <v>1.1016369106656938</v>
      </c>
      <c r="AI199">
        <f>IFERROR((VLOOKUP(S199,'Team data'!$B$2:$L$21,11)*$AF199)+(VLOOKUP(S199,'Team data'!$B$2:$L$21,11)*$AG199)+$AE199,0)</f>
        <v>1.0428720724848985</v>
      </c>
      <c r="AJ199">
        <f>IFERROR(((VLOOKUP(T199,'Team data'!$B$2:$L$21,11)*$AF199)+(VLOOKUP(T199,'Team data'!$B$2:$L$21,11)*$AG199)+$AE199),0)+IFERROR((VLOOKUP(U199,'Team data'!$B$2:$L$21,11)*$AF199)+(VLOOKUP(U199,'Team data'!$B$2:$L$21,11)*$AG199)+$AE199,0)</f>
        <v>1.088582628564762</v>
      </c>
      <c r="AK199">
        <f>IFERROR(((VLOOKUP(V199,'Team data'!$B$2:$L$21,11)*$AF199)+(VLOOKUP(V199,'Team data'!$B$2:$L$21,11)*$AG199)+$AE199),0)+IFERROR((VLOOKUP(W199,'Team data'!$B$2:$L$21,11)*$AF199)+(VLOOKUP(W199,'Team data'!$B$2:$L$21,11)*$AG199)+$AE199,0)</f>
        <v>1.0943047961797359</v>
      </c>
      <c r="AL199">
        <f>IFERROR(((VLOOKUP(X199,'Team data'!$B$2:$L$21,11)*$AF199)+(VLOOKUP(X199,'Team data'!$B$2:$L$21,11)*$AG199)+$AE199),0)+IFERROR((VLOOKUP(Y199,'Team data'!$B$2:$L$21,11)*$AF199)+(VLOOKUP(Y199,'Team data'!$B$2:$L$21,11)*$AG199)+$AE199,0)</f>
        <v>1.0975985849573846</v>
      </c>
      <c r="AM199">
        <f>IFERROR(((VLOOKUP(Z199,'Team data'!$B$2:$L$21,11)*$AF199)+(VLOOKUP(Z199,'Team data'!$B$2:$L$21,11)*$AG199)+$AE199),0)+IFERROR((VLOOKUP(AA199,'Team data'!$B$2:$L$21,11)*$AF199)+(VLOOKUP(AA199,'Team data'!$B$2:$L$21,11)*$AG199)+$AE199,0)</f>
        <v>2.156726803888644</v>
      </c>
      <c r="AN199">
        <f>IFERROR(((VLOOKUP(AB199,'Team data'!$B$2:$L$21,11)*$AF199)+(VLOOKUP(AB199,'Team data'!$B$2:$L$21,11)*$AG199)+$AE199),0)+IFERROR((VLOOKUP(AC199,'Team data'!$B$2:$L$21,11)*$AF199)+(VLOOKUP(AC199,'Team data'!$B$2:$L$21,11)*$AG199)+$AE199,0)</f>
        <v>1.0899744454066977</v>
      </c>
      <c r="AO199">
        <f>IFERROR((VLOOKUP(AD199,'Team data'!$B$2:$L$21,11)*$AF199)+(VLOOKUP(AD199,'Team data'!$B$2:$L$21,11)*$AG199)+$AE199,0)</f>
        <v>1.0844435161100241</v>
      </c>
      <c r="AP199">
        <f t="shared" si="3"/>
        <v>9.7561397582578397</v>
      </c>
    </row>
    <row r="200" spans="1:42">
      <c r="A200" t="s">
        <v>306</v>
      </c>
      <c r="B200" t="s">
        <v>51</v>
      </c>
      <c r="C200" t="s">
        <v>52</v>
      </c>
      <c r="D200" t="s">
        <v>122</v>
      </c>
      <c r="E200" t="s">
        <v>61</v>
      </c>
      <c r="F200" s="2">
        <v>7.0000000000000007E-2</v>
      </c>
      <c r="G200" s="2">
        <v>0.06</v>
      </c>
      <c r="H200" s="2">
        <v>0.13</v>
      </c>
      <c r="I200" s="2">
        <v>0.05</v>
      </c>
      <c r="J200" s="2">
        <v>0.17</v>
      </c>
      <c r="K200" s="2">
        <v>0.04</v>
      </c>
      <c r="L200" s="2">
        <f>(F200+H200+J200)/3</f>
        <v>0.12333333333333334</v>
      </c>
      <c r="M200" s="2">
        <f>(G200+I200+K200)/3</f>
        <v>4.9999999999999996E-2</v>
      </c>
      <c r="N200" s="2">
        <f>SUM(L200+M200)</f>
        <v>0.17333333333333334</v>
      </c>
      <c r="O200" s="2">
        <v>79</v>
      </c>
      <c r="P200" t="s">
        <v>41</v>
      </c>
      <c r="Q200" t="s">
        <v>59</v>
      </c>
      <c r="S200" t="s">
        <v>56</v>
      </c>
      <c r="T200" t="s">
        <v>74</v>
      </c>
      <c r="U200" t="s">
        <v>66</v>
      </c>
      <c r="V200" t="s">
        <v>47</v>
      </c>
      <c r="X200" t="s">
        <v>91</v>
      </c>
      <c r="Z200" t="s">
        <v>105</v>
      </c>
      <c r="AB200" t="s">
        <v>46</v>
      </c>
      <c r="AD200" t="s">
        <v>84</v>
      </c>
      <c r="AE200" t="str">
        <f>IF(O200&gt;59,"2","1")</f>
        <v>2</v>
      </c>
      <c r="AF200">
        <f>IF(C200="D",L200*6, IF( C200="M",L200*5, L200*4))</f>
        <v>0.6166666666666667</v>
      </c>
      <c r="AG200">
        <f>IF(D200="D",M200*3, IF( D200="M",M200*3, M200*3))</f>
        <v>0.15</v>
      </c>
      <c r="AH200">
        <f>IFERROR(((VLOOKUP(Q200,'Team data'!$B$2:$L$21,11)*$AF200)+(VLOOKUP(Q200,'Team data'!$B$2:$L$21,11)*$AG200)+$AE200),0)+IFERROR((VLOOKUP(R200,'Team data'!$B$2:$L$21,11)*$AF200)+(VLOOKUP(R200,'Team data'!$B$2:$L$21,11)*$AG200)+$AE200,0)</f>
        <v>2.6412286325092573</v>
      </c>
      <c r="AI200">
        <f>IFERROR((VLOOKUP(S200,'Team data'!$B$2:$L$21,11)*$AF200)+(VLOOKUP(S200,'Team data'!$B$2:$L$21,11)*$AG200)+$AE200,0)</f>
        <v>2.7193336557520569</v>
      </c>
      <c r="AJ200">
        <f>IFERROR(((VLOOKUP(T200,'Team data'!$B$2:$L$21,11)*$AF200)+(VLOOKUP(T200,'Team data'!$B$2:$L$21,11)*$AG200)+$AE200),0)+IFERROR((VLOOKUP(U200,'Team data'!$B$2:$L$21,11)*$AF200)+(VLOOKUP(U200,'Team data'!$B$2:$L$21,11)*$AG200)+$AE200,0)</f>
        <v>5.56438691303536</v>
      </c>
      <c r="AK200">
        <f>IFERROR(((VLOOKUP(V200,'Team data'!$B$2:$L$21,11)*$AF200)+(VLOOKUP(V200,'Team data'!$B$2:$L$21,11)*$AG200)+$AE200),0)+IFERROR((VLOOKUP(W200,'Team data'!$B$2:$L$21,11)*$AF200)+(VLOOKUP(W200,'Team data'!$B$2:$L$21,11)*$AG200)+$AE200,0)</f>
        <v>3.0315493312728683</v>
      </c>
      <c r="AL200">
        <f>IFERROR(((VLOOKUP(X200,'Team data'!$B$2:$L$21,11)*$AF200)+(VLOOKUP(X200,'Team data'!$B$2:$L$21,11)*$AG200)+$AE200),0)+IFERROR((VLOOKUP(Y200,'Team data'!$B$2:$L$21,11)*$AF200)+(VLOOKUP(Y200,'Team data'!$B$2:$L$21,11)*$AG200)+$AE200,0)</f>
        <v>2.4839439337231264</v>
      </c>
      <c r="AM200">
        <f>IFERROR(((VLOOKUP(Z200,'Team data'!$B$2:$L$21,11)*$AF200)+(VLOOKUP(Z200,'Team data'!$B$2:$L$21,11)*$AG200)+$AE200),0)+IFERROR((VLOOKUP(AA200,'Team data'!$B$2:$L$21,11)*$AF200)+(VLOOKUP(AA200,'Team data'!$B$2:$L$21,11)*$AG200)+$AE200,0)</f>
        <v>2.3652065433898772</v>
      </c>
      <c r="AN200">
        <f>IFERROR(((VLOOKUP(AB200,'Team data'!$B$2:$L$21,11)*$AF200)+(VLOOKUP(AB200,'Team data'!$B$2:$L$21,11)*$AG200)+$AE200),0)+IFERROR((VLOOKUP(AC200,'Team data'!$B$2:$L$21,11)*$AF200)+(VLOOKUP(AC200,'Team data'!$B$2:$L$21,11)*$AG200)+$AE200,0)</f>
        <v>2.6425344017845829</v>
      </c>
      <c r="AO200">
        <f>IFERROR((VLOOKUP(AD200,'Team data'!$B$2:$L$21,11)*$AF200)+(VLOOKUP(AD200,'Team data'!$B$2:$L$21,11)*$AG200)+$AE200,0)</f>
        <v>2.7845804909835592</v>
      </c>
      <c r="AP200">
        <f t="shared" si="3"/>
        <v>24.232763902450689</v>
      </c>
    </row>
    <row r="201" spans="1:42">
      <c r="A201" t="s">
        <v>307</v>
      </c>
      <c r="B201" t="s">
        <v>37</v>
      </c>
      <c r="C201" t="s">
        <v>38</v>
      </c>
      <c r="D201" t="s">
        <v>110</v>
      </c>
      <c r="E201" t="s">
        <v>91</v>
      </c>
      <c r="F201" s="2">
        <v>0.1</v>
      </c>
      <c r="G201" s="2">
        <v>0.01</v>
      </c>
      <c r="H201" s="2">
        <v>0.06</v>
      </c>
      <c r="I201" s="2">
        <v>0.02</v>
      </c>
      <c r="J201" s="2">
        <v>0.15</v>
      </c>
      <c r="K201" s="2">
        <v>0.01</v>
      </c>
      <c r="L201" s="2">
        <f>(F201+H201+J201)/3</f>
        <v>0.10333333333333333</v>
      </c>
      <c r="M201" s="2">
        <f>(G201+I201+K201)/3</f>
        <v>1.3333333333333334E-2</v>
      </c>
      <c r="N201" s="2">
        <f>SUM(L201+M201)</f>
        <v>0.11666666666666667</v>
      </c>
      <c r="O201" s="4">
        <v>96</v>
      </c>
      <c r="P201" t="s">
        <v>41</v>
      </c>
      <c r="Q201" t="s">
        <v>104</v>
      </c>
      <c r="S201" t="s">
        <v>105</v>
      </c>
      <c r="T201" t="s">
        <v>69</v>
      </c>
      <c r="V201" t="s">
        <v>42</v>
      </c>
      <c r="X201" t="s">
        <v>71</v>
      </c>
      <c r="Z201" t="s">
        <v>99</v>
      </c>
      <c r="AA201" t="s">
        <v>111</v>
      </c>
      <c r="AB201" t="s">
        <v>68</v>
      </c>
      <c r="AD201" t="s">
        <v>56</v>
      </c>
      <c r="AE201" t="str">
        <f>IF(O201&gt;59,"2","1")</f>
        <v>2</v>
      </c>
      <c r="AF201">
        <f>IF(C201="D",L201*6, IF( C201="M",L201*5, L201*4))</f>
        <v>0.62</v>
      </c>
      <c r="AG201">
        <f>IF(D201="D",M201*3, IF( D201="M",M201*3, M201*3))</f>
        <v>0.04</v>
      </c>
      <c r="AH201">
        <f>IFERROR(((VLOOKUP(Q201,'Team data'!$B$2:$L$21,11)*$AF201)+(VLOOKUP(Q201,'Team data'!$B$2:$L$21,11)*$AG201)+$AE201),0)+IFERROR((VLOOKUP(R201,'Team data'!$B$2:$L$21,11)*$AF201)+(VLOOKUP(R201,'Team data'!$B$2:$L$21,11)*$AG201)+$AE201,0)</f>
        <v>2.7453373448817548</v>
      </c>
      <c r="AI201">
        <f>IFERROR((VLOOKUP(S201,'Team data'!$B$2:$L$21,11)*$AF201)+(VLOOKUP(S201,'Team data'!$B$2:$L$21,11)*$AG201)+$AE201,0)</f>
        <v>2.3143951982225901</v>
      </c>
      <c r="AJ201">
        <f>IFERROR(((VLOOKUP(T201,'Team data'!$B$2:$L$21,11)*$AF201)+(VLOOKUP(T201,'Team data'!$B$2:$L$21,11)*$AG201)+$AE201),0)+IFERROR((VLOOKUP(U201,'Team data'!$B$2:$L$21,11)*$AF201)+(VLOOKUP(U201,'Team data'!$B$2:$L$21,11)*$AG201)+$AE201,0)</f>
        <v>2.6496059428082539</v>
      </c>
      <c r="AK201">
        <f>IFERROR(((VLOOKUP(V201,'Team data'!$B$2:$L$21,11)*$AF201)+(VLOOKUP(V201,'Team data'!$B$2:$L$21,11)*$AG201)+$AE201),0)+IFERROR((VLOOKUP(W201,'Team data'!$B$2:$L$21,11)*$AF201)+(VLOOKUP(W201,'Team data'!$B$2:$L$21,11)*$AG201)+$AE201,0)</f>
        <v>2.6915685053180627</v>
      </c>
      <c r="AL201">
        <f>IFERROR(((VLOOKUP(X201,'Team data'!$B$2:$L$21,11)*$AF201)+(VLOOKUP(X201,'Team data'!$B$2:$L$21,11)*$AG201)+$AE201),0)+IFERROR((VLOOKUP(Y201,'Team data'!$B$2:$L$21,11)*$AF201)+(VLOOKUP(Y201,'Team data'!$B$2:$L$21,11)*$AG201)+$AE201,0)</f>
        <v>2.7157229563541536</v>
      </c>
      <c r="AM201">
        <f>IFERROR(((VLOOKUP(Z201,'Team data'!$B$2:$L$21,11)*$AF201)+(VLOOKUP(Z201,'Team data'!$B$2:$L$21,11)*$AG201)+$AE201),0)+IFERROR((VLOOKUP(AA201,'Team data'!$B$2:$L$21,11)*$AF201)+(VLOOKUP(AA201,'Team data'!$B$2:$L$21,11)*$AG201)+$AE201,0)</f>
        <v>5.1493298951833895</v>
      </c>
      <c r="AN201">
        <f>IFERROR(((VLOOKUP(AB201,'Team data'!$B$2:$L$21,11)*$AF201)+(VLOOKUP(AB201,'Team data'!$B$2:$L$21,11)*$AG201)+$AE201),0)+IFERROR((VLOOKUP(AC201,'Team data'!$B$2:$L$21,11)*$AF201)+(VLOOKUP(AC201,'Team data'!$B$2:$L$21,11)*$AG201)+$AE201,0)</f>
        <v>2.6598125996491171</v>
      </c>
      <c r="AO201">
        <f>IFERROR((VLOOKUP(AD201,'Team data'!$B$2:$L$21,11)*$AF201)+(VLOOKUP(AD201,'Team data'!$B$2:$L$21,11)*$AG201)+$AE201,0)</f>
        <v>2.6192524514735096</v>
      </c>
      <c r="AP201">
        <f t="shared" si="3"/>
        <v>23.545024893890833</v>
      </c>
    </row>
    <row r="202" spans="1:42">
      <c r="A202" t="s">
        <v>308</v>
      </c>
      <c r="B202" t="s">
        <v>37</v>
      </c>
      <c r="C202" t="s">
        <v>38</v>
      </c>
      <c r="D202" t="s">
        <v>101</v>
      </c>
      <c r="E202" t="s">
        <v>67</v>
      </c>
      <c r="F202" s="2">
        <v>0.01</v>
      </c>
      <c r="G202" s="2">
        <v>0.06</v>
      </c>
      <c r="H202" s="2">
        <v>0.01</v>
      </c>
      <c r="I202" s="2">
        <v>0.04</v>
      </c>
      <c r="J202" s="2">
        <v>0.01</v>
      </c>
      <c r="K202" s="2">
        <v>0.05</v>
      </c>
      <c r="L202" s="2">
        <f>(F202+H202+J202)/3</f>
        <v>0.01</v>
      </c>
      <c r="M202" s="2">
        <f>(G202+I202+K202)/3</f>
        <v>5.000000000000001E-2</v>
      </c>
      <c r="N202" s="2">
        <f>SUM(L202+M202)</f>
        <v>6.0000000000000012E-2</v>
      </c>
      <c r="O202" s="2">
        <v>89</v>
      </c>
      <c r="P202" t="s">
        <v>41</v>
      </c>
      <c r="Q202" t="s">
        <v>76</v>
      </c>
      <c r="S202" t="s">
        <v>78</v>
      </c>
      <c r="T202" t="s">
        <v>59</v>
      </c>
      <c r="U202" t="s">
        <v>48</v>
      </c>
      <c r="V202" t="s">
        <v>55</v>
      </c>
      <c r="X202" t="s">
        <v>98</v>
      </c>
      <c r="Z202" t="s">
        <v>69</v>
      </c>
      <c r="AB202" t="s">
        <v>90</v>
      </c>
      <c r="AD202" t="s">
        <v>40</v>
      </c>
      <c r="AE202" t="str">
        <f>IF(O202&gt;59,"2","1")</f>
        <v>2</v>
      </c>
      <c r="AF202">
        <f>IF(C202="D",L202*6, IF( C202="M",L202*5, L202*4))</f>
        <v>0.06</v>
      </c>
      <c r="AG202">
        <f>IF(D202="D",M202*3, IF( D202="M",M202*3, M202*3))</f>
        <v>0.15000000000000002</v>
      </c>
      <c r="AH202">
        <f>IFERROR(((VLOOKUP(Q202,'Team data'!$B$2:$L$21,11)*$AF202)+(VLOOKUP(Q202,'Team data'!$B$2:$L$21,11)*$AG202)+$AE202),0)+IFERROR((VLOOKUP(R202,'Team data'!$B$2:$L$21,11)*$AF202)+(VLOOKUP(R202,'Team data'!$B$2:$L$21,11)*$AG202)+$AE202,0)</f>
        <v>2.2825548168269161</v>
      </c>
      <c r="AI202">
        <f>IFERROR((VLOOKUP(S202,'Team data'!$B$2:$L$21,11)*$AF202)+(VLOOKUP(S202,'Team data'!$B$2:$L$21,11)*$AG202)+$AE202,0)</f>
        <v>2.175998553532299</v>
      </c>
      <c r="AJ202">
        <f>IFERROR(((VLOOKUP(T202,'Team data'!$B$2:$L$21,11)*$AF202)+(VLOOKUP(T202,'Team data'!$B$2:$L$21,11)*$AG202)+$AE202),0)+IFERROR((VLOOKUP(U202,'Team data'!$B$2:$L$21,11)*$AF202)+(VLOOKUP(U202,'Team data'!$B$2:$L$21,11)*$AG202)+$AE202,0)</f>
        <v>4.2756757220941104</v>
      </c>
      <c r="AK202">
        <f>IFERROR(((VLOOKUP(V202,'Team data'!$B$2:$L$21,11)*$AF202)+(VLOOKUP(V202,'Team data'!$B$2:$L$21,11)*$AG202)+$AE202),0)+IFERROR((VLOOKUP(W202,'Team data'!$B$2:$L$21,11)*$AF202)+(VLOOKUP(W202,'Team data'!$B$2:$L$21,11)*$AG202)+$AE202,0)</f>
        <v>2.2099403726156281</v>
      </c>
      <c r="AL202">
        <f>IFERROR(((VLOOKUP(X202,'Team data'!$B$2:$L$21,11)*$AF202)+(VLOOKUP(X202,'Team data'!$B$2:$L$21,11)*$AG202)+$AE202),0)+IFERROR((VLOOKUP(Y202,'Team data'!$B$2:$L$21,11)*$AF202)+(VLOOKUP(Y202,'Team data'!$B$2:$L$21,11)*$AG202)+$AE202,0)</f>
        <v>2.1970348709233893</v>
      </c>
      <c r="AM202">
        <f>IFERROR(((VLOOKUP(Z202,'Team data'!$B$2:$L$21,11)*$AF202)+(VLOOKUP(Z202,'Team data'!$B$2:$L$21,11)*$AG202)+$AE202),0)+IFERROR((VLOOKUP(AA202,'Team data'!$B$2:$L$21,11)*$AF202)+(VLOOKUP(AA202,'Team data'!$B$2:$L$21,11)*$AG202)+$AE202,0)</f>
        <v>2.2066927999844443</v>
      </c>
      <c r="AN202">
        <f>IFERROR(((VLOOKUP(AB202,'Team data'!$B$2:$L$21,11)*$AF202)+(VLOOKUP(AB202,'Team data'!$B$2:$L$21,11)*$AG202)+$AE202),0)+IFERROR((VLOOKUP(AC202,'Team data'!$B$2:$L$21,11)*$AF202)+(VLOOKUP(AC202,'Team data'!$B$2:$L$21,11)*$AG202)+$AE202,0)</f>
        <v>2.2618935357576015</v>
      </c>
      <c r="AO202">
        <f>IFERROR((VLOOKUP(AD202,'Team data'!$B$2:$L$21,11)*$AF202)+(VLOOKUP(AD202,'Team data'!$B$2:$L$21,11)*$AG202)+$AE202,0)</f>
        <v>2.1932460361715438</v>
      </c>
      <c r="AP202">
        <f t="shared" si="3"/>
        <v>19.803036707905932</v>
      </c>
    </row>
    <row r="203" spans="1:42">
      <c r="A203" t="s">
        <v>309</v>
      </c>
      <c r="B203" t="s">
        <v>37</v>
      </c>
      <c r="C203" t="s">
        <v>38</v>
      </c>
      <c r="D203" t="s">
        <v>175</v>
      </c>
      <c r="E203" t="s">
        <v>66</v>
      </c>
      <c r="F203" s="2">
        <v>0.02</v>
      </c>
      <c r="G203" s="2">
        <v>0.02</v>
      </c>
      <c r="H203" s="2">
        <v>0.01</v>
      </c>
      <c r="I203" s="2">
        <v>0.01</v>
      </c>
      <c r="J203" s="2">
        <v>0.02</v>
      </c>
      <c r="K203" s="2">
        <v>0.02</v>
      </c>
      <c r="L203" s="2">
        <f>(F203+H203+J203)/3</f>
        <v>1.6666666666666666E-2</v>
      </c>
      <c r="M203" s="2">
        <f>(G203+I203+K203)/3</f>
        <v>1.6666666666666666E-2</v>
      </c>
      <c r="N203" s="2">
        <f>SUM(L203+M203)</f>
        <v>3.3333333333333333E-2</v>
      </c>
      <c r="O203" s="2">
        <v>97</v>
      </c>
      <c r="P203" t="s">
        <v>41</v>
      </c>
      <c r="Q203" t="s">
        <v>46</v>
      </c>
      <c r="S203" t="s">
        <v>85</v>
      </c>
      <c r="T203" t="s">
        <v>71</v>
      </c>
      <c r="V203" t="s">
        <v>70</v>
      </c>
      <c r="X203" t="s">
        <v>68</v>
      </c>
      <c r="Z203" t="s">
        <v>104</v>
      </c>
      <c r="AA203" t="s">
        <v>176</v>
      </c>
      <c r="AB203" t="s">
        <v>60</v>
      </c>
      <c r="AC203" t="s">
        <v>176</v>
      </c>
      <c r="AD203" t="s">
        <v>69</v>
      </c>
      <c r="AE203" t="str">
        <f>IF(O203&gt;59,"2","1")</f>
        <v>2</v>
      </c>
      <c r="AF203">
        <f>IF(C203="D",L203*6, IF( C203="M",L203*5, L203*4))</f>
        <v>0.1</v>
      </c>
      <c r="AG203">
        <f>IF(D203="D",M203*3, IF( D203="M",M203*3, M203*3))</f>
        <v>0.05</v>
      </c>
      <c r="AH203">
        <f>IFERROR(((VLOOKUP(Q203,'Team data'!$B$2:$L$21,11)*$AF203)+(VLOOKUP(Q203,'Team data'!$B$2:$L$21,11)*$AG203)+$AE203),0)+IFERROR((VLOOKUP(R203,'Team data'!$B$2:$L$21,11)*$AF203)+(VLOOKUP(R203,'Team data'!$B$2:$L$21,11)*$AG203)+$AE203,0)</f>
        <v>2.1257132525230706</v>
      </c>
      <c r="AI203">
        <f>IFERROR((VLOOKUP(S203,'Team data'!$B$2:$L$21,11)*$AF203)+(VLOOKUP(S203,'Team data'!$B$2:$L$21,11)*$AG203)+$AE203,0)</f>
        <v>2.183280431231065</v>
      </c>
      <c r="AJ203">
        <f>IFERROR(((VLOOKUP(T203,'Team data'!$B$2:$L$21,11)*$AF203)+(VLOOKUP(T203,'Team data'!$B$2:$L$21,11)*$AG203)+$AE203),0)+IFERROR((VLOOKUP(U203,'Team data'!$B$2:$L$21,11)*$AF203)+(VLOOKUP(U203,'Team data'!$B$2:$L$21,11)*$AG203)+$AE203,0)</f>
        <v>2.1626643082623076</v>
      </c>
      <c r="AK203">
        <f>IFERROR(((VLOOKUP(V203,'Team data'!$B$2:$L$21,11)*$AF203)+(VLOOKUP(V203,'Team data'!$B$2:$L$21,11)*$AG203)+$AE203),0)+IFERROR((VLOOKUP(W203,'Team data'!$B$2:$L$21,11)*$AF203)+(VLOOKUP(W203,'Team data'!$B$2:$L$21,11)*$AG203)+$AE203,0)</f>
        <v>2.1870668112554297</v>
      </c>
      <c r="AL203">
        <f>IFERROR(((VLOOKUP(X203,'Team data'!$B$2:$L$21,11)*$AF203)+(VLOOKUP(X203,'Team data'!$B$2:$L$21,11)*$AG203)+$AE203),0)+IFERROR((VLOOKUP(Y203,'Team data'!$B$2:$L$21,11)*$AF203)+(VLOOKUP(Y203,'Team data'!$B$2:$L$21,11)*$AG203)+$AE203,0)</f>
        <v>2.1499574090111628</v>
      </c>
      <c r="AM203">
        <f>IFERROR(((VLOOKUP(Z203,'Team data'!$B$2:$L$21,11)*$AF203)+(VLOOKUP(Z203,'Team data'!$B$2:$L$21,11)*$AG203)+$AE203),0)+IFERROR((VLOOKUP(AA203,'Team data'!$B$2:$L$21,11)*$AF203)+(VLOOKUP(AA203,'Team data'!$B$2:$L$21,11)*$AG203)+$AE203,0)</f>
        <v>4.3265695114090494</v>
      </c>
      <c r="AN203">
        <f>IFERROR(((VLOOKUP(AB203,'Team data'!$B$2:$L$21,11)*$AF203)+(VLOOKUP(AB203,'Team data'!$B$2:$L$21,11)*$AG203)+$AE203),0)+IFERROR((VLOOKUP(AC203,'Team data'!$B$2:$L$21,11)*$AF203)+(VLOOKUP(AC203,'Team data'!$B$2:$L$21,11)*$AG203)+$AE203,0)</f>
        <v>4.2929282241882429</v>
      </c>
      <c r="AO203">
        <f>IFERROR((VLOOKUP(AD203,'Team data'!$B$2:$L$21,11)*$AF203)+(VLOOKUP(AD203,'Team data'!$B$2:$L$21,11)*$AG203)+$AE203,0)</f>
        <v>2.147637714274603</v>
      </c>
      <c r="AP203">
        <f t="shared" si="3"/>
        <v>21.575817662154932</v>
      </c>
    </row>
    <row r="204" spans="1:42">
      <c r="A204" t="s">
        <v>310</v>
      </c>
      <c r="B204" t="s">
        <v>87</v>
      </c>
      <c r="C204" t="s">
        <v>88</v>
      </c>
      <c r="D204" t="s">
        <v>122</v>
      </c>
      <c r="E204" t="s">
        <v>61</v>
      </c>
      <c r="F204" s="2">
        <v>0.14000000000000001</v>
      </c>
      <c r="G204" s="2">
        <v>0.08</v>
      </c>
      <c r="H204" s="2">
        <v>0.19</v>
      </c>
      <c r="I204" s="2">
        <v>0.09</v>
      </c>
      <c r="J204" s="2">
        <v>0.28999999999999998</v>
      </c>
      <c r="K204" s="2">
        <v>0.05</v>
      </c>
      <c r="L204" s="2">
        <f>(F204+H204+J204)/3</f>
        <v>0.20666666666666667</v>
      </c>
      <c r="M204" s="2">
        <f>(G204+I204+K204)/3</f>
        <v>7.333333333333332E-2</v>
      </c>
      <c r="N204" s="2">
        <f>SUM(L204+M204)</f>
        <v>0.27999999999999997</v>
      </c>
      <c r="O204" s="2">
        <v>80</v>
      </c>
      <c r="P204" t="s">
        <v>41</v>
      </c>
      <c r="Q204" t="s">
        <v>59</v>
      </c>
      <c r="S204" t="s">
        <v>56</v>
      </c>
      <c r="T204" t="s">
        <v>74</v>
      </c>
      <c r="U204" t="s">
        <v>66</v>
      </c>
      <c r="V204" t="s">
        <v>47</v>
      </c>
      <c r="X204" t="s">
        <v>91</v>
      </c>
      <c r="Z204" t="s">
        <v>105</v>
      </c>
      <c r="AB204" t="s">
        <v>46</v>
      </c>
      <c r="AD204" t="s">
        <v>84</v>
      </c>
      <c r="AE204" t="str">
        <f>IF(O204&gt;59,"2","1")</f>
        <v>2</v>
      </c>
      <c r="AF204">
        <f>IF(C204="D",L204*6, IF( C204="M",L204*5, L204*4))</f>
        <v>0.82666666666666666</v>
      </c>
      <c r="AG204">
        <f>IF(D204="D",M204*3, IF( D204="M",M204*3, M204*3))</f>
        <v>0.21999999999999997</v>
      </c>
      <c r="AH204">
        <f>IFERROR(((VLOOKUP(Q204,'Team data'!$B$2:$L$21,11)*$AF204)+(VLOOKUP(Q204,'Team data'!$B$2:$L$21,11)*$AG204)+$AE204),0)+IFERROR((VLOOKUP(R204,'Team data'!$B$2:$L$21,11)*$AF204)+(VLOOKUP(R204,'Team data'!$B$2:$L$21,11)*$AG204)+$AE204,0)</f>
        <v>2.8754164809039424</v>
      </c>
      <c r="AI204">
        <f>IFERROR((VLOOKUP(S204,'Team data'!$B$2:$L$21,11)*$AF204)+(VLOOKUP(S204,'Team data'!$B$2:$L$21,11)*$AG204)+$AE204,0)</f>
        <v>2.9820468169832428</v>
      </c>
      <c r="AJ204">
        <f>IFERROR(((VLOOKUP(T204,'Team data'!$B$2:$L$21,11)*$AF204)+(VLOOKUP(T204,'Team data'!$B$2:$L$21,11)*$AG204)+$AE204),0)+IFERROR((VLOOKUP(U204,'Team data'!$B$2:$L$21,11)*$AF204)+(VLOOKUP(U204,'Team data'!$B$2:$L$21,11)*$AG204)+$AE204,0)</f>
        <v>6.135728220404796</v>
      </c>
      <c r="AK204">
        <f>IFERROR(((VLOOKUP(V204,'Team data'!$B$2:$L$21,11)*$AF204)+(VLOOKUP(V204,'Team data'!$B$2:$L$21,11)*$AG204)+$AE204),0)+IFERROR((VLOOKUP(W204,'Team data'!$B$2:$L$21,11)*$AF204)+(VLOOKUP(W204,'Team data'!$B$2:$L$21,11)*$AG204)+$AE204,0)</f>
        <v>3.4082890870420899</v>
      </c>
      <c r="AL204">
        <f>IFERROR(((VLOOKUP(X204,'Team data'!$B$2:$L$21,11)*$AF204)+(VLOOKUP(X204,'Team data'!$B$2:$L$21,11)*$AG204)+$AE204),0)+IFERROR((VLOOKUP(Y204,'Team data'!$B$2:$L$21,11)*$AF204)+(VLOOKUP(Y204,'Team data'!$B$2:$L$21,11)*$AG204)+$AE204,0)</f>
        <v>2.6606886747350504</v>
      </c>
      <c r="AM204">
        <f>IFERROR(((VLOOKUP(Z204,'Team data'!$B$2:$L$21,11)*$AF204)+(VLOOKUP(Z204,'Team data'!$B$2:$L$21,11)*$AG204)+$AE204),0)+IFERROR((VLOOKUP(AA204,'Team data'!$B$2:$L$21,11)*$AF204)+(VLOOKUP(AA204,'Team data'!$B$2:$L$21,11)*$AG204)+$AE204,0)</f>
        <v>2.4985863244540063</v>
      </c>
      <c r="AN204">
        <f>IFERROR(((VLOOKUP(AB204,'Team data'!$B$2:$L$21,11)*$AF204)+(VLOOKUP(AB204,'Team data'!$B$2:$L$21,11)*$AG204)+$AE204),0)+IFERROR((VLOOKUP(AC204,'Team data'!$B$2:$L$21,11)*$AF204)+(VLOOKUP(AC204,'Team data'!$B$2:$L$21,11)*$AG204)+$AE204,0)</f>
        <v>2.8771991398276482</v>
      </c>
      <c r="AO204">
        <f>IFERROR((VLOOKUP(AD204,'Team data'!$B$2:$L$21,11)*$AF204)+(VLOOKUP(AD204,'Team data'!$B$2:$L$21,11)*$AG204)+$AE204,0)</f>
        <v>3.0711229311688588</v>
      </c>
      <c r="AP204">
        <f t="shared" si="3"/>
        <v>26.509077675519634</v>
      </c>
    </row>
    <row r="205" spans="1:42">
      <c r="A205" t="s">
        <v>311</v>
      </c>
      <c r="B205" t="s">
        <v>51</v>
      </c>
      <c r="C205" t="s">
        <v>52</v>
      </c>
      <c r="D205" t="s">
        <v>53</v>
      </c>
      <c r="E205" t="s">
        <v>44</v>
      </c>
      <c r="F205" s="2">
        <v>0.14000000000000001</v>
      </c>
      <c r="G205" s="2">
        <v>0.03</v>
      </c>
      <c r="H205" s="2">
        <v>0.14000000000000001</v>
      </c>
      <c r="I205" s="2">
        <v>0.05</v>
      </c>
      <c r="J205" s="2">
        <v>0.14000000000000001</v>
      </c>
      <c r="K205" s="2">
        <v>0.05</v>
      </c>
      <c r="L205" s="2">
        <f>(F205+H205+J205)/3</f>
        <v>0.14000000000000001</v>
      </c>
      <c r="M205" s="2">
        <f>(G205+I205+K205)/3</f>
        <v>4.3333333333333335E-2</v>
      </c>
      <c r="N205" s="2">
        <f>SUM(L205+M205)</f>
        <v>0.18333333333333335</v>
      </c>
      <c r="O205" s="2">
        <v>62</v>
      </c>
      <c r="P205" t="s">
        <v>41</v>
      </c>
      <c r="Q205" t="s">
        <v>48</v>
      </c>
      <c r="R205" t="s">
        <v>42</v>
      </c>
      <c r="S205" t="s">
        <v>47</v>
      </c>
      <c r="T205" t="s">
        <v>54</v>
      </c>
      <c r="U205" t="s">
        <v>55</v>
      </c>
      <c r="V205" t="s">
        <v>56</v>
      </c>
      <c r="X205" t="s">
        <v>57</v>
      </c>
      <c r="Z205" t="s">
        <v>58</v>
      </c>
      <c r="AB205" t="s">
        <v>59</v>
      </c>
      <c r="AC205" t="s">
        <v>60</v>
      </c>
      <c r="AD205" t="s">
        <v>61</v>
      </c>
      <c r="AE205" t="str">
        <f>IF(O205&gt;59,"2","1")</f>
        <v>2</v>
      </c>
      <c r="AF205">
        <f>IF(C205="D",L205*6, IF( C205="M",L205*5, L205*4))</f>
        <v>0.70000000000000007</v>
      </c>
      <c r="AG205">
        <f>IF(D205="D",M205*3, IF( D205="M",M205*3, M205*3))</f>
        <v>0.13</v>
      </c>
      <c r="AH205">
        <f>IFERROR(((VLOOKUP(Q205,'Team data'!$B$2:$L$21,11)*$AF205)+(VLOOKUP(Q205,'Team data'!$B$2:$L$21,11)*$AG205)+$AE205),0)+IFERROR((VLOOKUP(R205,'Team data'!$B$2:$L$21,11)*$AF205)+(VLOOKUP(R205,'Team data'!$B$2:$L$21,11)*$AG205)+$AE205,0)</f>
        <v>5.2650755665738513</v>
      </c>
      <c r="AI205">
        <f>IFERROR((VLOOKUP(S205,'Team data'!$B$2:$L$21,11)*$AF205)+(VLOOKUP(S205,'Team data'!$B$2:$L$21,11)*$AG205)+$AE205,0)</f>
        <v>3.1167642760301923</v>
      </c>
      <c r="AJ205">
        <f>IFERROR(((VLOOKUP(T205,'Team data'!$B$2:$L$21,11)*$AF205)+(VLOOKUP(T205,'Team data'!$B$2:$L$21,11)*$AG205)+$AE205),0)+IFERROR((VLOOKUP(U205,'Team data'!$B$2:$L$21,11)*$AF205)+(VLOOKUP(U205,'Team data'!$B$2:$L$21,11)*$AG205)+$AE205,0)</f>
        <v>5.5935462823492994</v>
      </c>
      <c r="AK205">
        <f>IFERROR(((VLOOKUP(V205,'Team data'!$B$2:$L$21,11)*$AF205)+(VLOOKUP(V205,'Team data'!$B$2:$L$21,11)*$AG205)+$AE205),0)+IFERROR((VLOOKUP(W205,'Team data'!$B$2:$L$21,11)*$AF205)+(VLOOKUP(W205,'Team data'!$B$2:$L$21,11)*$AG205)+$AE205,0)</f>
        <v>2.7787568707924439</v>
      </c>
      <c r="AL205">
        <f>IFERROR(((VLOOKUP(X205,'Team data'!$B$2:$L$21,11)*$AF205)+(VLOOKUP(X205,'Team data'!$B$2:$L$21,11)*$AG205)+$AE205),0)+IFERROR((VLOOKUP(Y205,'Team data'!$B$2:$L$21,11)*$AF205)+(VLOOKUP(Y205,'Team data'!$B$2:$L$21,11)*$AG205)+$AE205,0)</f>
        <v>2.9373181761391765</v>
      </c>
      <c r="AM205">
        <f>IFERROR(((VLOOKUP(Z205,'Team data'!$B$2:$L$21,11)*$AF205)+(VLOOKUP(Z205,'Team data'!$B$2:$L$21,11)*$AG205)+$AE205),0)+IFERROR((VLOOKUP(AA205,'Team data'!$B$2:$L$21,11)*$AF205)+(VLOOKUP(AA205,'Team data'!$B$2:$L$21,11)*$AG205)+$AE205,0)</f>
        <v>2.751169720184043</v>
      </c>
      <c r="AN205">
        <f>IFERROR(((VLOOKUP(AB205,'Team data'!$B$2:$L$21,11)*$AF205)+(VLOOKUP(AB205,'Team data'!$B$2:$L$21,11)*$AG205)+$AE205),0)+IFERROR((VLOOKUP(AC205,'Team data'!$B$2:$L$21,11)*$AF205)+(VLOOKUP(AC205,'Team data'!$B$2:$L$21,11)*$AG205)+$AE205,0)</f>
        <v>5.4453694136397175</v>
      </c>
      <c r="AO205">
        <f>IFERROR((VLOOKUP(AD205,'Team data'!$B$2:$L$21,11)*$AF205)+(VLOOKUP(AD205,'Team data'!$B$2:$L$21,11)*$AG205)+$AE205,0)</f>
        <v>2.9000758390514356</v>
      </c>
      <c r="AP205">
        <f t="shared" si="3"/>
        <v>30.788076144760158</v>
      </c>
    </row>
    <row r="206" spans="1:42">
      <c r="A206" t="s">
        <v>312</v>
      </c>
      <c r="B206" t="s">
        <v>51</v>
      </c>
      <c r="C206" t="s">
        <v>52</v>
      </c>
      <c r="D206" t="s">
        <v>144</v>
      </c>
      <c r="E206" t="s">
        <v>58</v>
      </c>
      <c r="F206" s="2">
        <v>0.04</v>
      </c>
      <c r="G206" s="2">
        <v>0.16</v>
      </c>
      <c r="H206" s="2">
        <v>0.04</v>
      </c>
      <c r="I206" s="2">
        <v>0.18</v>
      </c>
      <c r="J206" s="2">
        <v>0.08</v>
      </c>
      <c r="K206" s="2">
        <v>0.13</v>
      </c>
      <c r="L206" s="2">
        <f>(F206+H206+J206)/3</f>
        <v>5.3333333333333337E-2</v>
      </c>
      <c r="M206" s="2">
        <f>(G206+I206+K206)/3</f>
        <v>0.15666666666666665</v>
      </c>
      <c r="N206" s="2">
        <f>SUM(L206+M206)</f>
        <v>0.21</v>
      </c>
      <c r="O206" s="2">
        <v>95</v>
      </c>
      <c r="P206" t="s">
        <v>41</v>
      </c>
      <c r="Q206" t="s">
        <v>98</v>
      </c>
      <c r="S206" t="s">
        <v>99</v>
      </c>
      <c r="V206" t="s">
        <v>85</v>
      </c>
      <c r="X206" t="s">
        <v>76</v>
      </c>
      <c r="Z206" t="s">
        <v>84</v>
      </c>
      <c r="AA206" t="s">
        <v>91</v>
      </c>
      <c r="AB206" t="s">
        <v>66</v>
      </c>
      <c r="AC206" t="s">
        <v>44</v>
      </c>
      <c r="AD206" t="s">
        <v>105</v>
      </c>
      <c r="AE206" t="str">
        <f>IF(O206&gt;59,"2","1")</f>
        <v>2</v>
      </c>
      <c r="AF206">
        <f>IF(C206="D",L206*6, IF( C206="M",L206*5, L206*4))</f>
        <v>0.26666666666666666</v>
      </c>
      <c r="AG206">
        <f>IF(D206="D",M206*3, IF( D206="M",M206*3, M206*3))</f>
        <v>0.47</v>
      </c>
      <c r="AH206">
        <f>IFERROR(((VLOOKUP(Q206,'Team data'!$B$2:$L$21,11)*$AF206)+(VLOOKUP(Q206,'Team data'!$B$2:$L$21,11)*$AG206)+$AE206),0)+IFERROR((VLOOKUP(R206,'Team data'!$B$2:$L$21,11)*$AF206)+(VLOOKUP(R206,'Team data'!$B$2:$L$21,11)*$AG206)+$AE206,0)</f>
        <v>2.6911858170487153</v>
      </c>
      <c r="AI206">
        <f>IFERROR((VLOOKUP(S206,'Team data'!$B$2:$L$21,11)*$AF206)+(VLOOKUP(S206,'Team data'!$B$2:$L$21,11)*$AG206)+$AE206,0)</f>
        <v>2.6161370773241126</v>
      </c>
      <c r="AJ206">
        <f>IFERROR(((VLOOKUP(T206,'Team data'!$B$2:$L$21,11)*$AF206)+(VLOOKUP(T206,'Team data'!$B$2:$L$21,11)*$AG206)+$AE206),0)+IFERROR((VLOOKUP(U206,'Team data'!$B$2:$L$21,11)*$AF206)+(VLOOKUP(U206,'Team data'!$B$2:$L$21,11)*$AG206)+$AE206,0)</f>
        <v>0</v>
      </c>
      <c r="AK206">
        <f>IFERROR(((VLOOKUP(V206,'Team data'!$B$2:$L$21,11)*$AF206)+(VLOOKUP(V206,'Team data'!$B$2:$L$21,11)*$AG206)+$AE206),0)+IFERROR((VLOOKUP(W206,'Team data'!$B$2:$L$21,11)*$AF206)+(VLOOKUP(W206,'Team data'!$B$2:$L$21,11)*$AG206)+$AE206,0)</f>
        <v>2.9001105622681194</v>
      </c>
      <c r="AL206">
        <f>IFERROR(((VLOOKUP(X206,'Team data'!$B$2:$L$21,11)*$AF206)+(VLOOKUP(X206,'Team data'!$B$2:$L$21,11)*$AG206)+$AE206),0)+IFERROR((VLOOKUP(Y206,'Team data'!$B$2:$L$21,11)*$AF206)+(VLOOKUP(Y206,'Team data'!$B$2:$L$21,11)*$AG206)+$AE206,0)</f>
        <v>2.9911843574404515</v>
      </c>
      <c r="AM206">
        <f>IFERROR(((VLOOKUP(Z206,'Team data'!$B$2:$L$21,11)*$AF206)+(VLOOKUP(Z206,'Team data'!$B$2:$L$21,11)*$AG206)+$AE206),0)+IFERROR((VLOOKUP(AA206,'Team data'!$B$2:$L$21,11)*$AF206)+(VLOOKUP(AA206,'Team data'!$B$2:$L$21,11)*$AG206)+$AE206,0)</f>
        <v>5.2188865124355539</v>
      </c>
      <c r="AN206">
        <f>IFERROR(((VLOOKUP(AB206,'Team data'!$B$2:$L$21,11)*$AF206)+(VLOOKUP(AB206,'Team data'!$B$2:$L$21,11)*$AG206)+$AE206),0)+IFERROR((VLOOKUP(AC206,'Team data'!$B$2:$L$21,11)*$AF206)+(VLOOKUP(AC206,'Team data'!$B$2:$L$21,11)*$AG206)+$AE206,0)</f>
        <v>5.3569407259413637</v>
      </c>
      <c r="AO206">
        <f>IFERROR((VLOOKUP(AD206,'Team data'!$B$2:$L$21,11)*$AF206)+(VLOOKUP(AD206,'Team data'!$B$2:$L$21,11)*$AG206)+$AE206,0)</f>
        <v>2.3509158525615774</v>
      </c>
      <c r="AP206">
        <f t="shared" si="3"/>
        <v>24.125360905019892</v>
      </c>
    </row>
    <row r="207" spans="1:42">
      <c r="A207" t="s">
        <v>313</v>
      </c>
      <c r="B207" t="s">
        <v>63</v>
      </c>
      <c r="C207" t="s">
        <v>64</v>
      </c>
      <c r="D207" t="s">
        <v>186</v>
      </c>
      <c r="E207" t="s">
        <v>56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f>(F207+H207+J207)/3</f>
        <v>0</v>
      </c>
      <c r="M207" s="2">
        <f>(G207+I207+K207)/3</f>
        <v>0</v>
      </c>
      <c r="N207" s="2">
        <f>SUM(L207+M207)</f>
        <v>0</v>
      </c>
      <c r="O207" s="2">
        <v>52</v>
      </c>
      <c r="P207" t="s">
        <v>41</v>
      </c>
      <c r="Q207" t="s">
        <v>58</v>
      </c>
      <c r="S207" t="s">
        <v>71</v>
      </c>
      <c r="V207" t="s">
        <v>84</v>
      </c>
      <c r="X207" t="s">
        <v>67</v>
      </c>
      <c r="Z207" t="s">
        <v>45</v>
      </c>
      <c r="AA207" t="s">
        <v>48</v>
      </c>
      <c r="AB207" t="s">
        <v>76</v>
      </c>
      <c r="AD207" t="s">
        <v>77</v>
      </c>
      <c r="AE207" t="str">
        <f>IF(O207&gt;59,"2","1")</f>
        <v>1</v>
      </c>
      <c r="AF207">
        <f>IF(C207="D",L207*6, IF( C207="M",L207*5, L207*4))</f>
        <v>0</v>
      </c>
      <c r="AG207">
        <f>IF(D207="D",M207*3, IF( D207="M",M207*3, M207*3))</f>
        <v>0</v>
      </c>
      <c r="AH207">
        <f>IFERROR(((VLOOKUP(Q207,'Team data'!$B$2:$L$21,11)*$AF207)+(VLOOKUP(Q207,'Team data'!$B$2:$L$21,11)*$AG207)+$AE207),0)+IFERROR((VLOOKUP(R207,'Team data'!$B$2:$L$21,11)*$AF207)+(VLOOKUP(R207,'Team data'!$B$2:$L$21,11)*$AG207)+$AE207,0)</f>
        <v>1</v>
      </c>
      <c r="AI207">
        <f>IFERROR((VLOOKUP(S207,'Team data'!$B$2:$L$21,11)*$AF207)+(VLOOKUP(S207,'Team data'!$B$2:$L$21,11)*$AG207)+$AE207,0)</f>
        <v>1</v>
      </c>
      <c r="AJ207">
        <f>IFERROR(((VLOOKUP(T207,'Team data'!$B$2:$L$21,11)*$AF207)+(VLOOKUP(T207,'Team data'!$B$2:$L$21,11)*$AG207)+$AE207),0)+IFERROR((VLOOKUP(U207,'Team data'!$B$2:$L$21,11)*$AF207)+(VLOOKUP(U207,'Team data'!$B$2:$L$21,11)*$AG207)+$AE207,0)</f>
        <v>0</v>
      </c>
      <c r="AK207">
        <f>IFERROR(((VLOOKUP(V207,'Team data'!$B$2:$L$21,11)*$AF207)+(VLOOKUP(V207,'Team data'!$B$2:$L$21,11)*$AG207)+$AE207),0)+IFERROR((VLOOKUP(W207,'Team data'!$B$2:$L$21,11)*$AF207)+(VLOOKUP(W207,'Team data'!$B$2:$L$21,11)*$AG207)+$AE207,0)</f>
        <v>1</v>
      </c>
      <c r="AL207">
        <f>IFERROR(((VLOOKUP(X207,'Team data'!$B$2:$L$21,11)*$AF207)+(VLOOKUP(X207,'Team data'!$B$2:$L$21,11)*$AG207)+$AE207),0)+IFERROR((VLOOKUP(Y207,'Team data'!$B$2:$L$21,11)*$AF207)+(VLOOKUP(Y207,'Team data'!$B$2:$L$21,11)*$AG207)+$AE207,0)</f>
        <v>1</v>
      </c>
      <c r="AM207">
        <f>IFERROR(((VLOOKUP(Z207,'Team data'!$B$2:$L$21,11)*$AF207)+(VLOOKUP(Z207,'Team data'!$B$2:$L$21,11)*$AG207)+$AE207),0)+IFERROR((VLOOKUP(AA207,'Team data'!$B$2:$L$21,11)*$AF207)+(VLOOKUP(AA207,'Team data'!$B$2:$L$21,11)*$AG207)+$AE207,0)</f>
        <v>2</v>
      </c>
      <c r="AN207">
        <f>IFERROR(((VLOOKUP(AB207,'Team data'!$B$2:$L$21,11)*$AF207)+(VLOOKUP(AB207,'Team data'!$B$2:$L$21,11)*$AG207)+$AE207),0)+IFERROR((VLOOKUP(AC207,'Team data'!$B$2:$L$21,11)*$AF207)+(VLOOKUP(AC207,'Team data'!$B$2:$L$21,11)*$AG207)+$AE207,0)</f>
        <v>1</v>
      </c>
      <c r="AO207">
        <f>IFERROR((VLOOKUP(AD207,'Team data'!$B$2:$L$21,11)*$AF207)+(VLOOKUP(AD207,'Team data'!$B$2:$L$21,11)*$AG207)+$AE207,0)</f>
        <v>1</v>
      </c>
      <c r="AP207">
        <f t="shared" si="3"/>
        <v>8</v>
      </c>
    </row>
    <row r="208" spans="1:42">
      <c r="A208" t="s">
        <v>314</v>
      </c>
      <c r="B208" t="s">
        <v>37</v>
      </c>
      <c r="C208" t="s">
        <v>38</v>
      </c>
      <c r="D208" t="s">
        <v>147</v>
      </c>
      <c r="E208" t="s">
        <v>48</v>
      </c>
      <c r="F208" s="2">
        <v>0.09</v>
      </c>
      <c r="G208" s="2">
        <v>0.01</v>
      </c>
      <c r="H208" s="2">
        <v>0.1</v>
      </c>
      <c r="I208" s="2">
        <v>0.01</v>
      </c>
      <c r="J208" s="2">
        <v>0.09</v>
      </c>
      <c r="K208" s="2">
        <v>0.01</v>
      </c>
      <c r="L208" s="2">
        <f>(F208+H208+J208)/3</f>
        <v>9.3333333333333338E-2</v>
      </c>
      <c r="M208" s="2">
        <f>(G208+I208+K208)/3</f>
        <v>0.01</v>
      </c>
      <c r="N208" s="2">
        <f>SUM(L208+M208)</f>
        <v>0.10333333333333333</v>
      </c>
      <c r="O208" s="2">
        <v>85</v>
      </c>
      <c r="P208" t="s">
        <v>41</v>
      </c>
      <c r="Q208" t="s">
        <v>84</v>
      </c>
      <c r="S208" t="s">
        <v>91</v>
      </c>
      <c r="T208" t="s">
        <v>67</v>
      </c>
      <c r="V208" t="s">
        <v>104</v>
      </c>
      <c r="X208" t="s">
        <v>90</v>
      </c>
      <c r="Z208" t="s">
        <v>61</v>
      </c>
      <c r="AA208" t="s">
        <v>98</v>
      </c>
      <c r="AB208" t="s">
        <v>54</v>
      </c>
      <c r="AD208" t="s">
        <v>58</v>
      </c>
      <c r="AE208" t="str">
        <f>IF(O208&gt;59,"2","1")</f>
        <v>2</v>
      </c>
      <c r="AF208">
        <f>IF(C208="D",L208*6, IF( C208="M",L208*5, L208*4))</f>
        <v>0.56000000000000005</v>
      </c>
      <c r="AG208">
        <f>IF(D208="D",M208*3, IF( D208="M",M208*3, M208*3))</f>
        <v>0.03</v>
      </c>
      <c r="AH208">
        <f>IFERROR(((VLOOKUP(Q208,'Team data'!$B$2:$L$21,11)*$AF208)+(VLOOKUP(Q208,'Team data'!$B$2:$L$21,11)*$AG208)+$AE208),0)+IFERROR((VLOOKUP(R208,'Team data'!$B$2:$L$21,11)*$AF208)+(VLOOKUP(R208,'Team data'!$B$2:$L$21,11)*$AG208)+$AE208,0)</f>
        <v>2.6037858561047389</v>
      </c>
      <c r="AI208">
        <f>IFERROR((VLOOKUP(S208,'Team data'!$B$2:$L$21,11)*$AF208)+(VLOOKUP(S208,'Team data'!$B$2:$L$21,11)*$AG208)+$AE208,0)</f>
        <v>2.3724264185608406</v>
      </c>
      <c r="AJ208">
        <f>IFERROR(((VLOOKUP(T208,'Team data'!$B$2:$L$21,11)*$AF208)+(VLOOKUP(T208,'Team data'!$B$2:$L$21,11)*$AG208)+$AE208),0)+IFERROR((VLOOKUP(U208,'Team data'!$B$2:$L$21,11)*$AF208)+(VLOOKUP(U208,'Team data'!$B$2:$L$21,11)*$AG208)+$AE208,0)</f>
        <v>2.533964017962151</v>
      </c>
      <c r="AK208">
        <f>IFERROR(((VLOOKUP(V208,'Team data'!$B$2:$L$21,11)*$AF208)+(VLOOKUP(V208,'Team data'!$B$2:$L$21,11)*$AG208)+$AE208),0)+IFERROR((VLOOKUP(W208,'Team data'!$B$2:$L$21,11)*$AF208)+(VLOOKUP(W208,'Team data'!$B$2:$L$21,11)*$AG208)+$AE208,0)</f>
        <v>2.6662864143639928</v>
      </c>
      <c r="AL208">
        <f>IFERROR(((VLOOKUP(X208,'Team data'!$B$2:$L$21,11)*$AF208)+(VLOOKUP(X208,'Team data'!$B$2:$L$21,11)*$AG208)+$AE208),0)+IFERROR((VLOOKUP(Y208,'Team data'!$B$2:$L$21,11)*$AF208)+(VLOOKUP(Y208,'Team data'!$B$2:$L$21,11)*$AG208)+$AE208,0)</f>
        <v>2.7357961242713564</v>
      </c>
      <c r="AM208">
        <f>IFERROR(((VLOOKUP(Z208,'Team data'!$B$2:$L$21,11)*$AF208)+(VLOOKUP(Z208,'Team data'!$B$2:$L$21,11)*$AG208)+$AE208),0)+IFERROR((VLOOKUP(AA208,'Team data'!$B$2:$L$21,11)*$AF208)+(VLOOKUP(AA208,'Team data'!$B$2:$L$21,11)*$AG208)+$AE208,0)</f>
        <v>5.1933871069974575</v>
      </c>
      <c r="AN208">
        <f>IFERROR(((VLOOKUP(AB208,'Team data'!$B$2:$L$21,11)*$AF208)+(VLOOKUP(AB208,'Team data'!$B$2:$L$21,11)*$AG208)+$AE208),0)+IFERROR((VLOOKUP(AC208,'Team data'!$B$2:$L$21,11)*$AF208)+(VLOOKUP(AC208,'Team data'!$B$2:$L$21,11)*$AG208)+$AE208,0)</f>
        <v>2.5429293397200516</v>
      </c>
      <c r="AO208">
        <f>IFERROR((VLOOKUP(AD208,'Team data'!$B$2:$L$21,11)*$AF208)+(VLOOKUP(AD208,'Team data'!$B$2:$L$21,11)*$AG208)+$AE208,0)</f>
        <v>2.533964017962151</v>
      </c>
      <c r="AP208">
        <f t="shared" si="3"/>
        <v>23.182539295942739</v>
      </c>
    </row>
    <row r="209" spans="1:42">
      <c r="A209" t="s">
        <v>315</v>
      </c>
      <c r="B209" t="s">
        <v>63</v>
      </c>
      <c r="C209" t="s">
        <v>64</v>
      </c>
      <c r="D209" t="s">
        <v>125</v>
      </c>
      <c r="E209" t="s">
        <v>79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f>(F209+H209+J209)/3</f>
        <v>0</v>
      </c>
      <c r="M209" s="2">
        <f>(G209+I209+K209)/3</f>
        <v>0</v>
      </c>
      <c r="N209" s="2">
        <f>SUM(L209+M209)</f>
        <v>0</v>
      </c>
      <c r="O209" s="2">
        <v>111</v>
      </c>
      <c r="P209" t="s">
        <v>41</v>
      </c>
      <c r="Q209" t="s">
        <v>45</v>
      </c>
      <c r="S209" t="s">
        <v>40</v>
      </c>
      <c r="T209" t="s">
        <v>57</v>
      </c>
      <c r="X209" t="s">
        <v>97</v>
      </c>
      <c r="Z209" t="s">
        <v>55</v>
      </c>
      <c r="AB209" t="s">
        <v>75</v>
      </c>
      <c r="AD209" t="s">
        <v>70</v>
      </c>
      <c r="AE209" t="str">
        <f>IF(O209&gt;59,"2","1")</f>
        <v>2</v>
      </c>
      <c r="AF209">
        <f>IF(C209="D",L209*6, IF( C209="M",L209*5, L209*4))</f>
        <v>0</v>
      </c>
      <c r="AG209">
        <f>IF(D209="D",M209*3, IF( D209="M",M209*3, M209*3))</f>
        <v>0</v>
      </c>
      <c r="AH209">
        <f>IFERROR(((VLOOKUP(Q209,'Team data'!$B$2:$L$21,11)*$AF209)+(VLOOKUP(Q209,'Team data'!$B$2:$L$21,11)*$AG209)+$AE209),0)+IFERROR((VLOOKUP(R209,'Team data'!$B$2:$L$21,11)*$AF209)+(VLOOKUP(R209,'Team data'!$B$2:$L$21,11)*$AG209)+$AE209,0)</f>
        <v>2</v>
      </c>
      <c r="AI209">
        <f>IFERROR((VLOOKUP(S209,'Team data'!$B$2:$L$21,11)*$AF209)+(VLOOKUP(S209,'Team data'!$B$2:$L$21,11)*$AG209)+$AE209,0)</f>
        <v>2</v>
      </c>
      <c r="AJ209">
        <f>IFERROR(((VLOOKUP(T209,'Team data'!$B$2:$L$21,11)*$AF209)+(VLOOKUP(T209,'Team data'!$B$2:$L$21,11)*$AG209)+$AE209),0)+IFERROR((VLOOKUP(U209,'Team data'!$B$2:$L$21,11)*$AF209)+(VLOOKUP(U209,'Team data'!$B$2:$L$21,11)*$AG209)+$AE209,0)</f>
        <v>2</v>
      </c>
      <c r="AK209">
        <f>IFERROR(((VLOOKUP(V209,'Team data'!$B$2:$L$21,11)*$AF209)+(VLOOKUP(V209,'Team data'!$B$2:$L$21,11)*$AG209)+$AE209),0)+IFERROR((VLOOKUP(W209,'Team data'!$B$2:$L$21,11)*$AF209)+(VLOOKUP(W209,'Team data'!$B$2:$L$21,11)*$AG209)+$AE209,0)</f>
        <v>0</v>
      </c>
      <c r="AL209">
        <f>IFERROR(((VLOOKUP(X209,'Team data'!$B$2:$L$21,11)*$AF209)+(VLOOKUP(X209,'Team data'!$B$2:$L$21,11)*$AG209)+$AE209),0)+IFERROR((VLOOKUP(Y209,'Team data'!$B$2:$L$21,11)*$AF209)+(VLOOKUP(Y209,'Team data'!$B$2:$L$21,11)*$AG209)+$AE209,0)</f>
        <v>2</v>
      </c>
      <c r="AM209">
        <f>IFERROR(((VLOOKUP(Z209,'Team data'!$B$2:$L$21,11)*$AF209)+(VLOOKUP(Z209,'Team data'!$B$2:$L$21,11)*$AG209)+$AE209),0)+IFERROR((VLOOKUP(AA209,'Team data'!$B$2:$L$21,11)*$AF209)+(VLOOKUP(AA209,'Team data'!$B$2:$L$21,11)*$AG209)+$AE209,0)</f>
        <v>2</v>
      </c>
      <c r="AN209">
        <f>IFERROR(((VLOOKUP(AB209,'Team data'!$B$2:$L$21,11)*$AF209)+(VLOOKUP(AB209,'Team data'!$B$2:$L$21,11)*$AG209)+$AE209),0)+IFERROR((VLOOKUP(AC209,'Team data'!$B$2:$L$21,11)*$AF209)+(VLOOKUP(AC209,'Team data'!$B$2:$L$21,11)*$AG209)+$AE209,0)</f>
        <v>2</v>
      </c>
      <c r="AO209">
        <f>IFERROR((VLOOKUP(AD209,'Team data'!$B$2:$L$21,11)*$AF209)+(VLOOKUP(AD209,'Team data'!$B$2:$L$21,11)*$AG209)+$AE209,0)</f>
        <v>2</v>
      </c>
      <c r="AP209">
        <f t="shared" si="3"/>
        <v>14</v>
      </c>
    </row>
    <row r="210" spans="1:42">
      <c r="A210" t="s">
        <v>316</v>
      </c>
      <c r="B210" t="s">
        <v>51</v>
      </c>
      <c r="C210" t="s">
        <v>52</v>
      </c>
      <c r="D210" t="s">
        <v>122</v>
      </c>
      <c r="E210" t="s">
        <v>61</v>
      </c>
      <c r="F210" s="2">
        <v>0.05</v>
      </c>
      <c r="G210" s="2">
        <v>0.04</v>
      </c>
      <c r="H210" s="2">
        <v>0.04</v>
      </c>
      <c r="I210" s="2">
        <v>0.04</v>
      </c>
      <c r="J210" s="2">
        <v>0.06</v>
      </c>
      <c r="K210" s="2">
        <v>0.06</v>
      </c>
      <c r="L210" s="2">
        <f>(F210+H210+J210)/3</f>
        <v>4.9999999999999996E-2</v>
      </c>
      <c r="M210" s="2">
        <f>(G210+I210+K210)/3</f>
        <v>4.6666666666666669E-2</v>
      </c>
      <c r="N210" s="2">
        <f>SUM(L210+M210)</f>
        <v>9.6666666666666665E-2</v>
      </c>
      <c r="O210" s="2">
        <v>88</v>
      </c>
      <c r="P210" t="s">
        <v>41</v>
      </c>
      <c r="Q210" t="s">
        <v>59</v>
      </c>
      <c r="S210" t="s">
        <v>56</v>
      </c>
      <c r="T210" t="s">
        <v>74</v>
      </c>
      <c r="U210" t="s">
        <v>66</v>
      </c>
      <c r="V210" t="s">
        <v>47</v>
      </c>
      <c r="X210" t="s">
        <v>91</v>
      </c>
      <c r="Z210" t="s">
        <v>105</v>
      </c>
      <c r="AB210" t="s">
        <v>46</v>
      </c>
      <c r="AD210" t="s">
        <v>84</v>
      </c>
      <c r="AE210" t="str">
        <f>IF(O210&gt;59,"2","1")</f>
        <v>2</v>
      </c>
      <c r="AF210">
        <f>IF(C210="D",L210*6, IF( C210="M",L210*5, L210*4))</f>
        <v>0.24999999999999997</v>
      </c>
      <c r="AG210">
        <f>IF(D210="D",M210*3, IF( D210="M",M210*3, M210*3))</f>
        <v>0.14000000000000001</v>
      </c>
      <c r="AH210">
        <f>IFERROR(((VLOOKUP(Q210,'Team data'!$B$2:$L$21,11)*$AF210)+(VLOOKUP(Q210,'Team data'!$B$2:$L$21,11)*$AG210)+$AE210),0)+IFERROR((VLOOKUP(R210,'Team data'!$B$2:$L$21,11)*$AF210)+(VLOOKUP(R210,'Team data'!$B$2:$L$21,11)*$AG210)+$AE210,0)</f>
        <v>2.3261902174068831</v>
      </c>
      <c r="AI210">
        <f>IFERROR((VLOOKUP(S210,'Team data'!$B$2:$L$21,11)*$AF210)+(VLOOKUP(S210,'Team data'!$B$2:$L$21,11)*$AG210)+$AE210,0)</f>
        <v>2.3659219031434375</v>
      </c>
      <c r="AJ210">
        <f>IFERROR(((VLOOKUP(T210,'Team data'!$B$2:$L$21,11)*$AF210)+(VLOOKUP(T210,'Team data'!$B$2:$L$21,11)*$AG210)+$AE210),0)+IFERROR((VLOOKUP(U210,'Team data'!$B$2:$L$21,11)*$AF210)+(VLOOKUP(U210,'Team data'!$B$2:$L$21,11)*$AG210)+$AE210,0)</f>
        <v>4.7957968209788575</v>
      </c>
      <c r="AK210">
        <f>IFERROR(((VLOOKUP(V210,'Team data'!$B$2:$L$21,11)*$AF210)+(VLOOKUP(V210,'Team data'!$B$2:$L$21,11)*$AG210)+$AE210),0)+IFERROR((VLOOKUP(W210,'Team data'!$B$2:$L$21,11)*$AF210)+(VLOOKUP(W210,'Team data'!$B$2:$L$21,11)*$AG210)+$AE210,0)</f>
        <v>2.5247446598214154</v>
      </c>
      <c r="AL210">
        <f>IFERROR(((VLOOKUP(X210,'Team data'!$B$2:$L$21,11)*$AF210)+(VLOOKUP(X210,'Team data'!$B$2:$L$21,11)*$AG210)+$AE210),0)+IFERROR((VLOOKUP(Y210,'Team data'!$B$2:$L$21,11)*$AF210)+(VLOOKUP(Y210,'Team data'!$B$2:$L$21,11)*$AG210)+$AE210,0)</f>
        <v>2.2461801749808945</v>
      </c>
      <c r="AM210">
        <f>IFERROR(((VLOOKUP(Z210,'Team data'!$B$2:$L$21,11)*$AF210)+(VLOOKUP(Z210,'Team data'!$B$2:$L$21,11)*$AG210)+$AE210),0)+IFERROR((VLOOKUP(AA210,'Team data'!$B$2:$L$21,11)*$AF210)+(VLOOKUP(AA210,'Team data'!$B$2:$L$21,11)*$AG210)+$AE210,0)</f>
        <v>2.185778980767894</v>
      </c>
      <c r="AN210">
        <f>IFERROR(((VLOOKUP(AB210,'Team data'!$B$2:$L$21,11)*$AF210)+(VLOOKUP(AB210,'Team data'!$B$2:$L$21,11)*$AG210)+$AE210),0)+IFERROR((VLOOKUP(AC210,'Team data'!$B$2:$L$21,11)*$AF210)+(VLOOKUP(AC210,'Team data'!$B$2:$L$21,11)*$AG210)+$AE210,0)</f>
        <v>2.3268544565599836</v>
      </c>
      <c r="AO210">
        <f>IFERROR((VLOOKUP(AD210,'Team data'!$B$2:$L$21,11)*$AF210)+(VLOOKUP(AD210,'Team data'!$B$2:$L$21,11)*$AG210)+$AE210,0)</f>
        <v>2.3991126845438107</v>
      </c>
      <c r="AP210">
        <f t="shared" si="3"/>
        <v>21.170579898203172</v>
      </c>
    </row>
    <row r="211" spans="1:42">
      <c r="A211" t="s">
        <v>317</v>
      </c>
      <c r="B211" t="s">
        <v>37</v>
      </c>
      <c r="C211" t="s">
        <v>38</v>
      </c>
      <c r="D211" t="s">
        <v>83</v>
      </c>
      <c r="E211" t="s">
        <v>42</v>
      </c>
      <c r="F211" s="2">
        <v>0.04</v>
      </c>
      <c r="G211" s="2">
        <v>0.03</v>
      </c>
      <c r="H211" s="2">
        <v>0.02</v>
      </c>
      <c r="I211" s="2">
        <v>0.06</v>
      </c>
      <c r="J211" s="2">
        <v>0.02</v>
      </c>
      <c r="K211" s="2">
        <v>7.0000000000000007E-2</v>
      </c>
      <c r="L211" s="2">
        <f>(F211+H211+J211)/3</f>
        <v>2.6666666666666668E-2</v>
      </c>
      <c r="M211" s="2">
        <f>(G211+I211+K211)/3</f>
        <v>5.3333333333333337E-2</v>
      </c>
      <c r="N211" s="2">
        <f>SUM(L211+M211)</f>
        <v>0.08</v>
      </c>
      <c r="O211" s="2">
        <v>84</v>
      </c>
      <c r="P211" t="s">
        <v>41</v>
      </c>
      <c r="Q211" t="s">
        <v>54</v>
      </c>
      <c r="R211" t="s">
        <v>84</v>
      </c>
      <c r="S211" t="s">
        <v>69</v>
      </c>
      <c r="T211" t="s">
        <v>74</v>
      </c>
      <c r="V211" t="s">
        <v>77</v>
      </c>
      <c r="X211" t="s">
        <v>80</v>
      </c>
      <c r="Z211" t="s">
        <v>85</v>
      </c>
      <c r="AA211" t="s">
        <v>66</v>
      </c>
      <c r="AB211" t="s">
        <v>79</v>
      </c>
      <c r="AC211" t="s">
        <v>57</v>
      </c>
      <c r="AD211" t="s">
        <v>78</v>
      </c>
      <c r="AE211" t="str">
        <f>IF(O211&gt;59,"2","1")</f>
        <v>2</v>
      </c>
      <c r="AF211">
        <f>IF(C211="D",L211*6, IF( C211="M",L211*5, L211*4))</f>
        <v>0.16</v>
      </c>
      <c r="AG211">
        <f>IF(D211="D",M211*3, IF( D211="M",M211*3, M211*3))</f>
        <v>0.16</v>
      </c>
      <c r="AH211">
        <f>IFERROR(((VLOOKUP(Q211,'Team data'!$B$2:$L$21,11)*$AF211)+(VLOOKUP(Q211,'Team data'!$B$2:$L$21,11)*$AG211)+$AE211),0)+IFERROR((VLOOKUP(R211,'Team data'!$B$2:$L$21,11)*$AF211)+(VLOOKUP(R211,'Team data'!$B$2:$L$21,11)*$AG211)+$AE211,0)</f>
        <v>4.6219472248541233</v>
      </c>
      <c r="AI211">
        <f>IFERROR((VLOOKUP(S211,'Team data'!$B$2:$L$21,11)*$AF211)+(VLOOKUP(S211,'Team data'!$B$2:$L$21,11)*$AG211)+$AE211,0)</f>
        <v>2.3149604571191533</v>
      </c>
      <c r="AJ211">
        <f>IFERROR(((VLOOKUP(T211,'Team data'!$B$2:$L$21,11)*$AF211)+(VLOOKUP(T211,'Team data'!$B$2:$L$21,11)*$AG211)+$AE211),0)+IFERROR((VLOOKUP(U211,'Team data'!$B$2:$L$21,11)*$AF211)+(VLOOKUP(U211,'Team data'!$B$2:$L$21,11)*$AG211)+$AE211,0)</f>
        <v>2.3909982532929388</v>
      </c>
      <c r="AK211">
        <f>IFERROR(((VLOOKUP(V211,'Team data'!$B$2:$L$21,11)*$AF211)+(VLOOKUP(V211,'Team data'!$B$2:$L$21,11)*$AG211)+$AE211),0)+IFERROR((VLOOKUP(W211,'Team data'!$B$2:$L$21,11)*$AF211)+(VLOOKUP(W211,'Team data'!$B$2:$L$21,11)*$AG211)+$AE211,0)</f>
        <v>2.2019939897279137</v>
      </c>
      <c r="AL211">
        <f>IFERROR(((VLOOKUP(X211,'Team data'!$B$2:$L$21,11)*$AF211)+(VLOOKUP(X211,'Team data'!$B$2:$L$21,11)*$AG211)+$AE211),0)+IFERROR((VLOOKUP(Y211,'Team data'!$B$2:$L$21,11)*$AF211)+(VLOOKUP(Y211,'Team data'!$B$2:$L$21,11)*$AG211)+$AE211,0)</f>
        <v>2.1935077777098559</v>
      </c>
      <c r="AM211">
        <f>IFERROR(((VLOOKUP(Z211,'Team data'!$B$2:$L$21,11)*$AF211)+(VLOOKUP(Z211,'Team data'!$B$2:$L$21,11)*$AG211)+$AE211),0)+IFERROR((VLOOKUP(AA211,'Team data'!$B$2:$L$21,11)*$AF211)+(VLOOKUP(AA211,'Team data'!$B$2:$L$21,11)*$AG211)+$AE211,0)</f>
        <v>4.6529614941364983</v>
      </c>
      <c r="AN211">
        <f>IFERROR(((VLOOKUP(AB211,'Team data'!$B$2:$L$21,11)*$AF211)+(VLOOKUP(AB211,'Team data'!$B$2:$L$21,11)*$AG211)+$AE211),0)+IFERROR((VLOOKUP(AC211,'Team data'!$B$2:$L$21,11)*$AF211)+(VLOOKUP(AC211,'Team data'!$B$2:$L$21,11)*$AG211)+$AE211,0)</f>
        <v>4.6482578535199686</v>
      </c>
      <c r="AO211">
        <f>IFERROR((VLOOKUP(AD211,'Team data'!$B$2:$L$21,11)*$AF211)+(VLOOKUP(AD211,'Team data'!$B$2:$L$21,11)*$AG211)+$AE211,0)</f>
        <v>2.2681882720492172</v>
      </c>
      <c r="AP211">
        <f t="shared" si="3"/>
        <v>25.292815322409673</v>
      </c>
    </row>
    <row r="212" spans="1:42">
      <c r="A212" t="s">
        <v>318</v>
      </c>
      <c r="B212" t="s">
        <v>37</v>
      </c>
      <c r="C212" t="s">
        <v>38</v>
      </c>
      <c r="D212" t="s">
        <v>108</v>
      </c>
      <c r="E212" t="s">
        <v>74</v>
      </c>
      <c r="F212" s="2">
        <v>0.09</v>
      </c>
      <c r="G212" s="2">
        <v>0.05</v>
      </c>
      <c r="H212" s="2">
        <v>0.15</v>
      </c>
      <c r="I212" s="2">
        <v>0.05</v>
      </c>
      <c r="J212" s="2">
        <v>0.16</v>
      </c>
      <c r="K212" s="2">
        <v>0.05</v>
      </c>
      <c r="L212" s="2">
        <f>(F212+H212+J212)/3</f>
        <v>0.13333333333333333</v>
      </c>
      <c r="M212" s="2">
        <f>(G212+I212+K212)/3</f>
        <v>5.000000000000001E-2</v>
      </c>
      <c r="N212" s="2">
        <f>SUM(L212+M212)</f>
        <v>0.18333333333333335</v>
      </c>
      <c r="O212" s="2">
        <v>76</v>
      </c>
      <c r="P212" t="s">
        <v>41</v>
      </c>
      <c r="Q212" t="s">
        <v>97</v>
      </c>
      <c r="S212" t="s">
        <v>66</v>
      </c>
      <c r="T212" t="s">
        <v>71</v>
      </c>
      <c r="U212" t="s">
        <v>75</v>
      </c>
      <c r="V212" t="s">
        <v>58</v>
      </c>
      <c r="X212" t="s">
        <v>59</v>
      </c>
      <c r="Z212" t="s">
        <v>42</v>
      </c>
      <c r="AA212" t="s">
        <v>45</v>
      </c>
      <c r="AB212" t="s">
        <v>57</v>
      </c>
      <c r="AC212" t="s">
        <v>76</v>
      </c>
      <c r="AD212" t="s">
        <v>55</v>
      </c>
      <c r="AE212" t="str">
        <f>IF(O212&gt;59,"2","1")</f>
        <v>2</v>
      </c>
      <c r="AF212">
        <f>IF(C212="D",L212*6, IF( C212="M",L212*5, L212*4))</f>
        <v>0.8</v>
      </c>
      <c r="AG212">
        <f>IF(D212="D",M212*3, IF( D212="M",M212*3, M212*3))</f>
        <v>0.15000000000000002</v>
      </c>
      <c r="AH212">
        <f>IFERROR(((VLOOKUP(Q212,'Team data'!$B$2:$L$21,11)*$AF212)+(VLOOKUP(Q212,'Team data'!$B$2:$L$21,11)*$AG212)+$AE212),0)+IFERROR((VLOOKUP(R212,'Team data'!$B$2:$L$21,11)*$AF212)+(VLOOKUP(R212,'Team data'!$B$2:$L$21,11)*$AG212)+$AE212,0)</f>
        <v>2.9350388570724868</v>
      </c>
      <c r="AI212">
        <f>IFERROR((VLOOKUP(S212,'Team data'!$B$2:$L$21,11)*$AF212)+(VLOOKUP(S212,'Team data'!$B$2:$L$21,11)*$AG212)+$AE212,0)</f>
        <v>2.7777033712543169</v>
      </c>
      <c r="AJ212">
        <f>IFERROR(((VLOOKUP(T212,'Team data'!$B$2:$L$21,11)*$AF212)+(VLOOKUP(T212,'Team data'!$B$2:$L$21,11)*$AG212)+$AE212),0)+IFERROR((VLOOKUP(U212,'Team data'!$B$2:$L$21,11)*$AF212)+(VLOOKUP(U212,'Team data'!$B$2:$L$21,11)*$AG212)+$AE212,0)</f>
        <v>6.0256468008918267</v>
      </c>
      <c r="AK212">
        <f>IFERROR(((VLOOKUP(V212,'Team data'!$B$2:$L$21,11)*$AF212)+(VLOOKUP(V212,'Team data'!$B$2:$L$21,11)*$AG212)+$AE212),0)+IFERROR((VLOOKUP(W212,'Team data'!$B$2:$L$21,11)*$AF212)+(VLOOKUP(W212,'Team data'!$B$2:$L$21,11)*$AG212)+$AE212,0)</f>
        <v>2.8597725712949895</v>
      </c>
      <c r="AL212">
        <f>IFERROR(((VLOOKUP(X212,'Team data'!$B$2:$L$21,11)*$AF212)+(VLOOKUP(X212,'Team data'!$B$2:$L$21,11)*$AG212)+$AE212),0)+IFERROR((VLOOKUP(Y212,'Team data'!$B$2:$L$21,11)*$AF212)+(VLOOKUP(Y212,'Team data'!$B$2:$L$21,11)*$AG212)+$AE212,0)</f>
        <v>2.7945659141962533</v>
      </c>
      <c r="AM212">
        <f>IFERROR(((VLOOKUP(Z212,'Team data'!$B$2:$L$21,11)*$AF212)+(VLOOKUP(Z212,'Team data'!$B$2:$L$21,11)*$AG212)+$AE212),0)+IFERROR((VLOOKUP(AA212,'Team data'!$B$2:$L$21,11)*$AF212)+(VLOOKUP(AA212,'Team data'!$B$2:$L$21,11)*$AG212)+$AE212,0)</f>
        <v>5.56991573030668</v>
      </c>
      <c r="AN212">
        <f>IFERROR(((VLOOKUP(AB212,'Team data'!$B$2:$L$21,11)*$AF212)+(VLOOKUP(AB212,'Team data'!$B$2:$L$21,11)*$AG212)+$AE212),0)+IFERROR((VLOOKUP(AC212,'Team data'!$B$2:$L$21,11)*$AF212)+(VLOOKUP(AC212,'Team data'!$B$2:$L$21,11)*$AG212)+$AE212,0)</f>
        <v>6.351058228386627</v>
      </c>
      <c r="AO212">
        <f>IFERROR((VLOOKUP(AD212,'Team data'!$B$2:$L$21,11)*$AF212)+(VLOOKUP(AD212,'Team data'!$B$2:$L$21,11)*$AG212)+$AE212,0)</f>
        <v>2.9497302570706987</v>
      </c>
      <c r="AP212">
        <f t="shared" si="3"/>
        <v>32.263431730473883</v>
      </c>
    </row>
    <row r="213" spans="1:42">
      <c r="A213" t="s">
        <v>319</v>
      </c>
      <c r="B213" t="s">
        <v>87</v>
      </c>
      <c r="C213" t="s">
        <v>88</v>
      </c>
      <c r="D213" t="s">
        <v>175</v>
      </c>
      <c r="E213" t="s">
        <v>66</v>
      </c>
      <c r="F213" s="2">
        <v>0.15</v>
      </c>
      <c r="G213" s="2">
        <v>0.14000000000000001</v>
      </c>
      <c r="H213" s="2">
        <v>0.17</v>
      </c>
      <c r="I213" s="2">
        <v>0.19</v>
      </c>
      <c r="J213" s="2">
        <v>0.18</v>
      </c>
      <c r="K213" s="2">
        <v>0.15</v>
      </c>
      <c r="L213" s="2">
        <f>(F213+H213+J213)/3</f>
        <v>0.16666666666666666</v>
      </c>
      <c r="M213" s="2">
        <f>(G213+I213+K213)/3</f>
        <v>0.16</v>
      </c>
      <c r="N213" s="2">
        <f>SUM(L213+M213)</f>
        <v>0.32666666666666666</v>
      </c>
      <c r="O213" s="2">
        <v>67</v>
      </c>
      <c r="P213" t="s">
        <v>41</v>
      </c>
      <c r="Q213" t="s">
        <v>46</v>
      </c>
      <c r="S213" t="s">
        <v>85</v>
      </c>
      <c r="T213" t="s">
        <v>71</v>
      </c>
      <c r="V213" t="s">
        <v>70</v>
      </c>
      <c r="X213" t="s">
        <v>68</v>
      </c>
      <c r="Z213" t="s">
        <v>104</v>
      </c>
      <c r="AA213" t="s">
        <v>176</v>
      </c>
      <c r="AB213" t="s">
        <v>60</v>
      </c>
      <c r="AC213" t="s">
        <v>176</v>
      </c>
      <c r="AD213" t="s">
        <v>69</v>
      </c>
      <c r="AE213" t="str">
        <f>IF(O213&gt;59,"2","1")</f>
        <v>2</v>
      </c>
      <c r="AF213">
        <f>IF(C213="D",L213*6, IF( C213="M",L213*5, L213*4))</f>
        <v>0.66666666666666663</v>
      </c>
      <c r="AG213">
        <f>IF(D213="D",M213*3, IF( D213="M",M213*3, M213*3))</f>
        <v>0.48</v>
      </c>
      <c r="AH213">
        <f>IFERROR(((VLOOKUP(Q213,'Team data'!$B$2:$L$21,11)*$AF213)+(VLOOKUP(Q213,'Team data'!$B$2:$L$21,11)*$AG213)+$AE213),0)+IFERROR((VLOOKUP(R213,'Team data'!$B$2:$L$21,11)*$AF213)+(VLOOKUP(R213,'Team data'!$B$2:$L$21,11)*$AG213)+$AE213,0)</f>
        <v>2.9610079748430285</v>
      </c>
      <c r="AI213">
        <f>IFERROR((VLOOKUP(S213,'Team data'!$B$2:$L$21,11)*$AF213)+(VLOOKUP(S213,'Team data'!$B$2:$L$21,11)*$AG213)+$AE213,0)</f>
        <v>3.401077074299697</v>
      </c>
      <c r="AJ213">
        <f>IFERROR(((VLOOKUP(T213,'Team data'!$B$2:$L$21,11)*$AF213)+(VLOOKUP(T213,'Team data'!$B$2:$L$21,11)*$AG213)+$AE213),0)+IFERROR((VLOOKUP(U213,'Team data'!$B$2:$L$21,11)*$AF213)+(VLOOKUP(U213,'Team data'!$B$2:$L$21,11)*$AG213)+$AE213,0)</f>
        <v>3.2434782676051963</v>
      </c>
      <c r="AK213">
        <f>IFERROR(((VLOOKUP(V213,'Team data'!$B$2:$L$21,11)*$AF213)+(VLOOKUP(V213,'Team data'!$B$2:$L$21,11)*$AG213)+$AE213),0)+IFERROR((VLOOKUP(W213,'Team data'!$B$2:$L$21,11)*$AF213)+(VLOOKUP(W213,'Team data'!$B$2:$L$21,11)*$AG213)+$AE213,0)</f>
        <v>3.4300218460415062</v>
      </c>
      <c r="AL213">
        <f>IFERROR(((VLOOKUP(X213,'Team data'!$B$2:$L$21,11)*$AF213)+(VLOOKUP(X213,'Team data'!$B$2:$L$21,11)*$AG213)+$AE213),0)+IFERROR((VLOOKUP(Y213,'Team data'!$B$2:$L$21,11)*$AF213)+(VLOOKUP(Y213,'Team data'!$B$2:$L$21,11)*$AG213)+$AE213,0)</f>
        <v>3.1463410822186679</v>
      </c>
      <c r="AM213">
        <f>IFERROR(((VLOOKUP(Z213,'Team data'!$B$2:$L$21,11)*$AF213)+(VLOOKUP(Z213,'Team data'!$B$2:$L$21,11)*$AG213)+$AE213),0)+IFERROR((VLOOKUP(AA213,'Team data'!$B$2:$L$21,11)*$AF213)+(VLOOKUP(AA213,'Team data'!$B$2:$L$21,11)*$AG213)+$AE213,0)</f>
        <v>6.4964424872158446</v>
      </c>
      <c r="AN213">
        <f>IFERROR(((VLOOKUP(AB213,'Team data'!$B$2:$L$21,11)*$AF213)+(VLOOKUP(AB213,'Team data'!$B$2:$L$21,11)*$AG213)+$AE213),0)+IFERROR((VLOOKUP(AC213,'Team data'!$B$2:$L$21,11)*$AF213)+(VLOOKUP(AC213,'Team data'!$B$2:$L$21,11)*$AG213)+$AE213,0)</f>
        <v>6.2392735360167846</v>
      </c>
      <c r="AO213">
        <f>IFERROR((VLOOKUP(AD213,'Team data'!$B$2:$L$21,11)*$AF213)+(VLOOKUP(AD213,'Team data'!$B$2:$L$21,11)*$AG213)+$AE213,0)</f>
        <v>3.1286083046769662</v>
      </c>
      <c r="AP213">
        <f t="shared" si="3"/>
        <v>32.046250572917693</v>
      </c>
    </row>
    <row r="214" spans="1:42">
      <c r="A214" t="s">
        <v>320</v>
      </c>
      <c r="B214" t="s">
        <v>51</v>
      </c>
      <c r="C214" t="s">
        <v>52</v>
      </c>
      <c r="D214" t="s">
        <v>110</v>
      </c>
      <c r="E214" t="s">
        <v>91</v>
      </c>
      <c r="F214" s="2">
        <v>0.06</v>
      </c>
      <c r="G214" s="2">
        <v>0.14000000000000001</v>
      </c>
      <c r="H214" s="2">
        <v>0.06</v>
      </c>
      <c r="I214" s="2">
        <v>0.16</v>
      </c>
      <c r="J214" s="2">
        <v>0.06</v>
      </c>
      <c r="K214" s="2">
        <v>0.18</v>
      </c>
      <c r="L214" s="2">
        <f>(F214+H214+J214)/3</f>
        <v>0.06</v>
      </c>
      <c r="M214" s="2">
        <f>(G214+I214+K214)/3</f>
        <v>0.16</v>
      </c>
      <c r="N214" s="2">
        <f>SUM(L214+M214)</f>
        <v>0.22</v>
      </c>
      <c r="O214" s="4">
        <v>82</v>
      </c>
      <c r="P214" t="s">
        <v>41</v>
      </c>
      <c r="Q214" t="s">
        <v>104</v>
      </c>
      <c r="S214" t="s">
        <v>105</v>
      </c>
      <c r="T214" t="s">
        <v>69</v>
      </c>
      <c r="V214" t="s">
        <v>42</v>
      </c>
      <c r="X214" t="s">
        <v>71</v>
      </c>
      <c r="Z214" t="s">
        <v>99</v>
      </c>
      <c r="AA214" t="s">
        <v>111</v>
      </c>
      <c r="AB214" t="s">
        <v>68</v>
      </c>
      <c r="AD214" t="s">
        <v>56</v>
      </c>
      <c r="AE214" t="str">
        <f>IF(O214&gt;59,"2","1")</f>
        <v>2</v>
      </c>
      <c r="AF214">
        <f>IF(C214="D",L214*6, IF( C214="M",L214*5, L214*4))</f>
        <v>0.3</v>
      </c>
      <c r="AG214">
        <f>IF(D214="D",M214*3, IF( D214="M",M214*3, M214*3))</f>
        <v>0.48</v>
      </c>
      <c r="AH214">
        <f>IFERROR(((VLOOKUP(Q214,'Team data'!$B$2:$L$21,11)*$AF214)+(VLOOKUP(Q214,'Team data'!$B$2:$L$21,11)*$AG214)+$AE214),0)+IFERROR((VLOOKUP(R214,'Team data'!$B$2:$L$21,11)*$AF214)+(VLOOKUP(R214,'Team data'!$B$2:$L$21,11)*$AG214)+$AE214,0)</f>
        <v>2.8808532257693464</v>
      </c>
      <c r="AI214">
        <f>IFERROR((VLOOKUP(S214,'Team data'!$B$2:$L$21,11)*$AF214)+(VLOOKUP(S214,'Team data'!$B$2:$L$21,11)*$AG214)+$AE214,0)</f>
        <v>2.371557961535788</v>
      </c>
      <c r="AJ214">
        <f>IFERROR(((VLOOKUP(T214,'Team data'!$B$2:$L$21,11)*$AF214)+(VLOOKUP(T214,'Team data'!$B$2:$L$21,11)*$AG214)+$AE214),0)+IFERROR((VLOOKUP(U214,'Team data'!$B$2:$L$21,11)*$AF214)+(VLOOKUP(U214,'Team data'!$B$2:$L$21,11)*$AG214)+$AE214,0)</f>
        <v>2.7677161142279365</v>
      </c>
      <c r="AK214">
        <f>IFERROR(((VLOOKUP(V214,'Team data'!$B$2:$L$21,11)*$AF214)+(VLOOKUP(V214,'Team data'!$B$2:$L$21,11)*$AG214)+$AE214),0)+IFERROR((VLOOKUP(W214,'Team data'!$B$2:$L$21,11)*$AF214)+(VLOOKUP(W214,'Team data'!$B$2:$L$21,11)*$AG214)+$AE214,0)</f>
        <v>2.8173082335577102</v>
      </c>
      <c r="AL214">
        <f>IFERROR(((VLOOKUP(X214,'Team data'!$B$2:$L$21,11)*$AF214)+(VLOOKUP(X214,'Team data'!$B$2:$L$21,11)*$AG214)+$AE214),0)+IFERROR((VLOOKUP(Y214,'Team data'!$B$2:$L$21,11)*$AF214)+(VLOOKUP(Y214,'Team data'!$B$2:$L$21,11)*$AG214)+$AE214,0)</f>
        <v>2.8458544029639996</v>
      </c>
      <c r="AM214">
        <f>IFERROR(((VLOOKUP(Z214,'Team data'!$B$2:$L$21,11)*$AF214)+(VLOOKUP(Z214,'Team data'!$B$2:$L$21,11)*$AG214)+$AE214),0)+IFERROR((VLOOKUP(AA214,'Team data'!$B$2:$L$21,11)*$AF214)+(VLOOKUP(AA214,'Team data'!$B$2:$L$21,11)*$AG214)+$AE214,0)</f>
        <v>5.3582989670349157</v>
      </c>
      <c r="AN214">
        <f>IFERROR(((VLOOKUP(AB214,'Team data'!$B$2:$L$21,11)*$AF214)+(VLOOKUP(AB214,'Team data'!$B$2:$L$21,11)*$AG214)+$AE214),0)+IFERROR((VLOOKUP(AC214,'Team data'!$B$2:$L$21,11)*$AF214)+(VLOOKUP(AC214,'Team data'!$B$2:$L$21,11)*$AG214)+$AE214,0)</f>
        <v>2.7797785268580473</v>
      </c>
      <c r="AO214">
        <f>IFERROR((VLOOKUP(AD214,'Team data'!$B$2:$L$21,11)*$AF214)+(VLOOKUP(AD214,'Team data'!$B$2:$L$21,11)*$AG214)+$AE214,0)</f>
        <v>2.7318438062868751</v>
      </c>
      <c r="AP214">
        <f t="shared" si="3"/>
        <v>24.553211238234617</v>
      </c>
    </row>
    <row r="215" spans="1:42">
      <c r="A215" t="s">
        <v>321</v>
      </c>
      <c r="B215" t="s">
        <v>63</v>
      </c>
      <c r="C215" t="s">
        <v>64</v>
      </c>
      <c r="D215" t="s">
        <v>83</v>
      </c>
      <c r="E215" t="s">
        <v>42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f>(F215+H215+J215)/3</f>
        <v>0</v>
      </c>
      <c r="M215" s="2">
        <f>(G215+I215+K215)/3</f>
        <v>0</v>
      </c>
      <c r="N215" s="2">
        <f>SUM(L215+M215)</f>
        <v>0</v>
      </c>
      <c r="O215" s="2">
        <v>97</v>
      </c>
      <c r="P215" t="s">
        <v>41</v>
      </c>
      <c r="Q215" t="s">
        <v>54</v>
      </c>
      <c r="R215" t="s">
        <v>84</v>
      </c>
      <c r="S215" t="s">
        <v>69</v>
      </c>
      <c r="T215" t="s">
        <v>74</v>
      </c>
      <c r="V215" t="s">
        <v>77</v>
      </c>
      <c r="X215" t="s">
        <v>80</v>
      </c>
      <c r="Z215" t="s">
        <v>85</v>
      </c>
      <c r="AA215" t="s">
        <v>66</v>
      </c>
      <c r="AB215" t="s">
        <v>79</v>
      </c>
      <c r="AC215" t="s">
        <v>57</v>
      </c>
      <c r="AD215" t="s">
        <v>78</v>
      </c>
      <c r="AE215" t="str">
        <f>IF(O215&gt;59,"2","1")</f>
        <v>2</v>
      </c>
      <c r="AF215">
        <f>IF(C215="D",L215*6, IF( C215="M",L215*5, L215*4))</f>
        <v>0</v>
      </c>
      <c r="AG215">
        <f>IF(D215="D",M215*3, IF( D215="M",M215*3, M215*3))</f>
        <v>0</v>
      </c>
      <c r="AH215">
        <f>IFERROR(((VLOOKUP(Q215,'Team data'!$B$2:$L$21,11)*$AF215)+(VLOOKUP(Q215,'Team data'!$B$2:$L$21,11)*$AG215)+$AE215),0)+IFERROR((VLOOKUP(R215,'Team data'!$B$2:$L$21,11)*$AF215)+(VLOOKUP(R215,'Team data'!$B$2:$L$21,11)*$AG215)+$AE215,0)</f>
        <v>4</v>
      </c>
      <c r="AI215">
        <f>IFERROR((VLOOKUP(S215,'Team data'!$B$2:$L$21,11)*$AF215)+(VLOOKUP(S215,'Team data'!$B$2:$L$21,11)*$AG215)+$AE215,0)</f>
        <v>2</v>
      </c>
      <c r="AJ215">
        <f>IFERROR(((VLOOKUP(T215,'Team data'!$B$2:$L$21,11)*$AF215)+(VLOOKUP(T215,'Team data'!$B$2:$L$21,11)*$AG215)+$AE215),0)+IFERROR((VLOOKUP(U215,'Team data'!$B$2:$L$21,11)*$AF215)+(VLOOKUP(U215,'Team data'!$B$2:$L$21,11)*$AG215)+$AE215,0)</f>
        <v>2</v>
      </c>
      <c r="AK215">
        <f>IFERROR(((VLOOKUP(V215,'Team data'!$B$2:$L$21,11)*$AF215)+(VLOOKUP(V215,'Team data'!$B$2:$L$21,11)*$AG215)+$AE215),0)+IFERROR((VLOOKUP(W215,'Team data'!$B$2:$L$21,11)*$AF215)+(VLOOKUP(W215,'Team data'!$B$2:$L$21,11)*$AG215)+$AE215,0)</f>
        <v>2</v>
      </c>
      <c r="AL215">
        <f>IFERROR(((VLOOKUP(X215,'Team data'!$B$2:$L$21,11)*$AF215)+(VLOOKUP(X215,'Team data'!$B$2:$L$21,11)*$AG215)+$AE215),0)+IFERROR((VLOOKUP(Y215,'Team data'!$B$2:$L$21,11)*$AF215)+(VLOOKUP(Y215,'Team data'!$B$2:$L$21,11)*$AG215)+$AE215,0)</f>
        <v>2</v>
      </c>
      <c r="AM215">
        <f>IFERROR(((VLOOKUP(Z215,'Team data'!$B$2:$L$21,11)*$AF215)+(VLOOKUP(Z215,'Team data'!$B$2:$L$21,11)*$AG215)+$AE215),0)+IFERROR((VLOOKUP(AA215,'Team data'!$B$2:$L$21,11)*$AF215)+(VLOOKUP(AA215,'Team data'!$B$2:$L$21,11)*$AG215)+$AE215,0)</f>
        <v>4</v>
      </c>
      <c r="AN215">
        <f>IFERROR(((VLOOKUP(AB215,'Team data'!$B$2:$L$21,11)*$AF215)+(VLOOKUP(AB215,'Team data'!$B$2:$L$21,11)*$AG215)+$AE215),0)+IFERROR((VLOOKUP(AC215,'Team data'!$B$2:$L$21,11)*$AF215)+(VLOOKUP(AC215,'Team data'!$B$2:$L$21,11)*$AG215)+$AE215,0)</f>
        <v>4</v>
      </c>
      <c r="AO215">
        <f>IFERROR((VLOOKUP(AD215,'Team data'!$B$2:$L$21,11)*$AF215)+(VLOOKUP(AD215,'Team data'!$B$2:$L$21,11)*$AG215)+$AE215,0)</f>
        <v>2</v>
      </c>
      <c r="AP215">
        <f t="shared" si="3"/>
        <v>22</v>
      </c>
    </row>
    <row r="216" spans="1:42">
      <c r="A216" t="s">
        <v>322</v>
      </c>
      <c r="B216" t="s">
        <v>51</v>
      </c>
      <c r="C216" t="s">
        <v>52</v>
      </c>
      <c r="D216" t="s">
        <v>128</v>
      </c>
      <c r="E216" t="s">
        <v>80</v>
      </c>
      <c r="F216" s="2">
        <v>0.3</v>
      </c>
      <c r="G216" s="2">
        <v>0.13</v>
      </c>
      <c r="H216" s="2">
        <v>0.3</v>
      </c>
      <c r="I216" s="2">
        <v>0.12</v>
      </c>
      <c r="J216" s="2">
        <v>0.33</v>
      </c>
      <c r="K216" s="2">
        <v>0.11</v>
      </c>
      <c r="L216" s="2">
        <f>(F216+H216+J216)/3</f>
        <v>0.31</v>
      </c>
      <c r="M216" s="2">
        <f>(G216+I216+K216)/3</f>
        <v>0.12</v>
      </c>
      <c r="N216" s="2">
        <f>SUM(L216+M216)</f>
        <v>0.43</v>
      </c>
      <c r="O216" s="2">
        <v>83</v>
      </c>
      <c r="P216" t="s">
        <v>41</v>
      </c>
      <c r="Q216" t="s">
        <v>79</v>
      </c>
      <c r="S216" t="s">
        <v>68</v>
      </c>
      <c r="T216" t="s">
        <v>46</v>
      </c>
      <c r="V216" t="s">
        <v>40</v>
      </c>
      <c r="X216" t="s">
        <v>75</v>
      </c>
      <c r="Z216" t="s">
        <v>56</v>
      </c>
      <c r="AA216" t="s">
        <v>74</v>
      </c>
      <c r="AB216" t="s">
        <v>97</v>
      </c>
      <c r="AC216" t="s">
        <v>90</v>
      </c>
      <c r="AD216" t="s">
        <v>104</v>
      </c>
      <c r="AE216" t="str">
        <f>IF(O216&gt;59,"2","1")</f>
        <v>2</v>
      </c>
      <c r="AF216">
        <f>IF(C216="D",L216*6, IF( C216="M",L216*5, L216*4))</f>
        <v>1.55</v>
      </c>
      <c r="AG216">
        <f>IF(D216="D",M216*3, IF( D216="M",M216*3, M216*3))</f>
        <v>0.36</v>
      </c>
      <c r="AH216">
        <f>IFERROR(((VLOOKUP(Q216,'Team data'!$B$2:$L$21,11)*$AF216)+(VLOOKUP(Q216,'Team data'!$B$2:$L$21,11)*$AG216)+$AE216),0)+IFERROR((VLOOKUP(R216,'Team data'!$B$2:$L$21,11)*$AF216)+(VLOOKUP(R216,'Team data'!$B$2:$L$21,11)*$AG216)+$AE216,0)</f>
        <v>3.7123279590698068</v>
      </c>
      <c r="AI216">
        <f>IFERROR((VLOOKUP(S216,'Team data'!$B$2:$L$21,11)*$AF216)+(VLOOKUP(S216,'Team data'!$B$2:$L$21,11)*$AG216)+$AE216,0)</f>
        <v>3.9094576747421419</v>
      </c>
      <c r="AJ216">
        <f>IFERROR(((VLOOKUP(T216,'Team data'!$B$2:$L$21,11)*$AF216)+(VLOOKUP(T216,'Team data'!$B$2:$L$21,11)*$AG216)+$AE216),0)+IFERROR((VLOOKUP(U216,'Team data'!$B$2:$L$21,11)*$AF216)+(VLOOKUP(U216,'Team data'!$B$2:$L$21,11)*$AG216)+$AE216,0)</f>
        <v>3.6007487487937655</v>
      </c>
      <c r="AK216">
        <f>IFERROR(((VLOOKUP(V216,'Team data'!$B$2:$L$21,11)*$AF216)+(VLOOKUP(V216,'Team data'!$B$2:$L$21,11)*$AG216)+$AE216),0)+IFERROR((VLOOKUP(W216,'Team data'!$B$2:$L$21,11)*$AF216)+(VLOOKUP(W216,'Team data'!$B$2:$L$21,11)*$AG216)+$AE216,0)</f>
        <v>3.7576187099411844</v>
      </c>
      <c r="AL216">
        <f>IFERROR(((VLOOKUP(X216,'Team data'!$B$2:$L$21,11)*$AF216)+(VLOOKUP(X216,'Team data'!$B$2:$L$21,11)*$AG216)+$AE216),0)+IFERROR((VLOOKUP(Y216,'Team data'!$B$2:$L$21,11)*$AF216)+(VLOOKUP(Y216,'Team data'!$B$2:$L$21,11)*$AG216)+$AE216,0)</f>
        <v>4.0013573411477266</v>
      </c>
      <c r="AM216">
        <f>IFERROR(((VLOOKUP(Z216,'Team data'!$B$2:$L$21,11)*$AF216)+(VLOOKUP(Z216,'Team data'!$B$2:$L$21,11)*$AG216)+$AE216),0)+IFERROR((VLOOKUP(AA216,'Team data'!$B$2:$L$21,11)*$AF216)+(VLOOKUP(AA216,'Team data'!$B$2:$L$21,11)*$AG216)+$AE216,0)</f>
        <v>8.1258498884549599</v>
      </c>
      <c r="AN216">
        <f>IFERROR(((VLOOKUP(AB216,'Team data'!$B$2:$L$21,11)*$AF216)+(VLOOKUP(AB216,'Team data'!$B$2:$L$21,11)*$AG216)+$AE216),0)+IFERROR((VLOOKUP(AC216,'Team data'!$B$2:$L$21,11)*$AF216)+(VLOOKUP(AC216,'Team data'!$B$2:$L$21,11)*$AG216)+$AE216,0)</f>
        <v>8.2619042917490848</v>
      </c>
      <c r="AO216">
        <f>IFERROR((VLOOKUP(AD216,'Team data'!$B$2:$L$21,11)*$AF216)+(VLOOKUP(AD216,'Team data'!$B$2:$L$21,11)*$AG216)+$AE216,0)</f>
        <v>4.1569611041275021</v>
      </c>
      <c r="AP216">
        <f t="shared" si="3"/>
        <v>39.526225718026168</v>
      </c>
    </row>
    <row r="217" spans="1:42">
      <c r="A217" t="s">
        <v>323</v>
      </c>
      <c r="B217" t="s">
        <v>63</v>
      </c>
      <c r="C217" t="s">
        <v>64</v>
      </c>
      <c r="D217" t="s">
        <v>186</v>
      </c>
      <c r="E217" t="s">
        <v>56</v>
      </c>
      <c r="F217" s="2">
        <v>0</v>
      </c>
      <c r="G217" s="2">
        <v>0.03</v>
      </c>
      <c r="H217" s="2">
        <v>0</v>
      </c>
      <c r="I217" s="2">
        <v>0.02</v>
      </c>
      <c r="J217" s="2">
        <v>0</v>
      </c>
      <c r="K217" s="2">
        <v>0.04</v>
      </c>
      <c r="L217" s="2">
        <f>(F217+H217+J217)/3</f>
        <v>0</v>
      </c>
      <c r="M217" s="2">
        <f>(G217+I217+K217)/3</f>
        <v>0.03</v>
      </c>
      <c r="N217" s="2">
        <f>SUM(L217+M217)</f>
        <v>0.03</v>
      </c>
      <c r="O217" s="2">
        <v>99</v>
      </c>
      <c r="P217" t="s">
        <v>41</v>
      </c>
      <c r="Q217" t="s">
        <v>58</v>
      </c>
      <c r="S217" t="s">
        <v>71</v>
      </c>
      <c r="V217" t="s">
        <v>84</v>
      </c>
      <c r="X217" t="s">
        <v>67</v>
      </c>
      <c r="Z217" t="s">
        <v>45</v>
      </c>
      <c r="AA217" t="s">
        <v>48</v>
      </c>
      <c r="AB217" t="s">
        <v>76</v>
      </c>
      <c r="AD217" t="s">
        <v>77</v>
      </c>
      <c r="AE217" t="str">
        <f>IF(O217&gt;59,"2","1")</f>
        <v>2</v>
      </c>
      <c r="AF217">
        <f>IF(C217="D",L217*6, IF( C217="M",L217*5, L217*4))</f>
        <v>0</v>
      </c>
      <c r="AG217">
        <f>IF(D217="D",M217*3, IF( D217="M",M217*3, M217*3))</f>
        <v>0.09</v>
      </c>
      <c r="AH217">
        <f>IFERROR(((VLOOKUP(Q217,'Team data'!$B$2:$L$21,11)*$AF217)+(VLOOKUP(Q217,'Team data'!$B$2:$L$21,11)*$AG217)+$AE217),0)+IFERROR((VLOOKUP(R217,'Team data'!$B$2:$L$21,11)*$AF217)+(VLOOKUP(R217,'Team data'!$B$2:$L$21,11)*$AG217)+$AE217,0)</f>
        <v>2.0814521383332094</v>
      </c>
      <c r="AI217">
        <f>IFERROR((VLOOKUP(S217,'Team data'!$B$2:$L$21,11)*$AF217)+(VLOOKUP(S217,'Team data'!$B$2:$L$21,11)*$AG217)+$AE217,0)</f>
        <v>2.0975985849573844</v>
      </c>
      <c r="AJ217">
        <f>IFERROR(((VLOOKUP(T217,'Team data'!$B$2:$L$21,11)*$AF217)+(VLOOKUP(T217,'Team data'!$B$2:$L$21,11)*$AG217)+$AE217),0)+IFERROR((VLOOKUP(U217,'Team data'!$B$2:$L$21,11)*$AF217)+(VLOOKUP(U217,'Team data'!$B$2:$L$21,11)*$AG217)+$AE217,0)</f>
        <v>0</v>
      </c>
      <c r="AK217">
        <f>IFERROR(((VLOOKUP(V217,'Team data'!$B$2:$L$21,11)*$AF217)+(VLOOKUP(V217,'Team data'!$B$2:$L$21,11)*$AG217)+$AE217),0)+IFERROR((VLOOKUP(W217,'Team data'!$B$2:$L$21,11)*$AF217)+(VLOOKUP(W217,'Team data'!$B$2:$L$21,11)*$AG217)+$AE217,0)</f>
        <v>2.0921029272024176</v>
      </c>
      <c r="AL217">
        <f>IFERROR(((VLOOKUP(X217,'Team data'!$B$2:$L$21,11)*$AF217)+(VLOOKUP(X217,'Team data'!$B$2:$L$21,11)*$AG217)+$AE217),0)+IFERROR((VLOOKUP(Y217,'Team data'!$B$2:$L$21,11)*$AF217)+(VLOOKUP(Y217,'Team data'!$B$2:$L$21,11)*$AG217)+$AE217,0)</f>
        <v>2.0814521383332094</v>
      </c>
      <c r="AM217">
        <f>IFERROR(((VLOOKUP(Z217,'Team data'!$B$2:$L$21,11)*$AF217)+(VLOOKUP(Z217,'Team data'!$B$2:$L$21,11)*$AG217)+$AE217),0)+IFERROR((VLOOKUP(AA217,'Team data'!$B$2:$L$21,11)*$AF217)+(VLOOKUP(AA217,'Team data'!$B$2:$L$21,11)*$AG217)+$AE217,0)</f>
        <v>4.097296134965795</v>
      </c>
      <c r="AN217">
        <f>IFERROR(((VLOOKUP(AB217,'Team data'!$B$2:$L$21,11)*$AF217)+(VLOOKUP(AB217,'Team data'!$B$2:$L$21,11)*$AG217)+$AE217),0)+IFERROR((VLOOKUP(AC217,'Team data'!$B$2:$L$21,11)*$AF217)+(VLOOKUP(AC217,'Team data'!$B$2:$L$21,11)*$AG217)+$AE217,0)</f>
        <v>2.1210949214972499</v>
      </c>
      <c r="AO217">
        <f>IFERROR((VLOOKUP(AD217,'Team data'!$B$2:$L$21,11)*$AF217)+(VLOOKUP(AD217,'Team data'!$B$2:$L$21,11)*$AG217)+$AE217,0)</f>
        <v>2.0568108096109756</v>
      </c>
      <c r="AP217">
        <f t="shared" si="3"/>
        <v>16.627807654900241</v>
      </c>
    </row>
    <row r="218" spans="1:42">
      <c r="A218" t="s">
        <v>324</v>
      </c>
      <c r="B218" t="s">
        <v>51</v>
      </c>
      <c r="C218" t="s">
        <v>52</v>
      </c>
      <c r="D218" t="s">
        <v>53</v>
      </c>
      <c r="E218" t="s">
        <v>44</v>
      </c>
      <c r="F218" s="2">
        <v>0.04</v>
      </c>
      <c r="G218" s="2">
        <v>7.0000000000000007E-2</v>
      </c>
      <c r="H218" s="2">
        <v>0.03</v>
      </c>
      <c r="I218" s="2">
        <v>0.05</v>
      </c>
      <c r="J218" s="2">
        <v>0.04</v>
      </c>
      <c r="K218" s="2">
        <v>0.08</v>
      </c>
      <c r="L218" s="2">
        <f>(F218+H218+J218)/3</f>
        <v>3.6666666666666674E-2</v>
      </c>
      <c r="M218" s="2">
        <f>(G218+I218+K218)/3</f>
        <v>6.6666666666666666E-2</v>
      </c>
      <c r="N218" s="2">
        <f>SUM(L218+M218)</f>
        <v>0.10333333333333333</v>
      </c>
      <c r="O218" s="2">
        <v>90</v>
      </c>
      <c r="P218" t="s">
        <v>41</v>
      </c>
      <c r="Q218" t="s">
        <v>48</v>
      </c>
      <c r="R218" t="s">
        <v>42</v>
      </c>
      <c r="S218" t="s">
        <v>47</v>
      </c>
      <c r="T218" t="s">
        <v>54</v>
      </c>
      <c r="U218" t="s">
        <v>55</v>
      </c>
      <c r="V218" t="s">
        <v>56</v>
      </c>
      <c r="X218" t="s">
        <v>57</v>
      </c>
      <c r="Z218" t="s">
        <v>58</v>
      </c>
      <c r="AB218" t="s">
        <v>59</v>
      </c>
      <c r="AC218" t="s">
        <v>60</v>
      </c>
      <c r="AD218" t="s">
        <v>61</v>
      </c>
      <c r="AE218" t="str">
        <f>IF(O218&gt;59,"2","1")</f>
        <v>2</v>
      </c>
      <c r="AF218">
        <f>IF(C218="D",L218*6, IF( C218="M",L218*5, L218*4))</f>
        <v>0.18333333333333338</v>
      </c>
      <c r="AG218">
        <f>IF(D218="D",M218*3, IF( D218="M",M218*3, M218*3))</f>
        <v>0.2</v>
      </c>
      <c r="AH218">
        <f>IFERROR(((VLOOKUP(Q218,'Team data'!$B$2:$L$21,11)*$AF218)+(VLOOKUP(Q218,'Team data'!$B$2:$L$21,11)*$AG218)+$AE218),0)+IFERROR((VLOOKUP(R218,'Team data'!$B$2:$L$21,11)*$AF218)+(VLOOKUP(R218,'Team data'!$B$2:$L$21,11)*$AG218)+$AE218,0)</f>
        <v>4.5842718480160354</v>
      </c>
      <c r="AI218">
        <f>IFERROR((VLOOKUP(S218,'Team data'!$B$2:$L$21,11)*$AF218)+(VLOOKUP(S218,'Team data'!$B$2:$L$21,11)*$AG218)+$AE218,0)</f>
        <v>2.5157746656364344</v>
      </c>
      <c r="AJ218">
        <f>IFERROR(((VLOOKUP(T218,'Team data'!$B$2:$L$21,11)*$AF218)+(VLOOKUP(T218,'Team data'!$B$2:$L$21,11)*$AG218)+$AE218),0)+IFERROR((VLOOKUP(U218,'Team data'!$B$2:$L$21,11)*$AF218)+(VLOOKUP(U218,'Team data'!$B$2:$L$21,11)*$AG218)+$AE218,0)</f>
        <v>4.7359751906432503</v>
      </c>
      <c r="AK218">
        <f>IFERROR(((VLOOKUP(V218,'Team data'!$B$2:$L$21,11)*$AF218)+(VLOOKUP(V218,'Team data'!$B$2:$L$21,11)*$AG218)+$AE218),0)+IFERROR((VLOOKUP(W218,'Team data'!$B$2:$L$21,11)*$AF218)+(VLOOKUP(W218,'Team data'!$B$2:$L$21,11)*$AG218)+$AE218,0)</f>
        <v>2.3596668278760284</v>
      </c>
      <c r="AL218">
        <f>IFERROR(((VLOOKUP(X218,'Team data'!$B$2:$L$21,11)*$AF218)+(VLOOKUP(X218,'Team data'!$B$2:$L$21,11)*$AG218)+$AE218),0)+IFERROR((VLOOKUP(Y218,'Team data'!$B$2:$L$21,11)*$AF218)+(VLOOKUP(Y218,'Team data'!$B$2:$L$21,11)*$AG218)+$AE218,0)</f>
        <v>2.4328979528353627</v>
      </c>
      <c r="AM218">
        <f>IFERROR(((VLOOKUP(Z218,'Team data'!$B$2:$L$21,11)*$AF218)+(VLOOKUP(Z218,'Team data'!$B$2:$L$21,11)*$AG218)+$AE218),0)+IFERROR((VLOOKUP(AA218,'Team data'!$B$2:$L$21,11)*$AF218)+(VLOOKUP(AA218,'Team data'!$B$2:$L$21,11)*$AG218)+$AE218,0)</f>
        <v>2.3469257743821887</v>
      </c>
      <c r="AN218">
        <f>IFERROR(((VLOOKUP(AB218,'Team data'!$B$2:$L$21,11)*$AF218)+(VLOOKUP(AB218,'Team data'!$B$2:$L$21,11)*$AG218)+$AE218),0)+IFERROR((VLOOKUP(AC218,'Team data'!$B$2:$L$21,11)*$AF218)+(VLOOKUP(AC218,'Team data'!$B$2:$L$21,11)*$AG218)+$AE218,0)</f>
        <v>4.6675400906368179</v>
      </c>
      <c r="AO218">
        <f>IFERROR((VLOOKUP(AD218,'Team data'!$B$2:$L$21,11)*$AF218)+(VLOOKUP(AD218,'Team data'!$B$2:$L$21,11)*$AG218)+$AE218,0)</f>
        <v>2.4156976766703417</v>
      </c>
      <c r="AP218">
        <f t="shared" si="3"/>
        <v>26.058750026696458</v>
      </c>
    </row>
    <row r="219" spans="1:42">
      <c r="A219" t="s">
        <v>325</v>
      </c>
      <c r="B219" t="s">
        <v>51</v>
      </c>
      <c r="C219" t="s">
        <v>52</v>
      </c>
      <c r="D219" t="s">
        <v>125</v>
      </c>
      <c r="E219" t="s">
        <v>79</v>
      </c>
      <c r="F219" s="2">
        <v>0</v>
      </c>
      <c r="G219" s="2">
        <v>0.04</v>
      </c>
      <c r="H219" s="2">
        <v>0</v>
      </c>
      <c r="I219" s="2">
        <v>7.0000000000000007E-2</v>
      </c>
      <c r="J219" s="2">
        <v>0</v>
      </c>
      <c r="K219" s="2">
        <v>7.0000000000000007E-2</v>
      </c>
      <c r="L219" s="2">
        <f>(F219+H219+J219)/3</f>
        <v>0</v>
      </c>
      <c r="M219" s="2">
        <f>(G219+I219+K219)/3</f>
        <v>6.0000000000000005E-2</v>
      </c>
      <c r="N219" s="2">
        <f>SUM(L219+M219)</f>
        <v>6.0000000000000005E-2</v>
      </c>
      <c r="O219" s="2">
        <v>38</v>
      </c>
      <c r="P219" t="s">
        <v>96</v>
      </c>
      <c r="Q219" t="s">
        <v>45</v>
      </c>
      <c r="S219" t="s">
        <v>40</v>
      </c>
      <c r="T219" t="s">
        <v>57</v>
      </c>
      <c r="X219" t="s">
        <v>97</v>
      </c>
      <c r="Z219" t="s">
        <v>55</v>
      </c>
      <c r="AB219" t="s">
        <v>75</v>
      </c>
      <c r="AD219" t="s">
        <v>70</v>
      </c>
      <c r="AE219" t="str">
        <f>IF(O219&gt;59,"2","1")</f>
        <v>1</v>
      </c>
      <c r="AF219">
        <f>IF(C219="D",L219*6, IF( C219="M",L219*5, L219*4))</f>
        <v>0</v>
      </c>
      <c r="AG219">
        <f>IF(D219="D",M219*3, IF( D219="M",M219*3, M219*3))</f>
        <v>0.18000000000000002</v>
      </c>
      <c r="AH219">
        <f>IFERROR(((VLOOKUP(Q219,'Team data'!$B$2:$L$21,11)*$AF219)+(VLOOKUP(Q219,'Team data'!$B$2:$L$21,11)*$AG219)+$AE219),0)+IFERROR((VLOOKUP(R219,'Team data'!$B$2:$L$21,11)*$AF219)+(VLOOKUP(R219,'Team data'!$B$2:$L$21,11)*$AG219)+$AE219,0)</f>
        <v>1.1088481249617941</v>
      </c>
      <c r="AI219">
        <f>IFERROR((VLOOKUP(S219,'Team data'!$B$2:$L$21,11)*$AF219)+(VLOOKUP(S219,'Team data'!$B$2:$L$21,11)*$AG219)+$AE219,0)</f>
        <v>1.165639459575609</v>
      </c>
      <c r="AJ219">
        <f>IFERROR(((VLOOKUP(T219,'Team data'!$B$2:$L$21,11)*$AF219)+(VLOOKUP(T219,'Team data'!$B$2:$L$21,11)*$AG219)+$AE219),0)+IFERROR((VLOOKUP(U219,'Team data'!$B$2:$L$21,11)*$AF219)+(VLOOKUP(U219,'Team data'!$B$2:$L$21,11)*$AG219)+$AE219,0)</f>
        <v>1.2032738213313876</v>
      </c>
      <c r="AK219">
        <f>IFERROR(((VLOOKUP(V219,'Team data'!$B$2:$L$21,11)*$AF219)+(VLOOKUP(V219,'Team data'!$B$2:$L$21,11)*$AG219)+$AE219),0)+IFERROR((VLOOKUP(W219,'Team data'!$B$2:$L$21,11)*$AF219)+(VLOOKUP(W219,'Team data'!$B$2:$L$21,11)*$AG219)+$AE219,0)</f>
        <v>0</v>
      </c>
      <c r="AL219">
        <f>IFERROR(((VLOOKUP(X219,'Team data'!$B$2:$L$21,11)*$AF219)+(VLOOKUP(X219,'Team data'!$B$2:$L$21,11)*$AG219)+$AE219),0)+IFERROR((VLOOKUP(Y219,'Team data'!$B$2:$L$21,11)*$AF219)+(VLOOKUP(Y219,'Team data'!$B$2:$L$21,11)*$AG219)+$AE219,0)</f>
        <v>1.1771652571295239</v>
      </c>
      <c r="AM219">
        <f>IFERROR(((VLOOKUP(Z219,'Team data'!$B$2:$L$21,11)*$AF219)+(VLOOKUP(Z219,'Team data'!$B$2:$L$21,11)*$AG219)+$AE219),0)+IFERROR((VLOOKUP(AA219,'Team data'!$B$2:$L$21,11)*$AF219)+(VLOOKUP(AA219,'Team data'!$B$2:$L$21,11)*$AG219)+$AE219,0)</f>
        <v>1.1799488908133955</v>
      </c>
      <c r="AN219">
        <f>IFERROR(((VLOOKUP(AB219,'Team data'!$B$2:$L$21,11)*$AF219)+(VLOOKUP(AB219,'Team data'!$B$2:$L$21,11)*$AG219)+$AE219),0)+IFERROR((VLOOKUP(AC219,'Team data'!$B$2:$L$21,11)*$AF219)+(VLOOKUP(AC219,'Team data'!$B$2:$L$21,11)*$AG219)+$AE219,0)</f>
        <v>1.1886095923594717</v>
      </c>
      <c r="AO219">
        <f>IFERROR((VLOOKUP(AD219,'Team data'!$B$2:$L$21,11)*$AF219)+(VLOOKUP(AD219,'Team data'!$B$2:$L$21,11)*$AG219)+$AE219,0)</f>
        <v>1.2244801735065156</v>
      </c>
      <c r="AP219">
        <f t="shared" si="3"/>
        <v>8.2479653196776965</v>
      </c>
    </row>
    <row r="220" spans="1:42">
      <c r="A220" t="s">
        <v>326</v>
      </c>
      <c r="B220" t="s">
        <v>87</v>
      </c>
      <c r="C220" t="s">
        <v>88</v>
      </c>
      <c r="D220" t="s">
        <v>95</v>
      </c>
      <c r="E220" t="s">
        <v>76</v>
      </c>
      <c r="F220" s="2">
        <v>0.16</v>
      </c>
      <c r="G220" s="2">
        <v>0.04</v>
      </c>
      <c r="H220" s="2">
        <v>0.16</v>
      </c>
      <c r="I220" s="2">
        <v>0.04</v>
      </c>
      <c r="J220" s="2">
        <v>0.14000000000000001</v>
      </c>
      <c r="K220" s="2">
        <v>0.03</v>
      </c>
      <c r="L220" s="2">
        <f>(F220+H220+J220)/3</f>
        <v>0.15333333333333335</v>
      </c>
      <c r="M220" s="2">
        <f>(G220+I220+K220)/3</f>
        <v>3.6666666666666667E-2</v>
      </c>
      <c r="N220" s="2">
        <f>SUM(L220+M220)</f>
        <v>0.19</v>
      </c>
      <c r="O220" s="2">
        <v>67</v>
      </c>
      <c r="P220" t="s">
        <v>41</v>
      </c>
      <c r="Q220" t="s">
        <v>49</v>
      </c>
      <c r="S220" t="s">
        <v>44</v>
      </c>
      <c r="T220" t="s">
        <v>97</v>
      </c>
      <c r="V220" t="s">
        <v>61</v>
      </c>
      <c r="X220" t="s">
        <v>60</v>
      </c>
      <c r="Z220" t="s">
        <v>40</v>
      </c>
      <c r="AB220" t="s">
        <v>98</v>
      </c>
      <c r="AC220" t="s">
        <v>85</v>
      </c>
      <c r="AD220" t="s">
        <v>99</v>
      </c>
      <c r="AE220" t="str">
        <f>IF(O220&gt;59,"2","1")</f>
        <v>2</v>
      </c>
      <c r="AF220">
        <f>IF(C220="D",L220*6, IF( C220="M",L220*5, L220*4))</f>
        <v>0.6133333333333334</v>
      </c>
      <c r="AG220">
        <f>IF(D220="D",M220*3, IF( D220="M",M220*3, M220*3))</f>
        <v>0.11</v>
      </c>
      <c r="AH220">
        <f>IFERROR(((VLOOKUP(Q220,'Team data'!$B$2:$L$21,11)*$AF220)+(VLOOKUP(Q220,'Team data'!$B$2:$L$21,11)*$AG220)+$AE220),0)+IFERROR((VLOOKUP(R220,'Team data'!$B$2:$L$21,11)*$AF220)+(VLOOKUP(R220,'Team data'!$B$2:$L$21,11)*$AG220)+$AE220,0)</f>
        <v>2.6546338525298689</v>
      </c>
      <c r="AI220">
        <f>IFERROR((VLOOKUP(S220,'Team data'!$B$2:$L$21,11)*$AF220)+(VLOOKUP(S220,'Team data'!$B$2:$L$21,11)*$AG220)+$AE220,0)</f>
        <v>2.7402346371453579</v>
      </c>
      <c r="AJ220">
        <f>IFERROR(((VLOOKUP(T220,'Team data'!$B$2:$L$21,11)*$AF220)+(VLOOKUP(T220,'Team data'!$B$2:$L$21,11)*$AG220)+$AE220),0)+IFERROR((VLOOKUP(U220,'Team data'!$B$2:$L$21,11)*$AF220)+(VLOOKUP(U220,'Team data'!$B$2:$L$21,11)*$AG220)+$AE220,0)</f>
        <v>2.7119418666130866</v>
      </c>
      <c r="AK220">
        <f>IFERROR(((VLOOKUP(V220,'Team data'!$B$2:$L$21,11)*$AF220)+(VLOOKUP(V220,'Team data'!$B$2:$L$21,11)*$AG220)+$AE220),0)+IFERROR((VLOOKUP(W220,'Team data'!$B$2:$L$21,11)*$AF220)+(VLOOKUP(W220,'Team data'!$B$2:$L$21,11)*$AG220)+$AE220,0)</f>
        <v>2.7844034420649058</v>
      </c>
      <c r="AL220">
        <f>IFERROR(((VLOOKUP(X220,'Team data'!$B$2:$L$21,11)*$AF220)+(VLOOKUP(X220,'Team data'!$B$2:$L$21,11)*$AG220)+$AE220),0)+IFERROR((VLOOKUP(Y220,'Team data'!$B$2:$L$21,11)*$AF220)+(VLOOKUP(Y220,'Team data'!$B$2:$L$21,11)*$AG220)+$AE220,0)</f>
        <v>2.6546338525298689</v>
      </c>
      <c r="AM220">
        <f>IFERROR(((VLOOKUP(Z220,'Team data'!$B$2:$L$21,11)*$AF220)+(VLOOKUP(Z220,'Team data'!$B$2:$L$21,11)*$AG220)+$AE220),0)+IFERROR((VLOOKUP(AA220,'Team data'!$B$2:$L$21,11)*$AF220)+(VLOOKUP(AA220,'Team data'!$B$2:$L$21,11)*$AG220)+$AE220,0)</f>
        <v>2.6656252357019845</v>
      </c>
      <c r="AN220">
        <f>IFERROR(((VLOOKUP(AB220,'Team data'!$B$2:$L$21,11)*$AF220)+(VLOOKUP(AB220,'Team data'!$B$2:$L$21,11)*$AG220)+$AE220),0)+IFERROR((VLOOKUP(AC220,'Team data'!$B$2:$L$21,11)*$AF220)+(VLOOKUP(AC220,'Team data'!$B$2:$L$21,11)*$AG220)+$AE220,0)</f>
        <v>5.5624946348948114</v>
      </c>
      <c r="AO220">
        <f>IFERROR((VLOOKUP(AD220,'Team data'!$B$2:$L$21,11)*$AF220)+(VLOOKUP(AD220,'Team data'!$B$2:$L$21,11)*$AG220)+$AE220,0)</f>
        <v>2.6049852750196036</v>
      </c>
      <c r="AP220">
        <f t="shared" si="3"/>
        <v>24.37895279649949</v>
      </c>
    </row>
    <row r="221" spans="1:42">
      <c r="A221" t="s">
        <v>327</v>
      </c>
      <c r="B221" t="s">
        <v>87</v>
      </c>
      <c r="C221" t="s">
        <v>88</v>
      </c>
      <c r="D221" t="s">
        <v>103</v>
      </c>
      <c r="E221" t="s">
        <v>104</v>
      </c>
      <c r="F221" s="2">
        <v>0.35</v>
      </c>
      <c r="G221" s="2">
        <v>0.14000000000000001</v>
      </c>
      <c r="H221" s="2">
        <v>0.42</v>
      </c>
      <c r="I221" s="2">
        <v>0.18</v>
      </c>
      <c r="J221" s="2">
        <v>0.39</v>
      </c>
      <c r="K221" s="2">
        <v>0.18</v>
      </c>
      <c r="L221" s="2">
        <f>(F221+H221+J221)/3</f>
        <v>0.38666666666666671</v>
      </c>
      <c r="M221" s="2">
        <f>(G221+I221+K221)/3</f>
        <v>0.16666666666666666</v>
      </c>
      <c r="N221" s="2">
        <f>SUM(L221+M221)</f>
        <v>0.55333333333333334</v>
      </c>
      <c r="O221" s="2">
        <v>82</v>
      </c>
      <c r="P221" t="s">
        <v>41</v>
      </c>
      <c r="Q221" t="s">
        <v>77</v>
      </c>
      <c r="S221" t="s">
        <v>70</v>
      </c>
      <c r="T221" t="s">
        <v>79</v>
      </c>
      <c r="V221" t="s">
        <v>105</v>
      </c>
      <c r="X221" t="s">
        <v>44</v>
      </c>
      <c r="Z221" t="s">
        <v>81</v>
      </c>
      <c r="AB221" t="s">
        <v>74</v>
      </c>
      <c r="AC221" t="s">
        <v>42</v>
      </c>
      <c r="AD221" t="s">
        <v>45</v>
      </c>
      <c r="AE221" t="str">
        <f>IF(O221&gt;59,"2","1")</f>
        <v>2</v>
      </c>
      <c r="AF221">
        <f>IF(C221="D",L221*6, IF( C221="M",L221*5, L221*4))</f>
        <v>1.5466666666666669</v>
      </c>
      <c r="AG221">
        <f>IF(D221="D",M221*3, IF( D221="M",M221*3, M221*3))</f>
        <v>0.5</v>
      </c>
      <c r="AH221">
        <f>IFERROR(((VLOOKUP(Q221,'Team data'!$B$2:$L$21,11)*$AF221)+(VLOOKUP(Q221,'Team data'!$B$2:$L$21,11)*$AG221)+$AE221),0)+IFERROR((VLOOKUP(R221,'Team data'!$B$2:$L$21,11)*$AF221)+(VLOOKUP(R221,'Team data'!$B$2:$L$21,11)*$AG221)+$AE221,0)</f>
        <v>3.2919198926347808</v>
      </c>
      <c r="AI221">
        <f>IFERROR((VLOOKUP(S221,'Team data'!$B$2:$L$21,11)*$AF221)+(VLOOKUP(S221,'Team data'!$B$2:$L$21,11)*$AG221)+$AE221,0)</f>
        <v>4.5524227135740842</v>
      </c>
      <c r="AJ221">
        <f>IFERROR(((VLOOKUP(T221,'Team data'!$B$2:$L$21,11)*$AF221)+(VLOOKUP(T221,'Team data'!$B$2:$L$21,11)*$AG221)+$AE221),0)+IFERROR((VLOOKUP(U221,'Team data'!$B$2:$L$21,11)*$AF221)+(VLOOKUP(U221,'Team data'!$B$2:$L$21,11)*$AG221)+$AE221,0)</f>
        <v>3.8348505529997583</v>
      </c>
      <c r="AK221">
        <f>IFERROR(((VLOOKUP(V221,'Team data'!$B$2:$L$21,11)*$AF221)+(VLOOKUP(V221,'Team data'!$B$2:$L$21,11)*$AG221)+$AE221),0)+IFERROR((VLOOKUP(W221,'Team data'!$B$2:$L$21,11)*$AF221)+(VLOOKUP(W221,'Team data'!$B$2:$L$21,11)*$AG221)+$AE221,0)</f>
        <v>2.9749426853973246</v>
      </c>
      <c r="AL221">
        <f>IFERROR(((VLOOKUP(X221,'Team data'!$B$2:$L$21,11)*$AF221)+(VLOOKUP(X221,'Team data'!$B$2:$L$21,11)*$AG221)+$AE221),0)+IFERROR((VLOOKUP(Y221,'Team data'!$B$2:$L$21,11)*$AF221)+(VLOOKUP(Y221,'Team data'!$B$2:$L$21,11)*$AG221)+$AE221,0)</f>
        <v>4.0944887889735018</v>
      </c>
      <c r="AM221">
        <f>IFERROR(((VLOOKUP(Z221,'Team data'!$B$2:$L$21,11)*$AF221)+(VLOOKUP(Z221,'Team data'!$B$2:$L$21,11)*$AG221)+$AE221),0)+IFERROR((VLOOKUP(AA221,'Team data'!$B$2:$L$21,11)*$AF221)+(VLOOKUP(AA221,'Team data'!$B$2:$L$21,11)*$AG221)+$AE221,0)</f>
        <v>3.6754732278952655</v>
      </c>
      <c r="AN221">
        <f>IFERROR(((VLOOKUP(AB221,'Team data'!$B$2:$L$21,11)*$AF221)+(VLOOKUP(AB221,'Team data'!$B$2:$L$21,11)*$AG221)+$AE221),0)+IFERROR((VLOOKUP(AC221,'Team data'!$B$2:$L$21,11)*$AF221)+(VLOOKUP(AC221,'Team data'!$B$2:$L$21,11)*$AG221)+$AE221,0)</f>
        <v>8.6453205822178578</v>
      </c>
      <c r="AO221">
        <f>IFERROR((VLOOKUP(AD221,'Team data'!$B$2:$L$21,11)*$AF221)+(VLOOKUP(AD221,'Team data'!$B$2:$L$21,11)*$AG221)+$AE221,0)</f>
        <v>3.2376434949359547</v>
      </c>
      <c r="AP221">
        <f t="shared" si="3"/>
        <v>34.307061938628522</v>
      </c>
    </row>
    <row r="222" spans="1:42">
      <c r="A222" t="s">
        <v>328</v>
      </c>
      <c r="B222" t="s">
        <v>37</v>
      </c>
      <c r="C222" t="s">
        <v>38</v>
      </c>
      <c r="D222" t="s">
        <v>93</v>
      </c>
      <c r="E222" t="s">
        <v>70</v>
      </c>
      <c r="F222" s="2">
        <v>0.05</v>
      </c>
      <c r="G222" s="2">
        <v>0.11</v>
      </c>
      <c r="H222" s="2">
        <v>7.0000000000000007E-2</v>
      </c>
      <c r="I222" s="2">
        <v>0.05</v>
      </c>
      <c r="J222" s="2">
        <v>0.06</v>
      </c>
      <c r="K222" s="2">
        <v>7.0000000000000007E-2</v>
      </c>
      <c r="L222" s="2">
        <f>(F222+H222+J222)/3</f>
        <v>0.06</v>
      </c>
      <c r="M222" s="2">
        <f>(G222+I222+K222)/3</f>
        <v>7.6666666666666675E-2</v>
      </c>
      <c r="N222" s="2">
        <f>SUM(L222+M222)</f>
        <v>0.13666666666666666</v>
      </c>
      <c r="O222" s="2">
        <v>76</v>
      </c>
      <c r="P222" t="s">
        <v>41</v>
      </c>
      <c r="Q222" t="s">
        <v>55</v>
      </c>
      <c r="S222" t="s">
        <v>57</v>
      </c>
      <c r="V222" t="s">
        <v>81</v>
      </c>
      <c r="X222" t="s">
        <v>48</v>
      </c>
      <c r="Z222" t="s">
        <v>78</v>
      </c>
      <c r="AB222" t="s">
        <v>67</v>
      </c>
      <c r="AC222" t="s">
        <v>80</v>
      </c>
      <c r="AD222" t="s">
        <v>43</v>
      </c>
      <c r="AE222" t="str">
        <f>IF(O222&gt;59,"2","1")</f>
        <v>2</v>
      </c>
      <c r="AF222">
        <f>IF(C222="D",L222*6, IF( C222="M",L222*5, L222*4))</f>
        <v>0.36</v>
      </c>
      <c r="AG222">
        <f>IF(D222="D",M222*3, IF( D222="M",M222*3, M222*3))</f>
        <v>0.23000000000000004</v>
      </c>
      <c r="AH222">
        <f>IFERROR(((VLOOKUP(Q222,'Team data'!$B$2:$L$21,11)*$AF222)+(VLOOKUP(Q222,'Team data'!$B$2:$L$21,11)*$AG222)+$AE222),0)+IFERROR((VLOOKUP(R222,'Team data'!$B$2:$L$21,11)*$AF222)+(VLOOKUP(R222,'Team data'!$B$2:$L$21,11)*$AG222)+$AE222,0)</f>
        <v>2.5898324754439077</v>
      </c>
      <c r="AI222">
        <f>IFERROR((VLOOKUP(S222,'Team data'!$B$2:$L$21,11)*$AF222)+(VLOOKUP(S222,'Team data'!$B$2:$L$21,11)*$AG222)+$AE222,0)</f>
        <v>2.6662864143639933</v>
      </c>
      <c r="AJ222">
        <f>IFERROR(((VLOOKUP(T222,'Team data'!$B$2:$L$21,11)*$AF222)+(VLOOKUP(T222,'Team data'!$B$2:$L$21,11)*$AG222)+$AE222),0)+IFERROR((VLOOKUP(U222,'Team data'!$B$2:$L$21,11)*$AF222)+(VLOOKUP(U222,'Team data'!$B$2:$L$21,11)*$AG222)+$AE222,0)</f>
        <v>0</v>
      </c>
      <c r="AK222">
        <f>IFERROR(((VLOOKUP(V222,'Team data'!$B$2:$L$21,11)*$AF222)+(VLOOKUP(V222,'Team data'!$B$2:$L$21,11)*$AG222)+$AE222),0)+IFERROR((VLOOKUP(W222,'Team data'!$B$2:$L$21,11)*$AF222)+(VLOOKUP(W222,'Team data'!$B$2:$L$21,11)*$AG222)+$AE222,0)</f>
        <v>2.4829947253053128</v>
      </c>
      <c r="AL222">
        <f>IFERROR(((VLOOKUP(X222,'Team data'!$B$2:$L$21,11)*$AF222)+(VLOOKUP(X222,'Team data'!$B$2:$L$21,11)*$AG222)+$AE222),0)+IFERROR((VLOOKUP(Y222,'Team data'!$B$2:$L$21,11)*$AF222)+(VLOOKUP(Y222,'Team data'!$B$2:$L$21,11)*$AG222)+$AE222,0)</f>
        <v>2.2810502529565575</v>
      </c>
      <c r="AM222">
        <f>IFERROR(((VLOOKUP(Z222,'Team data'!$B$2:$L$21,11)*$AF222)+(VLOOKUP(Z222,'Team data'!$B$2:$L$21,11)*$AG222)+$AE222),0)+IFERROR((VLOOKUP(AA222,'Team data'!$B$2:$L$21,11)*$AF222)+(VLOOKUP(AA222,'Team data'!$B$2:$L$21,11)*$AG222)+$AE222,0)</f>
        <v>2.4944721265907441</v>
      </c>
      <c r="AN222">
        <f>IFERROR(((VLOOKUP(AB222,'Team data'!$B$2:$L$21,11)*$AF222)+(VLOOKUP(AB222,'Team data'!$B$2:$L$21,11)*$AG222)+$AE222),0)+IFERROR((VLOOKUP(AC222,'Team data'!$B$2:$L$21,11)*$AF222)+(VLOOKUP(AC222,'Team data'!$B$2:$L$21,11)*$AG222)+$AE222,0)</f>
        <v>4.8907439831146977</v>
      </c>
      <c r="AO222">
        <f>IFERROR((VLOOKUP(AD222,'Team data'!$B$2:$L$21,11)*$AF222)+(VLOOKUP(AD222,'Team data'!$B$2:$L$21,11)*$AG222)+$AE222,0)</f>
        <v>2.5289390030634484</v>
      </c>
      <c r="AP222">
        <f t="shared" si="3"/>
        <v>19.934318980838661</v>
      </c>
    </row>
    <row r="223" spans="1:42">
      <c r="A223" t="s">
        <v>329</v>
      </c>
      <c r="B223" t="s">
        <v>51</v>
      </c>
      <c r="C223" t="s">
        <v>52</v>
      </c>
      <c r="D223" t="s">
        <v>103</v>
      </c>
      <c r="E223" t="s">
        <v>104</v>
      </c>
      <c r="F223" s="2">
        <v>0.12</v>
      </c>
      <c r="G223" s="2">
        <v>0.06</v>
      </c>
      <c r="H223" s="2">
        <v>0.08</v>
      </c>
      <c r="I223" s="2">
        <v>0.01</v>
      </c>
      <c r="J223" s="2">
        <v>0.11</v>
      </c>
      <c r="K223" s="2">
        <v>0.06</v>
      </c>
      <c r="L223" s="2">
        <f>(F223+H223+J223)/3</f>
        <v>0.10333333333333333</v>
      </c>
      <c r="M223" s="2">
        <f>(G223+I223+K223)/3</f>
        <v>4.3333333333333335E-2</v>
      </c>
      <c r="N223" s="2">
        <f>SUM(L223+M223)</f>
        <v>0.14666666666666667</v>
      </c>
      <c r="O223" s="2">
        <v>78</v>
      </c>
      <c r="P223" t="s">
        <v>41</v>
      </c>
      <c r="Q223" t="s">
        <v>77</v>
      </c>
      <c r="S223" t="s">
        <v>70</v>
      </c>
      <c r="T223" t="s">
        <v>79</v>
      </c>
      <c r="V223" t="s">
        <v>105</v>
      </c>
      <c r="X223" t="s">
        <v>44</v>
      </c>
      <c r="Z223" t="s">
        <v>81</v>
      </c>
      <c r="AB223" t="s">
        <v>74</v>
      </c>
      <c r="AC223" t="s">
        <v>42</v>
      </c>
      <c r="AD223" t="s">
        <v>45</v>
      </c>
      <c r="AE223" t="str">
        <f>IF(O223&gt;59,"2","1")</f>
        <v>2</v>
      </c>
      <c r="AF223">
        <f>IF(C223="D",L223*6, IF( C223="M",L223*5, L223*4))</f>
        <v>0.51666666666666661</v>
      </c>
      <c r="AG223">
        <f>IF(D223="D",M223*3, IF( D223="M",M223*3, M223*3))</f>
        <v>0.13</v>
      </c>
      <c r="AH223">
        <f>IFERROR(((VLOOKUP(Q223,'Team data'!$B$2:$L$21,11)*$AF223)+(VLOOKUP(Q223,'Team data'!$B$2:$L$21,11)*$AG223)+$AE223),0)+IFERROR((VLOOKUP(R223,'Team data'!$B$2:$L$21,11)*$AF223)+(VLOOKUP(R223,'Team data'!$B$2:$L$21,11)*$AG223)+$AE223,0)</f>
        <v>2.4081961875751587</v>
      </c>
      <c r="AI223">
        <f>IFERROR((VLOOKUP(S223,'Team data'!$B$2:$L$21,11)*$AF223)+(VLOOKUP(S223,'Team data'!$B$2:$L$21,11)*$AG223)+$AE223,0)</f>
        <v>2.8064658085234075</v>
      </c>
      <c r="AJ223">
        <f>IFERROR(((VLOOKUP(T223,'Team data'!$B$2:$L$21,11)*$AF223)+(VLOOKUP(T223,'Team data'!$B$2:$L$21,11)*$AG223)+$AE223),0)+IFERROR((VLOOKUP(U223,'Team data'!$B$2:$L$21,11)*$AF223)+(VLOOKUP(U223,'Team data'!$B$2:$L$21,11)*$AG223)+$AE223,0)</f>
        <v>2.5797410542051353</v>
      </c>
      <c r="AK223">
        <f>IFERROR(((VLOOKUP(V223,'Team data'!$B$2:$L$21,11)*$AF223)+(VLOOKUP(V223,'Team data'!$B$2:$L$21,11)*$AG223)+$AE223),0)+IFERROR((VLOOKUP(W223,'Team data'!$B$2:$L$21,11)*$AF223)+(VLOOKUP(W223,'Team data'!$B$2:$L$21,11)*$AG223)+$AE223,0)</f>
        <v>2.3080437800766789</v>
      </c>
      <c r="AL223">
        <f>IFERROR(((VLOOKUP(X223,'Team data'!$B$2:$L$21,11)*$AF223)+(VLOOKUP(X223,'Team data'!$B$2:$L$21,11)*$AG223)+$AE223),0)+IFERROR((VLOOKUP(Y223,'Team data'!$B$2:$L$21,11)*$AF223)+(VLOOKUP(Y223,'Team data'!$B$2:$L$21,11)*$AG223)+$AE223,0)</f>
        <v>2.6617765880470019</v>
      </c>
      <c r="AM223">
        <f>IFERROR(((VLOOKUP(Z223,'Team data'!$B$2:$L$21,11)*$AF223)+(VLOOKUP(Z223,'Team data'!$B$2:$L$21,11)*$AG223)+$AE223),0)+IFERROR((VLOOKUP(AA223,'Team data'!$B$2:$L$21,11)*$AF223)+(VLOOKUP(AA223,'Team data'!$B$2:$L$21,11)*$AG223)+$AE223,0)</f>
        <v>2.5293840492046931</v>
      </c>
      <c r="AN223">
        <f>IFERROR(((VLOOKUP(AB223,'Team data'!$B$2:$L$21,11)*$AF223)+(VLOOKUP(AB223,'Team data'!$B$2:$L$21,11)*$AG223)+$AE223),0)+IFERROR((VLOOKUP(AC223,'Team data'!$B$2:$L$21,11)*$AF223)+(VLOOKUP(AC223,'Team data'!$B$2:$L$21,11)*$AG223)+$AE223,0)</f>
        <v>5.4677397279320257</v>
      </c>
      <c r="AO223">
        <f>IFERROR((VLOOKUP(AD223,'Team data'!$B$2:$L$21,11)*$AF223)+(VLOOKUP(AD223,'Team data'!$B$2:$L$21,11)*$AG223)+$AE223,0)</f>
        <v>2.3910469674553343</v>
      </c>
      <c r="AP223">
        <f t="shared" si="3"/>
        <v>23.152394163019434</v>
      </c>
    </row>
    <row r="224" spans="1:42">
      <c r="A224" t="s">
        <v>330</v>
      </c>
      <c r="B224" t="s">
        <v>51</v>
      </c>
      <c r="C224" t="s">
        <v>52</v>
      </c>
      <c r="D224" t="s">
        <v>128</v>
      </c>
      <c r="E224" t="s">
        <v>80</v>
      </c>
      <c r="F224" s="2">
        <v>0.28999999999999998</v>
      </c>
      <c r="G224" s="2">
        <v>7.0000000000000007E-2</v>
      </c>
      <c r="H224" s="2">
        <v>0.36</v>
      </c>
      <c r="I224" s="2">
        <v>0.11</v>
      </c>
      <c r="J224" s="2">
        <v>0.33</v>
      </c>
      <c r="K224" s="2">
        <v>0.09</v>
      </c>
      <c r="L224" s="2">
        <f>(F224+H224+J224)/3</f>
        <v>0.32666666666666666</v>
      </c>
      <c r="M224" s="2">
        <f>(G224+I224+K224)/3</f>
        <v>9.0000000000000011E-2</v>
      </c>
      <c r="N224" s="2">
        <f>SUM(L224+M224)</f>
        <v>0.41666666666666669</v>
      </c>
      <c r="O224" s="2">
        <v>70</v>
      </c>
      <c r="P224" t="s">
        <v>41</v>
      </c>
      <c r="Q224" t="s">
        <v>79</v>
      </c>
      <c r="S224" t="s">
        <v>68</v>
      </c>
      <c r="T224" t="s">
        <v>46</v>
      </c>
      <c r="V224" t="s">
        <v>40</v>
      </c>
      <c r="X224" t="s">
        <v>75</v>
      </c>
      <c r="Z224" t="s">
        <v>56</v>
      </c>
      <c r="AA224" t="s">
        <v>74</v>
      </c>
      <c r="AB224" t="s">
        <v>97</v>
      </c>
      <c r="AC224" t="s">
        <v>90</v>
      </c>
      <c r="AD224" t="s">
        <v>104</v>
      </c>
      <c r="AE224" t="str">
        <f>IF(O224&gt;59,"2","1")</f>
        <v>2</v>
      </c>
      <c r="AF224">
        <f>IF(C224="D",L224*6, IF( C224="M",L224*5, L224*4))</f>
        <v>1.6333333333333333</v>
      </c>
      <c r="AG224">
        <f>IF(D224="D",M224*3, IF( D224="M",M224*3, M224*3))</f>
        <v>0.27</v>
      </c>
      <c r="AH224">
        <f>IFERROR(((VLOOKUP(Q224,'Team data'!$B$2:$L$21,11)*$AF224)+(VLOOKUP(Q224,'Team data'!$B$2:$L$21,11)*$AG224)+$AE224),0)+IFERROR((VLOOKUP(R224,'Team data'!$B$2:$L$21,11)*$AF224)+(VLOOKUP(R224,'Team data'!$B$2:$L$21,11)*$AG224)+$AE224,0)</f>
        <v>3.7063512471707849</v>
      </c>
      <c r="AI224">
        <f>IFERROR((VLOOKUP(S224,'Team data'!$B$2:$L$21,11)*$AF224)+(VLOOKUP(S224,'Team data'!$B$2:$L$21,11)*$AG224)+$AE224,0)</f>
        <v>3.9027929010083122</v>
      </c>
      <c r="AJ224">
        <f>IFERROR(((VLOOKUP(T224,'Team data'!$B$2:$L$21,11)*$AF224)+(VLOOKUP(T224,'Team data'!$B$2:$L$21,11)*$AG224)+$AE224),0)+IFERROR((VLOOKUP(U224,'Team data'!$B$2:$L$21,11)*$AF224)+(VLOOKUP(U224,'Team data'!$B$2:$L$21,11)*$AG224)+$AE224,0)</f>
        <v>3.5951614931260734</v>
      </c>
      <c r="AK224">
        <f>IFERROR(((VLOOKUP(V224,'Team data'!$B$2:$L$21,11)*$AF224)+(VLOOKUP(V224,'Team data'!$B$2:$L$21,11)*$AG224)+$AE224),0)+IFERROR((VLOOKUP(W224,'Team data'!$B$2:$L$21,11)*$AF224)+(VLOOKUP(W224,'Team data'!$B$2:$L$21,11)*$AG224)+$AE224,0)</f>
        <v>3.7514839151420878</v>
      </c>
      <c r="AL224">
        <f>IFERROR(((VLOOKUP(X224,'Team data'!$B$2:$L$21,11)*$AF224)+(VLOOKUP(X224,'Team data'!$B$2:$L$21,11)*$AG224)+$AE224),0)+IFERROR((VLOOKUP(Y224,'Team data'!$B$2:$L$21,11)*$AF224)+(VLOOKUP(Y224,'Team data'!$B$2:$L$21,11)*$AG224)+$AE224,0)</f>
        <v>3.9943718006899682</v>
      </c>
      <c r="AM224">
        <f>IFERROR(((VLOOKUP(Z224,'Team data'!$B$2:$L$21,11)*$AF224)+(VLOOKUP(Z224,'Team data'!$B$2:$L$21,11)*$AG224)+$AE224),0)+IFERROR((VLOOKUP(AA224,'Team data'!$B$2:$L$21,11)*$AF224)+(VLOOKUP(AA224,'Team data'!$B$2:$L$21,11)*$AG224)+$AE224,0)</f>
        <v>8.1114490162439488</v>
      </c>
      <c r="AN224">
        <f>IFERROR(((VLOOKUP(AB224,'Team data'!$B$2:$L$21,11)*$AF224)+(VLOOKUP(AB224,'Team data'!$B$2:$L$21,11)*$AG224)+$AE224),0)+IFERROR((VLOOKUP(AC224,'Team data'!$B$2:$L$21,11)*$AF224)+(VLOOKUP(AC224,'Team data'!$B$2:$L$21,11)*$AG224)+$AE224,0)</f>
        <v>8.2470285350588597</v>
      </c>
      <c r="AO224">
        <f>IFERROR((VLOOKUP(AD224,'Team data'!$B$2:$L$21,11)*$AF224)+(VLOOKUP(AD224,'Team data'!$B$2:$L$21,11)*$AG224)+$AE224,0)</f>
        <v>4.149432444078192</v>
      </c>
      <c r="AP224">
        <f t="shared" si="3"/>
        <v>39.458071352518225</v>
      </c>
    </row>
    <row r="225" spans="1:42">
      <c r="A225" t="s">
        <v>331</v>
      </c>
      <c r="B225" t="s">
        <v>51</v>
      </c>
      <c r="C225" t="s">
        <v>52</v>
      </c>
      <c r="D225" t="s">
        <v>93</v>
      </c>
      <c r="E225" t="s">
        <v>70</v>
      </c>
      <c r="F225" s="2">
        <v>0.05</v>
      </c>
      <c r="G225" s="2">
        <v>0.02</v>
      </c>
      <c r="H225" s="2">
        <v>0.06</v>
      </c>
      <c r="I225" s="2">
        <v>0.1</v>
      </c>
      <c r="J225" s="2">
        <v>7.0000000000000007E-2</v>
      </c>
      <c r="K225" s="2">
        <v>7.0000000000000007E-2</v>
      </c>
      <c r="L225" s="2">
        <f>(F225+H225+J225)/3</f>
        <v>0.06</v>
      </c>
      <c r="M225" s="2">
        <f>(G225+I225+K225)/3</f>
        <v>6.3333333333333339E-2</v>
      </c>
      <c r="N225" s="2">
        <f>SUM(L225+M225)</f>
        <v>0.12333333333333334</v>
      </c>
      <c r="O225" s="2">
        <v>90</v>
      </c>
      <c r="P225" t="s">
        <v>96</v>
      </c>
      <c r="Q225" t="s">
        <v>55</v>
      </c>
      <c r="S225" t="s">
        <v>57</v>
      </c>
      <c r="V225" t="s">
        <v>81</v>
      </c>
      <c r="X225" t="s">
        <v>48</v>
      </c>
      <c r="Z225" t="s">
        <v>78</v>
      </c>
      <c r="AB225" t="s">
        <v>67</v>
      </c>
      <c r="AC225" t="s">
        <v>80</v>
      </c>
      <c r="AD225" t="s">
        <v>43</v>
      </c>
      <c r="AE225" t="str">
        <f>IF(O225&gt;59,"2","1")</f>
        <v>2</v>
      </c>
      <c r="AF225">
        <f>IF(C225="D",L225*6, IF( C225="M",L225*5, L225*4))</f>
        <v>0.3</v>
      </c>
      <c r="AG225">
        <f>IF(D225="D",M225*3, IF( D225="M",M225*3, M225*3))</f>
        <v>0.19</v>
      </c>
      <c r="AH225">
        <f>IFERROR(((VLOOKUP(Q225,'Team data'!$B$2:$L$21,11)*$AF225)+(VLOOKUP(Q225,'Team data'!$B$2:$L$21,11)*$AG225)+$AE225),0)+IFERROR((VLOOKUP(R225,'Team data'!$B$2:$L$21,11)*$AF225)+(VLOOKUP(R225,'Team data'!$B$2:$L$21,11)*$AG225)+$AE225,0)</f>
        <v>2.4898608694364657</v>
      </c>
      <c r="AI225">
        <f>IFERROR((VLOOKUP(S225,'Team data'!$B$2:$L$21,11)*$AF225)+(VLOOKUP(S225,'Team data'!$B$2:$L$21,11)*$AG225)+$AE225,0)</f>
        <v>2.5533565136243332</v>
      </c>
      <c r="AJ225">
        <f>IFERROR(((VLOOKUP(T225,'Team data'!$B$2:$L$21,11)*$AF225)+(VLOOKUP(T225,'Team data'!$B$2:$L$21,11)*$AG225)+$AE225),0)+IFERROR((VLOOKUP(U225,'Team data'!$B$2:$L$21,11)*$AF225)+(VLOOKUP(U225,'Team data'!$B$2:$L$21,11)*$AG225)+$AE225,0)</f>
        <v>0</v>
      </c>
      <c r="AK225">
        <f>IFERROR(((VLOOKUP(V225,'Team data'!$B$2:$L$21,11)*$AF225)+(VLOOKUP(V225,'Team data'!$B$2:$L$21,11)*$AG225)+$AE225),0)+IFERROR((VLOOKUP(W225,'Team data'!$B$2:$L$21,11)*$AF225)+(VLOOKUP(W225,'Team data'!$B$2:$L$21,11)*$AG225)+$AE225,0)</f>
        <v>2.4011312125417001</v>
      </c>
      <c r="AL225">
        <f>IFERROR(((VLOOKUP(X225,'Team data'!$B$2:$L$21,11)*$AF225)+(VLOOKUP(X225,'Team data'!$B$2:$L$21,11)*$AG225)+$AE225),0)+IFERROR((VLOOKUP(Y225,'Team data'!$B$2:$L$21,11)*$AF225)+(VLOOKUP(Y225,'Team data'!$B$2:$L$21,11)*$AG225)+$AE225,0)</f>
        <v>2.233414616862226</v>
      </c>
      <c r="AM225">
        <f>IFERROR(((VLOOKUP(Z225,'Team data'!$B$2:$L$21,11)*$AF225)+(VLOOKUP(Z225,'Team data'!$B$2:$L$21,11)*$AG225)+$AE225),0)+IFERROR((VLOOKUP(AA225,'Team data'!$B$2:$L$21,11)*$AF225)+(VLOOKUP(AA225,'Team data'!$B$2:$L$21,11)*$AG225)+$AE225,0)</f>
        <v>2.4106632915753639</v>
      </c>
      <c r="AN225">
        <f>IFERROR(((VLOOKUP(AB225,'Team data'!$B$2:$L$21,11)*$AF225)+(VLOOKUP(AB225,'Team data'!$B$2:$L$21,11)*$AG225)+$AE225),0)+IFERROR((VLOOKUP(AC225,'Team data'!$B$2:$L$21,11)*$AF225)+(VLOOKUP(AC225,'Team data'!$B$2:$L$21,11)*$AG225)+$AE225,0)</f>
        <v>4.7397704266545801</v>
      </c>
      <c r="AO225">
        <f>IFERROR((VLOOKUP(AD225,'Team data'!$B$2:$L$21,11)*$AF225)+(VLOOKUP(AD225,'Team data'!$B$2:$L$21,11)*$AG225)+$AE225,0)</f>
        <v>2.4392883245781181</v>
      </c>
      <c r="AP225">
        <f t="shared" si="3"/>
        <v>19.267485255272788</v>
      </c>
    </row>
    <row r="226" spans="1:42">
      <c r="A226" t="s">
        <v>332</v>
      </c>
      <c r="B226" t="s">
        <v>63</v>
      </c>
      <c r="C226" t="s">
        <v>64</v>
      </c>
      <c r="D226" t="s">
        <v>122</v>
      </c>
      <c r="E226" t="s">
        <v>61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f>(F226+H226+J226)/3</f>
        <v>0</v>
      </c>
      <c r="M226" s="2">
        <f>(G226+I226+K226)/3</f>
        <v>0</v>
      </c>
      <c r="N226" s="2">
        <f>SUM(L226+M226)</f>
        <v>0</v>
      </c>
      <c r="O226" s="2">
        <v>97</v>
      </c>
      <c r="P226" t="s">
        <v>41</v>
      </c>
      <c r="Q226" t="s">
        <v>59</v>
      </c>
      <c r="S226" t="s">
        <v>56</v>
      </c>
      <c r="T226" t="s">
        <v>74</v>
      </c>
      <c r="U226" t="s">
        <v>66</v>
      </c>
      <c r="V226" t="s">
        <v>47</v>
      </c>
      <c r="X226" t="s">
        <v>91</v>
      </c>
      <c r="Z226" t="s">
        <v>105</v>
      </c>
      <c r="AB226" t="s">
        <v>46</v>
      </c>
      <c r="AD226" t="s">
        <v>84</v>
      </c>
      <c r="AE226" t="str">
        <f>IF(O226&gt;59,"2","1")</f>
        <v>2</v>
      </c>
      <c r="AF226">
        <f>IF(C226="D",L226*6, IF( C226="M",L226*5, L226*4))</f>
        <v>0</v>
      </c>
      <c r="AG226">
        <f>IF(D226="D",M226*3, IF( D226="M",M226*3, M226*3))</f>
        <v>0</v>
      </c>
      <c r="AH226">
        <f>IFERROR(((VLOOKUP(Q226,'Team data'!$B$2:$L$21,11)*$AF226)+(VLOOKUP(Q226,'Team data'!$B$2:$L$21,11)*$AG226)+$AE226),0)+IFERROR((VLOOKUP(R226,'Team data'!$B$2:$L$21,11)*$AF226)+(VLOOKUP(R226,'Team data'!$B$2:$L$21,11)*$AG226)+$AE226,0)</f>
        <v>2</v>
      </c>
      <c r="AI226">
        <f>IFERROR((VLOOKUP(S226,'Team data'!$B$2:$L$21,11)*$AF226)+(VLOOKUP(S226,'Team data'!$B$2:$L$21,11)*$AG226)+$AE226,0)</f>
        <v>2</v>
      </c>
      <c r="AJ226">
        <f>IFERROR(((VLOOKUP(T226,'Team data'!$B$2:$L$21,11)*$AF226)+(VLOOKUP(T226,'Team data'!$B$2:$L$21,11)*$AG226)+$AE226),0)+IFERROR((VLOOKUP(U226,'Team data'!$B$2:$L$21,11)*$AF226)+(VLOOKUP(U226,'Team data'!$B$2:$L$21,11)*$AG226)+$AE226,0)</f>
        <v>4</v>
      </c>
      <c r="AK226">
        <f>IFERROR(((VLOOKUP(V226,'Team data'!$B$2:$L$21,11)*$AF226)+(VLOOKUP(V226,'Team data'!$B$2:$L$21,11)*$AG226)+$AE226),0)+IFERROR((VLOOKUP(W226,'Team data'!$B$2:$L$21,11)*$AF226)+(VLOOKUP(W226,'Team data'!$B$2:$L$21,11)*$AG226)+$AE226,0)</f>
        <v>2</v>
      </c>
      <c r="AL226">
        <f>IFERROR(((VLOOKUP(X226,'Team data'!$B$2:$L$21,11)*$AF226)+(VLOOKUP(X226,'Team data'!$B$2:$L$21,11)*$AG226)+$AE226),0)+IFERROR((VLOOKUP(Y226,'Team data'!$B$2:$L$21,11)*$AF226)+(VLOOKUP(Y226,'Team data'!$B$2:$L$21,11)*$AG226)+$AE226,0)</f>
        <v>2</v>
      </c>
      <c r="AM226">
        <f>IFERROR(((VLOOKUP(Z226,'Team data'!$B$2:$L$21,11)*$AF226)+(VLOOKUP(Z226,'Team data'!$B$2:$L$21,11)*$AG226)+$AE226),0)+IFERROR((VLOOKUP(AA226,'Team data'!$B$2:$L$21,11)*$AF226)+(VLOOKUP(AA226,'Team data'!$B$2:$L$21,11)*$AG226)+$AE226,0)</f>
        <v>2</v>
      </c>
      <c r="AN226">
        <f>IFERROR(((VLOOKUP(AB226,'Team data'!$B$2:$L$21,11)*$AF226)+(VLOOKUP(AB226,'Team data'!$B$2:$L$21,11)*$AG226)+$AE226),0)+IFERROR((VLOOKUP(AC226,'Team data'!$B$2:$L$21,11)*$AF226)+(VLOOKUP(AC226,'Team data'!$B$2:$L$21,11)*$AG226)+$AE226,0)</f>
        <v>2</v>
      </c>
      <c r="AO226">
        <f>IFERROR((VLOOKUP(AD226,'Team data'!$B$2:$L$21,11)*$AF226)+(VLOOKUP(AD226,'Team data'!$B$2:$L$21,11)*$AG226)+$AE226,0)</f>
        <v>2</v>
      </c>
      <c r="AP226">
        <f t="shared" si="3"/>
        <v>18</v>
      </c>
    </row>
    <row r="227" spans="1:42">
      <c r="A227" t="s">
        <v>333</v>
      </c>
      <c r="B227" t="s">
        <v>63</v>
      </c>
      <c r="C227" t="s">
        <v>64</v>
      </c>
      <c r="D227" t="s">
        <v>108</v>
      </c>
      <c r="E227" t="s">
        <v>74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f>(F227+H227+J227)/3</f>
        <v>0</v>
      </c>
      <c r="M227" s="2">
        <f>(G227+I227+K227)/3</f>
        <v>0</v>
      </c>
      <c r="N227" s="2">
        <f>SUM(L227+M227)</f>
        <v>0</v>
      </c>
      <c r="O227" s="2">
        <v>97</v>
      </c>
      <c r="P227" t="s">
        <v>41</v>
      </c>
      <c r="Q227" t="s">
        <v>97</v>
      </c>
      <c r="S227" t="s">
        <v>66</v>
      </c>
      <c r="T227" t="s">
        <v>71</v>
      </c>
      <c r="U227" t="s">
        <v>75</v>
      </c>
      <c r="V227" t="s">
        <v>58</v>
      </c>
      <c r="X227" t="s">
        <v>59</v>
      </c>
      <c r="Z227" t="s">
        <v>42</v>
      </c>
      <c r="AA227" t="s">
        <v>45</v>
      </c>
      <c r="AB227" t="s">
        <v>57</v>
      </c>
      <c r="AC227" t="s">
        <v>76</v>
      </c>
      <c r="AD227" t="s">
        <v>55</v>
      </c>
      <c r="AE227" t="str">
        <f>IF(O227&gt;59,"2","1")</f>
        <v>2</v>
      </c>
      <c r="AF227">
        <f>IF(C227="D",L227*6, IF( C227="M",L227*5, L227*4))</f>
        <v>0</v>
      </c>
      <c r="AG227">
        <f>IF(D227="D",M227*3, IF( D227="M",M227*3, M227*3))</f>
        <v>0</v>
      </c>
      <c r="AH227">
        <f>IFERROR(((VLOOKUP(Q227,'Team data'!$B$2:$L$21,11)*$AF227)+(VLOOKUP(Q227,'Team data'!$B$2:$L$21,11)*$AG227)+$AE227),0)+IFERROR((VLOOKUP(R227,'Team data'!$B$2:$L$21,11)*$AF227)+(VLOOKUP(R227,'Team data'!$B$2:$L$21,11)*$AG227)+$AE227,0)</f>
        <v>2</v>
      </c>
      <c r="AI227">
        <f>IFERROR((VLOOKUP(S227,'Team data'!$B$2:$L$21,11)*$AF227)+(VLOOKUP(S227,'Team data'!$B$2:$L$21,11)*$AG227)+$AE227,0)</f>
        <v>2</v>
      </c>
      <c r="AJ227">
        <f>IFERROR(((VLOOKUP(T227,'Team data'!$B$2:$L$21,11)*$AF227)+(VLOOKUP(T227,'Team data'!$B$2:$L$21,11)*$AG227)+$AE227),0)+IFERROR((VLOOKUP(U227,'Team data'!$B$2:$L$21,11)*$AF227)+(VLOOKUP(U227,'Team data'!$B$2:$L$21,11)*$AG227)+$AE227,0)</f>
        <v>4</v>
      </c>
      <c r="AK227">
        <f>IFERROR(((VLOOKUP(V227,'Team data'!$B$2:$L$21,11)*$AF227)+(VLOOKUP(V227,'Team data'!$B$2:$L$21,11)*$AG227)+$AE227),0)+IFERROR((VLOOKUP(W227,'Team data'!$B$2:$L$21,11)*$AF227)+(VLOOKUP(W227,'Team data'!$B$2:$L$21,11)*$AG227)+$AE227,0)</f>
        <v>2</v>
      </c>
      <c r="AL227">
        <f>IFERROR(((VLOOKUP(X227,'Team data'!$B$2:$L$21,11)*$AF227)+(VLOOKUP(X227,'Team data'!$B$2:$L$21,11)*$AG227)+$AE227),0)+IFERROR((VLOOKUP(Y227,'Team data'!$B$2:$L$21,11)*$AF227)+(VLOOKUP(Y227,'Team data'!$B$2:$L$21,11)*$AG227)+$AE227,0)</f>
        <v>2</v>
      </c>
      <c r="AM227">
        <f>IFERROR(((VLOOKUP(Z227,'Team data'!$B$2:$L$21,11)*$AF227)+(VLOOKUP(Z227,'Team data'!$B$2:$L$21,11)*$AG227)+$AE227),0)+IFERROR((VLOOKUP(AA227,'Team data'!$B$2:$L$21,11)*$AF227)+(VLOOKUP(AA227,'Team data'!$B$2:$L$21,11)*$AG227)+$AE227,0)</f>
        <v>4</v>
      </c>
      <c r="AN227">
        <f>IFERROR(((VLOOKUP(AB227,'Team data'!$B$2:$L$21,11)*$AF227)+(VLOOKUP(AB227,'Team data'!$B$2:$L$21,11)*$AG227)+$AE227),0)+IFERROR((VLOOKUP(AC227,'Team data'!$B$2:$L$21,11)*$AF227)+(VLOOKUP(AC227,'Team data'!$B$2:$L$21,11)*$AG227)+$AE227,0)</f>
        <v>4</v>
      </c>
      <c r="AO227">
        <f>IFERROR((VLOOKUP(AD227,'Team data'!$B$2:$L$21,11)*$AF227)+(VLOOKUP(AD227,'Team data'!$B$2:$L$21,11)*$AG227)+$AE227,0)</f>
        <v>2</v>
      </c>
      <c r="AP227">
        <f t="shared" si="3"/>
        <v>22</v>
      </c>
    </row>
    <row r="228" spans="1:42">
      <c r="A228" t="s">
        <v>334</v>
      </c>
      <c r="B228" t="s">
        <v>87</v>
      </c>
      <c r="C228" t="s">
        <v>88</v>
      </c>
      <c r="D228" t="s">
        <v>108</v>
      </c>
      <c r="E228" t="s">
        <v>74</v>
      </c>
      <c r="F228" s="2">
        <v>0.27</v>
      </c>
      <c r="G228" s="2">
        <v>0.26</v>
      </c>
      <c r="H228" s="2">
        <v>0.3</v>
      </c>
      <c r="I228" s="2">
        <v>0.31</v>
      </c>
      <c r="J228" s="2">
        <v>0.28000000000000003</v>
      </c>
      <c r="K228" s="2">
        <v>0.23</v>
      </c>
      <c r="L228" s="2">
        <f>(F228+H228+J228)/3</f>
        <v>0.28333333333333338</v>
      </c>
      <c r="M228" s="2">
        <f>(G228+I228+K228)/3</f>
        <v>0.26666666666666666</v>
      </c>
      <c r="N228" s="2">
        <f>SUM(L228+M228)</f>
        <v>0.55000000000000004</v>
      </c>
      <c r="O228" s="2">
        <v>49</v>
      </c>
      <c r="P228" t="s">
        <v>41</v>
      </c>
      <c r="Q228" t="s">
        <v>97</v>
      </c>
      <c r="S228" t="s">
        <v>66</v>
      </c>
      <c r="T228" t="s">
        <v>71</v>
      </c>
      <c r="U228" t="s">
        <v>75</v>
      </c>
      <c r="V228" t="s">
        <v>58</v>
      </c>
      <c r="X228" t="s">
        <v>59</v>
      </c>
      <c r="Z228" t="s">
        <v>42</v>
      </c>
      <c r="AA228" t="s">
        <v>45</v>
      </c>
      <c r="AB228" t="s">
        <v>57</v>
      </c>
      <c r="AC228" t="s">
        <v>76</v>
      </c>
      <c r="AD228" t="s">
        <v>55</v>
      </c>
      <c r="AE228" t="str">
        <f>IF(O228&gt;59,"2","1")</f>
        <v>1</v>
      </c>
      <c r="AF228">
        <f>IF(C228="D",L228*6, IF( C228="M",L228*5, L228*4))</f>
        <v>1.1333333333333335</v>
      </c>
      <c r="AG228">
        <f>IF(D228="D",M228*3, IF( D228="M",M228*3, M228*3))</f>
        <v>0.8</v>
      </c>
      <c r="AH228">
        <f>IFERROR(((VLOOKUP(Q228,'Team data'!$B$2:$L$21,11)*$AF228)+(VLOOKUP(Q228,'Team data'!$B$2:$L$21,11)*$AG228)+$AE228),0)+IFERROR((VLOOKUP(R228,'Team data'!$B$2:$L$21,11)*$AF228)+(VLOOKUP(R228,'Team data'!$B$2:$L$21,11)*$AG228)+$AE228,0)</f>
        <v>2.9028860950948854</v>
      </c>
      <c r="AI228">
        <f>IFERROR((VLOOKUP(S228,'Team data'!$B$2:$L$21,11)*$AF228)+(VLOOKUP(S228,'Team data'!$B$2:$L$21,11)*$AG228)+$AE228,0)</f>
        <v>2.5826945800965051</v>
      </c>
      <c r="AJ228">
        <f>IFERROR(((VLOOKUP(T228,'Team data'!$B$2:$L$21,11)*$AF228)+(VLOOKUP(T228,'Team data'!$B$2:$L$21,11)*$AG228)+$AE228),0)+IFERROR((VLOOKUP(U228,'Team data'!$B$2:$L$21,11)*$AF228)+(VLOOKUP(U228,'Team data'!$B$2:$L$21,11)*$AG228)+$AE228,0)</f>
        <v>6.1223689281307347</v>
      </c>
      <c r="AK228">
        <f>IFERROR(((VLOOKUP(V228,'Team data'!$B$2:$L$21,11)*$AF228)+(VLOOKUP(V228,'Team data'!$B$2:$L$21,11)*$AG228)+$AE228),0)+IFERROR((VLOOKUP(W228,'Team data'!$B$2:$L$21,11)*$AF228)+(VLOOKUP(W228,'Team data'!$B$2:$L$21,11)*$AG228)+$AE228,0)</f>
        <v>2.749712601231908</v>
      </c>
      <c r="AL228">
        <f>IFERROR(((VLOOKUP(X228,'Team data'!$B$2:$L$21,11)*$AF228)+(VLOOKUP(X228,'Team data'!$B$2:$L$21,11)*$AG228)+$AE228),0)+IFERROR((VLOOKUP(Y228,'Team data'!$B$2:$L$21,11)*$AF228)+(VLOOKUP(Y228,'Team data'!$B$2:$L$21,11)*$AG228)+$AE228,0)</f>
        <v>2.6170113341537791</v>
      </c>
      <c r="AM228">
        <f>IFERROR(((VLOOKUP(Z228,'Team data'!$B$2:$L$21,11)*$AF228)+(VLOOKUP(Z228,'Team data'!$B$2:$L$21,11)*$AG228)+$AE228),0)+IFERROR((VLOOKUP(AA228,'Team data'!$B$2:$L$21,11)*$AF228)+(VLOOKUP(AA228,'Team data'!$B$2:$L$21,11)*$AG228)+$AE228,0)</f>
        <v>5.194916223080261</v>
      </c>
      <c r="AN228">
        <f>IFERROR(((VLOOKUP(AB228,'Team data'!$B$2:$L$21,11)*$AF228)+(VLOOKUP(AB228,'Team data'!$B$2:$L$21,11)*$AG228)+$AE228),0)+IFERROR((VLOOKUP(AC228,'Team data'!$B$2:$L$21,11)*$AF228)+(VLOOKUP(AC228,'Team data'!$B$2:$L$21,11)*$AG228)+$AE228,0)</f>
        <v>6.7846097279447148</v>
      </c>
      <c r="AO228">
        <f>IFERROR((VLOOKUP(AD228,'Team data'!$B$2:$L$21,11)*$AF228)+(VLOOKUP(AD228,'Team data'!$B$2:$L$21,11)*$AG228)+$AE228,0)</f>
        <v>2.9327843828105449</v>
      </c>
      <c r="AP228">
        <f t="shared" si="3"/>
        <v>31.886983872543336</v>
      </c>
    </row>
    <row r="229" spans="1:42">
      <c r="A229" t="s">
        <v>335</v>
      </c>
      <c r="B229" t="s">
        <v>51</v>
      </c>
      <c r="C229" t="s">
        <v>52</v>
      </c>
      <c r="D229" t="s">
        <v>103</v>
      </c>
      <c r="E229" t="s">
        <v>104</v>
      </c>
      <c r="F229" s="2">
        <v>0.01</v>
      </c>
      <c r="G229" s="2">
        <v>0.1</v>
      </c>
      <c r="H229" s="2">
        <v>0.01</v>
      </c>
      <c r="I229" s="2">
        <v>0.11</v>
      </c>
      <c r="J229" s="2">
        <v>0.1</v>
      </c>
      <c r="K229" s="2">
        <v>0.09</v>
      </c>
      <c r="L229" s="2">
        <f>(F229+H229+J229)/3</f>
        <v>0.04</v>
      </c>
      <c r="M229" s="2">
        <f>(G229+I229+K229)/3</f>
        <v>0.10000000000000002</v>
      </c>
      <c r="N229" s="2">
        <f>SUM(L229+M229)</f>
        <v>0.14000000000000001</v>
      </c>
      <c r="O229" s="2">
        <v>46</v>
      </c>
      <c r="P229" t="s">
        <v>41</v>
      </c>
      <c r="Q229" t="s">
        <v>77</v>
      </c>
      <c r="S229" t="s">
        <v>70</v>
      </c>
      <c r="T229" t="s">
        <v>79</v>
      </c>
      <c r="V229" t="s">
        <v>105</v>
      </c>
      <c r="X229" t="s">
        <v>44</v>
      </c>
      <c r="Z229" t="s">
        <v>81</v>
      </c>
      <c r="AB229" t="s">
        <v>74</v>
      </c>
      <c r="AC229" t="s">
        <v>42</v>
      </c>
      <c r="AD229" t="s">
        <v>45</v>
      </c>
      <c r="AE229" t="str">
        <f>IF(O229&gt;59,"2","1")</f>
        <v>1</v>
      </c>
      <c r="AF229">
        <f>IF(C229="D",L229*6, IF( C229="M",L229*5, L229*4))</f>
        <v>0.2</v>
      </c>
      <c r="AG229">
        <f>IF(D229="D",M229*3, IF( D229="M",M229*3, M229*3))</f>
        <v>0.30000000000000004</v>
      </c>
      <c r="AH229">
        <f>IFERROR(((VLOOKUP(Q229,'Team data'!$B$2:$L$21,11)*$AF229)+(VLOOKUP(Q229,'Team data'!$B$2:$L$21,11)*$AG229)+$AE229),0)+IFERROR((VLOOKUP(R229,'Team data'!$B$2:$L$21,11)*$AF229)+(VLOOKUP(R229,'Team data'!$B$2:$L$21,11)*$AG229)+$AE229,0)</f>
        <v>1.315615608949865</v>
      </c>
      <c r="AI229">
        <f>IFERROR((VLOOKUP(S229,'Team data'!$B$2:$L$21,11)*$AF229)+(VLOOKUP(S229,'Team data'!$B$2:$L$21,11)*$AG229)+$AE229,0)</f>
        <v>1.6235560375180988</v>
      </c>
      <c r="AJ229">
        <f>IFERROR(((VLOOKUP(T229,'Team data'!$B$2:$L$21,11)*$AF229)+(VLOOKUP(T229,'Team data'!$B$2:$L$21,11)*$AG229)+$AE229),0)+IFERROR((VLOOKUP(U229,'Team data'!$B$2:$L$21,11)*$AF229)+(VLOOKUP(U229,'Team data'!$B$2:$L$21,11)*$AG229)+$AE229,0)</f>
        <v>1.448253392426651</v>
      </c>
      <c r="AK229">
        <f>IFERROR(((VLOOKUP(V229,'Team data'!$B$2:$L$21,11)*$AF229)+(VLOOKUP(V229,'Team data'!$B$2:$L$21,11)*$AG229)+$AE229),0)+IFERROR((VLOOKUP(W229,'Team data'!$B$2:$L$21,11)*$AF229)+(VLOOKUP(W229,'Team data'!$B$2:$L$21,11)*$AG229)+$AE229,0)</f>
        <v>1.2381781804716592</v>
      </c>
      <c r="AL229">
        <f>IFERROR(((VLOOKUP(X229,'Team data'!$B$2:$L$21,11)*$AF229)+(VLOOKUP(X229,'Team data'!$B$2:$L$21,11)*$AG229)+$AE229),0)+IFERROR((VLOOKUP(Y229,'Team data'!$B$2:$L$21,11)*$AF229)+(VLOOKUP(Y229,'Team data'!$B$2:$L$21,11)*$AG229)+$AE229,0)</f>
        <v>1.5116829289023213</v>
      </c>
      <c r="AM229">
        <f>IFERROR(((VLOOKUP(Z229,'Team data'!$B$2:$L$21,11)*$AF229)+(VLOOKUP(Z229,'Team data'!$B$2:$L$21,11)*$AG229)+$AE229),0)+IFERROR((VLOOKUP(AA229,'Team data'!$B$2:$L$21,11)*$AF229)+(VLOOKUP(AA229,'Team data'!$B$2:$L$21,11)*$AG229)+$AE229,0)</f>
        <v>1.4093175638180617</v>
      </c>
      <c r="AN229">
        <f>IFERROR(((VLOOKUP(AB229,'Team data'!$B$2:$L$21,11)*$AF229)+(VLOOKUP(AB229,'Team data'!$B$2:$L$21,11)*$AG229)+$AE229),0)+IFERROR((VLOOKUP(AC229,'Team data'!$B$2:$L$21,11)*$AF229)+(VLOOKUP(AC229,'Team data'!$B$2:$L$21,11)*$AG229)+$AE229,0)</f>
        <v>3.1348503051020824</v>
      </c>
      <c r="AO229">
        <f>IFERROR((VLOOKUP(AD229,'Team data'!$B$2:$L$21,11)*$AF229)+(VLOOKUP(AD229,'Team data'!$B$2:$L$21,11)*$AG229)+$AE229,0)</f>
        <v>1.3023559026716502</v>
      </c>
      <c r="AP229">
        <f t="shared" si="3"/>
        <v>12.98380991986039</v>
      </c>
    </row>
    <row r="230" spans="1:42">
      <c r="A230" t="s">
        <v>336</v>
      </c>
      <c r="B230" t="s">
        <v>51</v>
      </c>
      <c r="C230" t="s">
        <v>52</v>
      </c>
      <c r="D230" t="s">
        <v>95</v>
      </c>
      <c r="E230" t="s">
        <v>76</v>
      </c>
      <c r="F230" s="2">
        <v>7.0000000000000007E-2</v>
      </c>
      <c r="G230" s="2">
        <v>0.02</v>
      </c>
      <c r="H230" s="2">
        <v>0.05</v>
      </c>
      <c r="I230" s="2">
        <v>0.04</v>
      </c>
      <c r="J230" s="2">
        <v>0.06</v>
      </c>
      <c r="K230" s="2">
        <v>0.03</v>
      </c>
      <c r="L230" s="2">
        <f>(F230+H230+J230)/3</f>
        <v>0.06</v>
      </c>
      <c r="M230" s="2">
        <f>(G230+I230+K230)/3</f>
        <v>0.03</v>
      </c>
      <c r="N230" s="2">
        <f>SUM(L230+M230)</f>
        <v>0.09</v>
      </c>
      <c r="O230" s="2">
        <v>94</v>
      </c>
      <c r="P230" t="s">
        <v>41</v>
      </c>
      <c r="Q230" t="s">
        <v>49</v>
      </c>
      <c r="S230" t="s">
        <v>44</v>
      </c>
      <c r="T230" t="s">
        <v>97</v>
      </c>
      <c r="V230" t="s">
        <v>61</v>
      </c>
      <c r="X230" t="s">
        <v>60</v>
      </c>
      <c r="Z230" t="s">
        <v>40</v>
      </c>
      <c r="AB230" t="s">
        <v>98</v>
      </c>
      <c r="AC230" t="s">
        <v>85</v>
      </c>
      <c r="AD230" t="s">
        <v>99</v>
      </c>
      <c r="AE230" t="str">
        <f>IF(O230&gt;59,"2","1")</f>
        <v>2</v>
      </c>
      <c r="AF230">
        <f>IF(C230="D",L230*6, IF( C230="M",L230*5, L230*4))</f>
        <v>0.3</v>
      </c>
      <c r="AG230">
        <f>IF(D230="D",M230*3, IF( D230="M",M230*3, M230*3))</f>
        <v>0.09</v>
      </c>
      <c r="AH230">
        <f>IFERROR(((VLOOKUP(Q230,'Team data'!$B$2:$L$21,11)*$AF230)+(VLOOKUP(Q230,'Team data'!$B$2:$L$21,11)*$AG230)+$AE230),0)+IFERROR((VLOOKUP(R230,'Team data'!$B$2:$L$21,11)*$AF230)+(VLOOKUP(R230,'Team data'!$B$2:$L$21,11)*$AG230)+$AE230,0)</f>
        <v>2.3529592661105747</v>
      </c>
      <c r="AI230">
        <f>IFERROR((VLOOKUP(S230,'Team data'!$B$2:$L$21,11)*$AF230)+(VLOOKUP(S230,'Team data'!$B$2:$L$21,11)*$AG230)+$AE230,0)</f>
        <v>2.3991126845438107</v>
      </c>
      <c r="AJ230">
        <f>IFERROR(((VLOOKUP(T230,'Team data'!$B$2:$L$21,11)*$AF230)+(VLOOKUP(T230,'Team data'!$B$2:$L$21,11)*$AG230)+$AE230),0)+IFERROR((VLOOKUP(U230,'Team data'!$B$2:$L$21,11)*$AF230)+(VLOOKUP(U230,'Team data'!$B$2:$L$21,11)*$AG230)+$AE230,0)</f>
        <v>2.3838580571139683</v>
      </c>
      <c r="AK230">
        <f>IFERROR(((VLOOKUP(V230,'Team data'!$B$2:$L$21,11)*$AF230)+(VLOOKUP(V230,'Team data'!$B$2:$L$21,11)*$AG230)+$AE230),0)+IFERROR((VLOOKUP(W230,'Team data'!$B$2:$L$21,11)*$AF230)+(VLOOKUP(W230,'Team data'!$B$2:$L$21,11)*$AG230)+$AE230,0)</f>
        <v>2.4229272014819996</v>
      </c>
      <c r="AL230">
        <f>IFERROR(((VLOOKUP(X230,'Team data'!$B$2:$L$21,11)*$AF230)+(VLOOKUP(X230,'Team data'!$B$2:$L$21,11)*$AG230)+$AE230),0)+IFERROR((VLOOKUP(Y230,'Team data'!$B$2:$L$21,11)*$AF230)+(VLOOKUP(Y230,'Team data'!$B$2:$L$21,11)*$AG230)+$AE230,0)</f>
        <v>2.3529592661105747</v>
      </c>
      <c r="AM230">
        <f>IFERROR(((VLOOKUP(Z230,'Team data'!$B$2:$L$21,11)*$AF230)+(VLOOKUP(Z230,'Team data'!$B$2:$L$21,11)*$AG230)+$AE230),0)+IFERROR((VLOOKUP(AA230,'Team data'!$B$2:$L$21,11)*$AF230)+(VLOOKUP(AA230,'Team data'!$B$2:$L$21,11)*$AG230)+$AE230,0)</f>
        <v>2.3588854957471526</v>
      </c>
      <c r="AN230">
        <f>IFERROR(((VLOOKUP(AB230,'Team data'!$B$2:$L$21,11)*$AF230)+(VLOOKUP(AB230,'Team data'!$B$2:$L$21,11)*$AG230)+$AE230),0)+IFERROR((VLOOKUP(AC230,'Team data'!$B$2:$L$21,11)*$AF230)+(VLOOKUP(AC230,'Team data'!$B$2:$L$21,11)*$AG230)+$AE230,0)</f>
        <v>4.8424510243442072</v>
      </c>
      <c r="AO230">
        <f>IFERROR((VLOOKUP(AD230,'Team data'!$B$2:$L$21,11)*$AF230)+(VLOOKUP(AD230,'Team data'!$B$2:$L$21,11)*$AG230)+$AE230,0)</f>
        <v>2.3261902174068831</v>
      </c>
      <c r="AP230">
        <f t="shared" si="3"/>
        <v>21.439343212859168</v>
      </c>
    </row>
    <row r="231" spans="1:42">
      <c r="A231" t="s">
        <v>337</v>
      </c>
      <c r="B231" t="s">
        <v>63</v>
      </c>
      <c r="C231" t="s">
        <v>64</v>
      </c>
      <c r="D231" t="s">
        <v>128</v>
      </c>
      <c r="E231" t="s">
        <v>80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f>(F231+H231+J231)/3</f>
        <v>0</v>
      </c>
      <c r="M231" s="2">
        <f>(G231+I231+K231)/3</f>
        <v>0</v>
      </c>
      <c r="N231" s="2">
        <f>SUM(L231+M231)</f>
        <v>0</v>
      </c>
      <c r="O231" s="2">
        <v>96</v>
      </c>
      <c r="P231" t="s">
        <v>41</v>
      </c>
      <c r="Q231" t="s">
        <v>79</v>
      </c>
      <c r="S231" t="s">
        <v>68</v>
      </c>
      <c r="T231" t="s">
        <v>46</v>
      </c>
      <c r="V231" t="s">
        <v>40</v>
      </c>
      <c r="X231" t="s">
        <v>75</v>
      </c>
      <c r="Z231" t="s">
        <v>56</v>
      </c>
      <c r="AA231" t="s">
        <v>74</v>
      </c>
      <c r="AB231" t="s">
        <v>97</v>
      </c>
      <c r="AC231" t="s">
        <v>90</v>
      </c>
      <c r="AD231" t="s">
        <v>104</v>
      </c>
      <c r="AE231" t="str">
        <f>IF(O231&gt;59,"2","1")</f>
        <v>2</v>
      </c>
      <c r="AF231">
        <f>IF(C231="D",L231*6, IF( C231="M",L231*5, L231*4))</f>
        <v>0</v>
      </c>
      <c r="AG231">
        <f>IF(D231="D",M231*3, IF( D231="M",M231*3, M231*3))</f>
        <v>0</v>
      </c>
      <c r="AH231">
        <f>IFERROR(((VLOOKUP(Q231,'Team data'!$B$2:$L$21,11)*$AF231)+(VLOOKUP(Q231,'Team data'!$B$2:$L$21,11)*$AG231)+$AE231),0)+IFERROR((VLOOKUP(R231,'Team data'!$B$2:$L$21,11)*$AF231)+(VLOOKUP(R231,'Team data'!$B$2:$L$21,11)*$AG231)+$AE231,0)</f>
        <v>2</v>
      </c>
      <c r="AI231">
        <f>IFERROR((VLOOKUP(S231,'Team data'!$B$2:$L$21,11)*$AF231)+(VLOOKUP(S231,'Team data'!$B$2:$L$21,11)*$AG231)+$AE231,0)</f>
        <v>2</v>
      </c>
      <c r="AJ231">
        <f>IFERROR(((VLOOKUP(T231,'Team data'!$B$2:$L$21,11)*$AF231)+(VLOOKUP(T231,'Team data'!$B$2:$L$21,11)*$AG231)+$AE231),0)+IFERROR((VLOOKUP(U231,'Team data'!$B$2:$L$21,11)*$AF231)+(VLOOKUP(U231,'Team data'!$B$2:$L$21,11)*$AG231)+$AE231,0)</f>
        <v>2</v>
      </c>
      <c r="AK231">
        <f>IFERROR(((VLOOKUP(V231,'Team data'!$B$2:$L$21,11)*$AF231)+(VLOOKUP(V231,'Team data'!$B$2:$L$21,11)*$AG231)+$AE231),0)+IFERROR((VLOOKUP(W231,'Team data'!$B$2:$L$21,11)*$AF231)+(VLOOKUP(W231,'Team data'!$B$2:$L$21,11)*$AG231)+$AE231,0)</f>
        <v>2</v>
      </c>
      <c r="AL231">
        <f>IFERROR(((VLOOKUP(X231,'Team data'!$B$2:$L$21,11)*$AF231)+(VLOOKUP(X231,'Team data'!$B$2:$L$21,11)*$AG231)+$AE231),0)+IFERROR((VLOOKUP(Y231,'Team data'!$B$2:$L$21,11)*$AF231)+(VLOOKUP(Y231,'Team data'!$B$2:$L$21,11)*$AG231)+$AE231,0)</f>
        <v>2</v>
      </c>
      <c r="AM231">
        <f>IFERROR(((VLOOKUP(Z231,'Team data'!$B$2:$L$21,11)*$AF231)+(VLOOKUP(Z231,'Team data'!$B$2:$L$21,11)*$AG231)+$AE231),0)+IFERROR((VLOOKUP(AA231,'Team data'!$B$2:$L$21,11)*$AF231)+(VLOOKUP(AA231,'Team data'!$B$2:$L$21,11)*$AG231)+$AE231,0)</f>
        <v>4</v>
      </c>
      <c r="AN231">
        <f>IFERROR(((VLOOKUP(AB231,'Team data'!$B$2:$L$21,11)*$AF231)+(VLOOKUP(AB231,'Team data'!$B$2:$L$21,11)*$AG231)+$AE231),0)+IFERROR((VLOOKUP(AC231,'Team data'!$B$2:$L$21,11)*$AF231)+(VLOOKUP(AC231,'Team data'!$B$2:$L$21,11)*$AG231)+$AE231,0)</f>
        <v>4</v>
      </c>
      <c r="AO231">
        <f>IFERROR((VLOOKUP(AD231,'Team data'!$B$2:$L$21,11)*$AF231)+(VLOOKUP(AD231,'Team data'!$B$2:$L$21,11)*$AG231)+$AE231,0)</f>
        <v>2</v>
      </c>
      <c r="AP231">
        <f t="shared" si="3"/>
        <v>20</v>
      </c>
    </row>
    <row r="232" spans="1:42">
      <c r="A232" t="s">
        <v>338</v>
      </c>
      <c r="B232" t="s">
        <v>51</v>
      </c>
      <c r="C232" t="s">
        <v>52</v>
      </c>
      <c r="D232" t="s">
        <v>147</v>
      </c>
      <c r="E232" t="s">
        <v>48</v>
      </c>
      <c r="F232" s="2">
        <v>0.26</v>
      </c>
      <c r="G232" s="2">
        <v>0.32</v>
      </c>
      <c r="H232" s="2">
        <v>0.22</v>
      </c>
      <c r="I232" s="2">
        <v>0.41</v>
      </c>
      <c r="J232" s="2">
        <v>0.18</v>
      </c>
      <c r="K232" s="2">
        <v>0.38</v>
      </c>
      <c r="L232" s="2">
        <f>(F232+H232+J232)/3</f>
        <v>0.21999999999999997</v>
      </c>
      <c r="M232" s="2">
        <f>(G232+I232+K232)/3</f>
        <v>0.36999999999999994</v>
      </c>
      <c r="N232" s="2">
        <f>SUM(L232+M232)</f>
        <v>0.58999999999999986</v>
      </c>
      <c r="O232" s="2">
        <v>76</v>
      </c>
      <c r="P232" t="s">
        <v>41</v>
      </c>
      <c r="Q232" t="s">
        <v>84</v>
      </c>
      <c r="S232" t="s">
        <v>91</v>
      </c>
      <c r="T232" t="s">
        <v>67</v>
      </c>
      <c r="V232" t="s">
        <v>104</v>
      </c>
      <c r="X232" t="s">
        <v>90</v>
      </c>
      <c r="Z232" t="s">
        <v>61</v>
      </c>
      <c r="AA232" t="s">
        <v>98</v>
      </c>
      <c r="AB232" t="s">
        <v>54</v>
      </c>
      <c r="AD232" t="s">
        <v>58</v>
      </c>
      <c r="AE232" t="str">
        <f>IF(O232&gt;59,"2","1")</f>
        <v>2</v>
      </c>
      <c r="AF232">
        <f>IF(C232="D",L232*6, IF( C232="M",L232*5, L232*4))</f>
        <v>1.0999999999999999</v>
      </c>
      <c r="AG232">
        <f>IF(D232="D",M232*3, IF( D232="M",M232*3, M232*3))</f>
        <v>1.1099999999999999</v>
      </c>
      <c r="AH232">
        <f>IFERROR(((VLOOKUP(Q232,'Team data'!$B$2:$L$21,11)*$AF232)+(VLOOKUP(Q232,'Team data'!$B$2:$L$21,11)*$AG232)+$AE232),0)+IFERROR((VLOOKUP(R232,'Team data'!$B$2:$L$21,11)*$AF232)+(VLOOKUP(R232,'Team data'!$B$2:$L$21,11)*$AG232)+$AE232,0)</f>
        <v>4.2616385457482595</v>
      </c>
      <c r="AI232">
        <f>IFERROR((VLOOKUP(S232,'Team data'!$B$2:$L$21,11)*$AF232)+(VLOOKUP(S232,'Team data'!$B$2:$L$21,11)*$AG232)+$AE232,0)</f>
        <v>3.3950209915584031</v>
      </c>
      <c r="AJ232">
        <f>IFERROR(((VLOOKUP(T232,'Team data'!$B$2:$L$21,11)*$AF232)+(VLOOKUP(T232,'Team data'!$B$2:$L$21,11)*$AG232)+$AE232),0)+IFERROR((VLOOKUP(U232,'Team data'!$B$2:$L$21,11)*$AF232)+(VLOOKUP(U232,'Team data'!$B$2:$L$21,11)*$AG232)+$AE232,0)</f>
        <v>4.0001025079599222</v>
      </c>
      <c r="AK232">
        <f>IFERROR(((VLOOKUP(V232,'Team data'!$B$2:$L$21,11)*$AF232)+(VLOOKUP(V232,'Team data'!$B$2:$L$21,11)*$AG232)+$AE232),0)+IFERROR((VLOOKUP(W232,'Team data'!$B$2:$L$21,11)*$AF232)+(VLOOKUP(W232,'Team data'!$B$2:$L$21,11)*$AG232)+$AE232,0)</f>
        <v>4.4957508063464822</v>
      </c>
      <c r="AL232">
        <f>IFERROR(((VLOOKUP(X232,'Team data'!$B$2:$L$21,11)*$AF232)+(VLOOKUP(X232,'Team data'!$B$2:$L$21,11)*$AG232)+$AE232),0)+IFERROR((VLOOKUP(Y232,'Team data'!$B$2:$L$21,11)*$AF232)+(VLOOKUP(Y232,'Team data'!$B$2:$L$21,11)*$AG232)+$AE232,0)</f>
        <v>4.7561176858299961</v>
      </c>
      <c r="AM232">
        <f>IFERROR(((VLOOKUP(Z232,'Team data'!$B$2:$L$21,11)*$AF232)+(VLOOKUP(Z232,'Team data'!$B$2:$L$21,11)*$AG232)+$AE232),0)+IFERROR((VLOOKUP(AA232,'Team data'!$B$2:$L$21,11)*$AF232)+(VLOOKUP(AA232,'Team data'!$B$2:$L$21,11)*$AG232)+$AE232,0)</f>
        <v>8.4701449262108106</v>
      </c>
      <c r="AN232">
        <f>IFERROR(((VLOOKUP(AB232,'Team data'!$B$2:$L$21,11)*$AF232)+(VLOOKUP(AB232,'Team data'!$B$2:$L$21,11)*$AG232)+$AE232),0)+IFERROR((VLOOKUP(AC232,'Team data'!$B$2:$L$21,11)*$AF232)+(VLOOKUP(AC232,'Team data'!$B$2:$L$21,11)*$AG232)+$AE232,0)</f>
        <v>4.0336844759005324</v>
      </c>
      <c r="AO232">
        <f>IFERROR((VLOOKUP(AD232,'Team data'!$B$2:$L$21,11)*$AF232)+(VLOOKUP(AD232,'Team data'!$B$2:$L$21,11)*$AG232)+$AE232,0)</f>
        <v>4.0001025079599222</v>
      </c>
      <c r="AP232">
        <f t="shared" si="3"/>
        <v>37.412562447514333</v>
      </c>
    </row>
    <row r="233" spans="1:42">
      <c r="A233" t="s">
        <v>339</v>
      </c>
      <c r="B233" t="s">
        <v>51</v>
      </c>
      <c r="C233" t="s">
        <v>52</v>
      </c>
      <c r="D233" t="s">
        <v>95</v>
      </c>
      <c r="E233" t="s">
        <v>76</v>
      </c>
      <c r="F233" s="2">
        <v>0.04</v>
      </c>
      <c r="G233" s="2">
        <v>0.15</v>
      </c>
      <c r="H233" s="2">
        <v>0.05</v>
      </c>
      <c r="I233" s="2">
        <v>0.05</v>
      </c>
      <c r="J233" s="2">
        <v>0.05</v>
      </c>
      <c r="K233" s="2">
        <v>0.06</v>
      </c>
      <c r="L233" s="2">
        <f>(F233+H233+J233)/3</f>
        <v>4.6666666666666669E-2</v>
      </c>
      <c r="M233" s="2">
        <f>(G233+I233+K233)/3</f>
        <v>8.666666666666667E-2</v>
      </c>
      <c r="N233" s="2">
        <f>SUM(L233+M233)</f>
        <v>0.13333333333333333</v>
      </c>
      <c r="O233" s="2">
        <v>36</v>
      </c>
      <c r="P233" t="s">
        <v>41</v>
      </c>
      <c r="Q233" t="s">
        <v>49</v>
      </c>
      <c r="S233" t="s">
        <v>44</v>
      </c>
      <c r="T233" t="s">
        <v>97</v>
      </c>
      <c r="V233" t="s">
        <v>61</v>
      </c>
      <c r="X233" t="s">
        <v>60</v>
      </c>
      <c r="Z233" t="s">
        <v>40</v>
      </c>
      <c r="AB233" t="s">
        <v>98</v>
      </c>
      <c r="AC233" t="s">
        <v>85</v>
      </c>
      <c r="AD233" t="s">
        <v>99</v>
      </c>
      <c r="AE233" t="str">
        <f>IF(O233&gt;59,"2","1")</f>
        <v>1</v>
      </c>
      <c r="AF233">
        <f>IF(C233="D",L233*6, IF( C233="M",L233*5, L233*4))</f>
        <v>0.23333333333333334</v>
      </c>
      <c r="AG233">
        <f>IF(D233="D",M233*3, IF( D233="M",M233*3, M233*3))</f>
        <v>0.26</v>
      </c>
      <c r="AH233">
        <f>IFERROR(((VLOOKUP(Q233,'Team data'!$B$2:$L$21,11)*$AF233)+(VLOOKUP(Q233,'Team data'!$B$2:$L$21,11)*$AG233)+$AE233),0)+IFERROR((VLOOKUP(R233,'Team data'!$B$2:$L$21,11)*$AF233)+(VLOOKUP(R233,'Team data'!$B$2:$L$21,11)*$AG233)+$AE233,0)</f>
        <v>1.4464783879005558</v>
      </c>
      <c r="AI233">
        <f>IFERROR((VLOOKUP(S233,'Team data'!$B$2:$L$21,11)*$AF233)+(VLOOKUP(S233,'Team data'!$B$2:$L$21,11)*$AG233)+$AE233,0)</f>
        <v>1.5048604898502902</v>
      </c>
      <c r="AJ233">
        <f>IFERROR(((VLOOKUP(T233,'Team data'!$B$2:$L$21,11)*$AF233)+(VLOOKUP(T233,'Team data'!$B$2:$L$21,11)*$AG233)+$AE233),0)+IFERROR((VLOOKUP(U233,'Team data'!$B$2:$L$21,11)*$AF233)+(VLOOKUP(U233,'Team data'!$B$2:$L$21,11)*$AG233)+$AE233,0)</f>
        <v>1.485564038058695</v>
      </c>
      <c r="AK233">
        <f>IFERROR(((VLOOKUP(V233,'Team data'!$B$2:$L$21,11)*$AF233)+(VLOOKUP(V233,'Team data'!$B$2:$L$21,11)*$AG233)+$AE233),0)+IFERROR((VLOOKUP(W233,'Team data'!$B$2:$L$21,11)*$AF233)+(VLOOKUP(W233,'Team data'!$B$2:$L$21,11)*$AG233)+$AE233,0)</f>
        <v>1.5349848360627008</v>
      </c>
      <c r="AL233">
        <f>IFERROR(((VLOOKUP(X233,'Team data'!$B$2:$L$21,11)*$AF233)+(VLOOKUP(X233,'Team data'!$B$2:$L$21,11)*$AG233)+$AE233),0)+IFERROR((VLOOKUP(Y233,'Team data'!$B$2:$L$21,11)*$AF233)+(VLOOKUP(Y233,'Team data'!$B$2:$L$21,11)*$AG233)+$AE233,0)</f>
        <v>1.4464783879005558</v>
      </c>
      <c r="AM233">
        <f>IFERROR(((VLOOKUP(Z233,'Team data'!$B$2:$L$21,11)*$AF233)+(VLOOKUP(Z233,'Team data'!$B$2:$L$21,11)*$AG233)+$AE233),0)+IFERROR((VLOOKUP(AA233,'Team data'!$B$2:$L$21,11)*$AF233)+(VLOOKUP(AA233,'Team data'!$B$2:$L$21,11)*$AG233)+$AE233,0)</f>
        <v>1.4539748151331506</v>
      </c>
      <c r="AN233">
        <f>IFERROR(((VLOOKUP(AB233,'Team data'!$B$2:$L$21,11)*$AF233)+(VLOOKUP(AB233,'Team data'!$B$2:$L$21,11)*$AG233)+$AE233),0)+IFERROR((VLOOKUP(AC233,'Team data'!$B$2:$L$21,11)*$AF233)+(VLOOKUP(AC233,'Team data'!$B$2:$L$21,11)*$AG233)+$AE233,0)</f>
        <v>3.0656645436148939</v>
      </c>
      <c r="AO233">
        <f>IFERROR((VLOOKUP(AD233,'Team data'!$B$2:$L$21,11)*$AF233)+(VLOOKUP(AD233,'Team data'!$B$2:$L$21,11)*$AG233)+$AE233,0)</f>
        <v>1.4126166852668263</v>
      </c>
      <c r="AP233">
        <f t="shared" si="3"/>
        <v>13.350622183787667</v>
      </c>
    </row>
    <row r="234" spans="1:42">
      <c r="A234" t="s">
        <v>340</v>
      </c>
      <c r="B234" t="s">
        <v>37</v>
      </c>
      <c r="C234" t="s">
        <v>38</v>
      </c>
      <c r="D234" t="s">
        <v>65</v>
      </c>
      <c r="E234" t="s">
        <v>46</v>
      </c>
      <c r="F234" s="2">
        <v>0.04</v>
      </c>
      <c r="G234" s="2">
        <v>0.09</v>
      </c>
      <c r="H234" s="2">
        <v>0.04</v>
      </c>
      <c r="I234" s="2">
        <v>0.06</v>
      </c>
      <c r="J234" s="2">
        <v>0.03</v>
      </c>
      <c r="K234" s="2">
        <v>7.0000000000000007E-2</v>
      </c>
      <c r="L234" s="2">
        <f>(F234+H234+J234)/3</f>
        <v>3.6666666666666667E-2</v>
      </c>
      <c r="M234" s="2">
        <f>(G234+I234+K234)/3</f>
        <v>7.3333333333333334E-2</v>
      </c>
      <c r="N234" s="2">
        <f>SUM(L234+M234)</f>
        <v>0.11</v>
      </c>
      <c r="O234" s="2">
        <v>93</v>
      </c>
      <c r="P234" t="s">
        <v>41</v>
      </c>
      <c r="Q234" t="s">
        <v>66</v>
      </c>
      <c r="S234" t="s">
        <v>67</v>
      </c>
      <c r="T234" t="s">
        <v>68</v>
      </c>
      <c r="U234" t="s">
        <v>45</v>
      </c>
      <c r="V234" t="s">
        <v>69</v>
      </c>
      <c r="X234" t="s">
        <v>54</v>
      </c>
      <c r="Z234" t="s">
        <v>70</v>
      </c>
      <c r="AA234" t="s">
        <v>59</v>
      </c>
      <c r="AB234" t="s">
        <v>71</v>
      </c>
      <c r="AD234" t="s">
        <v>42</v>
      </c>
      <c r="AE234" t="str">
        <f>IF(O234&gt;59,"2","1")</f>
        <v>2</v>
      </c>
      <c r="AF234">
        <f>IF(C234="D",L234*6, IF( C234="M",L234*5, L234*4))</f>
        <v>0.22</v>
      </c>
      <c r="AG234">
        <f>IF(D234="D",M234*3, IF( D234="M",M234*3, M234*3))</f>
        <v>0.22</v>
      </c>
      <c r="AH234">
        <f>IFERROR(((VLOOKUP(Q234,'Team data'!$B$2:$L$21,11)*$AF234)+(VLOOKUP(Q234,'Team data'!$B$2:$L$21,11)*$AG234)+$AE234),0)+IFERROR((VLOOKUP(R234,'Team data'!$B$2:$L$21,11)*$AF234)+(VLOOKUP(R234,'Team data'!$B$2:$L$21,11)*$AG234)+$AE234,0)</f>
        <v>2.3601994561598945</v>
      </c>
      <c r="AI234">
        <f>IFERROR((VLOOKUP(S234,'Team data'!$B$2:$L$21,11)*$AF234)+(VLOOKUP(S234,'Team data'!$B$2:$L$21,11)*$AG234)+$AE234,0)</f>
        <v>2.3982104540734688</v>
      </c>
      <c r="AJ234">
        <f>IFERROR(((VLOOKUP(T234,'Team data'!$B$2:$L$21,11)*$AF234)+(VLOOKUP(T234,'Team data'!$B$2:$L$21,11)*$AG234)+$AE234),0)+IFERROR((VLOOKUP(U234,'Team data'!$B$2:$L$21,11)*$AF234)+(VLOOKUP(U234,'Team data'!$B$2:$L$21,11)*$AG234)+$AE234,0)</f>
        <v>4.7059482607837966</v>
      </c>
      <c r="AK234">
        <f>IFERROR(((VLOOKUP(V234,'Team data'!$B$2:$L$21,11)*$AF234)+(VLOOKUP(V234,'Team data'!$B$2:$L$21,11)*$AG234)+$AE234),0)+IFERROR((VLOOKUP(W234,'Team data'!$B$2:$L$21,11)*$AF234)+(VLOOKUP(W234,'Team data'!$B$2:$L$21,11)*$AG234)+$AE234,0)</f>
        <v>2.4330706285388359</v>
      </c>
      <c r="AL234">
        <f>IFERROR(((VLOOKUP(X234,'Team data'!$B$2:$L$21,11)*$AF234)+(VLOOKUP(X234,'Team data'!$B$2:$L$21,11)*$AG234)+$AE234),0)+IFERROR((VLOOKUP(Y234,'Team data'!$B$2:$L$21,11)*$AF234)+(VLOOKUP(Y234,'Team data'!$B$2:$L$21,11)*$AG234)+$AE234,0)</f>
        <v>2.4048964567403774</v>
      </c>
      <c r="AM234">
        <f>IFERROR(((VLOOKUP(Z234,'Team data'!$B$2:$L$21,11)*$AF234)+(VLOOKUP(Z234,'Team data'!$B$2:$L$21,11)*$AG234)+$AE234),0)+IFERROR((VLOOKUP(AA234,'Team data'!$B$2:$L$21,11)*$AF234)+(VLOOKUP(AA234,'Team data'!$B$2:$L$21,11)*$AG234)+$AE234,0)</f>
        <v>4.9167387890647181</v>
      </c>
      <c r="AN234">
        <f>IFERROR(((VLOOKUP(AB234,'Team data'!$B$2:$L$21,11)*$AF234)+(VLOOKUP(AB234,'Team data'!$B$2:$L$21,11)*$AG234)+$AE234),0)+IFERROR((VLOOKUP(AC234,'Team data'!$B$2:$L$21,11)*$AF234)+(VLOOKUP(AC234,'Team data'!$B$2:$L$21,11)*$AG234)+$AE234,0)</f>
        <v>2.4771486375694356</v>
      </c>
      <c r="AO234">
        <f>IFERROR((VLOOKUP(AD234,'Team data'!$B$2:$L$21,11)*$AF234)+(VLOOKUP(AD234,'Team data'!$B$2:$L$21,11)*$AG234)+$AE234,0)</f>
        <v>2.4610456702120418</v>
      </c>
      <c r="AP234">
        <f t="shared" si="3"/>
        <v>24.15725835314257</v>
      </c>
    </row>
    <row r="235" spans="1:42">
      <c r="A235" t="s">
        <v>341</v>
      </c>
      <c r="B235" t="s">
        <v>37</v>
      </c>
      <c r="C235" t="s">
        <v>38</v>
      </c>
      <c r="D235" t="s">
        <v>122</v>
      </c>
      <c r="E235" t="s">
        <v>61</v>
      </c>
      <c r="F235" s="2">
        <v>0.04</v>
      </c>
      <c r="G235" s="2">
        <v>0.11</v>
      </c>
      <c r="H235" s="2">
        <v>0.08</v>
      </c>
      <c r="I235" s="2">
        <v>0.05</v>
      </c>
      <c r="J235" s="2">
        <v>0.05</v>
      </c>
      <c r="K235" s="2">
        <v>0.1</v>
      </c>
      <c r="L235" s="2">
        <f>(F235+H235+J235)/3</f>
        <v>5.6666666666666664E-2</v>
      </c>
      <c r="M235" s="2">
        <f>(G235+I235+K235)/3</f>
        <v>8.666666666666667E-2</v>
      </c>
      <c r="N235" s="2">
        <f>SUM(L235+M235)</f>
        <v>0.14333333333333334</v>
      </c>
      <c r="O235" s="2">
        <v>86</v>
      </c>
      <c r="P235" t="s">
        <v>96</v>
      </c>
      <c r="Q235" t="s">
        <v>59</v>
      </c>
      <c r="S235" t="s">
        <v>56</v>
      </c>
      <c r="T235" t="s">
        <v>74</v>
      </c>
      <c r="U235" t="s">
        <v>66</v>
      </c>
      <c r="V235" t="s">
        <v>47</v>
      </c>
      <c r="X235" t="s">
        <v>91</v>
      </c>
      <c r="Z235" t="s">
        <v>105</v>
      </c>
      <c r="AB235" t="s">
        <v>46</v>
      </c>
      <c r="AD235" t="s">
        <v>84</v>
      </c>
      <c r="AE235" t="str">
        <f>IF(O235&gt;59,"2","1")</f>
        <v>2</v>
      </c>
      <c r="AF235">
        <f>IF(C235="D",L235*6, IF( C235="M",L235*5, L235*4))</f>
        <v>0.33999999999999997</v>
      </c>
      <c r="AG235">
        <f>IF(D235="D",M235*3, IF( D235="M",M235*3, M235*3))</f>
        <v>0.26</v>
      </c>
      <c r="AH235">
        <f>IFERROR(((VLOOKUP(Q235,'Team data'!$B$2:$L$21,11)*$AF235)+(VLOOKUP(Q235,'Team data'!$B$2:$L$21,11)*$AG235)+$AE235),0)+IFERROR((VLOOKUP(R235,'Team data'!$B$2:$L$21,11)*$AF235)+(VLOOKUP(R235,'Team data'!$B$2:$L$21,11)*$AG235)+$AE235,0)</f>
        <v>2.5018311037028971</v>
      </c>
      <c r="AI235">
        <f>IFERROR((VLOOKUP(S235,'Team data'!$B$2:$L$21,11)*$AF235)+(VLOOKUP(S235,'Team data'!$B$2:$L$21,11)*$AG235)+$AE235,0)</f>
        <v>2.5629567740668269</v>
      </c>
      <c r="AJ235">
        <f>IFERROR(((VLOOKUP(T235,'Team data'!$B$2:$L$21,11)*$AF235)+(VLOOKUP(T235,'Team data'!$B$2:$L$21,11)*$AG235)+$AE235),0)+IFERROR((VLOOKUP(U235,'Team data'!$B$2:$L$21,11)*$AF235)+(VLOOKUP(U235,'Team data'!$B$2:$L$21,11)*$AG235)+$AE235,0)</f>
        <v>5.2243028015059334</v>
      </c>
      <c r="AK235">
        <f>IFERROR(((VLOOKUP(V235,'Team data'!$B$2:$L$21,11)*$AF235)+(VLOOKUP(V235,'Team data'!$B$2:$L$21,11)*$AG235)+$AE235),0)+IFERROR((VLOOKUP(W235,'Team data'!$B$2:$L$21,11)*$AF235)+(VLOOKUP(W235,'Team data'!$B$2:$L$21,11)*$AG235)+$AE235,0)</f>
        <v>2.8072994766483319</v>
      </c>
      <c r="AL235">
        <f>IFERROR(((VLOOKUP(X235,'Team data'!$B$2:$L$21,11)*$AF235)+(VLOOKUP(X235,'Team data'!$B$2:$L$21,11)*$AG235)+$AE235),0)+IFERROR((VLOOKUP(Y235,'Team data'!$B$2:$L$21,11)*$AF235)+(VLOOKUP(Y235,'Team data'!$B$2:$L$21,11)*$AG235)+$AE235,0)</f>
        <v>2.3787387307398378</v>
      </c>
      <c r="AM235">
        <f>IFERROR(((VLOOKUP(Z235,'Team data'!$B$2:$L$21,11)*$AF235)+(VLOOKUP(Z235,'Team data'!$B$2:$L$21,11)*$AG235)+$AE235),0)+IFERROR((VLOOKUP(AA235,'Team data'!$B$2:$L$21,11)*$AF235)+(VLOOKUP(AA235,'Team data'!$B$2:$L$21,11)*$AG235)+$AE235,0)</f>
        <v>2.2858138165659909</v>
      </c>
      <c r="AN235">
        <f>IFERROR(((VLOOKUP(AB235,'Team data'!$B$2:$L$21,11)*$AF235)+(VLOOKUP(AB235,'Team data'!$B$2:$L$21,11)*$AG235)+$AE235),0)+IFERROR((VLOOKUP(AC235,'Team data'!$B$2:$L$21,11)*$AF235)+(VLOOKUP(AC235,'Team data'!$B$2:$L$21,11)*$AG235)+$AE235,0)</f>
        <v>2.5028530100922826</v>
      </c>
      <c r="AO235">
        <f>IFERROR((VLOOKUP(AD235,'Team data'!$B$2:$L$21,11)*$AF235)+(VLOOKUP(AD235,'Team data'!$B$2:$L$21,11)*$AG235)+$AE235,0)</f>
        <v>2.6140195146827852</v>
      </c>
      <c r="AP235">
        <f t="shared" si="3"/>
        <v>22.877815228004888</v>
      </c>
    </row>
    <row r="236" spans="1:42">
      <c r="A236" t="s">
        <v>342</v>
      </c>
      <c r="B236" t="s">
        <v>51</v>
      </c>
      <c r="C236" t="s">
        <v>52</v>
      </c>
      <c r="D236" t="s">
        <v>108</v>
      </c>
      <c r="E236" t="s">
        <v>74</v>
      </c>
      <c r="F236" s="2">
        <v>7.0000000000000007E-2</v>
      </c>
      <c r="G236" s="2">
        <v>0.12</v>
      </c>
      <c r="H236" s="2">
        <v>0.08</v>
      </c>
      <c r="I236" s="2">
        <v>0.13</v>
      </c>
      <c r="J236" s="2">
        <v>7.0000000000000007E-2</v>
      </c>
      <c r="K236" s="2">
        <v>0.12</v>
      </c>
      <c r="L236" s="2">
        <f>(F236+H236+J236)/3</f>
        <v>7.3333333333333348E-2</v>
      </c>
      <c r="M236" s="2">
        <f>(G236+I236+K236)/3</f>
        <v>0.12333333333333334</v>
      </c>
      <c r="N236" s="2">
        <f>SUM(L236+M236)</f>
        <v>0.19666666666666668</v>
      </c>
      <c r="O236" s="2">
        <v>74</v>
      </c>
      <c r="P236" t="s">
        <v>41</v>
      </c>
      <c r="Q236" t="s">
        <v>97</v>
      </c>
      <c r="S236" t="s">
        <v>66</v>
      </c>
      <c r="T236" t="s">
        <v>71</v>
      </c>
      <c r="U236" t="s">
        <v>75</v>
      </c>
      <c r="V236" t="s">
        <v>58</v>
      </c>
      <c r="X236" t="s">
        <v>59</v>
      </c>
      <c r="Z236" t="s">
        <v>42</v>
      </c>
      <c r="AA236" t="s">
        <v>45</v>
      </c>
      <c r="AB236" t="s">
        <v>57</v>
      </c>
      <c r="AC236" t="s">
        <v>76</v>
      </c>
      <c r="AD236" t="s">
        <v>55</v>
      </c>
      <c r="AE236" t="str">
        <f>IF(O236&gt;59,"2","1")</f>
        <v>2</v>
      </c>
      <c r="AF236">
        <f>IF(C236="D",L236*6, IF( C236="M",L236*5, L236*4))</f>
        <v>0.36666666666666675</v>
      </c>
      <c r="AG236">
        <f>IF(D236="D",M236*3, IF( D236="M",M236*3, M236*3))</f>
        <v>0.37</v>
      </c>
      <c r="AH236">
        <f>IFERROR(((VLOOKUP(Q236,'Team data'!$B$2:$L$21,11)*$AF236)+(VLOOKUP(Q236,'Team data'!$B$2:$L$21,11)*$AG236)+$AE236),0)+IFERROR((VLOOKUP(R236,'Team data'!$B$2:$L$21,11)*$AF236)+(VLOOKUP(R236,'Team data'!$B$2:$L$21,11)*$AG236)+$AE236,0)</f>
        <v>2.7250652189930511</v>
      </c>
      <c r="AI236">
        <f>IFERROR((VLOOKUP(S236,'Team data'!$B$2:$L$21,11)*$AF236)+(VLOOKUP(S236,'Team data'!$B$2:$L$21,11)*$AG236)+$AE236,0)</f>
        <v>2.6030612106919442</v>
      </c>
      <c r="AJ236">
        <f>IFERROR(((VLOOKUP(T236,'Team data'!$B$2:$L$21,11)*$AF236)+(VLOOKUP(T236,'Team data'!$B$2:$L$21,11)*$AG236)+$AE236),0)+IFERROR((VLOOKUP(U236,'Team data'!$B$2:$L$21,11)*$AF236)+(VLOOKUP(U236,'Team data'!$B$2:$L$21,11)*$AG236)+$AE236,0)</f>
        <v>5.5707647122705044</v>
      </c>
      <c r="AK236">
        <f>IFERROR(((VLOOKUP(V236,'Team data'!$B$2:$L$21,11)*$AF236)+(VLOOKUP(V236,'Team data'!$B$2:$L$21,11)*$AG236)+$AE236),0)+IFERROR((VLOOKUP(W236,'Team data'!$B$2:$L$21,11)*$AF236)+(VLOOKUP(W236,'Team data'!$B$2:$L$21,11)*$AG236)+$AE236,0)</f>
        <v>2.6667008359866409</v>
      </c>
      <c r="AL236">
        <f>IFERROR(((VLOOKUP(X236,'Team data'!$B$2:$L$21,11)*$AF236)+(VLOOKUP(X236,'Team data'!$B$2:$L$21,11)*$AG236)+$AE236),0)+IFERROR((VLOOKUP(Y236,'Team data'!$B$2:$L$21,11)*$AF236)+(VLOOKUP(Y236,'Team data'!$B$2:$L$21,11)*$AG236)+$AE236,0)</f>
        <v>2.6161370773241126</v>
      </c>
      <c r="AM236">
        <f>IFERROR(((VLOOKUP(Z236,'Team data'!$B$2:$L$21,11)*$AF236)+(VLOOKUP(Z236,'Team data'!$B$2:$L$21,11)*$AG236)+$AE236),0)+IFERROR((VLOOKUP(AA236,'Team data'!$B$2:$L$21,11)*$AF236)+(VLOOKUP(AA236,'Team data'!$B$2:$L$21,11)*$AG236)+$AE236,0)</f>
        <v>5.2173732505185129</v>
      </c>
      <c r="AN236">
        <f>IFERROR(((VLOOKUP(AB236,'Team data'!$B$2:$L$21,11)*$AF236)+(VLOOKUP(AB236,'Team data'!$B$2:$L$21,11)*$AG236)+$AE236),0)+IFERROR((VLOOKUP(AC236,'Team data'!$B$2:$L$21,11)*$AF236)+(VLOOKUP(AC236,'Team data'!$B$2:$L$21,11)*$AG236)+$AE236,0)</f>
        <v>5.8231012928892794</v>
      </c>
      <c r="AO236">
        <f>IFERROR((VLOOKUP(AD236,'Team data'!$B$2:$L$21,11)*$AF236)+(VLOOKUP(AD236,'Team data'!$B$2:$L$21,11)*$AG236)+$AE236,0)</f>
        <v>2.7364574975881562</v>
      </c>
      <c r="AP236">
        <f t="shared" si="3"/>
        <v>29.958661096262201</v>
      </c>
    </row>
    <row r="237" spans="1:42">
      <c r="A237" t="s">
        <v>343</v>
      </c>
      <c r="B237" t="s">
        <v>37</v>
      </c>
      <c r="C237" t="s">
        <v>38</v>
      </c>
      <c r="D237" t="s">
        <v>103</v>
      </c>
      <c r="E237" t="s">
        <v>104</v>
      </c>
      <c r="F237" s="2">
        <v>0</v>
      </c>
      <c r="G237" s="2">
        <v>0.09</v>
      </c>
      <c r="H237" s="2">
        <v>0</v>
      </c>
      <c r="I237" s="2">
        <v>0.11</v>
      </c>
      <c r="J237" s="2">
        <v>0.01</v>
      </c>
      <c r="K237" s="2">
        <v>0.15</v>
      </c>
      <c r="L237" s="2">
        <f>(F237+H237+J237)/3</f>
        <v>3.3333333333333335E-3</v>
      </c>
      <c r="M237" s="2">
        <f>(G237+I237+K237)/3</f>
        <v>0.11666666666666665</v>
      </c>
      <c r="N237" s="2">
        <f>SUM(L237+M237)</f>
        <v>0.11999999999999998</v>
      </c>
      <c r="O237" s="2">
        <v>82</v>
      </c>
      <c r="P237" t="s">
        <v>41</v>
      </c>
      <c r="Q237" t="s">
        <v>77</v>
      </c>
      <c r="S237" t="s">
        <v>70</v>
      </c>
      <c r="T237" t="s">
        <v>79</v>
      </c>
      <c r="V237" t="s">
        <v>105</v>
      </c>
      <c r="X237" t="s">
        <v>44</v>
      </c>
      <c r="Z237" t="s">
        <v>81</v>
      </c>
      <c r="AB237" t="s">
        <v>74</v>
      </c>
      <c r="AC237" t="s">
        <v>42</v>
      </c>
      <c r="AD237" t="s">
        <v>45</v>
      </c>
      <c r="AE237" t="str">
        <f>IF(O237&gt;59,"2","1")</f>
        <v>2</v>
      </c>
      <c r="AF237">
        <f>IF(C237="D",L237*6, IF( C237="M",L237*5, L237*4))</f>
        <v>0.02</v>
      </c>
      <c r="AG237">
        <f>IF(D237="D",M237*3, IF( D237="M",M237*3, M237*3))</f>
        <v>0.35</v>
      </c>
      <c r="AH237">
        <f>IFERROR(((VLOOKUP(Q237,'Team data'!$B$2:$L$21,11)*$AF237)+(VLOOKUP(Q237,'Team data'!$B$2:$L$21,11)*$AG237)+$AE237),0)+IFERROR((VLOOKUP(R237,'Team data'!$B$2:$L$21,11)*$AF237)+(VLOOKUP(R237,'Team data'!$B$2:$L$21,11)*$AG237)+$AE237,0)</f>
        <v>2.2335555506229001</v>
      </c>
      <c r="AI237">
        <f>IFERROR((VLOOKUP(S237,'Team data'!$B$2:$L$21,11)*$AF237)+(VLOOKUP(S237,'Team data'!$B$2:$L$21,11)*$AG237)+$AE237,0)</f>
        <v>2.4614314677633931</v>
      </c>
      <c r="AJ237">
        <f>IFERROR(((VLOOKUP(T237,'Team data'!$B$2:$L$21,11)*$AF237)+(VLOOKUP(T237,'Team data'!$B$2:$L$21,11)*$AG237)+$AE237),0)+IFERROR((VLOOKUP(U237,'Team data'!$B$2:$L$21,11)*$AF237)+(VLOOKUP(U237,'Team data'!$B$2:$L$21,11)*$AG237)+$AE237,0)</f>
        <v>2.3317075103957219</v>
      </c>
      <c r="AK237">
        <f>IFERROR(((VLOOKUP(V237,'Team data'!$B$2:$L$21,11)*$AF237)+(VLOOKUP(V237,'Team data'!$B$2:$L$21,11)*$AG237)+$AE237),0)+IFERROR((VLOOKUP(W237,'Team data'!$B$2:$L$21,11)*$AF237)+(VLOOKUP(W237,'Team data'!$B$2:$L$21,11)*$AG237)+$AE237,0)</f>
        <v>2.1762518535490276</v>
      </c>
      <c r="AL237">
        <f>IFERROR(((VLOOKUP(X237,'Team data'!$B$2:$L$21,11)*$AF237)+(VLOOKUP(X237,'Team data'!$B$2:$L$21,11)*$AG237)+$AE237),0)+IFERROR((VLOOKUP(Y237,'Team data'!$B$2:$L$21,11)*$AF237)+(VLOOKUP(Y237,'Team data'!$B$2:$L$21,11)*$AG237)+$AE237,0)</f>
        <v>2.3786453673877177</v>
      </c>
      <c r="AM237">
        <f>IFERROR(((VLOOKUP(Z237,'Team data'!$B$2:$L$21,11)*$AF237)+(VLOOKUP(Z237,'Team data'!$B$2:$L$21,11)*$AG237)+$AE237),0)+IFERROR((VLOOKUP(AA237,'Team data'!$B$2:$L$21,11)*$AF237)+(VLOOKUP(AA237,'Team data'!$B$2:$L$21,11)*$AG237)+$AE237,0)</f>
        <v>2.3028949972253656</v>
      </c>
      <c r="AN237">
        <f>IFERROR(((VLOOKUP(AB237,'Team data'!$B$2:$L$21,11)*$AF237)+(VLOOKUP(AB237,'Team data'!$B$2:$L$21,11)*$AG237)+$AE237),0)+IFERROR((VLOOKUP(AC237,'Team data'!$B$2:$L$21,11)*$AF237)+(VLOOKUP(AC237,'Team data'!$B$2:$L$21,11)*$AG237)+$AE237,0)</f>
        <v>4.839789225775541</v>
      </c>
      <c r="AO237">
        <f>IFERROR((VLOOKUP(AD237,'Team data'!$B$2:$L$21,11)*$AF237)+(VLOOKUP(AD237,'Team data'!$B$2:$L$21,11)*$AG237)+$AE237,0)</f>
        <v>2.2237433679770211</v>
      </c>
      <c r="AP237">
        <f t="shared" si="3"/>
        <v>20.948019340696689</v>
      </c>
    </row>
    <row r="238" spans="1:42">
      <c r="A238" t="s">
        <v>344</v>
      </c>
      <c r="B238" t="s">
        <v>37</v>
      </c>
      <c r="C238" t="s">
        <v>38</v>
      </c>
      <c r="D238" t="s">
        <v>110</v>
      </c>
      <c r="E238" t="s">
        <v>91</v>
      </c>
      <c r="F238" s="2">
        <v>7.0000000000000007E-2</v>
      </c>
      <c r="G238" s="2">
        <v>0.23</v>
      </c>
      <c r="H238" s="2">
        <v>0.09</v>
      </c>
      <c r="I238" s="2">
        <v>0.24</v>
      </c>
      <c r="J238" s="2">
        <v>0.04</v>
      </c>
      <c r="K238" s="2">
        <v>0.34</v>
      </c>
      <c r="L238" s="2">
        <f>(F238+H238+J238)/3</f>
        <v>6.6666666666666666E-2</v>
      </c>
      <c r="M238" s="2">
        <f>(G238+I238+K238)/3</f>
        <v>0.27</v>
      </c>
      <c r="N238" s="2">
        <f>SUM(L238+M238)</f>
        <v>0.33666666666666667</v>
      </c>
      <c r="O238" s="4">
        <v>72</v>
      </c>
      <c r="P238" t="s">
        <v>41</v>
      </c>
      <c r="Q238" t="s">
        <v>104</v>
      </c>
      <c r="S238" t="s">
        <v>105</v>
      </c>
      <c r="T238" t="s">
        <v>69</v>
      </c>
      <c r="V238" t="s">
        <v>42</v>
      </c>
      <c r="X238" t="s">
        <v>71</v>
      </c>
      <c r="Z238" t="s">
        <v>99</v>
      </c>
      <c r="AA238" t="s">
        <v>111</v>
      </c>
      <c r="AB238" t="s">
        <v>68</v>
      </c>
      <c r="AD238" t="s">
        <v>56</v>
      </c>
      <c r="AE238" t="str">
        <f>IF(O238&gt;59,"2","1")</f>
        <v>2</v>
      </c>
      <c r="AF238">
        <f>IF(C238="D",L238*6, IF( C238="M",L238*5, L238*4))</f>
        <v>0.4</v>
      </c>
      <c r="AG238">
        <f>IF(D238="D",M238*3, IF( D238="M",M238*3, M238*3))</f>
        <v>0.81</v>
      </c>
      <c r="AH238">
        <f>IFERROR(((VLOOKUP(Q238,'Team data'!$B$2:$L$21,11)*$AF238)+(VLOOKUP(Q238,'Team data'!$B$2:$L$21,11)*$AG238)+$AE238),0)+IFERROR((VLOOKUP(R238,'Team data'!$B$2:$L$21,11)*$AF238)+(VLOOKUP(R238,'Team data'!$B$2:$L$21,11)*$AG238)+$AE238,0)</f>
        <v>3.3664517989498841</v>
      </c>
      <c r="AI238">
        <f>IFERROR((VLOOKUP(S238,'Team data'!$B$2:$L$21,11)*$AF238)+(VLOOKUP(S238,'Team data'!$B$2:$L$21,11)*$AG238)+$AE238,0)</f>
        <v>2.5763911967414153</v>
      </c>
      <c r="AJ238">
        <f>IFERROR(((VLOOKUP(T238,'Team data'!$B$2:$L$21,11)*$AF238)+(VLOOKUP(T238,'Team data'!$B$2:$L$21,11)*$AG238)+$AE238),0)+IFERROR((VLOOKUP(U238,'Team data'!$B$2:$L$21,11)*$AF238)+(VLOOKUP(U238,'Team data'!$B$2:$L$21,11)*$AG238)+$AE238,0)</f>
        <v>3.1909442284817988</v>
      </c>
      <c r="AK238">
        <f>IFERROR(((VLOOKUP(V238,'Team data'!$B$2:$L$21,11)*$AF238)+(VLOOKUP(V238,'Team data'!$B$2:$L$21,11)*$AG238)+$AE238),0)+IFERROR((VLOOKUP(W238,'Team data'!$B$2:$L$21,11)*$AF238)+(VLOOKUP(W238,'Team data'!$B$2:$L$21,11)*$AG238)+$AE238,0)</f>
        <v>3.2678755930831147</v>
      </c>
      <c r="AL238">
        <f>IFERROR(((VLOOKUP(X238,'Team data'!$B$2:$L$21,11)*$AF238)+(VLOOKUP(X238,'Team data'!$B$2:$L$21,11)*$AG238)+$AE238),0)+IFERROR((VLOOKUP(Y238,'Team data'!$B$2:$L$21,11)*$AF238)+(VLOOKUP(Y238,'Team data'!$B$2:$L$21,11)*$AG238)+$AE238,0)</f>
        <v>3.3121587533159484</v>
      </c>
      <c r="AM238">
        <f>IFERROR(((VLOOKUP(Z238,'Team data'!$B$2:$L$21,11)*$AF238)+(VLOOKUP(Z238,'Team data'!$B$2:$L$21,11)*$AG238)+$AE238),0)+IFERROR((VLOOKUP(AA238,'Team data'!$B$2:$L$21,11)*$AF238)+(VLOOKUP(AA238,'Team data'!$B$2:$L$21,11)*$AG238)+$AE238,0)</f>
        <v>6.1071048078362145</v>
      </c>
      <c r="AN238">
        <f>IFERROR(((VLOOKUP(AB238,'Team data'!$B$2:$L$21,11)*$AF238)+(VLOOKUP(AB238,'Team data'!$B$2:$L$21,11)*$AG238)+$AE238),0)+IFERROR((VLOOKUP(AC238,'Team data'!$B$2:$L$21,11)*$AF238)+(VLOOKUP(AC238,'Team data'!$B$2:$L$21,11)*$AG238)+$AE238,0)</f>
        <v>3.2096564326900481</v>
      </c>
      <c r="AO238">
        <f>IFERROR((VLOOKUP(AD238,'Team data'!$B$2:$L$21,11)*$AF238)+(VLOOKUP(AD238,'Team data'!$B$2:$L$21,11)*$AG238)+$AE238,0)</f>
        <v>3.135296161034768</v>
      </c>
      <c r="AP238">
        <f t="shared" si="3"/>
        <v>28.165878972133193</v>
      </c>
    </row>
    <row r="239" spans="1:42">
      <c r="A239" t="s">
        <v>345</v>
      </c>
      <c r="B239" t="s">
        <v>37</v>
      </c>
      <c r="C239" t="s">
        <v>38</v>
      </c>
      <c r="D239" t="s">
        <v>144</v>
      </c>
      <c r="E239" t="s">
        <v>58</v>
      </c>
      <c r="F239" s="2">
        <v>0.02</v>
      </c>
      <c r="G239" s="2">
        <v>0</v>
      </c>
      <c r="H239" s="2">
        <v>0.01</v>
      </c>
      <c r="I239" s="2">
        <v>0</v>
      </c>
      <c r="J239" s="2">
        <v>0.03</v>
      </c>
      <c r="K239" s="2">
        <v>0</v>
      </c>
      <c r="L239" s="2">
        <f>(F239+H239+J239)/3</f>
        <v>0.02</v>
      </c>
      <c r="M239" s="2">
        <f>(G239+I239+K239)/3</f>
        <v>0</v>
      </c>
      <c r="N239" s="2">
        <f>SUM(L239+M239)</f>
        <v>0.02</v>
      </c>
      <c r="O239" s="2">
        <v>64</v>
      </c>
      <c r="P239" t="s">
        <v>41</v>
      </c>
      <c r="Q239" t="s">
        <v>98</v>
      </c>
      <c r="S239" t="s">
        <v>99</v>
      </c>
      <c r="V239" t="s">
        <v>85</v>
      </c>
      <c r="X239" t="s">
        <v>76</v>
      </c>
      <c r="Z239" t="s">
        <v>84</v>
      </c>
      <c r="AA239" t="s">
        <v>91</v>
      </c>
      <c r="AB239" t="s">
        <v>66</v>
      </c>
      <c r="AC239" t="s">
        <v>44</v>
      </c>
      <c r="AD239" t="s">
        <v>105</v>
      </c>
      <c r="AE239" t="str">
        <f>IF(O239&gt;59,"2","1")</f>
        <v>2</v>
      </c>
      <c r="AF239">
        <f>IF(C239="D",L239*6, IF( C239="M",L239*5, L239*4))</f>
        <v>0.12</v>
      </c>
      <c r="AG239">
        <f>IF(D239="D",M239*3, IF( D239="M",M239*3, M239*3))</f>
        <v>0</v>
      </c>
      <c r="AH239">
        <f>IFERROR(((VLOOKUP(Q239,'Team data'!$B$2:$L$21,11)*$AF239)+(VLOOKUP(Q239,'Team data'!$B$2:$L$21,11)*$AG239)+$AE239),0)+IFERROR((VLOOKUP(R239,'Team data'!$B$2:$L$21,11)*$AF239)+(VLOOKUP(R239,'Team data'!$B$2:$L$21,11)*$AG239)+$AE239,0)</f>
        <v>2.1125913548133655</v>
      </c>
      <c r="AI239">
        <f>IFERROR((VLOOKUP(S239,'Team data'!$B$2:$L$21,11)*$AF239)+(VLOOKUP(S239,'Team data'!$B$2:$L$21,11)*$AG239)+$AE239,0)</f>
        <v>2.1003662207405793</v>
      </c>
      <c r="AJ239">
        <f>IFERROR(((VLOOKUP(T239,'Team data'!$B$2:$L$21,11)*$AF239)+(VLOOKUP(T239,'Team data'!$B$2:$L$21,11)*$AG239)+$AE239),0)+IFERROR((VLOOKUP(U239,'Team data'!$B$2:$L$21,11)*$AF239)+(VLOOKUP(U239,'Team data'!$B$2:$L$21,11)*$AG239)+$AE239,0)</f>
        <v>0</v>
      </c>
      <c r="AK239">
        <f>IFERROR(((VLOOKUP(V239,'Team data'!$B$2:$L$21,11)*$AF239)+(VLOOKUP(V239,'Team data'!$B$2:$L$21,11)*$AG239)+$AE239),0)+IFERROR((VLOOKUP(W239,'Team data'!$B$2:$L$21,11)*$AF239)+(VLOOKUP(W239,'Team data'!$B$2:$L$21,11)*$AG239)+$AE239,0)</f>
        <v>2.1466243449848519</v>
      </c>
      <c r="AL239">
        <f>IFERROR(((VLOOKUP(X239,'Team data'!$B$2:$L$21,11)*$AF239)+(VLOOKUP(X239,'Team data'!$B$2:$L$21,11)*$AG239)+$AE239),0)+IFERROR((VLOOKUP(Y239,'Team data'!$B$2:$L$21,11)*$AF239)+(VLOOKUP(Y239,'Team data'!$B$2:$L$21,11)*$AG239)+$AE239,0)</f>
        <v>2.1614598953296662</v>
      </c>
      <c r="AM239">
        <f>IFERROR(((VLOOKUP(Z239,'Team data'!$B$2:$L$21,11)*$AF239)+(VLOOKUP(Z239,'Team data'!$B$2:$L$21,11)*$AG239)+$AE239),0)+IFERROR((VLOOKUP(AA239,'Team data'!$B$2:$L$21,11)*$AF239)+(VLOOKUP(AA239,'Team data'!$B$2:$L$21,11)*$AG239)+$AE239,0)</f>
        <v>4.1985516490845249</v>
      </c>
      <c r="AN239">
        <f>IFERROR(((VLOOKUP(AB239,'Team data'!$B$2:$L$21,11)*$AF239)+(VLOOKUP(AB239,'Team data'!$B$2:$L$21,11)*$AG239)+$AE239),0)+IFERROR((VLOOKUP(AC239,'Team data'!$B$2:$L$21,11)*$AF239)+(VLOOKUP(AC239,'Team data'!$B$2:$L$21,11)*$AG239)+$AE239,0)</f>
        <v>4.2210401182528923</v>
      </c>
      <c r="AO239">
        <f>IFERROR((VLOOKUP(AD239,'Team data'!$B$2:$L$21,11)*$AF239)+(VLOOKUP(AD239,'Team data'!$B$2:$L$21,11)*$AG239)+$AE239,0)</f>
        <v>2.0571627633131984</v>
      </c>
      <c r="AP239">
        <f t="shared" si="3"/>
        <v>18.997796346519078</v>
      </c>
    </row>
    <row r="240" spans="1:42">
      <c r="A240" t="s">
        <v>346</v>
      </c>
      <c r="B240" t="s">
        <v>37</v>
      </c>
      <c r="C240" t="s">
        <v>38</v>
      </c>
      <c r="D240" t="s">
        <v>125</v>
      </c>
      <c r="E240" t="s">
        <v>79</v>
      </c>
      <c r="F240" s="2">
        <v>0.02</v>
      </c>
      <c r="G240" s="2">
        <v>0.03</v>
      </c>
      <c r="H240" s="2">
        <v>0.02</v>
      </c>
      <c r="I240" s="2">
        <v>0.02</v>
      </c>
      <c r="J240" s="2">
        <v>0.02</v>
      </c>
      <c r="K240" s="2">
        <v>0.06</v>
      </c>
      <c r="L240" s="2">
        <f>(F240+H240+J240)/3</f>
        <v>0.02</v>
      </c>
      <c r="M240" s="2">
        <f>(G240+I240+K240)/3</f>
        <v>3.6666666666666667E-2</v>
      </c>
      <c r="N240" s="2">
        <f>SUM(L240+M240)</f>
        <v>5.6666666666666671E-2</v>
      </c>
      <c r="O240" s="2">
        <v>90</v>
      </c>
      <c r="P240" t="s">
        <v>41</v>
      </c>
      <c r="Q240" t="s">
        <v>45</v>
      </c>
      <c r="S240" t="s">
        <v>40</v>
      </c>
      <c r="T240" t="s">
        <v>57</v>
      </c>
      <c r="X240" t="s">
        <v>97</v>
      </c>
      <c r="Z240" t="s">
        <v>55</v>
      </c>
      <c r="AB240" t="s">
        <v>75</v>
      </c>
      <c r="AD240" t="s">
        <v>70</v>
      </c>
      <c r="AE240" t="str">
        <f>IF(O240&gt;59,"2","1")</f>
        <v>2</v>
      </c>
      <c r="AF240">
        <f>IF(C240="D",L240*6, IF( C240="M",L240*5, L240*4))</f>
        <v>0.12</v>
      </c>
      <c r="AG240">
        <f>IF(D240="D",M240*3, IF( D240="M",M240*3, M240*3))</f>
        <v>0.11</v>
      </c>
      <c r="AH240">
        <f>IFERROR(((VLOOKUP(Q240,'Team data'!$B$2:$L$21,11)*$AF240)+(VLOOKUP(Q240,'Team data'!$B$2:$L$21,11)*$AG240)+$AE240),0)+IFERROR((VLOOKUP(R240,'Team data'!$B$2:$L$21,11)*$AF240)+(VLOOKUP(R240,'Team data'!$B$2:$L$21,11)*$AG240)+$AE240,0)</f>
        <v>2.139083715228959</v>
      </c>
      <c r="AI240">
        <f>IFERROR((VLOOKUP(S240,'Team data'!$B$2:$L$21,11)*$AF240)+(VLOOKUP(S240,'Team data'!$B$2:$L$21,11)*$AG240)+$AE240,0)</f>
        <v>2.2116504205688337</v>
      </c>
      <c r="AJ240">
        <f>IFERROR(((VLOOKUP(T240,'Team data'!$B$2:$L$21,11)*$AF240)+(VLOOKUP(T240,'Team data'!$B$2:$L$21,11)*$AG240)+$AE240),0)+IFERROR((VLOOKUP(U240,'Team data'!$B$2:$L$21,11)*$AF240)+(VLOOKUP(U240,'Team data'!$B$2:$L$21,11)*$AG240)+$AE240,0)</f>
        <v>2.2597387717012176</v>
      </c>
      <c r="AK240">
        <f>IFERROR(((VLOOKUP(V240,'Team data'!$B$2:$L$21,11)*$AF240)+(VLOOKUP(V240,'Team data'!$B$2:$L$21,11)*$AG240)+$AE240),0)+IFERROR((VLOOKUP(W240,'Team data'!$B$2:$L$21,11)*$AF240)+(VLOOKUP(W240,'Team data'!$B$2:$L$21,11)*$AG240)+$AE240,0)</f>
        <v>0</v>
      </c>
      <c r="AL240">
        <f>IFERROR(((VLOOKUP(X240,'Team data'!$B$2:$L$21,11)*$AF240)+(VLOOKUP(X240,'Team data'!$B$2:$L$21,11)*$AG240)+$AE240),0)+IFERROR((VLOOKUP(Y240,'Team data'!$B$2:$L$21,11)*$AF240)+(VLOOKUP(Y240,'Team data'!$B$2:$L$21,11)*$AG240)+$AE240,0)</f>
        <v>2.2263778285543916</v>
      </c>
      <c r="AM240">
        <f>IFERROR(((VLOOKUP(Z240,'Team data'!$B$2:$L$21,11)*$AF240)+(VLOOKUP(Z240,'Team data'!$B$2:$L$21,11)*$AG240)+$AE240),0)+IFERROR((VLOOKUP(AA240,'Team data'!$B$2:$L$21,11)*$AF240)+(VLOOKUP(AA240,'Team data'!$B$2:$L$21,11)*$AG240)+$AE240,0)</f>
        <v>2.2299346938171167</v>
      </c>
      <c r="AN240">
        <f>IFERROR(((VLOOKUP(AB240,'Team data'!$B$2:$L$21,11)*$AF240)+(VLOOKUP(AB240,'Team data'!$B$2:$L$21,11)*$AG240)+$AE240),0)+IFERROR((VLOOKUP(AC240,'Team data'!$B$2:$L$21,11)*$AF240)+(VLOOKUP(AC240,'Team data'!$B$2:$L$21,11)*$AG240)+$AE240,0)</f>
        <v>2.2410011457926582</v>
      </c>
      <c r="AO240">
        <f>IFERROR((VLOOKUP(AD240,'Team data'!$B$2:$L$21,11)*$AF240)+(VLOOKUP(AD240,'Team data'!$B$2:$L$21,11)*$AG240)+$AE240,0)</f>
        <v>2.2868357772583252</v>
      </c>
      <c r="AP240">
        <f t="shared" si="3"/>
        <v>15.594622352921505</v>
      </c>
    </row>
    <row r="241" spans="1:42">
      <c r="A241" t="s">
        <v>347</v>
      </c>
      <c r="B241" t="s">
        <v>63</v>
      </c>
      <c r="C241" t="s">
        <v>64</v>
      </c>
      <c r="D241" t="s">
        <v>93</v>
      </c>
      <c r="E241" t="s">
        <v>70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f>(F241+H241+J241)/3</f>
        <v>0</v>
      </c>
      <c r="M241" s="2">
        <f>(G241+I241+K241)/3</f>
        <v>0</v>
      </c>
      <c r="N241" s="2">
        <f>SUM(L241+M241)</f>
        <v>0</v>
      </c>
      <c r="O241" s="2">
        <v>56</v>
      </c>
      <c r="P241" t="s">
        <v>41</v>
      </c>
      <c r="Q241" t="s">
        <v>55</v>
      </c>
      <c r="S241" t="s">
        <v>57</v>
      </c>
      <c r="V241" t="s">
        <v>81</v>
      </c>
      <c r="X241" t="s">
        <v>48</v>
      </c>
      <c r="Z241" t="s">
        <v>78</v>
      </c>
      <c r="AB241" t="s">
        <v>67</v>
      </c>
      <c r="AC241" t="s">
        <v>80</v>
      </c>
      <c r="AD241" t="s">
        <v>43</v>
      </c>
      <c r="AE241" t="str">
        <f>IF(O241&gt;59,"2","1")</f>
        <v>1</v>
      </c>
      <c r="AF241">
        <f>IF(C241="D",L241*6, IF( C241="M",L241*5, L241*4))</f>
        <v>0</v>
      </c>
      <c r="AG241">
        <f>IF(D241="D",M241*3, IF( D241="M",M241*3, M241*3))</f>
        <v>0</v>
      </c>
      <c r="AH241">
        <f>IFERROR(((VLOOKUP(Q241,'Team data'!$B$2:$L$21,11)*$AF241)+(VLOOKUP(Q241,'Team data'!$B$2:$L$21,11)*$AG241)+$AE241),0)+IFERROR((VLOOKUP(R241,'Team data'!$B$2:$L$21,11)*$AF241)+(VLOOKUP(R241,'Team data'!$B$2:$L$21,11)*$AG241)+$AE241,0)</f>
        <v>1</v>
      </c>
      <c r="AI241">
        <f>IFERROR((VLOOKUP(S241,'Team data'!$B$2:$L$21,11)*$AF241)+(VLOOKUP(S241,'Team data'!$B$2:$L$21,11)*$AG241)+$AE241,0)</f>
        <v>1</v>
      </c>
      <c r="AJ241">
        <f>IFERROR(((VLOOKUP(T241,'Team data'!$B$2:$L$21,11)*$AF241)+(VLOOKUP(T241,'Team data'!$B$2:$L$21,11)*$AG241)+$AE241),0)+IFERROR((VLOOKUP(U241,'Team data'!$B$2:$L$21,11)*$AF241)+(VLOOKUP(U241,'Team data'!$B$2:$L$21,11)*$AG241)+$AE241,0)</f>
        <v>0</v>
      </c>
      <c r="AK241">
        <f>IFERROR(((VLOOKUP(V241,'Team data'!$B$2:$L$21,11)*$AF241)+(VLOOKUP(V241,'Team data'!$B$2:$L$21,11)*$AG241)+$AE241),0)+IFERROR((VLOOKUP(W241,'Team data'!$B$2:$L$21,11)*$AF241)+(VLOOKUP(W241,'Team data'!$B$2:$L$21,11)*$AG241)+$AE241,0)</f>
        <v>1</v>
      </c>
      <c r="AL241">
        <f>IFERROR(((VLOOKUP(X241,'Team data'!$B$2:$L$21,11)*$AF241)+(VLOOKUP(X241,'Team data'!$B$2:$L$21,11)*$AG241)+$AE241),0)+IFERROR((VLOOKUP(Y241,'Team data'!$B$2:$L$21,11)*$AF241)+(VLOOKUP(Y241,'Team data'!$B$2:$L$21,11)*$AG241)+$AE241,0)</f>
        <v>1</v>
      </c>
      <c r="AM241">
        <f>IFERROR(((VLOOKUP(Z241,'Team data'!$B$2:$L$21,11)*$AF241)+(VLOOKUP(Z241,'Team data'!$B$2:$L$21,11)*$AG241)+$AE241),0)+IFERROR((VLOOKUP(AA241,'Team data'!$B$2:$L$21,11)*$AF241)+(VLOOKUP(AA241,'Team data'!$B$2:$L$21,11)*$AG241)+$AE241,0)</f>
        <v>1</v>
      </c>
      <c r="AN241">
        <f>IFERROR(((VLOOKUP(AB241,'Team data'!$B$2:$L$21,11)*$AF241)+(VLOOKUP(AB241,'Team data'!$B$2:$L$21,11)*$AG241)+$AE241),0)+IFERROR((VLOOKUP(AC241,'Team data'!$B$2:$L$21,11)*$AF241)+(VLOOKUP(AC241,'Team data'!$B$2:$L$21,11)*$AG241)+$AE241,0)</f>
        <v>2</v>
      </c>
      <c r="AO241">
        <f>IFERROR((VLOOKUP(AD241,'Team data'!$B$2:$L$21,11)*$AF241)+(VLOOKUP(AD241,'Team data'!$B$2:$L$21,11)*$AG241)+$AE241,0)</f>
        <v>1</v>
      </c>
      <c r="AP241">
        <f t="shared" si="3"/>
        <v>8</v>
      </c>
    </row>
    <row r="242" spans="1:42">
      <c r="A242" t="s">
        <v>348</v>
      </c>
      <c r="B242" t="s">
        <v>37</v>
      </c>
      <c r="C242" t="s">
        <v>38</v>
      </c>
      <c r="D242" t="s">
        <v>39</v>
      </c>
      <c r="E242" t="s">
        <v>40</v>
      </c>
      <c r="F242" s="2">
        <v>0.03</v>
      </c>
      <c r="G242" s="2">
        <v>0</v>
      </c>
      <c r="H242" s="2">
        <v>0.04</v>
      </c>
      <c r="I242" s="2">
        <v>0.01</v>
      </c>
      <c r="J242" s="2">
        <v>0.05</v>
      </c>
      <c r="K242" s="2">
        <v>0.01</v>
      </c>
      <c r="L242" s="2">
        <f>(F242+H242+J242)/3</f>
        <v>0.04</v>
      </c>
      <c r="M242" s="2">
        <f>(G242+I242+K242)/3</f>
        <v>6.6666666666666671E-3</v>
      </c>
      <c r="N242" s="2">
        <f>SUM(L242+M242)</f>
        <v>4.6666666666666669E-2</v>
      </c>
      <c r="O242" s="2">
        <v>96</v>
      </c>
      <c r="P242" t="s">
        <v>41</v>
      </c>
      <c r="Q242" t="s">
        <v>42</v>
      </c>
      <c r="S242" t="s">
        <v>43</v>
      </c>
      <c r="T242" t="s">
        <v>44</v>
      </c>
      <c r="V242" t="s">
        <v>45</v>
      </c>
      <c r="X242" t="s">
        <v>46</v>
      </c>
      <c r="Z242" t="s">
        <v>47</v>
      </c>
      <c r="AB242" t="s">
        <v>48</v>
      </c>
      <c r="AD242" t="s">
        <v>49</v>
      </c>
      <c r="AE242" t="str">
        <f>IF(O242&gt;59,"2","1")</f>
        <v>2</v>
      </c>
      <c r="AF242">
        <f>IF(C242="D",L242*6, IF( C242="M",L242*5, L242*4))</f>
        <v>0.24</v>
      </c>
      <c r="AG242">
        <f>IF(D242="D",M242*3, IF( D242="M",M242*3, M242*3))</f>
        <v>0.02</v>
      </c>
      <c r="AH242">
        <f>IFERROR(((VLOOKUP(Q242,'Team data'!$B$2:$L$21,11)*$AF242)+(VLOOKUP(Q242,'Team data'!$B$2:$L$21,11)*$AG242)+$AE242),0)+IFERROR((VLOOKUP(R242,'Team data'!$B$2:$L$21,11)*$AF242)+(VLOOKUP(R242,'Team data'!$B$2:$L$21,11)*$AG242)+$AE242,0)</f>
        <v>2.2724360778525701</v>
      </c>
      <c r="AI242">
        <f>IFERROR((VLOOKUP(S242,'Team data'!$B$2:$L$21,11)*$AF242)+(VLOOKUP(S242,'Team data'!$B$2:$L$21,11)*$AG242)+$AE242,0)</f>
        <v>2.2330917640618586</v>
      </c>
      <c r="AJ242">
        <f>IFERROR(((VLOOKUP(T242,'Team data'!$B$2:$L$21,11)*$AF242)+(VLOOKUP(T242,'Team data'!$B$2:$L$21,11)*$AG242)+$AE242),0)+IFERROR((VLOOKUP(U242,'Team data'!$B$2:$L$21,11)*$AF242)+(VLOOKUP(U242,'Team data'!$B$2:$L$21,11)*$AG242)+$AE242,0)</f>
        <v>2.2660751230292071</v>
      </c>
      <c r="AK242">
        <f>IFERROR(((VLOOKUP(V242,'Team data'!$B$2:$L$21,11)*$AF242)+(VLOOKUP(V242,'Team data'!$B$2:$L$21,11)*$AG242)+$AE242),0)+IFERROR((VLOOKUP(W242,'Team data'!$B$2:$L$21,11)*$AF242)+(VLOOKUP(W242,'Team data'!$B$2:$L$21,11)*$AG242)+$AE242,0)</f>
        <v>2.1572250693892583</v>
      </c>
      <c r="AL242">
        <f>IFERROR(((VLOOKUP(X242,'Team data'!$B$2:$L$21,11)*$AF242)+(VLOOKUP(X242,'Team data'!$B$2:$L$21,11)*$AG242)+$AE242),0)+IFERROR((VLOOKUP(Y242,'Team data'!$B$2:$L$21,11)*$AF242)+(VLOOKUP(Y242,'Team data'!$B$2:$L$21,11)*$AG242)+$AE242,0)</f>
        <v>2.2179029710399889</v>
      </c>
      <c r="AM242">
        <f>IFERROR(((VLOOKUP(Z242,'Team data'!$B$2:$L$21,11)*$AF242)+(VLOOKUP(Z242,'Team data'!$B$2:$L$21,11)*$AG242)+$AE242),0)+IFERROR((VLOOKUP(AA242,'Team data'!$B$2:$L$21,11)*$AF242)+(VLOOKUP(AA242,'Team data'!$B$2:$L$21,11)*$AG242)+$AE242,0)</f>
        <v>2.3498297732142772</v>
      </c>
      <c r="AN242">
        <f>IFERROR(((VLOOKUP(AB242,'Team data'!$B$2:$L$21,11)*$AF242)+(VLOOKUP(AB242,'Team data'!$B$2:$L$21,11)*$AG242)+$AE242),0)+IFERROR((VLOOKUP(AC242,'Team data'!$B$2:$L$21,11)*$AF242)+(VLOOKUP(AC242,'Team data'!$B$2:$L$21,11)*$AG242)+$AE242,0)</f>
        <v>2.1238526538452627</v>
      </c>
      <c r="AO242">
        <f>IFERROR((VLOOKUP(AD242,'Team data'!$B$2:$L$21,11)*$AF242)+(VLOOKUP(AD242,'Team data'!$B$2:$L$21,11)*$AG242)+$AE242,0)</f>
        <v>2.2353061774070495</v>
      </c>
      <c r="AP242">
        <f t="shared" si="3"/>
        <v>17.855719609839472</v>
      </c>
    </row>
    <row r="243" spans="1:42">
      <c r="A243" t="s">
        <v>349</v>
      </c>
      <c r="B243" t="s">
        <v>37</v>
      </c>
      <c r="C243" t="s">
        <v>38</v>
      </c>
      <c r="D243" t="s">
        <v>147</v>
      </c>
      <c r="E243" t="s">
        <v>48</v>
      </c>
      <c r="F243" s="2">
        <v>0.01</v>
      </c>
      <c r="G243" s="2">
        <v>0.05</v>
      </c>
      <c r="H243" s="2">
        <v>0.01</v>
      </c>
      <c r="I243" s="2">
        <v>0.09</v>
      </c>
      <c r="J243" s="2">
        <v>0.02</v>
      </c>
      <c r="K243" s="2">
        <v>0.08</v>
      </c>
      <c r="L243" s="2">
        <f>(F243+H243+J243)/3</f>
        <v>1.3333333333333334E-2</v>
      </c>
      <c r="M243" s="2">
        <f>(G243+I243+K243)/3</f>
        <v>7.3333333333333348E-2</v>
      </c>
      <c r="N243" s="2">
        <f>SUM(L243+M243)</f>
        <v>8.6666666666666684E-2</v>
      </c>
      <c r="O243" s="2">
        <v>94</v>
      </c>
      <c r="P243" t="s">
        <v>41</v>
      </c>
      <c r="Q243" t="s">
        <v>84</v>
      </c>
      <c r="S243" t="s">
        <v>91</v>
      </c>
      <c r="T243" t="s">
        <v>67</v>
      </c>
      <c r="V243" t="s">
        <v>104</v>
      </c>
      <c r="X243" t="s">
        <v>90</v>
      </c>
      <c r="Z243" t="s">
        <v>61</v>
      </c>
      <c r="AA243" t="s">
        <v>98</v>
      </c>
      <c r="AB243" t="s">
        <v>54</v>
      </c>
      <c r="AD243" t="s">
        <v>58</v>
      </c>
      <c r="AE243" t="str">
        <f>IF(O243&gt;59,"2","1")</f>
        <v>2</v>
      </c>
      <c r="AF243">
        <f>IF(C243="D",L243*6, IF( C243="M",L243*5, L243*4))</f>
        <v>0.08</v>
      </c>
      <c r="AG243">
        <f>IF(D243="D",M243*3, IF( D243="M",M243*3, M243*3))</f>
        <v>0.22000000000000003</v>
      </c>
      <c r="AH243">
        <f>IFERROR(((VLOOKUP(Q243,'Team data'!$B$2:$L$21,11)*$AF243)+(VLOOKUP(Q243,'Team data'!$B$2:$L$21,11)*$AG243)+$AE243),0)+IFERROR((VLOOKUP(R243,'Team data'!$B$2:$L$21,11)*$AF243)+(VLOOKUP(R243,'Team data'!$B$2:$L$21,11)*$AG243)+$AE243,0)</f>
        <v>2.3070097573413926</v>
      </c>
      <c r="AI243">
        <f>IFERROR((VLOOKUP(S243,'Team data'!$B$2:$L$21,11)*$AF243)+(VLOOKUP(S243,'Team data'!$B$2:$L$21,11)*$AG243)+$AE243,0)</f>
        <v>2.1893693653699189</v>
      </c>
      <c r="AJ243">
        <f>IFERROR(((VLOOKUP(T243,'Team data'!$B$2:$L$21,11)*$AF243)+(VLOOKUP(T243,'Team data'!$B$2:$L$21,11)*$AG243)+$AE243),0)+IFERROR((VLOOKUP(U243,'Team data'!$B$2:$L$21,11)*$AF243)+(VLOOKUP(U243,'Team data'!$B$2:$L$21,11)*$AG243)+$AE243,0)</f>
        <v>2.2715071277773649</v>
      </c>
      <c r="AK243">
        <f>IFERROR(((VLOOKUP(V243,'Team data'!$B$2:$L$21,11)*$AF243)+(VLOOKUP(V243,'Team data'!$B$2:$L$21,11)*$AG243)+$AE243),0)+IFERROR((VLOOKUP(W243,'Team data'!$B$2:$L$21,11)*$AF243)+(VLOOKUP(W243,'Team data'!$B$2:$L$21,11)*$AG243)+$AE243,0)</f>
        <v>2.3387897022189796</v>
      </c>
      <c r="AL243">
        <f>IFERROR(((VLOOKUP(X243,'Team data'!$B$2:$L$21,11)*$AF243)+(VLOOKUP(X243,'Team data'!$B$2:$L$21,11)*$AG243)+$AE243),0)+IFERROR((VLOOKUP(Y243,'Team data'!$B$2:$L$21,11)*$AF243)+(VLOOKUP(Y243,'Team data'!$B$2:$L$21,11)*$AG243)+$AE243,0)</f>
        <v>2.3741336225108594</v>
      </c>
      <c r="AM243">
        <f>IFERROR(((VLOOKUP(Z243,'Team data'!$B$2:$L$21,11)*$AF243)+(VLOOKUP(Z243,'Team data'!$B$2:$L$21,11)*$AG243)+$AE243),0)+IFERROR((VLOOKUP(AA243,'Team data'!$B$2:$L$21,11)*$AF243)+(VLOOKUP(AA243,'Team data'!$B$2:$L$21,11)*$AG243)+$AE243,0)</f>
        <v>4.6068070035580284</v>
      </c>
      <c r="AN243">
        <f>IFERROR(((VLOOKUP(AB243,'Team data'!$B$2:$L$21,11)*$AF243)+(VLOOKUP(AB243,'Team data'!$B$2:$L$21,11)*$AG243)+$AE243),0)+IFERROR((VLOOKUP(AC243,'Team data'!$B$2:$L$21,11)*$AF243)+(VLOOKUP(AC243,'Team data'!$B$2:$L$21,11)*$AG243)+$AE243,0)</f>
        <v>2.2760657659593484</v>
      </c>
      <c r="AO243">
        <f>IFERROR((VLOOKUP(AD243,'Team data'!$B$2:$L$21,11)*$AF243)+(VLOOKUP(AD243,'Team data'!$B$2:$L$21,11)*$AG243)+$AE243,0)</f>
        <v>2.2715071277773649</v>
      </c>
      <c r="AP243">
        <f t="shared" si="3"/>
        <v>20.635189472513257</v>
      </c>
    </row>
    <row r="244" spans="1:42">
      <c r="A244" t="s">
        <v>350</v>
      </c>
      <c r="B244" t="s">
        <v>37</v>
      </c>
      <c r="C244" t="s">
        <v>38</v>
      </c>
      <c r="D244" t="s">
        <v>89</v>
      </c>
      <c r="E244" t="s">
        <v>55</v>
      </c>
      <c r="F244" s="2">
        <v>0.02</v>
      </c>
      <c r="G244" s="2">
        <v>0.11</v>
      </c>
      <c r="H244" s="2">
        <v>0.03</v>
      </c>
      <c r="I244" s="2">
        <v>0.13</v>
      </c>
      <c r="J244" s="2">
        <v>0.02</v>
      </c>
      <c r="K244" s="2">
        <v>0.11</v>
      </c>
      <c r="L244" s="2">
        <f>(F244+H244+J244)/3</f>
        <v>2.3333333333333334E-2</v>
      </c>
      <c r="M244" s="2">
        <f>(G244+I244+K244)/3</f>
        <v>0.11666666666666665</v>
      </c>
      <c r="N244" s="2">
        <f>SUM(L244+M244)</f>
        <v>0.13999999999999999</v>
      </c>
      <c r="O244" s="2">
        <v>87</v>
      </c>
      <c r="P244" t="s">
        <v>41</v>
      </c>
      <c r="Q244" t="s">
        <v>90</v>
      </c>
      <c r="S244" t="s">
        <v>80</v>
      </c>
      <c r="T244" t="s">
        <v>46</v>
      </c>
      <c r="U244" t="s">
        <v>84</v>
      </c>
      <c r="V244" t="s">
        <v>49</v>
      </c>
      <c r="X244" t="s">
        <v>66</v>
      </c>
      <c r="Z244" t="s">
        <v>43</v>
      </c>
      <c r="AB244" t="s">
        <v>91</v>
      </c>
      <c r="AD244" t="s">
        <v>85</v>
      </c>
      <c r="AE244" t="str">
        <f>IF(O244&gt;59,"2","1")</f>
        <v>2</v>
      </c>
      <c r="AF244">
        <f>IF(C244="D",L244*6, IF( C244="M",L244*5, L244*4))</f>
        <v>0.14000000000000001</v>
      </c>
      <c r="AG244">
        <f>IF(D244="D",M244*3, IF( D244="M",M244*3, M244*3))</f>
        <v>0.35</v>
      </c>
      <c r="AH244">
        <f>IFERROR(((VLOOKUP(Q244,'Team data'!$B$2:$L$21,11)*$AF244)+(VLOOKUP(Q244,'Team data'!$B$2:$L$21,11)*$AG244)+$AE244),0)+IFERROR((VLOOKUP(R244,'Team data'!$B$2:$L$21,11)*$AF244)+(VLOOKUP(R244,'Team data'!$B$2:$L$21,11)*$AG244)+$AE244,0)</f>
        <v>2.6110849167677368</v>
      </c>
      <c r="AI244">
        <f>IFERROR((VLOOKUP(S244,'Team data'!$B$2:$L$21,11)*$AF244)+(VLOOKUP(S244,'Team data'!$B$2:$L$21,11)*$AG244)+$AE244,0)</f>
        <v>2.2963087846182173</v>
      </c>
      <c r="AJ244">
        <f>IFERROR(((VLOOKUP(T244,'Team data'!$B$2:$L$21,11)*$AF244)+(VLOOKUP(T244,'Team data'!$B$2:$L$21,11)*$AG244)+$AE244),0)+IFERROR((VLOOKUP(U244,'Team data'!$B$2:$L$21,11)*$AF244)+(VLOOKUP(U244,'Team data'!$B$2:$L$21,11)*$AG244)+$AE244,0)</f>
        <v>4.9121125618996384</v>
      </c>
      <c r="AK244">
        <f>IFERROR(((VLOOKUP(V244,'Team data'!$B$2:$L$21,11)*$AF244)+(VLOOKUP(V244,'Team data'!$B$2:$L$21,11)*$AG244)+$AE244),0)+IFERROR((VLOOKUP(W244,'Team data'!$B$2:$L$21,11)*$AF244)+(VLOOKUP(W244,'Team data'!$B$2:$L$21,11)*$AG244)+$AE244,0)</f>
        <v>2.4434616420363628</v>
      </c>
      <c r="AL244">
        <f>IFERROR(((VLOOKUP(X244,'Team data'!$B$2:$L$21,11)*$AF244)+(VLOOKUP(X244,'Team data'!$B$2:$L$21,11)*$AG244)+$AE244),0)+IFERROR((VLOOKUP(Y244,'Team data'!$B$2:$L$21,11)*$AF244)+(VLOOKUP(Y244,'Team data'!$B$2:$L$21,11)*$AG244)+$AE244,0)</f>
        <v>2.4011312125417001</v>
      </c>
      <c r="AM244">
        <f>IFERROR(((VLOOKUP(Z244,'Team data'!$B$2:$L$21,11)*$AF244)+(VLOOKUP(Z244,'Team data'!$B$2:$L$21,11)*$AG244)+$AE244),0)+IFERROR((VLOOKUP(AA244,'Team data'!$B$2:$L$21,11)*$AF244)+(VLOOKUP(AA244,'Team data'!$B$2:$L$21,11)*$AG244)+$AE244,0)</f>
        <v>2.4392883245781181</v>
      </c>
      <c r="AN244">
        <f>IFERROR(((VLOOKUP(AB244,'Team data'!$B$2:$L$21,11)*$AF244)+(VLOOKUP(AB244,'Team data'!$B$2:$L$21,11)*$AG244)+$AE244),0)+IFERROR((VLOOKUP(AC244,'Team data'!$B$2:$L$21,11)*$AF244)+(VLOOKUP(AC244,'Team data'!$B$2:$L$21,11)*$AG244)+$AE244,0)</f>
        <v>2.3093032967708678</v>
      </c>
      <c r="AO244">
        <f>IFERROR((VLOOKUP(AD244,'Team data'!$B$2:$L$21,11)*$AF244)+(VLOOKUP(AD244,'Team data'!$B$2:$L$21,11)*$AG244)+$AE244,0)</f>
        <v>2.5987160753548126</v>
      </c>
      <c r="AP244">
        <f t="shared" si="3"/>
        <v>22.011406814567454</v>
      </c>
    </row>
    <row r="245" spans="1:42">
      <c r="A245" t="s">
        <v>351</v>
      </c>
      <c r="B245" t="s">
        <v>51</v>
      </c>
      <c r="C245" t="s">
        <v>52</v>
      </c>
      <c r="D245" t="s">
        <v>186</v>
      </c>
      <c r="E245" t="s">
        <v>56</v>
      </c>
      <c r="F245" s="2">
        <v>7.0000000000000007E-2</v>
      </c>
      <c r="G245" s="2">
        <v>0.09</v>
      </c>
      <c r="H245" s="2">
        <v>0.06</v>
      </c>
      <c r="I245" s="2">
        <v>0.09</v>
      </c>
      <c r="J245" s="2">
        <v>0.06</v>
      </c>
      <c r="K245" s="2">
        <v>7.0000000000000007E-2</v>
      </c>
      <c r="L245" s="2">
        <f>(F245+H245+J245)/3</f>
        <v>6.3333333333333339E-2</v>
      </c>
      <c r="M245" s="2">
        <f>(G245+I245+K245)/3</f>
        <v>8.3333333333333329E-2</v>
      </c>
      <c r="N245" s="2">
        <f>SUM(L245+M245)</f>
        <v>0.14666666666666667</v>
      </c>
      <c r="O245" s="2">
        <v>67</v>
      </c>
      <c r="P245" t="s">
        <v>41</v>
      </c>
      <c r="Q245" t="s">
        <v>58</v>
      </c>
      <c r="S245" t="s">
        <v>71</v>
      </c>
      <c r="V245" t="s">
        <v>84</v>
      </c>
      <c r="X245" t="s">
        <v>67</v>
      </c>
      <c r="Z245" t="s">
        <v>45</v>
      </c>
      <c r="AA245" t="s">
        <v>48</v>
      </c>
      <c r="AB245" t="s">
        <v>76</v>
      </c>
      <c r="AD245" t="s">
        <v>77</v>
      </c>
      <c r="AE245" t="str">
        <f>IF(O245&gt;59,"2","1")</f>
        <v>2</v>
      </c>
      <c r="AF245">
        <f>IF(C245="D",L245*6, IF( C245="M",L245*5, L245*4))</f>
        <v>0.31666666666666671</v>
      </c>
      <c r="AG245">
        <f>IF(D245="D",M245*3, IF( D245="M",M245*3, M245*3))</f>
        <v>0.25</v>
      </c>
      <c r="AH245">
        <f>IFERROR(((VLOOKUP(Q245,'Team data'!$B$2:$L$21,11)*$AF245)+(VLOOKUP(Q245,'Team data'!$B$2:$L$21,11)*$AG245)+$AE245),0)+IFERROR((VLOOKUP(R245,'Team data'!$B$2:$L$21,11)*$AF245)+(VLOOKUP(R245,'Team data'!$B$2:$L$21,11)*$AG245)+$AE245,0)</f>
        <v>2.5128467969128003</v>
      </c>
      <c r="AI245">
        <f>IFERROR((VLOOKUP(S245,'Team data'!$B$2:$L$21,11)*$AF245)+(VLOOKUP(S245,'Team data'!$B$2:$L$21,11)*$AG245)+$AE245,0)</f>
        <v>2.6145096089909403</v>
      </c>
      <c r="AJ245">
        <f>IFERROR(((VLOOKUP(T245,'Team data'!$B$2:$L$21,11)*$AF245)+(VLOOKUP(T245,'Team data'!$B$2:$L$21,11)*$AG245)+$AE245),0)+IFERROR((VLOOKUP(U245,'Team data'!$B$2:$L$21,11)*$AF245)+(VLOOKUP(U245,'Team data'!$B$2:$L$21,11)*$AG245)+$AE245,0)</f>
        <v>0</v>
      </c>
      <c r="AK245">
        <f>IFERROR(((VLOOKUP(V245,'Team data'!$B$2:$L$21,11)*$AF245)+(VLOOKUP(V245,'Team data'!$B$2:$L$21,11)*$AG245)+$AE245),0)+IFERROR((VLOOKUP(W245,'Team data'!$B$2:$L$21,11)*$AF245)+(VLOOKUP(W245,'Team data'!$B$2:$L$21,11)*$AG245)+$AE245,0)</f>
        <v>2.579907319422631</v>
      </c>
      <c r="AL245">
        <f>IFERROR(((VLOOKUP(X245,'Team data'!$B$2:$L$21,11)*$AF245)+(VLOOKUP(X245,'Team data'!$B$2:$L$21,11)*$AG245)+$AE245),0)+IFERROR((VLOOKUP(Y245,'Team data'!$B$2:$L$21,11)*$AF245)+(VLOOKUP(Y245,'Team data'!$B$2:$L$21,11)*$AG245)+$AE245,0)</f>
        <v>2.5128467969128003</v>
      </c>
      <c r="AM245">
        <f>IFERROR(((VLOOKUP(Z245,'Team data'!$B$2:$L$21,11)*$AF245)+(VLOOKUP(Z245,'Team data'!$B$2:$L$21,11)*$AG245)+$AE245),0)+IFERROR((VLOOKUP(AA245,'Team data'!$B$2:$L$21,11)*$AF245)+(VLOOKUP(AA245,'Team data'!$B$2:$L$21,11)*$AG245)+$AE245,0)</f>
        <v>4.6126052942290841</v>
      </c>
      <c r="AN245">
        <f>IFERROR(((VLOOKUP(AB245,'Team data'!$B$2:$L$21,11)*$AF245)+(VLOOKUP(AB245,'Team data'!$B$2:$L$21,11)*$AG245)+$AE245),0)+IFERROR((VLOOKUP(AC245,'Team data'!$B$2:$L$21,11)*$AF245)+(VLOOKUP(AC245,'Team data'!$B$2:$L$21,11)*$AG245)+$AE245,0)</f>
        <v>2.7624495057234242</v>
      </c>
      <c r="AO245">
        <f>IFERROR((VLOOKUP(AD245,'Team data'!$B$2:$L$21,11)*$AF245)+(VLOOKUP(AD245,'Team data'!$B$2:$L$21,11)*$AG245)+$AE245,0)</f>
        <v>2.3576976901431803</v>
      </c>
      <c r="AP245">
        <f t="shared" si="3"/>
        <v>19.952863012334859</v>
      </c>
    </row>
    <row r="246" spans="1:42">
      <c r="A246" t="s">
        <v>352</v>
      </c>
      <c r="B246" t="s">
        <v>51</v>
      </c>
      <c r="C246" t="s">
        <v>52</v>
      </c>
      <c r="D246" t="s">
        <v>101</v>
      </c>
      <c r="E246" t="s">
        <v>67</v>
      </c>
      <c r="F246" s="2">
        <v>0.23</v>
      </c>
      <c r="G246" s="2">
        <v>0.09</v>
      </c>
      <c r="H246" s="2">
        <v>0.23</v>
      </c>
      <c r="I246" s="2">
        <v>0.1</v>
      </c>
      <c r="J246" s="2">
        <v>0.22</v>
      </c>
      <c r="K246" s="2">
        <v>0.08</v>
      </c>
      <c r="L246" s="2">
        <f>(F246+H246+J246)/3</f>
        <v>0.22666666666666668</v>
      </c>
      <c r="M246" s="2">
        <f>(G246+I246+K246)/3</f>
        <v>9.0000000000000011E-2</v>
      </c>
      <c r="N246" s="2">
        <f>SUM(L246+M246)</f>
        <v>0.31666666666666671</v>
      </c>
      <c r="O246" s="2">
        <v>88</v>
      </c>
      <c r="P246" t="s">
        <v>41</v>
      </c>
      <c r="Q246" t="s">
        <v>76</v>
      </c>
      <c r="S246" t="s">
        <v>78</v>
      </c>
      <c r="T246" t="s">
        <v>59</v>
      </c>
      <c r="U246" t="s">
        <v>48</v>
      </c>
      <c r="V246" t="s">
        <v>55</v>
      </c>
      <c r="X246" t="s">
        <v>98</v>
      </c>
      <c r="Z246" t="s">
        <v>69</v>
      </c>
      <c r="AB246" t="s">
        <v>90</v>
      </c>
      <c r="AD246" t="s">
        <v>40</v>
      </c>
      <c r="AE246" t="str">
        <f>IF(O246&gt;59,"2","1")</f>
        <v>2</v>
      </c>
      <c r="AF246">
        <f>IF(C246="D",L246*6, IF( C246="M",L246*5, L246*4))</f>
        <v>1.1333333333333333</v>
      </c>
      <c r="AG246">
        <f>IF(D246="D",M246*3, IF( D246="M",M246*3, M246*3))</f>
        <v>0.27</v>
      </c>
      <c r="AH246">
        <f>IFERROR(((VLOOKUP(Q246,'Team data'!$B$2:$L$21,11)*$AF246)+(VLOOKUP(Q246,'Team data'!$B$2:$L$21,11)*$AG246)+$AE246),0)+IFERROR((VLOOKUP(R246,'Team data'!$B$2:$L$21,11)*$AF246)+(VLOOKUP(R246,'Team data'!$B$2:$L$21,11)*$AG246)+$AE246,0)</f>
        <v>3.888183775938598</v>
      </c>
      <c r="AI246">
        <f>IFERROR((VLOOKUP(S246,'Team data'!$B$2:$L$21,11)*$AF246)+(VLOOKUP(S246,'Team data'!$B$2:$L$21,11)*$AG246)+$AE246,0)</f>
        <v>3.1761173180491715</v>
      </c>
      <c r="AJ246">
        <f>IFERROR(((VLOOKUP(T246,'Team data'!$B$2:$L$21,11)*$AF246)+(VLOOKUP(T246,'Team data'!$B$2:$L$21,11)*$AG246)+$AE246),0)+IFERROR((VLOOKUP(U246,'Team data'!$B$2:$L$21,11)*$AF246)+(VLOOKUP(U246,'Team data'!$B$2:$L$21,11)*$AG246)+$AE246,0)</f>
        <v>5.8422139524066772</v>
      </c>
      <c r="AK246">
        <f>IFERROR(((VLOOKUP(V246,'Team data'!$B$2:$L$21,11)*$AF246)+(VLOOKUP(V246,'Team data'!$B$2:$L$21,11)*$AG246)+$AE246),0)+IFERROR((VLOOKUP(W246,'Team data'!$B$2:$L$21,11)*$AF246)+(VLOOKUP(W246,'Team data'!$B$2:$L$21,11)*$AG246)+$AE246,0)</f>
        <v>3.4029348709711025</v>
      </c>
      <c r="AL246">
        <f>IFERROR(((VLOOKUP(X246,'Team data'!$B$2:$L$21,11)*$AF246)+(VLOOKUP(X246,'Team data'!$B$2:$L$21,11)*$AG246)+$AE246),0)+IFERROR((VLOOKUP(Y246,'Team data'!$B$2:$L$21,11)*$AF246)+(VLOOKUP(Y246,'Team data'!$B$2:$L$21,11)*$AG246)+$AE246,0)</f>
        <v>3.3166933437896344</v>
      </c>
      <c r="AM246">
        <f>IFERROR(((VLOOKUP(Z246,'Team data'!$B$2:$L$21,11)*$AF246)+(VLOOKUP(Z246,'Team data'!$B$2:$L$21,11)*$AG246)+$AE246),0)+IFERROR((VLOOKUP(AA246,'Team data'!$B$2:$L$21,11)*$AF246)+(VLOOKUP(AA246,'Team data'!$B$2:$L$21,11)*$AG246)+$AE246,0)</f>
        <v>3.3812328379912873</v>
      </c>
      <c r="AN246">
        <f>IFERROR(((VLOOKUP(AB246,'Team data'!$B$2:$L$21,11)*$AF246)+(VLOOKUP(AB246,'Team data'!$B$2:$L$21,11)*$AG246)+$AE246),0)+IFERROR((VLOOKUP(AC246,'Team data'!$B$2:$L$21,11)*$AF246)+(VLOOKUP(AC246,'Team data'!$B$2:$L$21,11)*$AG246)+$AE246,0)</f>
        <v>3.7501139453007974</v>
      </c>
      <c r="AO246">
        <f>IFERROR((VLOOKUP(AD246,'Team data'!$B$2:$L$21,11)*$AF246)+(VLOOKUP(AD246,'Team data'!$B$2:$L$21,11)*$AG246)+$AE246,0)</f>
        <v>3.2913743052098403</v>
      </c>
      <c r="AP246">
        <f t="shared" si="3"/>
        <v>30.048864349657105</v>
      </c>
    </row>
    <row r="247" spans="1:42">
      <c r="A247" t="s">
        <v>353</v>
      </c>
      <c r="B247" t="s">
        <v>63</v>
      </c>
      <c r="C247" t="s">
        <v>64</v>
      </c>
      <c r="D247" t="s">
        <v>73</v>
      </c>
      <c r="E247" t="s">
        <v>69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f>(F247+H247+J247)/3</f>
        <v>0</v>
      </c>
      <c r="M247" s="2">
        <f>(G247+I247+K247)/3</f>
        <v>0</v>
      </c>
      <c r="N247" s="2">
        <f>SUM(L247+M247)</f>
        <v>0</v>
      </c>
      <c r="O247" s="2">
        <v>0</v>
      </c>
      <c r="P247" t="s">
        <v>41</v>
      </c>
      <c r="Q247" t="s">
        <v>74</v>
      </c>
      <c r="S247" t="s">
        <v>75</v>
      </c>
      <c r="T247" t="s">
        <v>76</v>
      </c>
      <c r="U247" t="s">
        <v>77</v>
      </c>
      <c r="V247" t="s">
        <v>78</v>
      </c>
      <c r="X247" t="s">
        <v>79</v>
      </c>
      <c r="Z247" t="s">
        <v>49</v>
      </c>
      <c r="AB247" t="s">
        <v>80</v>
      </c>
      <c r="AD247" t="s">
        <v>81</v>
      </c>
      <c r="AE247" t="str">
        <f>IF(O247&gt;59,"2","1")</f>
        <v>1</v>
      </c>
      <c r="AF247">
        <f>IF(C247="D",L247*6, IF( C247="M",L247*5, L247*4))</f>
        <v>0</v>
      </c>
      <c r="AG247">
        <f>IF(D247="D",M247*3, IF( D247="M",M247*3, M247*3))</f>
        <v>0</v>
      </c>
      <c r="AH247">
        <f>IFERROR(((VLOOKUP(Q247,'Team data'!$B$2:$L$21,11)*$AF247)+(VLOOKUP(Q247,'Team data'!$B$2:$L$21,11)*$AG247)+$AE247),0)+IFERROR((VLOOKUP(R247,'Team data'!$B$2:$L$21,11)*$AF247)+(VLOOKUP(R247,'Team data'!$B$2:$L$21,11)*$AG247)+$AE247,0)</f>
        <v>1</v>
      </c>
      <c r="AI247">
        <f>IFERROR((VLOOKUP(S247,'Team data'!$B$2:$L$21,11)*$AF247)+(VLOOKUP(S247,'Team data'!$B$2:$L$21,11)*$AG247)+$AE247,0)</f>
        <v>1</v>
      </c>
      <c r="AJ247">
        <f>IFERROR(((VLOOKUP(T247,'Team data'!$B$2:$L$21,11)*$AF247)+(VLOOKUP(T247,'Team data'!$B$2:$L$21,11)*$AG247)+$AE247),0)+IFERROR((VLOOKUP(U247,'Team data'!$B$2:$L$21,11)*$AF247)+(VLOOKUP(U247,'Team data'!$B$2:$L$21,11)*$AG247)+$AE247,0)</f>
        <v>2</v>
      </c>
      <c r="AK247">
        <f>IFERROR(((VLOOKUP(V247,'Team data'!$B$2:$L$21,11)*$AF247)+(VLOOKUP(V247,'Team data'!$B$2:$L$21,11)*$AG247)+$AE247),0)+IFERROR((VLOOKUP(W247,'Team data'!$B$2:$L$21,11)*$AF247)+(VLOOKUP(W247,'Team data'!$B$2:$L$21,11)*$AG247)+$AE247,0)</f>
        <v>1</v>
      </c>
      <c r="AL247">
        <f>IFERROR(((VLOOKUP(X247,'Team data'!$B$2:$L$21,11)*$AF247)+(VLOOKUP(X247,'Team data'!$B$2:$L$21,11)*$AG247)+$AE247),0)+IFERROR((VLOOKUP(Y247,'Team data'!$B$2:$L$21,11)*$AF247)+(VLOOKUP(Y247,'Team data'!$B$2:$L$21,11)*$AG247)+$AE247,0)</f>
        <v>1</v>
      </c>
      <c r="AM247">
        <f>IFERROR(((VLOOKUP(Z247,'Team data'!$B$2:$L$21,11)*$AF247)+(VLOOKUP(Z247,'Team data'!$B$2:$L$21,11)*$AG247)+$AE247),0)+IFERROR((VLOOKUP(AA247,'Team data'!$B$2:$L$21,11)*$AF247)+(VLOOKUP(AA247,'Team data'!$B$2:$L$21,11)*$AG247)+$AE247,0)</f>
        <v>1</v>
      </c>
      <c r="AN247">
        <f>IFERROR(((VLOOKUP(AB247,'Team data'!$B$2:$L$21,11)*$AF247)+(VLOOKUP(AB247,'Team data'!$B$2:$L$21,11)*$AG247)+$AE247),0)+IFERROR((VLOOKUP(AC247,'Team data'!$B$2:$L$21,11)*$AF247)+(VLOOKUP(AC247,'Team data'!$B$2:$L$21,11)*$AG247)+$AE247,0)</f>
        <v>1</v>
      </c>
      <c r="AO247">
        <f>IFERROR((VLOOKUP(AD247,'Team data'!$B$2:$L$21,11)*$AF247)+(VLOOKUP(AD247,'Team data'!$B$2:$L$21,11)*$AG247)+$AE247,0)</f>
        <v>1</v>
      </c>
      <c r="AP247">
        <f t="shared" si="3"/>
        <v>9</v>
      </c>
    </row>
    <row r="248" spans="1:42">
      <c r="A248" t="s">
        <v>354</v>
      </c>
      <c r="B248" t="s">
        <v>51</v>
      </c>
      <c r="C248" t="s">
        <v>52</v>
      </c>
      <c r="D248" t="s">
        <v>144</v>
      </c>
      <c r="E248" t="s">
        <v>58</v>
      </c>
      <c r="F248" s="2">
        <v>0.22</v>
      </c>
      <c r="G248" s="2">
        <v>0.1</v>
      </c>
      <c r="H248" s="2">
        <v>0.22</v>
      </c>
      <c r="I248" s="2">
        <v>0.05</v>
      </c>
      <c r="J248" s="2">
        <v>0.16</v>
      </c>
      <c r="K248" s="2">
        <v>0.05</v>
      </c>
      <c r="L248" s="2">
        <f>(F248+H248+J248)/3</f>
        <v>0.19999999999999998</v>
      </c>
      <c r="M248" s="2">
        <f>(G248+I248+K248)/3</f>
        <v>6.6666666666666666E-2</v>
      </c>
      <c r="N248" s="2">
        <f>SUM(L248+M248)</f>
        <v>0.26666666666666666</v>
      </c>
      <c r="O248" s="2">
        <v>44</v>
      </c>
      <c r="P248" t="s">
        <v>41</v>
      </c>
      <c r="Q248" t="s">
        <v>98</v>
      </c>
      <c r="S248" t="s">
        <v>99</v>
      </c>
      <c r="V248" t="s">
        <v>85</v>
      </c>
      <c r="X248" t="s">
        <v>76</v>
      </c>
      <c r="Z248" t="s">
        <v>84</v>
      </c>
      <c r="AA248" t="s">
        <v>91</v>
      </c>
      <c r="AB248" t="s">
        <v>66</v>
      </c>
      <c r="AC248" t="s">
        <v>44</v>
      </c>
      <c r="AD248" t="s">
        <v>105</v>
      </c>
      <c r="AE248" t="str">
        <f>IF(O248&gt;59,"2","1")</f>
        <v>1</v>
      </c>
      <c r="AF248">
        <f>IF(C248="D",L248*6, IF( C248="M",L248*5, L248*4))</f>
        <v>0.99999999999999989</v>
      </c>
      <c r="AG248">
        <f>IF(D248="D",M248*3, IF( D248="M",M248*3, M248*3))</f>
        <v>0.2</v>
      </c>
      <c r="AH248">
        <f>IFERROR(((VLOOKUP(Q248,'Team data'!$B$2:$L$21,11)*$AF248)+(VLOOKUP(Q248,'Team data'!$B$2:$L$21,11)*$AG248)+$AE248),0)+IFERROR((VLOOKUP(R248,'Team data'!$B$2:$L$21,11)*$AF248)+(VLOOKUP(R248,'Team data'!$B$2:$L$21,11)*$AG248)+$AE248,0)</f>
        <v>2.1259135481336537</v>
      </c>
      <c r="AI248">
        <f>IFERROR((VLOOKUP(S248,'Team data'!$B$2:$L$21,11)*$AF248)+(VLOOKUP(S248,'Team data'!$B$2:$L$21,11)*$AG248)+$AE248,0)</f>
        <v>2.0036622074057937</v>
      </c>
      <c r="AJ248">
        <f>IFERROR(((VLOOKUP(T248,'Team data'!$B$2:$L$21,11)*$AF248)+(VLOOKUP(T248,'Team data'!$B$2:$L$21,11)*$AG248)+$AE248),0)+IFERROR((VLOOKUP(U248,'Team data'!$B$2:$L$21,11)*$AF248)+(VLOOKUP(U248,'Team data'!$B$2:$L$21,11)*$AG248)+$AE248,0)</f>
        <v>0</v>
      </c>
      <c r="AK248">
        <f>IFERROR(((VLOOKUP(V248,'Team data'!$B$2:$L$21,11)*$AF248)+(VLOOKUP(V248,'Team data'!$B$2:$L$21,11)*$AG248)+$AE248),0)+IFERROR((VLOOKUP(W248,'Team data'!$B$2:$L$21,11)*$AF248)+(VLOOKUP(W248,'Team data'!$B$2:$L$21,11)*$AG248)+$AE248,0)</f>
        <v>2.4662434498485197</v>
      </c>
      <c r="AL248">
        <f>IFERROR(((VLOOKUP(X248,'Team data'!$B$2:$L$21,11)*$AF248)+(VLOOKUP(X248,'Team data'!$B$2:$L$21,11)*$AG248)+$AE248),0)+IFERROR((VLOOKUP(Y248,'Team data'!$B$2:$L$21,11)*$AF248)+(VLOOKUP(Y248,'Team data'!$B$2:$L$21,11)*$AG248)+$AE248,0)</f>
        <v>2.6145989532966629</v>
      </c>
      <c r="AM248">
        <f>IFERROR(((VLOOKUP(Z248,'Team data'!$B$2:$L$21,11)*$AF248)+(VLOOKUP(Z248,'Team data'!$B$2:$L$21,11)*$AG248)+$AE248),0)+IFERROR((VLOOKUP(AA248,'Team data'!$B$2:$L$21,11)*$AF248)+(VLOOKUP(AA248,'Team data'!$B$2:$L$21,11)*$AG248)+$AE248,0)</f>
        <v>3.9855164908452463</v>
      </c>
      <c r="AN248">
        <f>IFERROR(((VLOOKUP(AB248,'Team data'!$B$2:$L$21,11)*$AF248)+(VLOOKUP(AB248,'Team data'!$B$2:$L$21,11)*$AG248)+$AE248),0)+IFERROR((VLOOKUP(AC248,'Team data'!$B$2:$L$21,11)*$AF248)+(VLOOKUP(AC248,'Team data'!$B$2:$L$21,11)*$AG248)+$AE248,0)</f>
        <v>4.2104011825289183</v>
      </c>
      <c r="AO248">
        <f>IFERROR((VLOOKUP(AD248,'Team data'!$B$2:$L$21,11)*$AF248)+(VLOOKUP(AD248,'Team data'!$B$2:$L$21,11)*$AG248)+$AE248,0)</f>
        <v>1.5716276331319818</v>
      </c>
      <c r="AP248">
        <f t="shared" si="3"/>
        <v>18.977963465190776</v>
      </c>
    </row>
    <row r="249" spans="1:42">
      <c r="A249" t="s">
        <v>355</v>
      </c>
      <c r="B249" t="s">
        <v>37</v>
      </c>
      <c r="C249" t="s">
        <v>38</v>
      </c>
      <c r="D249" t="s">
        <v>101</v>
      </c>
      <c r="E249" t="s">
        <v>67</v>
      </c>
      <c r="F249" s="2">
        <v>0.03</v>
      </c>
      <c r="G249" s="2">
        <v>0.01</v>
      </c>
      <c r="H249" s="2">
        <v>0.04</v>
      </c>
      <c r="I249" s="2">
        <v>0.01</v>
      </c>
      <c r="J249" s="2">
        <v>0.05</v>
      </c>
      <c r="K249" s="2">
        <v>0.01</v>
      </c>
      <c r="L249" s="2">
        <f>(F249+H249+J249)/3</f>
        <v>0.04</v>
      </c>
      <c r="M249" s="2">
        <f>(G249+I249+K249)/3</f>
        <v>0.01</v>
      </c>
      <c r="N249" s="2">
        <f>SUM(L249+M249)</f>
        <v>0.05</v>
      </c>
      <c r="O249" s="2">
        <v>95</v>
      </c>
      <c r="P249" t="s">
        <v>41</v>
      </c>
      <c r="Q249" t="s">
        <v>76</v>
      </c>
      <c r="S249" t="s">
        <v>78</v>
      </c>
      <c r="T249" t="s">
        <v>59</v>
      </c>
      <c r="U249" t="s">
        <v>48</v>
      </c>
      <c r="V249" t="s">
        <v>55</v>
      </c>
      <c r="X249" t="s">
        <v>98</v>
      </c>
      <c r="Z249" t="s">
        <v>69</v>
      </c>
      <c r="AB249" t="s">
        <v>90</v>
      </c>
      <c r="AD249" t="s">
        <v>40</v>
      </c>
      <c r="AE249" t="str">
        <f>IF(O249&gt;59,"2","1")</f>
        <v>2</v>
      </c>
      <c r="AF249">
        <f>IF(C249="D",L249*6, IF( C249="M",L249*5, L249*4))</f>
        <v>0.24</v>
      </c>
      <c r="AG249">
        <f>IF(D249="D",M249*3, IF( D249="M",M249*3, M249*3))</f>
        <v>0.03</v>
      </c>
      <c r="AH249">
        <f>IFERROR(((VLOOKUP(Q249,'Team data'!$B$2:$L$21,11)*$AF249)+(VLOOKUP(Q249,'Team data'!$B$2:$L$21,11)*$AG249)+$AE249),0)+IFERROR((VLOOKUP(R249,'Team data'!$B$2:$L$21,11)*$AF249)+(VLOOKUP(R249,'Team data'!$B$2:$L$21,11)*$AG249)+$AE249,0)</f>
        <v>2.3632847644917492</v>
      </c>
      <c r="AI249">
        <f>IFERROR((VLOOKUP(S249,'Team data'!$B$2:$L$21,11)*$AF249)+(VLOOKUP(S249,'Team data'!$B$2:$L$21,11)*$AG249)+$AE249,0)</f>
        <v>2.2262838545415269</v>
      </c>
      <c r="AJ249">
        <f>IFERROR(((VLOOKUP(T249,'Team data'!$B$2:$L$21,11)*$AF249)+(VLOOKUP(T249,'Team data'!$B$2:$L$21,11)*$AG249)+$AE249),0)+IFERROR((VLOOKUP(U249,'Team data'!$B$2:$L$21,11)*$AF249)+(VLOOKUP(U249,'Team data'!$B$2:$L$21,11)*$AG249)+$AE249,0)</f>
        <v>4.3544402141210004</v>
      </c>
      <c r="AK249">
        <f>IFERROR(((VLOOKUP(V249,'Team data'!$B$2:$L$21,11)*$AF249)+(VLOOKUP(V249,'Team data'!$B$2:$L$21,11)*$AG249)+$AE249),0)+IFERROR((VLOOKUP(W249,'Team data'!$B$2:$L$21,11)*$AF249)+(VLOOKUP(W249,'Team data'!$B$2:$L$21,11)*$AG249)+$AE249,0)</f>
        <v>2.2699233362200935</v>
      </c>
      <c r="AL249">
        <f>IFERROR(((VLOOKUP(X249,'Team data'!$B$2:$L$21,11)*$AF249)+(VLOOKUP(X249,'Team data'!$B$2:$L$21,11)*$AG249)+$AE249),0)+IFERROR((VLOOKUP(Y249,'Team data'!$B$2:$L$21,11)*$AF249)+(VLOOKUP(Y249,'Team data'!$B$2:$L$21,11)*$AG249)+$AE249,0)</f>
        <v>2.2533305483300721</v>
      </c>
      <c r="AM249">
        <f>IFERROR(((VLOOKUP(Z249,'Team data'!$B$2:$L$21,11)*$AF249)+(VLOOKUP(Z249,'Team data'!$B$2:$L$21,11)*$AG249)+$AE249),0)+IFERROR((VLOOKUP(AA249,'Team data'!$B$2:$L$21,11)*$AF249)+(VLOOKUP(AA249,'Team data'!$B$2:$L$21,11)*$AG249)+$AE249,0)</f>
        <v>2.2657478856942856</v>
      </c>
      <c r="AN249">
        <f>IFERROR(((VLOOKUP(AB249,'Team data'!$B$2:$L$21,11)*$AF249)+(VLOOKUP(AB249,'Team data'!$B$2:$L$21,11)*$AG249)+$AE249),0)+IFERROR((VLOOKUP(AC249,'Team data'!$B$2:$L$21,11)*$AF249)+(VLOOKUP(AC249,'Team data'!$B$2:$L$21,11)*$AG249)+$AE249,0)</f>
        <v>2.3367202602597734</v>
      </c>
      <c r="AO249">
        <f>IFERROR((VLOOKUP(AD249,'Team data'!$B$2:$L$21,11)*$AF249)+(VLOOKUP(AD249,'Team data'!$B$2:$L$21,11)*$AG249)+$AE249,0)</f>
        <v>2.2484591893634134</v>
      </c>
      <c r="AP249">
        <f t="shared" si="3"/>
        <v>20.318190053021915</v>
      </c>
    </row>
    <row r="250" spans="1:42">
      <c r="A250" t="s">
        <v>356</v>
      </c>
      <c r="B250" t="s">
        <v>37</v>
      </c>
      <c r="C250" t="s">
        <v>38</v>
      </c>
      <c r="D250" t="s">
        <v>93</v>
      </c>
      <c r="E250" t="s">
        <v>70</v>
      </c>
      <c r="F250" s="2">
        <v>0.02</v>
      </c>
      <c r="G250" s="2">
        <v>0</v>
      </c>
      <c r="H250" s="2">
        <v>0.01</v>
      </c>
      <c r="I250" s="2">
        <v>0.01</v>
      </c>
      <c r="J250" s="2">
        <v>0.02</v>
      </c>
      <c r="K250" s="2">
        <v>0.01</v>
      </c>
      <c r="L250" s="2">
        <f>(F250+H250+J250)/3</f>
        <v>1.6666666666666666E-2</v>
      </c>
      <c r="M250" s="2">
        <f>(G250+I250+K250)/3</f>
        <v>6.6666666666666671E-3</v>
      </c>
      <c r="N250" s="2">
        <f>SUM(L250+M250)</f>
        <v>2.3333333333333334E-2</v>
      </c>
      <c r="O250" s="2">
        <v>92</v>
      </c>
      <c r="P250" t="s">
        <v>41</v>
      </c>
      <c r="Q250" t="s">
        <v>55</v>
      </c>
      <c r="S250" t="s">
        <v>57</v>
      </c>
      <c r="V250" t="s">
        <v>81</v>
      </c>
      <c r="X250" t="s">
        <v>48</v>
      </c>
      <c r="Z250" t="s">
        <v>78</v>
      </c>
      <c r="AB250" t="s">
        <v>67</v>
      </c>
      <c r="AC250" t="s">
        <v>80</v>
      </c>
      <c r="AD250" t="s">
        <v>43</v>
      </c>
      <c r="AE250" t="str">
        <f>IF(O250&gt;59,"2","1")</f>
        <v>2</v>
      </c>
      <c r="AF250">
        <f>IF(C250="D",L250*6, IF( C250="M",L250*5, L250*4))</f>
        <v>0.1</v>
      </c>
      <c r="AG250">
        <f>IF(D250="D",M250*3, IF( D250="M",M250*3, M250*3))</f>
        <v>0.02</v>
      </c>
      <c r="AH250">
        <f>IFERROR(((VLOOKUP(Q250,'Team data'!$B$2:$L$21,11)*$AF250)+(VLOOKUP(Q250,'Team data'!$B$2:$L$21,11)*$AG250)+$AE250),0)+IFERROR((VLOOKUP(R250,'Team data'!$B$2:$L$21,11)*$AF250)+(VLOOKUP(R250,'Team data'!$B$2:$L$21,11)*$AG250)+$AE250,0)</f>
        <v>2.1199659272089302</v>
      </c>
      <c r="AI250">
        <f>IFERROR((VLOOKUP(S250,'Team data'!$B$2:$L$21,11)*$AF250)+(VLOOKUP(S250,'Team data'!$B$2:$L$21,11)*$AG250)+$AE250,0)</f>
        <v>2.135515880887592</v>
      </c>
      <c r="AJ250">
        <f>IFERROR(((VLOOKUP(T250,'Team data'!$B$2:$L$21,11)*$AF250)+(VLOOKUP(T250,'Team data'!$B$2:$L$21,11)*$AG250)+$AE250),0)+IFERROR((VLOOKUP(U250,'Team data'!$B$2:$L$21,11)*$AF250)+(VLOOKUP(U250,'Team data'!$B$2:$L$21,11)*$AG250)+$AE250,0)</f>
        <v>0</v>
      </c>
      <c r="AK250">
        <f>IFERROR(((VLOOKUP(V250,'Team data'!$B$2:$L$21,11)*$AF250)+(VLOOKUP(V250,'Team data'!$B$2:$L$21,11)*$AG250)+$AE250),0)+IFERROR((VLOOKUP(W250,'Team data'!$B$2:$L$21,11)*$AF250)+(VLOOKUP(W250,'Team data'!$B$2:$L$21,11)*$AG250)+$AE250,0)</f>
        <v>2.098236215316335</v>
      </c>
      <c r="AL250">
        <f>IFERROR(((VLOOKUP(X250,'Team data'!$B$2:$L$21,11)*$AF250)+(VLOOKUP(X250,'Team data'!$B$2:$L$21,11)*$AG250)+$AE250),0)+IFERROR((VLOOKUP(Y250,'Team data'!$B$2:$L$21,11)*$AF250)+(VLOOKUP(Y250,'Team data'!$B$2:$L$21,11)*$AG250)+$AE250,0)</f>
        <v>2.0571627633131984</v>
      </c>
      <c r="AM250">
        <f>IFERROR(((VLOOKUP(Z250,'Team data'!$B$2:$L$21,11)*$AF250)+(VLOOKUP(Z250,'Team data'!$B$2:$L$21,11)*$AG250)+$AE250),0)+IFERROR((VLOOKUP(AA250,'Team data'!$B$2:$L$21,11)*$AF250)+(VLOOKUP(AA250,'Team data'!$B$2:$L$21,11)*$AG250)+$AE250,0)</f>
        <v>2.1005706020184567</v>
      </c>
      <c r="AN250">
        <f>IFERROR(((VLOOKUP(AB250,'Team data'!$B$2:$L$21,11)*$AF250)+(VLOOKUP(AB250,'Team data'!$B$2:$L$21,11)*$AG250)+$AE250),0)+IFERROR((VLOOKUP(AC250,'Team data'!$B$2:$L$21,11)*$AF250)+(VLOOKUP(AC250,'Team data'!$B$2:$L$21,11)*$AG250)+$AE250,0)</f>
        <v>4.1811682677521418</v>
      </c>
      <c r="AO250">
        <f>IFERROR((VLOOKUP(AD250,'Team data'!$B$2:$L$21,11)*$AF250)+(VLOOKUP(AD250,'Team data'!$B$2:$L$21,11)*$AG250)+$AE250,0)</f>
        <v>2.1075808141823962</v>
      </c>
      <c r="AP250">
        <f t="shared" si="3"/>
        <v>16.800200470679052</v>
      </c>
    </row>
    <row r="251" spans="1:42">
      <c r="A251" t="s">
        <v>357</v>
      </c>
      <c r="B251" t="s">
        <v>37</v>
      </c>
      <c r="C251" t="s">
        <v>38</v>
      </c>
      <c r="D251" t="s">
        <v>144</v>
      </c>
      <c r="E251" t="s">
        <v>58</v>
      </c>
      <c r="F251" s="2">
        <v>7.0000000000000007E-2</v>
      </c>
      <c r="G251" s="2">
        <v>0.19</v>
      </c>
      <c r="H251" s="2">
        <v>0.03</v>
      </c>
      <c r="I251" s="2">
        <v>0.14000000000000001</v>
      </c>
      <c r="J251" s="2">
        <v>0.05</v>
      </c>
      <c r="K251" s="2">
        <v>0.13</v>
      </c>
      <c r="L251" s="2">
        <f>(F251+H251+J251)/3</f>
        <v>5.000000000000001E-2</v>
      </c>
      <c r="M251" s="2">
        <f>(G251+I251+K251)/3</f>
        <v>0.15333333333333335</v>
      </c>
      <c r="N251" s="2">
        <f>SUM(L251+M251)</f>
        <v>0.20333333333333337</v>
      </c>
      <c r="O251" s="2">
        <v>93</v>
      </c>
      <c r="P251" t="s">
        <v>41</v>
      </c>
      <c r="Q251" t="s">
        <v>98</v>
      </c>
      <c r="S251" t="s">
        <v>99</v>
      </c>
      <c r="V251" t="s">
        <v>85</v>
      </c>
      <c r="X251" t="s">
        <v>76</v>
      </c>
      <c r="Z251" t="s">
        <v>84</v>
      </c>
      <c r="AA251" t="s">
        <v>91</v>
      </c>
      <c r="AB251" t="s">
        <v>66</v>
      </c>
      <c r="AC251" t="s">
        <v>44</v>
      </c>
      <c r="AD251" t="s">
        <v>105</v>
      </c>
      <c r="AE251" t="str">
        <f>IF(O251&gt;59,"2","1")</f>
        <v>2</v>
      </c>
      <c r="AF251">
        <f>IF(C251="D",L251*6, IF( C251="M",L251*5, L251*4))</f>
        <v>0.30000000000000004</v>
      </c>
      <c r="AG251">
        <f>IF(D251="D",M251*3, IF( D251="M",M251*3, M251*3))</f>
        <v>0.46000000000000008</v>
      </c>
      <c r="AH251">
        <f>IFERROR(((VLOOKUP(Q251,'Team data'!$B$2:$L$21,11)*$AF251)+(VLOOKUP(Q251,'Team data'!$B$2:$L$21,11)*$AG251)+$AE251),0)+IFERROR((VLOOKUP(R251,'Team data'!$B$2:$L$21,11)*$AF251)+(VLOOKUP(R251,'Team data'!$B$2:$L$21,11)*$AG251)+$AE251,0)</f>
        <v>2.7130785804846478</v>
      </c>
      <c r="AI251">
        <f>IFERROR((VLOOKUP(S251,'Team data'!$B$2:$L$21,11)*$AF251)+(VLOOKUP(S251,'Team data'!$B$2:$L$21,11)*$AG251)+$AE251,0)</f>
        <v>2.6356527313570028</v>
      </c>
      <c r="AJ251">
        <f>IFERROR(((VLOOKUP(T251,'Team data'!$B$2:$L$21,11)*$AF251)+(VLOOKUP(T251,'Team data'!$B$2:$L$21,11)*$AG251)+$AE251),0)+IFERROR((VLOOKUP(U251,'Team data'!$B$2:$L$21,11)*$AF251)+(VLOOKUP(U251,'Team data'!$B$2:$L$21,11)*$AG251)+$AE251,0)</f>
        <v>0</v>
      </c>
      <c r="AK251">
        <f>IFERROR(((VLOOKUP(V251,'Team data'!$B$2:$L$21,11)*$AF251)+(VLOOKUP(V251,'Team data'!$B$2:$L$21,11)*$AG251)+$AE251),0)+IFERROR((VLOOKUP(W251,'Team data'!$B$2:$L$21,11)*$AF251)+(VLOOKUP(W251,'Team data'!$B$2:$L$21,11)*$AG251)+$AE251,0)</f>
        <v>2.9286208515707295</v>
      </c>
      <c r="AL251">
        <f>IFERROR(((VLOOKUP(X251,'Team data'!$B$2:$L$21,11)*$AF251)+(VLOOKUP(X251,'Team data'!$B$2:$L$21,11)*$AG251)+$AE251),0)+IFERROR((VLOOKUP(Y251,'Team data'!$B$2:$L$21,11)*$AF251)+(VLOOKUP(Y251,'Team data'!$B$2:$L$21,11)*$AG251)+$AE251,0)</f>
        <v>3.0225793370878868</v>
      </c>
      <c r="AM251">
        <f>IFERROR(((VLOOKUP(Z251,'Team data'!$B$2:$L$21,11)*$AF251)+(VLOOKUP(Z251,'Team data'!$B$2:$L$21,11)*$AG251)+$AE251),0)+IFERROR((VLOOKUP(AA251,'Team data'!$B$2:$L$21,11)*$AF251)+(VLOOKUP(AA251,'Team data'!$B$2:$L$21,11)*$AG251)+$AE251,0)</f>
        <v>5.2574937775353234</v>
      </c>
      <c r="AN251">
        <f>IFERROR(((VLOOKUP(AB251,'Team data'!$B$2:$L$21,11)*$AF251)+(VLOOKUP(AB251,'Team data'!$B$2:$L$21,11)*$AG251)+$AE251),0)+IFERROR((VLOOKUP(AC251,'Team data'!$B$2:$L$21,11)*$AF251)+(VLOOKUP(AC251,'Team data'!$B$2:$L$21,11)*$AG251)+$AE251,0)</f>
        <v>5.3999207489349814</v>
      </c>
      <c r="AO251">
        <f>IFERROR((VLOOKUP(AD251,'Team data'!$B$2:$L$21,11)*$AF251)+(VLOOKUP(AD251,'Team data'!$B$2:$L$21,11)*$AG251)+$AE251,0)</f>
        <v>2.3620308343169221</v>
      </c>
      <c r="AP251">
        <f t="shared" si="3"/>
        <v>24.319376861287491</v>
      </c>
    </row>
    <row r="252" spans="1:42">
      <c r="A252" t="s">
        <v>358</v>
      </c>
      <c r="B252" t="s">
        <v>51</v>
      </c>
      <c r="C252" t="s">
        <v>52</v>
      </c>
      <c r="D252" t="s">
        <v>150</v>
      </c>
      <c r="E252" t="s">
        <v>99</v>
      </c>
      <c r="F252" s="2">
        <v>0.22</v>
      </c>
      <c r="G252" s="2">
        <v>0.18</v>
      </c>
      <c r="H252" s="2">
        <v>0.2</v>
      </c>
      <c r="I252" s="2">
        <v>0.23</v>
      </c>
      <c r="J252" s="2">
        <v>0.18</v>
      </c>
      <c r="K252" s="2">
        <v>0.25</v>
      </c>
      <c r="L252" s="2">
        <f>(F252+H252+J252)/3</f>
        <v>0.20000000000000004</v>
      </c>
      <c r="M252" s="2">
        <f>(G252+I252+K252)/3</f>
        <v>0.22</v>
      </c>
      <c r="N252" s="2">
        <f>SUM(L252+M252)</f>
        <v>0.42000000000000004</v>
      </c>
      <c r="O252" s="2">
        <v>64</v>
      </c>
      <c r="P252" t="s">
        <v>41</v>
      </c>
      <c r="Q252" t="s">
        <v>61</v>
      </c>
      <c r="S252" t="s">
        <v>60</v>
      </c>
      <c r="T252" t="s">
        <v>67</v>
      </c>
      <c r="V252" t="s">
        <v>43</v>
      </c>
      <c r="X252" t="s">
        <v>74</v>
      </c>
      <c r="Z252" t="s">
        <v>77</v>
      </c>
      <c r="AA252" t="s">
        <v>46</v>
      </c>
      <c r="AB252" t="s">
        <v>44</v>
      </c>
      <c r="AD252" t="s">
        <v>47</v>
      </c>
      <c r="AE252" t="str">
        <f>IF(O252&gt;59,"2","1")</f>
        <v>2</v>
      </c>
      <c r="AF252">
        <f>IF(C252="D",L252*6, IF( C252="M",L252*5, L252*4))</f>
        <v>1.0000000000000002</v>
      </c>
      <c r="AG252">
        <f>IF(D252="D",M252*3, IF( D252="M",M252*3, M252*3))</f>
        <v>0.66</v>
      </c>
      <c r="AH252">
        <f>IFERROR(((VLOOKUP(Q252,'Team data'!$B$2:$L$21,11)*$AF252)+(VLOOKUP(Q252,'Team data'!$B$2:$L$21,11)*$AG252)+$AE252),0)+IFERROR((VLOOKUP(R252,'Team data'!$B$2:$L$21,11)*$AF252)+(VLOOKUP(R252,'Team data'!$B$2:$L$21,11)*$AG252)+$AE252,0)</f>
        <v>3.8001516781028712</v>
      </c>
      <c r="AI252">
        <f>IFERROR((VLOOKUP(S252,'Team data'!$B$2:$L$21,11)*$AF252)+(VLOOKUP(S252,'Team data'!$B$2:$L$21,11)*$AG252)+$AE252,0)</f>
        <v>3.5023394403680865</v>
      </c>
      <c r="AJ252">
        <f>IFERROR(((VLOOKUP(T252,'Team data'!$B$2:$L$21,11)*$AF252)+(VLOOKUP(T252,'Team data'!$B$2:$L$21,11)*$AG252)+$AE252),0)+IFERROR((VLOOKUP(U252,'Team data'!$B$2:$L$21,11)*$AF252)+(VLOOKUP(U252,'Team data'!$B$2:$L$21,11)*$AG252)+$AE252,0)</f>
        <v>3.5023394403680865</v>
      </c>
      <c r="AK252">
        <f>IFERROR(((VLOOKUP(V252,'Team data'!$B$2:$L$21,11)*$AF252)+(VLOOKUP(V252,'Team data'!$B$2:$L$21,11)*$AG252)+$AE252),0)+IFERROR((VLOOKUP(W252,'Team data'!$B$2:$L$21,11)*$AF252)+(VLOOKUP(W252,'Team data'!$B$2:$L$21,11)*$AG252)+$AE252,0)</f>
        <v>3.4882012628564816</v>
      </c>
      <c r="AL252">
        <f>IFERROR(((VLOOKUP(X252,'Team data'!$B$2:$L$21,11)*$AF252)+(VLOOKUP(X252,'Team data'!$B$2:$L$21,11)*$AG252)+$AE252),0)+IFERROR((VLOOKUP(Y252,'Team data'!$B$2:$L$21,11)*$AF252)+(VLOOKUP(Y252,'Team data'!$B$2:$L$21,11)*$AG252)+$AE252,0)</f>
        <v>4.0283034389571197</v>
      </c>
      <c r="AM252">
        <f>IFERROR(((VLOOKUP(Z252,'Team data'!$B$2:$L$21,11)*$AF252)+(VLOOKUP(Z252,'Team data'!$B$2:$L$21,11)*$AG252)+$AE252),0)+IFERROR((VLOOKUP(AA252,'Team data'!$B$2:$L$21,11)*$AF252)+(VLOOKUP(AA252,'Team data'!$B$2:$L$21,11)*$AG252)+$AE252,0)</f>
        <v>6.4390704829688659</v>
      </c>
      <c r="AN252">
        <f>IFERROR(((VLOOKUP(AB252,'Team data'!$B$2:$L$21,11)*$AF252)+(VLOOKUP(AB252,'Team data'!$B$2:$L$21,11)*$AG252)+$AE252),0)+IFERROR((VLOOKUP(AC252,'Team data'!$B$2:$L$21,11)*$AF252)+(VLOOKUP(AC252,'Team data'!$B$2:$L$21,11)*$AG252)+$AE252,0)</f>
        <v>3.6987873239557065</v>
      </c>
      <c r="AO252">
        <f>IFERROR((VLOOKUP(AD252,'Team data'!$B$2:$L$21,11)*$AF252)+(VLOOKUP(AD252,'Team data'!$B$2:$L$21,11)*$AG252)+$AE252,0)</f>
        <v>4.2335285520603847</v>
      </c>
      <c r="AP252">
        <f t="shared" si="3"/>
        <v>32.692721619637602</v>
      </c>
    </row>
    <row r="253" spans="1:42">
      <c r="A253" t="s">
        <v>359</v>
      </c>
      <c r="B253" t="s">
        <v>51</v>
      </c>
      <c r="C253" t="s">
        <v>52</v>
      </c>
      <c r="D253" t="s">
        <v>110</v>
      </c>
      <c r="E253" t="s">
        <v>91</v>
      </c>
      <c r="F253" s="2">
        <v>0.42</v>
      </c>
      <c r="G253" s="2">
        <v>0.19</v>
      </c>
      <c r="H253" s="2">
        <v>0.39</v>
      </c>
      <c r="I253" s="2">
        <v>0.16</v>
      </c>
      <c r="J253" s="2">
        <v>0.34</v>
      </c>
      <c r="K253" s="2">
        <v>0.16</v>
      </c>
      <c r="L253" s="2">
        <f>(F253+H253+J253)/3</f>
        <v>0.38333333333333336</v>
      </c>
      <c r="M253" s="2">
        <f>(G253+I253+K253)/3</f>
        <v>0.17</v>
      </c>
      <c r="N253" s="2">
        <f>SUM(L253+M253)</f>
        <v>0.55333333333333334</v>
      </c>
      <c r="O253" s="4">
        <v>86</v>
      </c>
      <c r="P253" t="s">
        <v>41</v>
      </c>
      <c r="Q253" t="s">
        <v>104</v>
      </c>
      <c r="S253" t="s">
        <v>105</v>
      </c>
      <c r="T253" t="s">
        <v>69</v>
      </c>
      <c r="V253" t="s">
        <v>42</v>
      </c>
      <c r="X253" t="s">
        <v>71</v>
      </c>
      <c r="Z253" t="s">
        <v>99</v>
      </c>
      <c r="AA253" t="s">
        <v>111</v>
      </c>
      <c r="AB253" t="s">
        <v>68</v>
      </c>
      <c r="AD253" t="s">
        <v>56</v>
      </c>
      <c r="AE253" t="str">
        <f>IF(O253&gt;59,"2","1")</f>
        <v>2</v>
      </c>
      <c r="AF253">
        <f>IF(C253="D",L253*6, IF( C253="M",L253*5, L253*4))</f>
        <v>1.9166666666666667</v>
      </c>
      <c r="AG253">
        <f>IF(D253="D",M253*3, IF( D253="M",M253*3, M253*3))</f>
        <v>0.51</v>
      </c>
      <c r="AH253">
        <f>IFERROR(((VLOOKUP(Q253,'Team data'!$B$2:$L$21,11)*$AF253)+(VLOOKUP(Q253,'Team data'!$B$2:$L$21,11)*$AG253)+$AE253),0)+IFERROR((VLOOKUP(R253,'Team data'!$B$2:$L$21,11)*$AF253)+(VLOOKUP(R253,'Team data'!$B$2:$L$21,11)*$AG253)+$AE253,0)</f>
        <v>4.7404322579490792</v>
      </c>
      <c r="AI253">
        <f>IFERROR((VLOOKUP(S253,'Team data'!$B$2:$L$21,11)*$AF253)+(VLOOKUP(S253,'Team data'!$B$2:$L$21,11)*$AG253)+$AE253,0)</f>
        <v>3.1559581025557852</v>
      </c>
      <c r="AJ253">
        <f>IFERROR(((VLOOKUP(T253,'Team data'!$B$2:$L$21,11)*$AF253)+(VLOOKUP(T253,'Team data'!$B$2:$L$21,11)*$AG253)+$AE253),0)+IFERROR((VLOOKUP(U253,'Team data'!$B$2:$L$21,11)*$AF253)+(VLOOKUP(U253,'Team data'!$B$2:$L$21,11)*$AG253)+$AE253,0)</f>
        <v>4.3884501331535795</v>
      </c>
      <c r="AK253">
        <f>IFERROR(((VLOOKUP(V253,'Team data'!$B$2:$L$21,11)*$AF253)+(VLOOKUP(V253,'Team data'!$B$2:$L$21,11)*$AG253)+$AE253),0)+IFERROR((VLOOKUP(W253,'Team data'!$B$2:$L$21,11)*$AF253)+(VLOOKUP(W253,'Team data'!$B$2:$L$21,11)*$AG253)+$AE253,0)</f>
        <v>4.5427367266239873</v>
      </c>
      <c r="AL253">
        <f>IFERROR(((VLOOKUP(X253,'Team data'!$B$2:$L$21,11)*$AF253)+(VLOOKUP(X253,'Team data'!$B$2:$L$21,11)*$AG253)+$AE253),0)+IFERROR((VLOOKUP(Y253,'Team data'!$B$2:$L$21,11)*$AF253)+(VLOOKUP(Y253,'Team data'!$B$2:$L$21,11)*$AG253)+$AE253,0)</f>
        <v>4.6315470314435547</v>
      </c>
      <c r="AM253">
        <f>IFERROR(((VLOOKUP(Z253,'Team data'!$B$2:$L$21,11)*$AF253)+(VLOOKUP(Z253,'Team data'!$B$2:$L$21,11)*$AG253)+$AE253),0)+IFERROR((VLOOKUP(AA253,'Team data'!$B$2:$L$21,11)*$AF253)+(VLOOKUP(AA253,'Team data'!$B$2:$L$21,11)*$AG253)+$AE253,0)</f>
        <v>8.2258190085530689</v>
      </c>
      <c r="AN253">
        <f>IFERROR(((VLOOKUP(AB253,'Team data'!$B$2:$L$21,11)*$AF253)+(VLOOKUP(AB253,'Team data'!$B$2:$L$21,11)*$AG253)+$AE253),0)+IFERROR((VLOOKUP(AC253,'Team data'!$B$2:$L$21,11)*$AF253)+(VLOOKUP(AC253,'Team data'!$B$2:$L$21,11)*$AG253)+$AE253,0)</f>
        <v>4.4259776391139249</v>
      </c>
      <c r="AO253">
        <f>IFERROR((VLOOKUP(AD253,'Team data'!$B$2:$L$21,11)*$AF253)+(VLOOKUP(AD253,'Team data'!$B$2:$L$21,11)*$AG253)+$AE253,0)</f>
        <v>4.2768473973369447</v>
      </c>
      <c r="AP253">
        <f t="shared" si="3"/>
        <v>38.387768296729917</v>
      </c>
    </row>
    <row r="254" spans="1:42">
      <c r="A254" t="s">
        <v>360</v>
      </c>
      <c r="B254" t="s">
        <v>51</v>
      </c>
      <c r="C254" t="s">
        <v>52</v>
      </c>
      <c r="D254" t="s">
        <v>175</v>
      </c>
      <c r="E254" t="s">
        <v>66</v>
      </c>
      <c r="F254" s="2">
        <v>0.03</v>
      </c>
      <c r="G254" s="2">
        <v>0.08</v>
      </c>
      <c r="H254" s="2">
        <v>0.04</v>
      </c>
      <c r="I254" s="2">
        <v>0.08</v>
      </c>
      <c r="J254" s="2">
        <v>7.0000000000000007E-2</v>
      </c>
      <c r="K254" s="3">
        <v>0.09</v>
      </c>
      <c r="L254" s="2">
        <f>(F254+H254+J254)/3</f>
        <v>4.6666666666666669E-2</v>
      </c>
      <c r="M254" s="2">
        <f>(G254+I254+K254)/3</f>
        <v>8.3333333333333329E-2</v>
      </c>
      <c r="N254" s="2">
        <f>SUM(L254+M254)</f>
        <v>0.13</v>
      </c>
      <c r="O254" s="2">
        <v>59</v>
      </c>
      <c r="P254" t="s">
        <v>41</v>
      </c>
      <c r="Q254" t="s">
        <v>46</v>
      </c>
      <c r="S254" t="s">
        <v>85</v>
      </c>
      <c r="T254" t="s">
        <v>71</v>
      </c>
      <c r="V254" t="s">
        <v>70</v>
      </c>
      <c r="X254" t="s">
        <v>68</v>
      </c>
      <c r="Z254" t="s">
        <v>104</v>
      </c>
      <c r="AA254" t="s">
        <v>176</v>
      </c>
      <c r="AB254" t="s">
        <v>60</v>
      </c>
      <c r="AC254" t="s">
        <v>176</v>
      </c>
      <c r="AD254" t="s">
        <v>69</v>
      </c>
      <c r="AE254" t="str">
        <f>IF(O254&gt;59,"2","1")</f>
        <v>1</v>
      </c>
      <c r="AF254">
        <f>IF(C254="D",L254*6, IF( C254="M",L254*5, L254*4))</f>
        <v>0.23333333333333334</v>
      </c>
      <c r="AG254">
        <f>IF(D254="D",M254*3, IF( D254="M",M254*3, M254*3))</f>
        <v>0.25</v>
      </c>
      <c r="AH254">
        <f>IFERROR(((VLOOKUP(Q254,'Team data'!$B$2:$L$21,11)*$AF254)+(VLOOKUP(Q254,'Team data'!$B$2:$L$21,11)*$AG254)+$AE254),0)+IFERROR((VLOOKUP(R254,'Team data'!$B$2:$L$21,11)*$AF254)+(VLOOKUP(R254,'Team data'!$B$2:$L$21,11)*$AG254)+$AE254,0)</f>
        <v>1.4050760359076719</v>
      </c>
      <c r="AI254">
        <f>IFERROR((VLOOKUP(S254,'Team data'!$B$2:$L$21,11)*$AF254)+(VLOOKUP(S254,'Team data'!$B$2:$L$21,11)*$AG254)+$AE254,0)</f>
        <v>1.5905702784112095</v>
      </c>
      <c r="AJ254">
        <f>IFERROR(((VLOOKUP(T254,'Team data'!$B$2:$L$21,11)*$AF254)+(VLOOKUP(T254,'Team data'!$B$2:$L$21,11)*$AG254)+$AE254),0)+IFERROR((VLOOKUP(U254,'Team data'!$B$2:$L$21,11)*$AF254)+(VLOOKUP(U254,'Team data'!$B$2:$L$21,11)*$AG254)+$AE254,0)</f>
        <v>1.5241405488452135</v>
      </c>
      <c r="AK254">
        <f>IFERROR(((VLOOKUP(V254,'Team data'!$B$2:$L$21,11)*$AF254)+(VLOOKUP(V254,'Team data'!$B$2:$L$21,11)*$AG254)+$AE254),0)+IFERROR((VLOOKUP(W254,'Team data'!$B$2:$L$21,11)*$AF254)+(VLOOKUP(W254,'Team data'!$B$2:$L$21,11)*$AG254)+$AE254,0)</f>
        <v>1.6027708362674955</v>
      </c>
      <c r="AL254">
        <f>IFERROR(((VLOOKUP(X254,'Team data'!$B$2:$L$21,11)*$AF254)+(VLOOKUP(X254,'Team data'!$B$2:$L$21,11)*$AG254)+$AE254),0)+IFERROR((VLOOKUP(Y254,'Team data'!$B$2:$L$21,11)*$AF254)+(VLOOKUP(Y254,'Team data'!$B$2:$L$21,11)*$AG254)+$AE254,0)</f>
        <v>1.4831960957026362</v>
      </c>
      <c r="AM254">
        <f>IFERROR(((VLOOKUP(Z254,'Team data'!$B$2:$L$21,11)*$AF254)+(VLOOKUP(Z254,'Team data'!$B$2:$L$21,11)*$AG254)+$AE254),0)+IFERROR((VLOOKUP(AA254,'Team data'!$B$2:$L$21,11)*$AF254)+(VLOOKUP(AA254,'Team data'!$B$2:$L$21,11)*$AG254)+$AE254,0)</f>
        <v>3.0522795367624926</v>
      </c>
      <c r="AN254">
        <f>IFERROR(((VLOOKUP(AB254,'Team data'!$B$2:$L$21,11)*$AF254)+(VLOOKUP(AB254,'Team data'!$B$2:$L$21,11)*$AG254)+$AE254),0)+IFERROR((VLOOKUP(AC254,'Team data'!$B$2:$L$21,11)*$AF254)+(VLOOKUP(AC254,'Team data'!$B$2:$L$21,11)*$AG254)+$AE254,0)</f>
        <v>2.9438798334954468</v>
      </c>
      <c r="AO254">
        <f>IFERROR((VLOOKUP(AD254,'Team data'!$B$2:$L$21,11)*$AF254)+(VLOOKUP(AD254,'Team data'!$B$2:$L$21,11)*$AG254)+$AE254,0)</f>
        <v>1.4757215237737213</v>
      </c>
      <c r="AP254">
        <f t="shared" si="3"/>
        <v>15.077634689165887</v>
      </c>
    </row>
    <row r="255" spans="1:42">
      <c r="A255" t="s">
        <v>361</v>
      </c>
      <c r="B255" t="s">
        <v>51</v>
      </c>
      <c r="C255" t="s">
        <v>52</v>
      </c>
      <c r="D255" t="s">
        <v>95</v>
      </c>
      <c r="E255" t="s">
        <v>76</v>
      </c>
      <c r="F255" s="2">
        <v>0.11</v>
      </c>
      <c r="G255" s="2">
        <v>0.18</v>
      </c>
      <c r="H255" s="2">
        <v>7.0000000000000007E-2</v>
      </c>
      <c r="I255" s="2">
        <v>0.19</v>
      </c>
      <c r="J255" s="2">
        <v>0.09</v>
      </c>
      <c r="K255" s="2">
        <v>0.17</v>
      </c>
      <c r="L255" s="2">
        <f>(F255+H255+J255)/3</f>
        <v>9.0000000000000011E-2</v>
      </c>
      <c r="M255" s="2">
        <f>(G255+I255+K255)/3</f>
        <v>0.18000000000000002</v>
      </c>
      <c r="N255" s="2">
        <f>SUM(L255+M255)</f>
        <v>0.27</v>
      </c>
      <c r="O255" s="2">
        <v>49</v>
      </c>
      <c r="P255" t="s">
        <v>41</v>
      </c>
      <c r="Q255" t="s">
        <v>49</v>
      </c>
      <c r="S255" t="s">
        <v>44</v>
      </c>
      <c r="T255" t="s">
        <v>97</v>
      </c>
      <c r="V255" t="s">
        <v>61</v>
      </c>
      <c r="X255" t="s">
        <v>60</v>
      </c>
      <c r="Z255" t="s">
        <v>40</v>
      </c>
      <c r="AB255" t="s">
        <v>98</v>
      </c>
      <c r="AC255" t="s">
        <v>85</v>
      </c>
      <c r="AD255" t="s">
        <v>99</v>
      </c>
      <c r="AE255" t="str">
        <f>IF(O255&gt;59,"2","1")</f>
        <v>1</v>
      </c>
      <c r="AF255">
        <f>IF(C255="D",L255*6, IF( C255="M",L255*5, L255*4))</f>
        <v>0.45000000000000007</v>
      </c>
      <c r="AG255">
        <f>IF(D255="D",M255*3, IF( D255="M",M255*3, M255*3))</f>
        <v>0.54</v>
      </c>
      <c r="AH255">
        <f>IFERROR(((VLOOKUP(Q255,'Team data'!$B$2:$L$21,11)*$AF255)+(VLOOKUP(Q255,'Team data'!$B$2:$L$21,11)*$AG255)+$AE255),0)+IFERROR((VLOOKUP(R255,'Team data'!$B$2:$L$21,11)*$AF255)+(VLOOKUP(R255,'Team data'!$B$2:$L$21,11)*$AG255)+$AE255,0)</f>
        <v>1.8959735216653046</v>
      </c>
      <c r="AI255">
        <f>IFERROR((VLOOKUP(S255,'Team data'!$B$2:$L$21,11)*$AF255)+(VLOOKUP(S255,'Team data'!$B$2:$L$21,11)*$AG255)+$AE255,0)</f>
        <v>2.0131321992265958</v>
      </c>
      <c r="AJ255">
        <f>IFERROR(((VLOOKUP(T255,'Team data'!$B$2:$L$21,11)*$AF255)+(VLOOKUP(T255,'Team data'!$B$2:$L$21,11)*$AG255)+$AE255),0)+IFERROR((VLOOKUP(U255,'Team data'!$B$2:$L$21,11)*$AF255)+(VLOOKUP(U255,'Team data'!$B$2:$L$21,11)*$AG255)+$AE255,0)</f>
        <v>1.9744089142123809</v>
      </c>
      <c r="AK255">
        <f>IFERROR(((VLOOKUP(V255,'Team data'!$B$2:$L$21,11)*$AF255)+(VLOOKUP(V255,'Team data'!$B$2:$L$21,11)*$AG255)+$AE255),0)+IFERROR((VLOOKUP(W255,'Team data'!$B$2:$L$21,11)*$AF255)+(VLOOKUP(W255,'Team data'!$B$2:$L$21,11)*$AG255)+$AE255,0)</f>
        <v>2.0735844345312304</v>
      </c>
      <c r="AL255">
        <f>IFERROR(((VLOOKUP(X255,'Team data'!$B$2:$L$21,11)*$AF255)+(VLOOKUP(X255,'Team data'!$B$2:$L$21,11)*$AG255)+$AE255),0)+IFERROR((VLOOKUP(Y255,'Team data'!$B$2:$L$21,11)*$AF255)+(VLOOKUP(Y255,'Team data'!$B$2:$L$21,11)*$AG255)+$AE255,0)</f>
        <v>1.8959735216653046</v>
      </c>
      <c r="AM255">
        <f>IFERROR(((VLOOKUP(Z255,'Team data'!$B$2:$L$21,11)*$AF255)+(VLOOKUP(Z255,'Team data'!$B$2:$L$21,11)*$AG255)+$AE255),0)+IFERROR((VLOOKUP(AA255,'Team data'!$B$2:$L$21,11)*$AF255)+(VLOOKUP(AA255,'Team data'!$B$2:$L$21,11)*$AG255)+$AE255,0)</f>
        <v>1.9110170276658496</v>
      </c>
      <c r="AN255">
        <f>IFERROR(((VLOOKUP(AB255,'Team data'!$B$2:$L$21,11)*$AF255)+(VLOOKUP(AB255,'Team data'!$B$2:$L$21,11)*$AG255)+$AE255),0)+IFERROR((VLOOKUP(AC255,'Team data'!$B$2:$L$21,11)*$AF255)+(VLOOKUP(AC255,'Team data'!$B$2:$L$21,11)*$AG255)+$AE255,0)</f>
        <v>4.1385295233352943</v>
      </c>
      <c r="AO255">
        <f>IFERROR((VLOOKUP(AD255,'Team data'!$B$2:$L$21,11)*$AF255)+(VLOOKUP(AD255,'Team data'!$B$2:$L$21,11)*$AG255)+$AE255,0)</f>
        <v>1.8280213211097802</v>
      </c>
      <c r="AP255">
        <f t="shared" si="3"/>
        <v>17.730640463411738</v>
      </c>
    </row>
    <row r="256" spans="1:42">
      <c r="A256" t="s">
        <v>362</v>
      </c>
      <c r="B256" t="s">
        <v>63</v>
      </c>
      <c r="C256" t="s">
        <v>64</v>
      </c>
      <c r="D256" t="s">
        <v>39</v>
      </c>
      <c r="E256" t="s">
        <v>40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f>(F256+H256+J256)/3</f>
        <v>0</v>
      </c>
      <c r="M256" s="2">
        <f>(G256+I256+K256)/3</f>
        <v>0</v>
      </c>
      <c r="N256" s="2">
        <f>SUM(L256+M256)</f>
        <v>0</v>
      </c>
      <c r="O256" s="2">
        <v>97</v>
      </c>
      <c r="P256" t="s">
        <v>41</v>
      </c>
      <c r="Q256" t="s">
        <v>42</v>
      </c>
      <c r="S256" t="s">
        <v>43</v>
      </c>
      <c r="T256" t="s">
        <v>44</v>
      </c>
      <c r="V256" t="s">
        <v>45</v>
      </c>
      <c r="X256" t="s">
        <v>46</v>
      </c>
      <c r="Z256" t="s">
        <v>47</v>
      </c>
      <c r="AB256" t="s">
        <v>48</v>
      </c>
      <c r="AD256" t="s">
        <v>49</v>
      </c>
      <c r="AE256" t="str">
        <f>IF(O256&gt;59,"2","1")</f>
        <v>2</v>
      </c>
      <c r="AF256">
        <f>IF(C256="D",L256*6, IF( C256="M",L256*5, L256*4))</f>
        <v>0</v>
      </c>
      <c r="AG256">
        <f>IF(D256="D",M256*3, IF( D256="M",M256*3, M256*3))</f>
        <v>0</v>
      </c>
      <c r="AH256">
        <f>IFERROR(((VLOOKUP(Q256,'Team data'!$B$2:$L$21,11)*$AF256)+(VLOOKUP(Q256,'Team data'!$B$2:$L$21,11)*$AG256)+$AE256),0)+IFERROR((VLOOKUP(R256,'Team data'!$B$2:$L$21,11)*$AF256)+(VLOOKUP(R256,'Team data'!$B$2:$L$21,11)*$AG256)+$AE256,0)</f>
        <v>2</v>
      </c>
      <c r="AI256">
        <f>IFERROR((VLOOKUP(S256,'Team data'!$B$2:$L$21,11)*$AF256)+(VLOOKUP(S256,'Team data'!$B$2:$L$21,11)*$AG256)+$AE256,0)</f>
        <v>2</v>
      </c>
      <c r="AJ256">
        <f>IFERROR(((VLOOKUP(T256,'Team data'!$B$2:$L$21,11)*$AF256)+(VLOOKUP(T256,'Team data'!$B$2:$L$21,11)*$AG256)+$AE256),0)+IFERROR((VLOOKUP(U256,'Team data'!$B$2:$L$21,11)*$AF256)+(VLOOKUP(U256,'Team data'!$B$2:$L$21,11)*$AG256)+$AE256,0)</f>
        <v>2</v>
      </c>
      <c r="AK256">
        <f>IFERROR(((VLOOKUP(V256,'Team data'!$B$2:$L$21,11)*$AF256)+(VLOOKUP(V256,'Team data'!$B$2:$L$21,11)*$AG256)+$AE256),0)+IFERROR((VLOOKUP(W256,'Team data'!$B$2:$L$21,11)*$AF256)+(VLOOKUP(W256,'Team data'!$B$2:$L$21,11)*$AG256)+$AE256,0)</f>
        <v>2</v>
      </c>
      <c r="AL256">
        <f>IFERROR(((VLOOKUP(X256,'Team data'!$B$2:$L$21,11)*$AF256)+(VLOOKUP(X256,'Team data'!$B$2:$L$21,11)*$AG256)+$AE256),0)+IFERROR((VLOOKUP(Y256,'Team data'!$B$2:$L$21,11)*$AF256)+(VLOOKUP(Y256,'Team data'!$B$2:$L$21,11)*$AG256)+$AE256,0)</f>
        <v>2</v>
      </c>
      <c r="AM256">
        <f>IFERROR(((VLOOKUP(Z256,'Team data'!$B$2:$L$21,11)*$AF256)+(VLOOKUP(Z256,'Team data'!$B$2:$L$21,11)*$AG256)+$AE256),0)+IFERROR((VLOOKUP(AA256,'Team data'!$B$2:$L$21,11)*$AF256)+(VLOOKUP(AA256,'Team data'!$B$2:$L$21,11)*$AG256)+$AE256,0)</f>
        <v>2</v>
      </c>
      <c r="AN256">
        <f>IFERROR(((VLOOKUP(AB256,'Team data'!$B$2:$L$21,11)*$AF256)+(VLOOKUP(AB256,'Team data'!$B$2:$L$21,11)*$AG256)+$AE256),0)+IFERROR((VLOOKUP(AC256,'Team data'!$B$2:$L$21,11)*$AF256)+(VLOOKUP(AC256,'Team data'!$B$2:$L$21,11)*$AG256)+$AE256,0)</f>
        <v>2</v>
      </c>
      <c r="AO256">
        <f>IFERROR((VLOOKUP(AD256,'Team data'!$B$2:$L$21,11)*$AF256)+(VLOOKUP(AD256,'Team data'!$B$2:$L$21,11)*$AG256)+$AE256,0)</f>
        <v>2</v>
      </c>
      <c r="AP256">
        <f t="shared" si="3"/>
        <v>16</v>
      </c>
    </row>
    <row r="257" spans="1:42">
      <c r="A257" t="s">
        <v>363</v>
      </c>
      <c r="B257" t="s">
        <v>37</v>
      </c>
      <c r="C257" t="s">
        <v>38</v>
      </c>
      <c r="D257" t="s">
        <v>93</v>
      </c>
      <c r="E257" t="s">
        <v>70</v>
      </c>
      <c r="F257" s="2">
        <v>0.05</v>
      </c>
      <c r="G257" s="2">
        <v>0</v>
      </c>
      <c r="H257" s="2">
        <v>0.03</v>
      </c>
      <c r="I257" s="2">
        <v>0.17</v>
      </c>
      <c r="J257" s="2">
        <v>0.04</v>
      </c>
      <c r="K257" s="2">
        <v>0.09</v>
      </c>
      <c r="L257" s="2">
        <f>(F257+H257+J257)/3</f>
        <v>0.04</v>
      </c>
      <c r="M257" s="2">
        <f>(G257+I257+K257)/3</f>
        <v>8.666666666666667E-2</v>
      </c>
      <c r="N257" s="2">
        <f>SUM(L257+M257)</f>
        <v>0.12666666666666668</v>
      </c>
      <c r="O257" s="2">
        <v>98</v>
      </c>
      <c r="P257" t="s">
        <v>41</v>
      </c>
      <c r="Q257" t="s">
        <v>55</v>
      </c>
      <c r="S257" t="s">
        <v>57</v>
      </c>
      <c r="V257" t="s">
        <v>81</v>
      </c>
      <c r="X257" t="s">
        <v>48</v>
      </c>
      <c r="Z257" t="s">
        <v>78</v>
      </c>
      <c r="AB257" t="s">
        <v>67</v>
      </c>
      <c r="AC257" t="s">
        <v>80</v>
      </c>
      <c r="AD257" t="s">
        <v>43</v>
      </c>
      <c r="AE257" t="str">
        <f>IF(O257&gt;59,"2","1")</f>
        <v>2</v>
      </c>
      <c r="AF257">
        <f>IF(C257="D",L257*6, IF( C257="M",L257*5, L257*4))</f>
        <v>0.24</v>
      </c>
      <c r="AG257">
        <f>IF(D257="D",M257*3, IF( D257="M",M257*3, M257*3))</f>
        <v>0.26</v>
      </c>
      <c r="AH257">
        <f>IFERROR(((VLOOKUP(Q257,'Team data'!$B$2:$L$21,11)*$AF257)+(VLOOKUP(Q257,'Team data'!$B$2:$L$21,11)*$AG257)+$AE257),0)+IFERROR((VLOOKUP(R257,'Team data'!$B$2:$L$21,11)*$AF257)+(VLOOKUP(R257,'Team data'!$B$2:$L$21,11)*$AG257)+$AE257,0)</f>
        <v>2.4998580300372097</v>
      </c>
      <c r="AI257">
        <f>IFERROR((VLOOKUP(S257,'Team data'!$B$2:$L$21,11)*$AF257)+(VLOOKUP(S257,'Team data'!$B$2:$L$21,11)*$AG257)+$AE257,0)</f>
        <v>2.5646495036982992</v>
      </c>
      <c r="AJ257">
        <f>IFERROR(((VLOOKUP(T257,'Team data'!$B$2:$L$21,11)*$AF257)+(VLOOKUP(T257,'Team data'!$B$2:$L$21,11)*$AG257)+$AE257),0)+IFERROR((VLOOKUP(U257,'Team data'!$B$2:$L$21,11)*$AF257)+(VLOOKUP(U257,'Team data'!$B$2:$L$21,11)*$AG257)+$AE257,0)</f>
        <v>0</v>
      </c>
      <c r="AK257">
        <f>IFERROR(((VLOOKUP(V257,'Team data'!$B$2:$L$21,11)*$AF257)+(VLOOKUP(V257,'Team data'!$B$2:$L$21,11)*$AG257)+$AE257),0)+IFERROR((VLOOKUP(W257,'Team data'!$B$2:$L$21,11)*$AF257)+(VLOOKUP(W257,'Team data'!$B$2:$L$21,11)*$AG257)+$AE257,0)</f>
        <v>2.4093175638180617</v>
      </c>
      <c r="AL257">
        <f>IFERROR(((VLOOKUP(X257,'Team data'!$B$2:$L$21,11)*$AF257)+(VLOOKUP(X257,'Team data'!$B$2:$L$21,11)*$AG257)+$AE257),0)+IFERROR((VLOOKUP(Y257,'Team data'!$B$2:$L$21,11)*$AF257)+(VLOOKUP(Y257,'Team data'!$B$2:$L$21,11)*$AG257)+$AE257,0)</f>
        <v>2.238178180471659</v>
      </c>
      <c r="AM257">
        <f>IFERROR(((VLOOKUP(Z257,'Team data'!$B$2:$L$21,11)*$AF257)+(VLOOKUP(Z257,'Team data'!$B$2:$L$21,11)*$AG257)+$AE257),0)+IFERROR((VLOOKUP(AA257,'Team data'!$B$2:$L$21,11)*$AF257)+(VLOOKUP(AA257,'Team data'!$B$2:$L$21,11)*$AG257)+$AE257,0)</f>
        <v>2.4190441750769018</v>
      </c>
      <c r="AN257">
        <f>IFERROR(((VLOOKUP(AB257,'Team data'!$B$2:$L$21,11)*$AF257)+(VLOOKUP(AB257,'Team data'!$B$2:$L$21,11)*$AG257)+$AE257),0)+IFERROR((VLOOKUP(AC257,'Team data'!$B$2:$L$21,11)*$AF257)+(VLOOKUP(AC257,'Team data'!$B$2:$L$21,11)*$AG257)+$AE257,0)</f>
        <v>4.7548677823005914</v>
      </c>
      <c r="AO257">
        <f>IFERROR((VLOOKUP(AD257,'Team data'!$B$2:$L$21,11)*$AF257)+(VLOOKUP(AD257,'Team data'!$B$2:$L$21,11)*$AG257)+$AE257,0)</f>
        <v>2.448253392426651</v>
      </c>
      <c r="AP257">
        <f t="shared" si="3"/>
        <v>19.334168627829371</v>
      </c>
    </row>
    <row r="258" spans="1:42">
      <c r="A258" t="s">
        <v>364</v>
      </c>
      <c r="B258" t="s">
        <v>37</v>
      </c>
      <c r="C258" t="s">
        <v>38</v>
      </c>
      <c r="D258" t="s">
        <v>73</v>
      </c>
      <c r="E258" t="s">
        <v>69</v>
      </c>
      <c r="F258" s="2">
        <v>0.01</v>
      </c>
      <c r="G258" s="2">
        <v>0.14000000000000001</v>
      </c>
      <c r="H258" s="2">
        <v>0.01</v>
      </c>
      <c r="I258" s="2">
        <v>0.18</v>
      </c>
      <c r="J258" s="2">
        <v>0.01</v>
      </c>
      <c r="K258" s="2">
        <v>0.2</v>
      </c>
      <c r="L258" s="2">
        <f>(F258+H258+J258)/3</f>
        <v>0.01</v>
      </c>
      <c r="M258" s="2">
        <f>(G258+I258+K258)/3</f>
        <v>0.17333333333333334</v>
      </c>
      <c r="N258" s="2">
        <f>SUM(L258+M258)</f>
        <v>0.18333333333333335</v>
      </c>
      <c r="O258" s="2">
        <v>88</v>
      </c>
      <c r="P258" t="s">
        <v>41</v>
      </c>
      <c r="Q258" t="s">
        <v>74</v>
      </c>
      <c r="S258" t="s">
        <v>75</v>
      </c>
      <c r="T258" t="s">
        <v>76</v>
      </c>
      <c r="U258" t="s">
        <v>77</v>
      </c>
      <c r="V258" t="s">
        <v>78</v>
      </c>
      <c r="X258" t="s">
        <v>79</v>
      </c>
      <c r="Z258" t="s">
        <v>49</v>
      </c>
      <c r="AB258" t="s">
        <v>80</v>
      </c>
      <c r="AD258" t="s">
        <v>81</v>
      </c>
      <c r="AE258" t="str">
        <f>IF(O258&gt;59,"2","1")</f>
        <v>2</v>
      </c>
      <c r="AF258">
        <f>IF(C258="D",L258*6, IF( C258="M",L258*5, L258*4))</f>
        <v>0.06</v>
      </c>
      <c r="AG258">
        <f>IF(D258="D",M258*3, IF( D258="M",M258*3, M258*3))</f>
        <v>0.52</v>
      </c>
      <c r="AH258">
        <f>IFERROR(((VLOOKUP(Q258,'Team data'!$B$2:$L$21,11)*$AF258)+(VLOOKUP(Q258,'Team data'!$B$2:$L$21,11)*$AG258)+$AE258),0)+IFERROR((VLOOKUP(R258,'Team data'!$B$2:$L$21,11)*$AF258)+(VLOOKUP(R258,'Team data'!$B$2:$L$21,11)*$AG258)+$AE258,0)</f>
        <v>2.7086843340934514</v>
      </c>
      <c r="AI258">
        <f>IFERROR((VLOOKUP(S258,'Team data'!$B$2:$L$21,11)*$AF258)+(VLOOKUP(S258,'Team data'!$B$2:$L$21,11)*$AG258)+$AE258,0)</f>
        <v>2.6077420198249639</v>
      </c>
      <c r="AJ258">
        <f>IFERROR(((VLOOKUP(T258,'Team data'!$B$2:$L$21,11)*$AF258)+(VLOOKUP(T258,'Team data'!$B$2:$L$21,11)*$AG258)+$AE258),0)+IFERROR((VLOOKUP(U258,'Team data'!$B$2:$L$21,11)*$AF258)+(VLOOKUP(U258,'Team data'!$B$2:$L$21,11)*$AG258)+$AE258,0)</f>
        <v>5.1465036004752305</v>
      </c>
      <c r="AK258">
        <f>IFERROR(((VLOOKUP(V258,'Team data'!$B$2:$L$21,11)*$AF258)+(VLOOKUP(V258,'Team data'!$B$2:$L$21,11)*$AG258)+$AE258),0)+IFERROR((VLOOKUP(W258,'Team data'!$B$2:$L$21,11)*$AF258)+(VLOOKUP(W258,'Team data'!$B$2:$L$21,11)*$AG258)+$AE258,0)</f>
        <v>2.4860912430892061</v>
      </c>
      <c r="AL258">
        <f>IFERROR(((VLOOKUP(X258,'Team data'!$B$2:$L$21,11)*$AF258)+(VLOOKUP(X258,'Team data'!$B$2:$L$21,11)*$AG258)+$AE258),0)+IFERROR((VLOOKUP(Y258,'Team data'!$B$2:$L$21,11)*$AF258)+(VLOOKUP(Y258,'Team data'!$B$2:$L$21,11)*$AG258)+$AE258,0)</f>
        <v>2.5199739352149151</v>
      </c>
      <c r="AM258">
        <f>IFERROR(((VLOOKUP(Z258,'Team data'!$B$2:$L$21,11)*$AF258)+(VLOOKUP(Z258,'Team data'!$B$2:$L$21,11)*$AG258)+$AE258),0)+IFERROR((VLOOKUP(AA258,'Team data'!$B$2:$L$21,11)*$AF258)+(VLOOKUP(AA258,'Team data'!$B$2:$L$21,11)*$AG258)+$AE258,0)</f>
        <v>2.5249137803695723</v>
      </c>
      <c r="AN258">
        <f>IFERROR(((VLOOKUP(AB258,'Team data'!$B$2:$L$21,11)*$AF258)+(VLOOKUP(AB258,'Team data'!$B$2:$L$21,11)*$AG258)+$AE258),0)+IFERROR((VLOOKUP(AC258,'Team data'!$B$2:$L$21,11)*$AF258)+(VLOOKUP(AC258,'Team data'!$B$2:$L$21,11)*$AG258)+$AE258,0)</f>
        <v>2.3507328470991142</v>
      </c>
      <c r="AO258">
        <f>IFERROR((VLOOKUP(AD258,'Team data'!$B$2:$L$21,11)*$AF258)+(VLOOKUP(AD258,'Team data'!$B$2:$L$21,11)*$AG258)+$AE258,0)</f>
        <v>2.4748083740289513</v>
      </c>
      <c r="AP258">
        <f t="shared" ref="AP258:AP321" si="4">SUM(AH258:AO258)</f>
        <v>22.819450134195407</v>
      </c>
    </row>
    <row r="259" spans="1:42">
      <c r="A259" t="s">
        <v>365</v>
      </c>
      <c r="B259" t="s">
        <v>37</v>
      </c>
      <c r="C259" t="s">
        <v>38</v>
      </c>
      <c r="D259" t="s">
        <v>108</v>
      </c>
      <c r="E259" t="s">
        <v>74</v>
      </c>
      <c r="F259" s="2">
        <v>0.01</v>
      </c>
      <c r="G259" s="2">
        <v>0.12</v>
      </c>
      <c r="H259" s="2">
        <v>0.01</v>
      </c>
      <c r="I259" s="2">
        <v>0.11</v>
      </c>
      <c r="J259" s="2">
        <v>0.01</v>
      </c>
      <c r="K259" s="2">
        <v>0.1</v>
      </c>
      <c r="L259" s="2">
        <f>(F259+H259+J259)/3</f>
        <v>0.01</v>
      </c>
      <c r="M259" s="2">
        <f>(G259+I259+K259)/3</f>
        <v>0.10999999999999999</v>
      </c>
      <c r="N259" s="2">
        <f>SUM(L259+M259)</f>
        <v>0.11999999999999998</v>
      </c>
      <c r="O259" s="2">
        <v>92</v>
      </c>
      <c r="P259" t="s">
        <v>41</v>
      </c>
      <c r="Q259" t="s">
        <v>97</v>
      </c>
      <c r="S259" t="s">
        <v>66</v>
      </c>
      <c r="T259" t="s">
        <v>71</v>
      </c>
      <c r="U259" t="s">
        <v>75</v>
      </c>
      <c r="V259" t="s">
        <v>58</v>
      </c>
      <c r="X259" t="s">
        <v>59</v>
      </c>
      <c r="Z259" t="s">
        <v>42</v>
      </c>
      <c r="AA259" t="s">
        <v>45</v>
      </c>
      <c r="AB259" t="s">
        <v>57</v>
      </c>
      <c r="AC259" t="s">
        <v>76</v>
      </c>
      <c r="AD259" t="s">
        <v>55</v>
      </c>
      <c r="AE259" t="str">
        <f>IF(O259&gt;59,"2","1")</f>
        <v>2</v>
      </c>
      <c r="AF259">
        <f>IF(C259="D",L259*6, IF( C259="M",L259*5, L259*4))</f>
        <v>0.06</v>
      </c>
      <c r="AG259">
        <f>IF(D259="D",M259*3, IF( D259="M",M259*3, M259*3))</f>
        <v>0.32999999999999996</v>
      </c>
      <c r="AH259">
        <f>IFERROR(((VLOOKUP(Q259,'Team data'!$B$2:$L$21,11)*$AF259)+(VLOOKUP(Q259,'Team data'!$B$2:$L$21,11)*$AG259)+$AE259),0)+IFERROR((VLOOKUP(R259,'Team data'!$B$2:$L$21,11)*$AF259)+(VLOOKUP(R259,'Team data'!$B$2:$L$21,11)*$AG259)+$AE259,0)</f>
        <v>2.3838580571139683</v>
      </c>
      <c r="AI259">
        <f>IFERROR((VLOOKUP(S259,'Team data'!$B$2:$L$21,11)*$AF259)+(VLOOKUP(S259,'Team data'!$B$2:$L$21,11)*$AG259)+$AE259,0)</f>
        <v>2.3192676997780879</v>
      </c>
      <c r="AJ259">
        <f>IFERROR(((VLOOKUP(T259,'Team data'!$B$2:$L$21,11)*$AF259)+(VLOOKUP(T259,'Team data'!$B$2:$L$21,11)*$AG259)+$AE259),0)+IFERROR((VLOOKUP(U259,'Team data'!$B$2:$L$21,11)*$AF259)+(VLOOKUP(U259,'Team data'!$B$2:$L$21,11)*$AG259)+$AE259,0)</f>
        <v>4.8315813182608549</v>
      </c>
      <c r="AK259">
        <f>IFERROR(((VLOOKUP(V259,'Team data'!$B$2:$L$21,11)*$AF259)+(VLOOKUP(V259,'Team data'!$B$2:$L$21,11)*$AG259)+$AE259),0)+IFERROR((VLOOKUP(W259,'Team data'!$B$2:$L$21,11)*$AF259)+(VLOOKUP(W259,'Team data'!$B$2:$L$21,11)*$AG259)+$AE259,0)</f>
        <v>2.3529592661105747</v>
      </c>
      <c r="AL259">
        <f>IFERROR(((VLOOKUP(X259,'Team data'!$B$2:$L$21,11)*$AF259)+(VLOOKUP(X259,'Team data'!$B$2:$L$21,11)*$AG259)+$AE259),0)+IFERROR((VLOOKUP(Y259,'Team data'!$B$2:$L$21,11)*$AF259)+(VLOOKUP(Y259,'Team data'!$B$2:$L$21,11)*$AG259)+$AE259,0)</f>
        <v>2.3261902174068831</v>
      </c>
      <c r="AM259">
        <f>IFERROR(((VLOOKUP(Z259,'Team data'!$B$2:$L$21,11)*$AF259)+(VLOOKUP(Z259,'Team data'!$B$2:$L$21,11)*$AG259)+$AE259),0)+IFERROR((VLOOKUP(AA259,'Team data'!$B$2:$L$21,11)*$AF259)+(VLOOKUP(AA259,'Team data'!$B$2:$L$21,11)*$AG259)+$AE259,0)</f>
        <v>4.6444917208627423</v>
      </c>
      <c r="AN259">
        <f>IFERROR(((VLOOKUP(AB259,'Team data'!$B$2:$L$21,11)*$AF259)+(VLOOKUP(AB259,'Team data'!$B$2:$L$21,11)*$AG259)+$AE259),0)+IFERROR((VLOOKUP(AC259,'Team data'!$B$2:$L$21,11)*$AF259)+(VLOOKUP(AC259,'Team data'!$B$2:$L$21,11)*$AG259)+$AE259,0)</f>
        <v>4.9651712727060886</v>
      </c>
      <c r="AO259">
        <f>IFERROR((VLOOKUP(AD259,'Team data'!$B$2:$L$21,11)*$AF259)+(VLOOKUP(AD259,'Team data'!$B$2:$L$21,11)*$AG259)+$AE259,0)</f>
        <v>2.3898892634290236</v>
      </c>
      <c r="AP259">
        <f t="shared" si="4"/>
        <v>26.21340881566822</v>
      </c>
    </row>
    <row r="260" spans="1:42">
      <c r="A260" t="s">
        <v>366</v>
      </c>
      <c r="B260" t="s">
        <v>37</v>
      </c>
      <c r="C260" t="s">
        <v>38</v>
      </c>
      <c r="D260" t="s">
        <v>89</v>
      </c>
      <c r="E260" t="s">
        <v>55</v>
      </c>
      <c r="F260" s="2">
        <v>0.03</v>
      </c>
      <c r="G260" s="2">
        <v>0.02</v>
      </c>
      <c r="H260" s="2">
        <v>0.03</v>
      </c>
      <c r="I260" s="2">
        <v>0.03</v>
      </c>
      <c r="J260" s="2">
        <v>0.05</v>
      </c>
      <c r="K260" s="2">
        <v>0.03</v>
      </c>
      <c r="L260" s="2">
        <f>(F260+H260+J260)/3</f>
        <v>3.6666666666666667E-2</v>
      </c>
      <c r="M260" s="2">
        <f>(G260+I260+K260)/3</f>
        <v>2.6666666666666668E-2</v>
      </c>
      <c r="N260" s="2">
        <f>SUM(L260+M260)</f>
        <v>6.3333333333333339E-2</v>
      </c>
      <c r="O260" s="2">
        <v>57</v>
      </c>
      <c r="P260" t="s">
        <v>96</v>
      </c>
      <c r="Q260" t="s">
        <v>90</v>
      </c>
      <c r="S260" t="s">
        <v>80</v>
      </c>
      <c r="T260" t="s">
        <v>46</v>
      </c>
      <c r="U260" t="s">
        <v>84</v>
      </c>
      <c r="V260" t="s">
        <v>49</v>
      </c>
      <c r="X260" t="s">
        <v>66</v>
      </c>
      <c r="Z260" t="s">
        <v>43</v>
      </c>
      <c r="AB260" t="s">
        <v>91</v>
      </c>
      <c r="AD260" t="s">
        <v>85</v>
      </c>
      <c r="AE260" t="str">
        <f>IF(O260&gt;59,"2","1")</f>
        <v>1</v>
      </c>
      <c r="AF260">
        <f>IF(C260="D",L260*6, IF( C260="M",L260*5, L260*4))</f>
        <v>0.22</v>
      </c>
      <c r="AG260">
        <f>IF(D260="D",M260*3, IF( D260="M",M260*3, M260*3))</f>
        <v>0.08</v>
      </c>
      <c r="AH260">
        <f>IFERROR(((VLOOKUP(Q260,'Team data'!$B$2:$L$21,11)*$AF260)+(VLOOKUP(Q260,'Team data'!$B$2:$L$21,11)*$AG260)+$AE260),0)+IFERROR((VLOOKUP(R260,'Team data'!$B$2:$L$21,11)*$AF260)+(VLOOKUP(R260,'Team data'!$B$2:$L$21,11)*$AG260)+$AE260,0)</f>
        <v>1.3741336225108594</v>
      </c>
      <c r="AI260">
        <f>IFERROR((VLOOKUP(S260,'Team data'!$B$2:$L$21,11)*$AF260)+(VLOOKUP(S260,'Team data'!$B$2:$L$21,11)*$AG260)+$AE260,0)</f>
        <v>1.1814135416029901</v>
      </c>
      <c r="AJ260">
        <f>IFERROR(((VLOOKUP(T260,'Team data'!$B$2:$L$21,11)*$AF260)+(VLOOKUP(T260,'Team data'!$B$2:$L$21,11)*$AG260)+$AE260),0)+IFERROR((VLOOKUP(U260,'Team data'!$B$2:$L$21,11)*$AF260)+(VLOOKUP(U260,'Team data'!$B$2:$L$21,11)*$AG260)+$AE260,0)</f>
        <v>2.5584362623875339</v>
      </c>
      <c r="AK260">
        <f>IFERROR(((VLOOKUP(V260,'Team data'!$B$2:$L$21,11)*$AF260)+(VLOOKUP(V260,'Team data'!$B$2:$L$21,11)*$AG260)+$AE260),0)+IFERROR((VLOOKUP(W260,'Team data'!$B$2:$L$21,11)*$AF260)+(VLOOKUP(W260,'Team data'!$B$2:$L$21,11)*$AG260)+$AE260,0)</f>
        <v>1.2715071277773651</v>
      </c>
      <c r="AL260">
        <f>IFERROR(((VLOOKUP(X260,'Team data'!$B$2:$L$21,11)*$AF260)+(VLOOKUP(X260,'Team data'!$B$2:$L$21,11)*$AG260)+$AE260),0)+IFERROR((VLOOKUP(Y260,'Team data'!$B$2:$L$21,11)*$AF260)+(VLOOKUP(Y260,'Team data'!$B$2:$L$21,11)*$AG260)+$AE260,0)</f>
        <v>1.245590538290837</v>
      </c>
      <c r="AM260">
        <f>IFERROR(((VLOOKUP(Z260,'Team data'!$B$2:$L$21,11)*$AF260)+(VLOOKUP(Z260,'Team data'!$B$2:$L$21,11)*$AG260)+$AE260),0)+IFERROR((VLOOKUP(AA260,'Team data'!$B$2:$L$21,11)*$AF260)+(VLOOKUP(AA260,'Team data'!$B$2:$L$21,11)*$AG260)+$AE260,0)</f>
        <v>1.2689520354559907</v>
      </c>
      <c r="AN260">
        <f>IFERROR(((VLOOKUP(AB260,'Team data'!$B$2:$L$21,11)*$AF260)+(VLOOKUP(AB260,'Team data'!$B$2:$L$21,11)*$AG260)+$AE260),0)+IFERROR((VLOOKUP(AC260,'Team data'!$B$2:$L$21,11)*$AF260)+(VLOOKUP(AC260,'Team data'!$B$2:$L$21,11)*$AG260)+$AE260,0)</f>
        <v>1.1893693653699189</v>
      </c>
      <c r="AO260">
        <f>IFERROR((VLOOKUP(AD260,'Team data'!$B$2:$L$21,11)*$AF260)+(VLOOKUP(AD260,'Team data'!$B$2:$L$21,11)*$AG260)+$AE260,0)</f>
        <v>1.3665608624621299</v>
      </c>
      <c r="AP260">
        <f t="shared" si="4"/>
        <v>11.455963355857625</v>
      </c>
    </row>
    <row r="261" spans="1:42">
      <c r="A261" t="s">
        <v>367</v>
      </c>
      <c r="B261" t="s">
        <v>37</v>
      </c>
      <c r="C261" t="s">
        <v>38</v>
      </c>
      <c r="D261" t="s">
        <v>125</v>
      </c>
      <c r="E261" t="s">
        <v>79</v>
      </c>
      <c r="F261" s="2">
        <v>0.01</v>
      </c>
      <c r="G261" s="2">
        <v>0.03</v>
      </c>
      <c r="H261" s="2">
        <v>0.01</v>
      </c>
      <c r="I261" s="2">
        <v>0.03</v>
      </c>
      <c r="J261" s="2">
        <v>0.02</v>
      </c>
      <c r="K261" s="2">
        <v>0.04</v>
      </c>
      <c r="L261" s="2">
        <f>(F261+H261+J261)/3</f>
        <v>1.3333333333333334E-2</v>
      </c>
      <c r="M261" s="2">
        <f>(G261+I261+K261)/3</f>
        <v>3.3333333333333333E-2</v>
      </c>
      <c r="N261" s="2">
        <f>SUM(L261+M261)</f>
        <v>4.6666666666666669E-2</v>
      </c>
      <c r="O261" s="2">
        <v>82</v>
      </c>
      <c r="P261" t="s">
        <v>41</v>
      </c>
      <c r="Q261" t="s">
        <v>45</v>
      </c>
      <c r="S261" t="s">
        <v>40</v>
      </c>
      <c r="T261" t="s">
        <v>57</v>
      </c>
      <c r="X261" t="s">
        <v>97</v>
      </c>
      <c r="Z261" t="s">
        <v>55</v>
      </c>
      <c r="AB261" t="s">
        <v>75</v>
      </c>
      <c r="AD261" t="s">
        <v>70</v>
      </c>
      <c r="AE261" t="str">
        <f>IF(O261&gt;59,"2","1")</f>
        <v>2</v>
      </c>
      <c r="AF261">
        <f>IF(C261="D",L261*6, IF( C261="M",L261*5, L261*4))</f>
        <v>0.08</v>
      </c>
      <c r="AG261">
        <f>IF(D261="D",M261*3, IF( D261="M",M261*3, M261*3))</f>
        <v>0.1</v>
      </c>
      <c r="AH261">
        <f>IFERROR(((VLOOKUP(Q261,'Team data'!$B$2:$L$21,11)*$AF261)+(VLOOKUP(Q261,'Team data'!$B$2:$L$21,11)*$AG261)+$AE261),0)+IFERROR((VLOOKUP(R261,'Team data'!$B$2:$L$21,11)*$AF261)+(VLOOKUP(R261,'Team data'!$B$2:$L$21,11)*$AG261)+$AE261,0)</f>
        <v>2.1088481249617939</v>
      </c>
      <c r="AI261">
        <f>IFERROR((VLOOKUP(S261,'Team data'!$B$2:$L$21,11)*$AF261)+(VLOOKUP(S261,'Team data'!$B$2:$L$21,11)*$AG261)+$AE261,0)</f>
        <v>2.1656394595756092</v>
      </c>
      <c r="AJ261">
        <f>IFERROR(((VLOOKUP(T261,'Team data'!$B$2:$L$21,11)*$AF261)+(VLOOKUP(T261,'Team data'!$B$2:$L$21,11)*$AG261)+$AE261),0)+IFERROR((VLOOKUP(U261,'Team data'!$B$2:$L$21,11)*$AF261)+(VLOOKUP(U261,'Team data'!$B$2:$L$21,11)*$AG261)+$AE261,0)</f>
        <v>2.2032738213313876</v>
      </c>
      <c r="AK261">
        <f>IFERROR(((VLOOKUP(V261,'Team data'!$B$2:$L$21,11)*$AF261)+(VLOOKUP(V261,'Team data'!$B$2:$L$21,11)*$AG261)+$AE261),0)+IFERROR((VLOOKUP(W261,'Team data'!$B$2:$L$21,11)*$AF261)+(VLOOKUP(W261,'Team data'!$B$2:$L$21,11)*$AG261)+$AE261,0)</f>
        <v>0</v>
      </c>
      <c r="AL261">
        <f>IFERROR(((VLOOKUP(X261,'Team data'!$B$2:$L$21,11)*$AF261)+(VLOOKUP(X261,'Team data'!$B$2:$L$21,11)*$AG261)+$AE261),0)+IFERROR((VLOOKUP(Y261,'Team data'!$B$2:$L$21,11)*$AF261)+(VLOOKUP(Y261,'Team data'!$B$2:$L$21,11)*$AG261)+$AE261,0)</f>
        <v>2.1771652571295239</v>
      </c>
      <c r="AM261">
        <f>IFERROR(((VLOOKUP(Z261,'Team data'!$B$2:$L$21,11)*$AF261)+(VLOOKUP(Z261,'Team data'!$B$2:$L$21,11)*$AG261)+$AE261),0)+IFERROR((VLOOKUP(AA261,'Team data'!$B$2:$L$21,11)*$AF261)+(VLOOKUP(AA261,'Team data'!$B$2:$L$21,11)*$AG261)+$AE261,0)</f>
        <v>2.1799488908133955</v>
      </c>
      <c r="AN261">
        <f>IFERROR(((VLOOKUP(AB261,'Team data'!$B$2:$L$21,11)*$AF261)+(VLOOKUP(AB261,'Team data'!$B$2:$L$21,11)*$AG261)+$AE261),0)+IFERROR((VLOOKUP(AC261,'Team data'!$B$2:$L$21,11)*$AF261)+(VLOOKUP(AC261,'Team data'!$B$2:$L$21,11)*$AG261)+$AE261,0)</f>
        <v>2.1886095923594717</v>
      </c>
      <c r="AO261">
        <f>IFERROR((VLOOKUP(AD261,'Team data'!$B$2:$L$21,11)*$AF261)+(VLOOKUP(AD261,'Team data'!$B$2:$L$21,11)*$AG261)+$AE261,0)</f>
        <v>2.2244801735065156</v>
      </c>
      <c r="AP261">
        <f t="shared" si="4"/>
        <v>15.247965319677697</v>
      </c>
    </row>
    <row r="262" spans="1:42">
      <c r="A262" t="s">
        <v>368</v>
      </c>
      <c r="B262" t="s">
        <v>37</v>
      </c>
      <c r="C262" t="s">
        <v>38</v>
      </c>
      <c r="D262" t="s">
        <v>125</v>
      </c>
      <c r="E262" t="s">
        <v>79</v>
      </c>
      <c r="F262" s="2">
        <v>0.04</v>
      </c>
      <c r="G262" s="2">
        <v>0.04</v>
      </c>
      <c r="H262" s="2">
        <v>0.03</v>
      </c>
      <c r="I262" s="2">
        <v>0.06</v>
      </c>
      <c r="J262" s="2">
        <v>0.03</v>
      </c>
      <c r="K262" s="2">
        <v>0.05</v>
      </c>
      <c r="L262" s="2">
        <f>(F262+H262+J262)/3</f>
        <v>3.3333333333333333E-2</v>
      </c>
      <c r="M262" s="2">
        <f>(G262+I262+K262)/3</f>
        <v>5.000000000000001E-2</v>
      </c>
      <c r="N262" s="2">
        <f>SUM(L262+M262)</f>
        <v>8.3333333333333343E-2</v>
      </c>
      <c r="O262" s="2">
        <v>67</v>
      </c>
      <c r="P262" t="s">
        <v>41</v>
      </c>
      <c r="Q262" t="s">
        <v>45</v>
      </c>
      <c r="S262" t="s">
        <v>40</v>
      </c>
      <c r="T262" t="s">
        <v>57</v>
      </c>
      <c r="X262" t="s">
        <v>97</v>
      </c>
      <c r="Z262" t="s">
        <v>55</v>
      </c>
      <c r="AB262" t="s">
        <v>75</v>
      </c>
      <c r="AD262" t="s">
        <v>70</v>
      </c>
      <c r="AE262" t="str">
        <f>IF(O262&gt;59,"2","1")</f>
        <v>2</v>
      </c>
      <c r="AF262">
        <f>IF(C262="D",L262*6, IF( C262="M",L262*5, L262*4))</f>
        <v>0.2</v>
      </c>
      <c r="AG262">
        <f>IF(D262="D",M262*3, IF( D262="M",M262*3, M262*3))</f>
        <v>0.15000000000000002</v>
      </c>
      <c r="AH262">
        <f>IFERROR(((VLOOKUP(Q262,'Team data'!$B$2:$L$21,11)*$AF262)+(VLOOKUP(Q262,'Team data'!$B$2:$L$21,11)*$AG262)+$AE262),0)+IFERROR((VLOOKUP(R262,'Team data'!$B$2:$L$21,11)*$AF262)+(VLOOKUP(R262,'Team data'!$B$2:$L$21,11)*$AG262)+$AE262,0)</f>
        <v>2.2116491318701552</v>
      </c>
      <c r="AI262">
        <f>IFERROR((VLOOKUP(S262,'Team data'!$B$2:$L$21,11)*$AF262)+(VLOOKUP(S262,'Team data'!$B$2:$L$21,11)*$AG262)+$AE262,0)</f>
        <v>2.3220767269525728</v>
      </c>
      <c r="AJ262">
        <f>IFERROR(((VLOOKUP(T262,'Team data'!$B$2:$L$21,11)*$AF262)+(VLOOKUP(T262,'Team data'!$B$2:$L$21,11)*$AG262)+$AE262),0)+IFERROR((VLOOKUP(U262,'Team data'!$B$2:$L$21,11)*$AF262)+(VLOOKUP(U262,'Team data'!$B$2:$L$21,11)*$AG262)+$AE262,0)</f>
        <v>2.3952546525888092</v>
      </c>
      <c r="AK262">
        <f>IFERROR(((VLOOKUP(V262,'Team data'!$B$2:$L$21,11)*$AF262)+(VLOOKUP(V262,'Team data'!$B$2:$L$21,11)*$AG262)+$AE262),0)+IFERROR((VLOOKUP(W262,'Team data'!$B$2:$L$21,11)*$AF262)+(VLOOKUP(W262,'Team data'!$B$2:$L$21,11)*$AG262)+$AE262,0)</f>
        <v>0</v>
      </c>
      <c r="AL262">
        <f>IFERROR(((VLOOKUP(X262,'Team data'!$B$2:$L$21,11)*$AF262)+(VLOOKUP(X262,'Team data'!$B$2:$L$21,11)*$AG262)+$AE262),0)+IFERROR((VLOOKUP(Y262,'Team data'!$B$2:$L$21,11)*$AF262)+(VLOOKUP(Y262,'Team data'!$B$2:$L$21,11)*$AG262)+$AE262,0)</f>
        <v>2.3444879999740742</v>
      </c>
      <c r="AM262">
        <f>IFERROR(((VLOOKUP(Z262,'Team data'!$B$2:$L$21,11)*$AF262)+(VLOOKUP(Z262,'Team data'!$B$2:$L$21,11)*$AG262)+$AE262),0)+IFERROR((VLOOKUP(AA262,'Team data'!$B$2:$L$21,11)*$AF262)+(VLOOKUP(AA262,'Team data'!$B$2:$L$21,11)*$AG262)+$AE262,0)</f>
        <v>2.3499006210260469</v>
      </c>
      <c r="AN262">
        <f>IFERROR(((VLOOKUP(AB262,'Team data'!$B$2:$L$21,11)*$AF262)+(VLOOKUP(AB262,'Team data'!$B$2:$L$21,11)*$AG262)+$AE262),0)+IFERROR((VLOOKUP(AC262,'Team data'!$B$2:$L$21,11)*$AF262)+(VLOOKUP(AC262,'Team data'!$B$2:$L$21,11)*$AG262)+$AE262,0)</f>
        <v>2.3667408740323062</v>
      </c>
      <c r="AO262">
        <f>IFERROR((VLOOKUP(AD262,'Team data'!$B$2:$L$21,11)*$AF262)+(VLOOKUP(AD262,'Team data'!$B$2:$L$21,11)*$AG262)+$AE262,0)</f>
        <v>2.436489226262669</v>
      </c>
      <c r="AP262">
        <f t="shared" si="4"/>
        <v>16.426599232706636</v>
      </c>
    </row>
    <row r="263" spans="1:42">
      <c r="A263" t="s">
        <v>369</v>
      </c>
      <c r="B263" t="s">
        <v>37</v>
      </c>
      <c r="C263" t="s">
        <v>38</v>
      </c>
      <c r="D263" t="s">
        <v>128</v>
      </c>
      <c r="E263" t="s">
        <v>80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f>(F263+H263+J263)/3</f>
        <v>0</v>
      </c>
      <c r="M263" s="2">
        <f>(G263+I263+K263)/3</f>
        <v>0</v>
      </c>
      <c r="N263" s="2">
        <f>SUM(L263+M263)</f>
        <v>0</v>
      </c>
      <c r="O263" s="2">
        <v>89</v>
      </c>
      <c r="P263" t="s">
        <v>41</v>
      </c>
      <c r="Q263" t="s">
        <v>79</v>
      </c>
      <c r="S263" t="s">
        <v>68</v>
      </c>
      <c r="T263" t="s">
        <v>46</v>
      </c>
      <c r="V263" t="s">
        <v>40</v>
      </c>
      <c r="X263" t="s">
        <v>75</v>
      </c>
      <c r="Z263" t="s">
        <v>56</v>
      </c>
      <c r="AA263" t="s">
        <v>74</v>
      </c>
      <c r="AB263" t="s">
        <v>97</v>
      </c>
      <c r="AC263" t="s">
        <v>90</v>
      </c>
      <c r="AD263" t="s">
        <v>104</v>
      </c>
      <c r="AE263" t="str">
        <f>IF(O263&gt;59,"2","1")</f>
        <v>2</v>
      </c>
      <c r="AF263">
        <f>IF(C263="D",L263*6, IF( C263="M",L263*5, L263*4))</f>
        <v>0</v>
      </c>
      <c r="AG263">
        <f>IF(D263="D",M263*3, IF( D263="M",M263*3, M263*3))</f>
        <v>0</v>
      </c>
      <c r="AH263">
        <f>IFERROR(((VLOOKUP(Q263,'Team data'!$B$2:$L$21,11)*$AF263)+(VLOOKUP(Q263,'Team data'!$B$2:$L$21,11)*$AG263)+$AE263),0)+IFERROR((VLOOKUP(R263,'Team data'!$B$2:$L$21,11)*$AF263)+(VLOOKUP(R263,'Team data'!$B$2:$L$21,11)*$AG263)+$AE263,0)</f>
        <v>2</v>
      </c>
      <c r="AI263">
        <f>IFERROR((VLOOKUP(S263,'Team data'!$B$2:$L$21,11)*$AF263)+(VLOOKUP(S263,'Team data'!$B$2:$L$21,11)*$AG263)+$AE263,0)</f>
        <v>2</v>
      </c>
      <c r="AJ263">
        <f>IFERROR(((VLOOKUP(T263,'Team data'!$B$2:$L$21,11)*$AF263)+(VLOOKUP(T263,'Team data'!$B$2:$L$21,11)*$AG263)+$AE263),0)+IFERROR((VLOOKUP(U263,'Team data'!$B$2:$L$21,11)*$AF263)+(VLOOKUP(U263,'Team data'!$B$2:$L$21,11)*$AG263)+$AE263,0)</f>
        <v>2</v>
      </c>
      <c r="AK263">
        <f>IFERROR(((VLOOKUP(V263,'Team data'!$B$2:$L$21,11)*$AF263)+(VLOOKUP(V263,'Team data'!$B$2:$L$21,11)*$AG263)+$AE263),0)+IFERROR((VLOOKUP(W263,'Team data'!$B$2:$L$21,11)*$AF263)+(VLOOKUP(W263,'Team data'!$B$2:$L$21,11)*$AG263)+$AE263,0)</f>
        <v>2</v>
      </c>
      <c r="AL263">
        <f>IFERROR(((VLOOKUP(X263,'Team data'!$B$2:$L$21,11)*$AF263)+(VLOOKUP(X263,'Team data'!$B$2:$L$21,11)*$AG263)+$AE263),0)+IFERROR((VLOOKUP(Y263,'Team data'!$B$2:$L$21,11)*$AF263)+(VLOOKUP(Y263,'Team data'!$B$2:$L$21,11)*$AG263)+$AE263,0)</f>
        <v>2</v>
      </c>
      <c r="AM263">
        <f>IFERROR(((VLOOKUP(Z263,'Team data'!$B$2:$L$21,11)*$AF263)+(VLOOKUP(Z263,'Team data'!$B$2:$L$21,11)*$AG263)+$AE263),0)+IFERROR((VLOOKUP(AA263,'Team data'!$B$2:$L$21,11)*$AF263)+(VLOOKUP(AA263,'Team data'!$B$2:$L$21,11)*$AG263)+$AE263,0)</f>
        <v>4</v>
      </c>
      <c r="AN263">
        <f>IFERROR(((VLOOKUP(AB263,'Team data'!$B$2:$L$21,11)*$AF263)+(VLOOKUP(AB263,'Team data'!$B$2:$L$21,11)*$AG263)+$AE263),0)+IFERROR((VLOOKUP(AC263,'Team data'!$B$2:$L$21,11)*$AF263)+(VLOOKUP(AC263,'Team data'!$B$2:$L$21,11)*$AG263)+$AE263,0)</f>
        <v>4</v>
      </c>
      <c r="AO263">
        <f>IFERROR((VLOOKUP(AD263,'Team data'!$B$2:$L$21,11)*$AF263)+(VLOOKUP(AD263,'Team data'!$B$2:$L$21,11)*$AG263)+$AE263,0)</f>
        <v>2</v>
      </c>
      <c r="AP263">
        <f t="shared" si="4"/>
        <v>20</v>
      </c>
    </row>
    <row r="264" spans="1:42">
      <c r="A264" t="s">
        <v>370</v>
      </c>
      <c r="B264" t="s">
        <v>51</v>
      </c>
      <c r="C264" t="s">
        <v>52</v>
      </c>
      <c r="D264" t="s">
        <v>39</v>
      </c>
      <c r="E264" t="s">
        <v>40</v>
      </c>
      <c r="F264" s="2">
        <v>0.23</v>
      </c>
      <c r="G264" s="2">
        <v>0.22</v>
      </c>
      <c r="H264" s="2">
        <v>0.21</v>
      </c>
      <c r="I264" s="2">
        <v>0.18</v>
      </c>
      <c r="J264" s="2">
        <v>0.19</v>
      </c>
      <c r="K264" s="2">
        <v>0.15</v>
      </c>
      <c r="L264" s="2">
        <f>(F264+H264+J264)/3</f>
        <v>0.21</v>
      </c>
      <c r="M264" s="2">
        <f>(G264+I264+K264)/3</f>
        <v>0.18333333333333335</v>
      </c>
      <c r="N264" s="2">
        <f>SUM(L264+M264)</f>
        <v>0.39333333333333331</v>
      </c>
      <c r="O264" s="2">
        <v>63</v>
      </c>
      <c r="P264" t="s">
        <v>41</v>
      </c>
      <c r="Q264" t="s">
        <v>42</v>
      </c>
      <c r="S264" t="s">
        <v>43</v>
      </c>
      <c r="T264" t="s">
        <v>44</v>
      </c>
      <c r="V264" t="s">
        <v>45</v>
      </c>
      <c r="X264" t="s">
        <v>46</v>
      </c>
      <c r="Z264" t="s">
        <v>47</v>
      </c>
      <c r="AB264" t="s">
        <v>48</v>
      </c>
      <c r="AD264" t="s">
        <v>49</v>
      </c>
      <c r="AE264" t="str">
        <f>IF(O264&gt;59,"2","1")</f>
        <v>2</v>
      </c>
      <c r="AF264">
        <f>IF(C264="D",L264*6, IF( C264="M",L264*5, L264*4))</f>
        <v>1.05</v>
      </c>
      <c r="AG264">
        <f>IF(D264="D",M264*3, IF( D264="M",M264*3, M264*3))</f>
        <v>0.55000000000000004</v>
      </c>
      <c r="AH264">
        <f>IFERROR(((VLOOKUP(Q264,'Team data'!$B$2:$L$21,11)*$AF264)+(VLOOKUP(Q264,'Team data'!$B$2:$L$21,11)*$AG264)+$AE264),0)+IFERROR((VLOOKUP(R264,'Team data'!$B$2:$L$21,11)*$AF264)+(VLOOKUP(R264,'Team data'!$B$2:$L$21,11)*$AG264)+$AE264,0)</f>
        <v>3.67652970986197</v>
      </c>
      <c r="AI264">
        <f>IFERROR((VLOOKUP(S264,'Team data'!$B$2:$L$21,11)*$AF264)+(VLOOKUP(S264,'Team data'!$B$2:$L$21,11)*$AG264)+$AE264,0)</f>
        <v>3.4344108557652833</v>
      </c>
      <c r="AJ264">
        <f>IFERROR(((VLOOKUP(T264,'Team data'!$B$2:$L$21,11)*$AF264)+(VLOOKUP(T264,'Team data'!$B$2:$L$21,11)*$AG264)+$AE264),0)+IFERROR((VLOOKUP(U264,'Team data'!$B$2:$L$21,11)*$AF264)+(VLOOKUP(U264,'Team data'!$B$2:$L$21,11)*$AG264)+$AE264,0)</f>
        <v>3.6373853724874277</v>
      </c>
      <c r="AK264">
        <f>IFERROR(((VLOOKUP(V264,'Team data'!$B$2:$L$21,11)*$AF264)+(VLOOKUP(V264,'Team data'!$B$2:$L$21,11)*$AG264)+$AE264),0)+IFERROR((VLOOKUP(W264,'Team data'!$B$2:$L$21,11)*$AF264)+(VLOOKUP(W264,'Team data'!$B$2:$L$21,11)*$AG264)+$AE264,0)</f>
        <v>2.9675388885492806</v>
      </c>
      <c r="AL264">
        <f>IFERROR(((VLOOKUP(X264,'Team data'!$B$2:$L$21,11)*$AF264)+(VLOOKUP(X264,'Team data'!$B$2:$L$21,11)*$AG264)+$AE264),0)+IFERROR((VLOOKUP(Y264,'Team data'!$B$2:$L$21,11)*$AF264)+(VLOOKUP(Y264,'Team data'!$B$2:$L$21,11)*$AG264)+$AE264,0)</f>
        <v>3.3409413602460862</v>
      </c>
      <c r="AM264">
        <f>IFERROR(((VLOOKUP(Z264,'Team data'!$B$2:$L$21,11)*$AF264)+(VLOOKUP(Z264,'Team data'!$B$2:$L$21,11)*$AG264)+$AE264),0)+IFERROR((VLOOKUP(AA264,'Team data'!$B$2:$L$21,11)*$AF264)+(VLOOKUP(AA264,'Team data'!$B$2:$L$21,11)*$AG264)+$AE264,0)</f>
        <v>4.1527986043955512</v>
      </c>
      <c r="AN264">
        <f>IFERROR(((VLOOKUP(AB264,'Team data'!$B$2:$L$21,11)*$AF264)+(VLOOKUP(AB264,'Team data'!$B$2:$L$21,11)*$AG264)+$AE264),0)+IFERROR((VLOOKUP(AC264,'Team data'!$B$2:$L$21,11)*$AF264)+(VLOOKUP(AC264,'Team data'!$B$2:$L$21,11)*$AG264)+$AE264,0)</f>
        <v>2.7621701775093088</v>
      </c>
      <c r="AO264">
        <f>IFERROR((VLOOKUP(AD264,'Team data'!$B$2:$L$21,11)*$AF264)+(VLOOKUP(AD264,'Team data'!$B$2:$L$21,11)*$AG264)+$AE264,0)</f>
        <v>3.4480380148126137</v>
      </c>
      <c r="AP264">
        <f t="shared" si="4"/>
        <v>27.419812983627516</v>
      </c>
    </row>
    <row r="265" spans="1:42">
      <c r="A265" t="s">
        <v>371</v>
      </c>
      <c r="B265" t="s">
        <v>51</v>
      </c>
      <c r="C265" t="s">
        <v>52</v>
      </c>
      <c r="D265" t="s">
        <v>108</v>
      </c>
      <c r="E265" t="s">
        <v>74</v>
      </c>
      <c r="F265" s="2">
        <v>0.05</v>
      </c>
      <c r="G265" s="2">
        <v>0.11</v>
      </c>
      <c r="H265" s="2">
        <v>0.05</v>
      </c>
      <c r="I265" s="2">
        <v>0.13</v>
      </c>
      <c r="J265" s="2">
        <v>0.06</v>
      </c>
      <c r="K265" s="2">
        <v>0.04</v>
      </c>
      <c r="L265" s="2">
        <f>(F265+H265+J265)/3</f>
        <v>5.3333333333333337E-2</v>
      </c>
      <c r="M265" s="2">
        <f>(G265+I265+K265)/3</f>
        <v>9.3333333333333324E-2</v>
      </c>
      <c r="N265" s="2">
        <f>SUM(L265+M265)</f>
        <v>0.14666666666666667</v>
      </c>
      <c r="O265" s="2">
        <v>73</v>
      </c>
      <c r="P265" t="s">
        <v>41</v>
      </c>
      <c r="Q265" t="s">
        <v>97</v>
      </c>
      <c r="S265" t="s">
        <v>66</v>
      </c>
      <c r="T265" t="s">
        <v>71</v>
      </c>
      <c r="U265" t="s">
        <v>75</v>
      </c>
      <c r="V265" t="s">
        <v>58</v>
      </c>
      <c r="X265" t="s">
        <v>59</v>
      </c>
      <c r="Z265" t="s">
        <v>42</v>
      </c>
      <c r="AA265" t="s">
        <v>45</v>
      </c>
      <c r="AB265" t="s">
        <v>57</v>
      </c>
      <c r="AC265" t="s">
        <v>76</v>
      </c>
      <c r="AD265" t="s">
        <v>55</v>
      </c>
      <c r="AE265" t="str">
        <f>IF(O265&gt;59,"2","1")</f>
        <v>2</v>
      </c>
      <c r="AF265">
        <f>IF(C265="D",L265*6, IF( C265="M",L265*5, L265*4))</f>
        <v>0.26666666666666666</v>
      </c>
      <c r="AG265">
        <f>IF(D265="D",M265*3, IF( D265="M",M265*3, M265*3))</f>
        <v>0.27999999999999997</v>
      </c>
      <c r="AH265">
        <f>IFERROR(((VLOOKUP(Q265,'Team data'!$B$2:$L$21,11)*$AF265)+(VLOOKUP(Q265,'Team data'!$B$2:$L$21,11)*$AG265)+$AE265),0)+IFERROR((VLOOKUP(R265,'Team data'!$B$2:$L$21,11)*$AF265)+(VLOOKUP(R265,'Team data'!$B$2:$L$21,11)*$AG265)+$AE265,0)</f>
        <v>2.538057447578554</v>
      </c>
      <c r="AI265">
        <f>IFERROR((VLOOKUP(S265,'Team data'!$B$2:$L$21,11)*$AF265)+(VLOOKUP(S265,'Team data'!$B$2:$L$21,11)*$AG265)+$AE265,0)</f>
        <v>2.4475205364410808</v>
      </c>
      <c r="AJ265">
        <f>IFERROR(((VLOOKUP(T265,'Team data'!$B$2:$L$21,11)*$AF265)+(VLOOKUP(T265,'Team data'!$B$2:$L$21,11)*$AG265)+$AE265),0)+IFERROR((VLOOKUP(U265,'Team data'!$B$2:$L$21,11)*$AF265)+(VLOOKUP(U265,'Team data'!$B$2:$L$21,11)*$AG265)+$AE265,0)</f>
        <v>5.1656353520921385</v>
      </c>
      <c r="AK265">
        <f>IFERROR(((VLOOKUP(V265,'Team data'!$B$2:$L$21,11)*$AF265)+(VLOOKUP(V265,'Team data'!$B$2:$L$21,11)*$AG265)+$AE265),0)+IFERROR((VLOOKUP(W265,'Team data'!$B$2:$L$21,11)*$AF265)+(VLOOKUP(W265,'Team data'!$B$2:$L$21,11)*$AG265)+$AE265,0)</f>
        <v>2.4947463217276429</v>
      </c>
      <c r="AL265">
        <f>IFERROR(((VLOOKUP(X265,'Team data'!$B$2:$L$21,11)*$AF265)+(VLOOKUP(X265,'Team data'!$B$2:$L$21,11)*$AG265)+$AE265),0)+IFERROR((VLOOKUP(Y265,'Team data'!$B$2:$L$21,11)*$AF265)+(VLOOKUP(Y265,'Team data'!$B$2:$L$21,11)*$AG265)+$AE265,0)</f>
        <v>2.4572238944848617</v>
      </c>
      <c r="AM265">
        <f>IFERROR(((VLOOKUP(Z265,'Team data'!$B$2:$L$21,11)*$AF265)+(VLOOKUP(Z265,'Team data'!$B$2:$L$21,11)*$AG265)+$AE265),0)+IFERROR((VLOOKUP(AA265,'Team data'!$B$2:$L$21,11)*$AF265)+(VLOOKUP(AA265,'Team data'!$B$2:$L$21,11)*$AG265)+$AE265,0)</f>
        <v>4.903390104457177</v>
      </c>
      <c r="AN265">
        <f>IFERROR(((VLOOKUP(AB265,'Team data'!$B$2:$L$21,11)*$AF265)+(VLOOKUP(AB265,'Team data'!$B$2:$L$21,11)*$AG265)+$AE265),0)+IFERROR((VLOOKUP(AC265,'Team data'!$B$2:$L$21,11)*$AF265)+(VLOOKUP(AC265,'Team data'!$B$2:$L$21,11)*$AG265)+$AE265,0)</f>
        <v>5.3528896472119536</v>
      </c>
      <c r="AO265">
        <f>IFERROR((VLOOKUP(AD265,'Team data'!$B$2:$L$21,11)*$AF265)+(VLOOKUP(AD265,'Team data'!$B$2:$L$21,11)*$AG265)+$AE265,0)</f>
        <v>2.5465114461740161</v>
      </c>
      <c r="AP265">
        <f t="shared" si="4"/>
        <v>27.905974750167424</v>
      </c>
    </row>
    <row r="266" spans="1:42">
      <c r="A266" t="s">
        <v>372</v>
      </c>
      <c r="B266" t="s">
        <v>37</v>
      </c>
      <c r="C266" t="s">
        <v>38</v>
      </c>
      <c r="D266" t="s">
        <v>101</v>
      </c>
      <c r="E266" t="s">
        <v>67</v>
      </c>
      <c r="F266" s="2">
        <v>0.01</v>
      </c>
      <c r="G266" s="2">
        <v>0.1</v>
      </c>
      <c r="H266" s="2">
        <v>0.01</v>
      </c>
      <c r="I266" s="2">
        <v>0.1</v>
      </c>
      <c r="J266" s="2">
        <v>0.01</v>
      </c>
      <c r="K266" s="2">
        <v>0.1</v>
      </c>
      <c r="L266" s="2">
        <f>(F266+H266+J266)/3</f>
        <v>0.01</v>
      </c>
      <c r="M266" s="2">
        <f>(G266+I266+K266)/3</f>
        <v>0.10000000000000002</v>
      </c>
      <c r="N266" s="2">
        <f>SUM(L266+M266)</f>
        <v>0.11000000000000001</v>
      </c>
      <c r="O266" s="2">
        <v>95</v>
      </c>
      <c r="P266" t="s">
        <v>41</v>
      </c>
      <c r="Q266" t="s">
        <v>76</v>
      </c>
      <c r="S266" t="s">
        <v>78</v>
      </c>
      <c r="T266" t="s">
        <v>59</v>
      </c>
      <c r="U266" t="s">
        <v>48</v>
      </c>
      <c r="V266" t="s">
        <v>55</v>
      </c>
      <c r="X266" t="s">
        <v>98</v>
      </c>
      <c r="Z266" t="s">
        <v>69</v>
      </c>
      <c r="AB266" t="s">
        <v>90</v>
      </c>
      <c r="AD266" t="s">
        <v>40</v>
      </c>
      <c r="AE266" t="str">
        <f>IF(O266&gt;59,"2","1")</f>
        <v>2</v>
      </c>
      <c r="AF266">
        <f>IF(C266="D",L266*6, IF( C266="M",L266*5, L266*4))</f>
        <v>0.06</v>
      </c>
      <c r="AG266">
        <f>IF(D266="D",M266*3, IF( D266="M",M266*3, M266*3))</f>
        <v>0.30000000000000004</v>
      </c>
      <c r="AH266">
        <f>IFERROR(((VLOOKUP(Q266,'Team data'!$B$2:$L$21,11)*$AF266)+(VLOOKUP(Q266,'Team data'!$B$2:$L$21,11)*$AG266)+$AE266),0)+IFERROR((VLOOKUP(R266,'Team data'!$B$2:$L$21,11)*$AF266)+(VLOOKUP(R266,'Team data'!$B$2:$L$21,11)*$AG266)+$AE266,0)</f>
        <v>2.4843796859889991</v>
      </c>
      <c r="AI266">
        <f>IFERROR((VLOOKUP(S266,'Team data'!$B$2:$L$21,11)*$AF266)+(VLOOKUP(S266,'Team data'!$B$2:$L$21,11)*$AG266)+$AE266,0)</f>
        <v>2.3017118060553696</v>
      </c>
      <c r="AJ266">
        <f>IFERROR(((VLOOKUP(T266,'Team data'!$B$2:$L$21,11)*$AF266)+(VLOOKUP(T266,'Team data'!$B$2:$L$21,11)*$AG266)+$AE266),0)+IFERROR((VLOOKUP(U266,'Team data'!$B$2:$L$21,11)*$AF266)+(VLOOKUP(U266,'Team data'!$B$2:$L$21,11)*$AG266)+$AE266,0)</f>
        <v>4.4725869521613326</v>
      </c>
      <c r="AK266">
        <f>IFERROR(((VLOOKUP(V266,'Team data'!$B$2:$L$21,11)*$AF266)+(VLOOKUP(V266,'Team data'!$B$2:$L$21,11)*$AG266)+$AE266),0)+IFERROR((VLOOKUP(W266,'Team data'!$B$2:$L$21,11)*$AF266)+(VLOOKUP(W266,'Team data'!$B$2:$L$21,11)*$AG266)+$AE266,0)</f>
        <v>2.359897781626791</v>
      </c>
      <c r="AL266">
        <f>IFERROR(((VLOOKUP(X266,'Team data'!$B$2:$L$21,11)*$AF266)+(VLOOKUP(X266,'Team data'!$B$2:$L$21,11)*$AG266)+$AE266),0)+IFERROR((VLOOKUP(Y266,'Team data'!$B$2:$L$21,11)*$AF266)+(VLOOKUP(Y266,'Team data'!$B$2:$L$21,11)*$AG266)+$AE266,0)</f>
        <v>2.3377740644400964</v>
      </c>
      <c r="AM266">
        <f>IFERROR(((VLOOKUP(Z266,'Team data'!$B$2:$L$21,11)*$AF266)+(VLOOKUP(Z266,'Team data'!$B$2:$L$21,11)*$AG266)+$AE266),0)+IFERROR((VLOOKUP(AA266,'Team data'!$B$2:$L$21,11)*$AF266)+(VLOOKUP(AA266,'Team data'!$B$2:$L$21,11)*$AG266)+$AE266,0)</f>
        <v>2.3543305142590478</v>
      </c>
      <c r="AN266">
        <f>IFERROR(((VLOOKUP(AB266,'Team data'!$B$2:$L$21,11)*$AF266)+(VLOOKUP(AB266,'Team data'!$B$2:$L$21,11)*$AG266)+$AE266),0)+IFERROR((VLOOKUP(AC266,'Team data'!$B$2:$L$21,11)*$AF266)+(VLOOKUP(AC266,'Team data'!$B$2:$L$21,11)*$AG266)+$AE266,0)</f>
        <v>2.4489603470130312</v>
      </c>
      <c r="AO266">
        <f>IFERROR((VLOOKUP(AD266,'Team data'!$B$2:$L$21,11)*$AF266)+(VLOOKUP(AD266,'Team data'!$B$2:$L$21,11)*$AG266)+$AE266,0)</f>
        <v>2.331278919151218</v>
      </c>
      <c r="AP266">
        <f t="shared" si="4"/>
        <v>21.090920070695883</v>
      </c>
    </row>
    <row r="267" spans="1:42">
      <c r="A267" t="s">
        <v>373</v>
      </c>
      <c r="B267" t="s">
        <v>37</v>
      </c>
      <c r="C267" t="s">
        <v>38</v>
      </c>
      <c r="D267" t="s">
        <v>175</v>
      </c>
      <c r="E267" t="s">
        <v>66</v>
      </c>
      <c r="F267" s="2">
        <v>0.08</v>
      </c>
      <c r="G267" s="2">
        <v>0</v>
      </c>
      <c r="H267" s="2">
        <v>0.09</v>
      </c>
      <c r="I267" s="2">
        <v>0.01</v>
      </c>
      <c r="J267" s="2">
        <v>0.08</v>
      </c>
      <c r="K267" s="2">
        <v>0.01</v>
      </c>
      <c r="L267" s="2">
        <f>(F267+H267+J267)/3</f>
        <v>8.3333333333333329E-2</v>
      </c>
      <c r="M267" s="2">
        <f>(G267+I267+K267)/3</f>
        <v>6.6666666666666671E-3</v>
      </c>
      <c r="N267" s="2">
        <f>SUM(L267+M267)</f>
        <v>0.09</v>
      </c>
      <c r="O267" s="2">
        <v>97</v>
      </c>
      <c r="P267" t="s">
        <v>41</v>
      </c>
      <c r="Q267" t="s">
        <v>46</v>
      </c>
      <c r="S267" t="s">
        <v>85</v>
      </c>
      <c r="T267" t="s">
        <v>71</v>
      </c>
      <c r="V267" t="s">
        <v>70</v>
      </c>
      <c r="X267" t="s">
        <v>68</v>
      </c>
      <c r="Z267" t="s">
        <v>104</v>
      </c>
      <c r="AA267" t="s">
        <v>176</v>
      </c>
      <c r="AB267" t="s">
        <v>60</v>
      </c>
      <c r="AC267" t="s">
        <v>176</v>
      </c>
      <c r="AD267" t="s">
        <v>69</v>
      </c>
      <c r="AE267" t="str">
        <f>IF(O267&gt;59,"2","1")</f>
        <v>2</v>
      </c>
      <c r="AF267">
        <f>IF(C267="D",L267*6, IF( C267="M",L267*5, L267*4))</f>
        <v>0.5</v>
      </c>
      <c r="AG267">
        <f>IF(D267="D",M267*3, IF( D267="M",M267*3, M267*3))</f>
        <v>0.02</v>
      </c>
      <c r="AH267">
        <f>IFERROR(((VLOOKUP(Q267,'Team data'!$B$2:$L$21,11)*$AF267)+(VLOOKUP(Q267,'Team data'!$B$2:$L$21,11)*$AG267)+$AE267),0)+IFERROR((VLOOKUP(R267,'Team data'!$B$2:$L$21,11)*$AF267)+(VLOOKUP(R267,'Team data'!$B$2:$L$21,11)*$AG267)+$AE267,0)</f>
        <v>2.4358059420799778</v>
      </c>
      <c r="AI267">
        <f>IFERROR((VLOOKUP(S267,'Team data'!$B$2:$L$21,11)*$AF267)+(VLOOKUP(S267,'Team data'!$B$2:$L$21,11)*$AG267)+$AE267,0)</f>
        <v>2.6353721616010253</v>
      </c>
      <c r="AJ267">
        <f>IFERROR(((VLOOKUP(T267,'Team data'!$B$2:$L$21,11)*$AF267)+(VLOOKUP(T267,'Team data'!$B$2:$L$21,11)*$AG267)+$AE267),0)+IFERROR((VLOOKUP(U267,'Team data'!$B$2:$L$21,11)*$AF267)+(VLOOKUP(U267,'Team data'!$B$2:$L$21,11)*$AG267)+$AE267,0)</f>
        <v>2.5639029353093332</v>
      </c>
      <c r="AK267">
        <f>IFERROR(((VLOOKUP(V267,'Team data'!$B$2:$L$21,11)*$AF267)+(VLOOKUP(V267,'Team data'!$B$2:$L$21,11)*$AG267)+$AE267),0)+IFERROR((VLOOKUP(W267,'Team data'!$B$2:$L$21,11)*$AF267)+(VLOOKUP(W267,'Team data'!$B$2:$L$21,11)*$AG267)+$AE267,0)</f>
        <v>2.6484982790188227</v>
      </c>
      <c r="AL267">
        <f>IFERROR(((VLOOKUP(X267,'Team data'!$B$2:$L$21,11)*$AF267)+(VLOOKUP(X267,'Team data'!$B$2:$L$21,11)*$AG267)+$AE267),0)+IFERROR((VLOOKUP(Y267,'Team data'!$B$2:$L$21,11)*$AF267)+(VLOOKUP(Y267,'Team data'!$B$2:$L$21,11)*$AG267)+$AE267,0)</f>
        <v>2.5198523512386983</v>
      </c>
      <c r="AM267">
        <f>IFERROR(((VLOOKUP(Z267,'Team data'!$B$2:$L$21,11)*$AF267)+(VLOOKUP(Z267,'Team data'!$B$2:$L$21,11)*$AG267)+$AE267),0)+IFERROR((VLOOKUP(AA267,'Team data'!$B$2:$L$21,11)*$AF267)+(VLOOKUP(AA267,'Team data'!$B$2:$L$21,11)*$AG267)+$AE267,0)</f>
        <v>5.1321076395513714</v>
      </c>
      <c r="AN267">
        <f>IFERROR(((VLOOKUP(AB267,'Team data'!$B$2:$L$21,11)*$AF267)+(VLOOKUP(AB267,'Team data'!$B$2:$L$21,11)*$AG267)+$AE267),0)+IFERROR((VLOOKUP(AC267,'Team data'!$B$2:$L$21,11)*$AF267)+(VLOOKUP(AC267,'Team data'!$B$2:$L$21,11)*$AG267)+$AE267,0)</f>
        <v>5.01548451051924</v>
      </c>
      <c r="AO267">
        <f>IFERROR((VLOOKUP(AD267,'Team data'!$B$2:$L$21,11)*$AF267)+(VLOOKUP(AD267,'Team data'!$B$2:$L$21,11)*$AG267)+$AE267,0)</f>
        <v>2.511810742818624</v>
      </c>
      <c r="AP267">
        <f t="shared" si="4"/>
        <v>25.462834562137093</v>
      </c>
    </row>
    <row r="268" spans="1:42">
      <c r="A268" t="s">
        <v>374</v>
      </c>
      <c r="B268" t="s">
        <v>37</v>
      </c>
      <c r="C268" t="s">
        <v>38</v>
      </c>
      <c r="D268" t="s">
        <v>128</v>
      </c>
      <c r="E268" t="s">
        <v>80</v>
      </c>
      <c r="F268" s="2">
        <v>0.11</v>
      </c>
      <c r="G268" s="2">
        <v>0.17</v>
      </c>
      <c r="H268" s="2">
        <v>0.1</v>
      </c>
      <c r="I268" s="2">
        <v>0.18</v>
      </c>
      <c r="J268" s="2">
        <v>0.12</v>
      </c>
      <c r="K268" s="2">
        <v>0.16</v>
      </c>
      <c r="L268" s="2">
        <f>(F268+H268+J268)/3</f>
        <v>0.11</v>
      </c>
      <c r="M268" s="2">
        <f>(G268+I268+K268)/3</f>
        <v>0.17</v>
      </c>
      <c r="N268" s="2">
        <f>SUM(L268+M268)</f>
        <v>0.28000000000000003</v>
      </c>
      <c r="O268" s="2">
        <v>82</v>
      </c>
      <c r="P268" t="s">
        <v>41</v>
      </c>
      <c r="Q268" t="s">
        <v>79</v>
      </c>
      <c r="S268" t="s">
        <v>68</v>
      </c>
      <c r="T268" t="s">
        <v>46</v>
      </c>
      <c r="V268" t="s">
        <v>40</v>
      </c>
      <c r="X268" t="s">
        <v>75</v>
      </c>
      <c r="Z268" t="s">
        <v>56</v>
      </c>
      <c r="AA268" t="s">
        <v>74</v>
      </c>
      <c r="AB268" t="s">
        <v>97</v>
      </c>
      <c r="AC268" t="s">
        <v>90</v>
      </c>
      <c r="AD268" t="s">
        <v>104</v>
      </c>
      <c r="AE268" t="str">
        <f>IF(O268&gt;59,"2","1")</f>
        <v>2</v>
      </c>
      <c r="AF268">
        <f>IF(C268="D",L268*6, IF( C268="M",L268*5, L268*4))</f>
        <v>0.66</v>
      </c>
      <c r="AG268">
        <f>IF(D268="D",M268*3, IF( D268="M",M268*3, M268*3))</f>
        <v>0.51</v>
      </c>
      <c r="AH268">
        <f>IFERROR(((VLOOKUP(Q268,'Team data'!$B$2:$L$21,11)*$AF268)+(VLOOKUP(Q268,'Team data'!$B$2:$L$21,11)*$AG268)+$AE268),0)+IFERROR((VLOOKUP(R268,'Team data'!$B$2:$L$21,11)*$AF268)+(VLOOKUP(R268,'Team data'!$B$2:$L$21,11)*$AG268)+$AE268,0)</f>
        <v>3.0489129382783631</v>
      </c>
      <c r="AI268">
        <f>IFERROR((VLOOKUP(S268,'Team data'!$B$2:$L$21,11)*$AF268)+(VLOOKUP(S268,'Team data'!$B$2:$L$21,11)*$AG268)+$AE268,0)</f>
        <v>3.1696677902870709</v>
      </c>
      <c r="AJ268">
        <f>IFERROR(((VLOOKUP(T268,'Team data'!$B$2:$L$21,11)*$AF268)+(VLOOKUP(T268,'Team data'!$B$2:$L$21,11)*$AG268)+$AE268),0)+IFERROR((VLOOKUP(U268,'Team data'!$B$2:$L$21,11)*$AF268)+(VLOOKUP(U268,'Team data'!$B$2:$L$21,11)*$AG268)+$AE268,0)</f>
        <v>2.9805633696799507</v>
      </c>
      <c r="AK268">
        <f>IFERROR(((VLOOKUP(V268,'Team data'!$B$2:$L$21,11)*$AF268)+(VLOOKUP(V268,'Team data'!$B$2:$L$21,11)*$AG268)+$AE268),0)+IFERROR((VLOOKUP(W268,'Team data'!$B$2:$L$21,11)*$AF268)+(VLOOKUP(W268,'Team data'!$B$2:$L$21,11)*$AG268)+$AE268,0)</f>
        <v>3.0766564872414586</v>
      </c>
      <c r="AL268">
        <f>IFERROR(((VLOOKUP(X268,'Team data'!$B$2:$L$21,11)*$AF268)+(VLOOKUP(X268,'Team data'!$B$2:$L$21,11)*$AG268)+$AE268),0)+IFERROR((VLOOKUP(Y268,'Team data'!$B$2:$L$21,11)*$AF268)+(VLOOKUP(Y268,'Team data'!$B$2:$L$21,11)*$AG268)+$AE268,0)</f>
        <v>3.2259623503365655</v>
      </c>
      <c r="AM268">
        <f>IFERROR(((VLOOKUP(Z268,'Team data'!$B$2:$L$21,11)*$AF268)+(VLOOKUP(Z268,'Team data'!$B$2:$L$21,11)*$AG268)+$AE268),0)+IFERROR((VLOOKUP(AA268,'Team data'!$B$2:$L$21,11)*$AF268)+(VLOOKUP(AA268,'Team data'!$B$2:$L$21,11)*$AG268)+$AE268,0)</f>
        <v>6.5273530730326197</v>
      </c>
      <c r="AN268">
        <f>IFERROR(((VLOOKUP(AB268,'Team data'!$B$2:$L$21,11)*$AF268)+(VLOOKUP(AB268,'Team data'!$B$2:$L$21,11)*$AG268)+$AE268),0)+IFERROR((VLOOKUP(AC268,'Team data'!$B$2:$L$21,11)*$AF268)+(VLOOKUP(AC268,'Team data'!$B$2:$L$21,11)*$AG268)+$AE268,0)</f>
        <v>6.6106952991342558</v>
      </c>
      <c r="AO268">
        <f>IFERROR((VLOOKUP(AD268,'Team data'!$B$2:$L$21,11)*$AF268)+(VLOOKUP(AD268,'Team data'!$B$2:$L$21,11)*$AG268)+$AE268,0)</f>
        <v>3.3212798386540201</v>
      </c>
      <c r="AP268">
        <f t="shared" si="4"/>
        <v>31.961091146644307</v>
      </c>
    </row>
    <row r="269" spans="1:42">
      <c r="A269" t="s">
        <v>375</v>
      </c>
      <c r="B269" t="s">
        <v>63</v>
      </c>
      <c r="C269" t="s">
        <v>64</v>
      </c>
      <c r="D269" t="s">
        <v>128</v>
      </c>
      <c r="E269" t="s">
        <v>80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f>(F269+H269+J269)/3</f>
        <v>0</v>
      </c>
      <c r="M269" s="2">
        <f>(G269+I269+K269)/3</f>
        <v>0</v>
      </c>
      <c r="N269" s="2">
        <f>SUM(L269+M269)</f>
        <v>0</v>
      </c>
      <c r="O269" s="2">
        <v>0</v>
      </c>
      <c r="P269" t="s">
        <v>41</v>
      </c>
      <c r="Q269" t="s">
        <v>79</v>
      </c>
      <c r="S269" t="s">
        <v>68</v>
      </c>
      <c r="T269" t="s">
        <v>46</v>
      </c>
      <c r="V269" t="s">
        <v>40</v>
      </c>
      <c r="X269" t="s">
        <v>75</v>
      </c>
      <c r="Z269" t="s">
        <v>56</v>
      </c>
      <c r="AA269" t="s">
        <v>74</v>
      </c>
      <c r="AB269" t="s">
        <v>97</v>
      </c>
      <c r="AC269" t="s">
        <v>90</v>
      </c>
      <c r="AD269" t="s">
        <v>104</v>
      </c>
      <c r="AE269" t="str">
        <f>IF(O269&gt;59,"2","1")</f>
        <v>1</v>
      </c>
      <c r="AF269">
        <f>IF(C269="D",L269*6, IF( C269="M",L269*5, L269*4))</f>
        <v>0</v>
      </c>
      <c r="AG269">
        <f>IF(D269="D",M269*3, IF( D269="M",M269*3, M269*3))</f>
        <v>0</v>
      </c>
      <c r="AH269">
        <f>IFERROR(((VLOOKUP(Q269,'Team data'!$B$2:$L$21,11)*$AF269)+(VLOOKUP(Q269,'Team data'!$B$2:$L$21,11)*$AG269)+$AE269),0)+IFERROR((VLOOKUP(R269,'Team data'!$B$2:$L$21,11)*$AF269)+(VLOOKUP(R269,'Team data'!$B$2:$L$21,11)*$AG269)+$AE269,0)</f>
        <v>1</v>
      </c>
      <c r="AI269">
        <f>IFERROR((VLOOKUP(S269,'Team data'!$B$2:$L$21,11)*$AF269)+(VLOOKUP(S269,'Team data'!$B$2:$L$21,11)*$AG269)+$AE269,0)</f>
        <v>1</v>
      </c>
      <c r="AJ269">
        <f>IFERROR(((VLOOKUP(T269,'Team data'!$B$2:$L$21,11)*$AF269)+(VLOOKUP(T269,'Team data'!$B$2:$L$21,11)*$AG269)+$AE269),0)+IFERROR((VLOOKUP(U269,'Team data'!$B$2:$L$21,11)*$AF269)+(VLOOKUP(U269,'Team data'!$B$2:$L$21,11)*$AG269)+$AE269,0)</f>
        <v>1</v>
      </c>
      <c r="AK269">
        <f>IFERROR(((VLOOKUP(V269,'Team data'!$B$2:$L$21,11)*$AF269)+(VLOOKUP(V269,'Team data'!$B$2:$L$21,11)*$AG269)+$AE269),0)+IFERROR((VLOOKUP(W269,'Team data'!$B$2:$L$21,11)*$AF269)+(VLOOKUP(W269,'Team data'!$B$2:$L$21,11)*$AG269)+$AE269,0)</f>
        <v>1</v>
      </c>
      <c r="AL269">
        <f>IFERROR(((VLOOKUP(X269,'Team data'!$B$2:$L$21,11)*$AF269)+(VLOOKUP(X269,'Team data'!$B$2:$L$21,11)*$AG269)+$AE269),0)+IFERROR((VLOOKUP(Y269,'Team data'!$B$2:$L$21,11)*$AF269)+(VLOOKUP(Y269,'Team data'!$B$2:$L$21,11)*$AG269)+$AE269,0)</f>
        <v>1</v>
      </c>
      <c r="AM269">
        <f>IFERROR(((VLOOKUP(Z269,'Team data'!$B$2:$L$21,11)*$AF269)+(VLOOKUP(Z269,'Team data'!$B$2:$L$21,11)*$AG269)+$AE269),0)+IFERROR((VLOOKUP(AA269,'Team data'!$B$2:$L$21,11)*$AF269)+(VLOOKUP(AA269,'Team data'!$B$2:$L$21,11)*$AG269)+$AE269,0)</f>
        <v>2</v>
      </c>
      <c r="AN269">
        <f>IFERROR(((VLOOKUP(AB269,'Team data'!$B$2:$L$21,11)*$AF269)+(VLOOKUP(AB269,'Team data'!$B$2:$L$21,11)*$AG269)+$AE269),0)+IFERROR((VLOOKUP(AC269,'Team data'!$B$2:$L$21,11)*$AF269)+(VLOOKUP(AC269,'Team data'!$B$2:$L$21,11)*$AG269)+$AE269,0)</f>
        <v>2</v>
      </c>
      <c r="AO269">
        <f>IFERROR((VLOOKUP(AD269,'Team data'!$B$2:$L$21,11)*$AF269)+(VLOOKUP(AD269,'Team data'!$B$2:$L$21,11)*$AG269)+$AE269,0)</f>
        <v>1</v>
      </c>
      <c r="AP269">
        <f t="shared" si="4"/>
        <v>10</v>
      </c>
    </row>
    <row r="270" spans="1:42">
      <c r="A270" t="s">
        <v>376</v>
      </c>
      <c r="B270" t="s">
        <v>51</v>
      </c>
      <c r="C270" t="s">
        <v>52</v>
      </c>
      <c r="D270" t="s">
        <v>73</v>
      </c>
      <c r="E270" t="s">
        <v>69</v>
      </c>
      <c r="F270" s="2">
        <v>0.22</v>
      </c>
      <c r="G270" s="2">
        <v>0.19</v>
      </c>
      <c r="H270" s="2">
        <v>0.28000000000000003</v>
      </c>
      <c r="I270" s="2">
        <v>0.26</v>
      </c>
      <c r="J270" s="2">
        <v>0.26</v>
      </c>
      <c r="K270" s="2">
        <v>0.18</v>
      </c>
      <c r="L270" s="2">
        <f>(F270+H270+J270)/3</f>
        <v>0.25333333333333335</v>
      </c>
      <c r="M270" s="2">
        <f>(G270+I270+K270)/3</f>
        <v>0.21</v>
      </c>
      <c r="N270" s="2">
        <f>SUM(L270+M270)</f>
        <v>0.46333333333333337</v>
      </c>
      <c r="O270" s="2">
        <v>54</v>
      </c>
      <c r="P270" t="s">
        <v>41</v>
      </c>
      <c r="Q270" t="s">
        <v>74</v>
      </c>
      <c r="S270" t="s">
        <v>75</v>
      </c>
      <c r="T270" t="s">
        <v>76</v>
      </c>
      <c r="U270" t="s">
        <v>77</v>
      </c>
      <c r="V270" t="s">
        <v>78</v>
      </c>
      <c r="X270" t="s">
        <v>79</v>
      </c>
      <c r="Z270" t="s">
        <v>49</v>
      </c>
      <c r="AB270" t="s">
        <v>80</v>
      </c>
      <c r="AD270" t="s">
        <v>81</v>
      </c>
      <c r="AE270" t="str">
        <f>IF(O270&gt;59,"2","1")</f>
        <v>1</v>
      </c>
      <c r="AF270">
        <f>IF(C270="D",L270*6, IF( C270="M",L270*5, L270*4))</f>
        <v>1.2666666666666668</v>
      </c>
      <c r="AG270">
        <f>IF(D270="D",M270*3, IF( D270="M",M270*3, M270*3))</f>
        <v>0.63</v>
      </c>
      <c r="AH270">
        <f>IFERROR(((VLOOKUP(Q270,'Team data'!$B$2:$L$21,11)*$AF270)+(VLOOKUP(Q270,'Team data'!$B$2:$L$21,11)*$AG270)+$AE270),0)+IFERROR((VLOOKUP(R270,'Team data'!$B$2:$L$21,11)*$AF270)+(VLOOKUP(R270,'Team data'!$B$2:$L$21,11)*$AG270)+$AE270,0)</f>
        <v>3.3174792304550222</v>
      </c>
      <c r="AI270">
        <f>IFERROR((VLOOKUP(S270,'Team data'!$B$2:$L$21,11)*$AF270)+(VLOOKUP(S270,'Team data'!$B$2:$L$21,11)*$AG270)+$AE270,0)</f>
        <v>2.9873862602322099</v>
      </c>
      <c r="AJ270">
        <f>IFERROR(((VLOOKUP(T270,'Team data'!$B$2:$L$21,11)*$AF270)+(VLOOKUP(T270,'Team data'!$B$2:$L$21,11)*$AG270)+$AE270),0)+IFERROR((VLOOKUP(U270,'Team data'!$B$2:$L$21,11)*$AF270)+(VLOOKUP(U270,'Team data'!$B$2:$L$21,11)*$AG270)+$AE270,0)</f>
        <v>5.7491985555770473</v>
      </c>
      <c r="AK270">
        <f>IFERROR(((VLOOKUP(V270,'Team data'!$B$2:$L$21,11)*$AF270)+(VLOOKUP(V270,'Team data'!$B$2:$L$21,11)*$AG270)+$AE270),0)+IFERROR((VLOOKUP(W270,'Team data'!$B$2:$L$21,11)*$AF270)+(VLOOKUP(W270,'Team data'!$B$2:$L$21,11)*$AG270)+$AE270,0)</f>
        <v>2.5895742374583817</v>
      </c>
      <c r="AL270">
        <f>IFERROR(((VLOOKUP(X270,'Team data'!$B$2:$L$21,11)*$AF270)+(VLOOKUP(X270,'Team data'!$B$2:$L$21,11)*$AG270)+$AE270),0)+IFERROR((VLOOKUP(Y270,'Team data'!$B$2:$L$21,11)*$AF270)+(VLOOKUP(Y270,'Team data'!$B$2:$L$21,11)*$AG270)+$AE270,0)</f>
        <v>2.700374535271763</v>
      </c>
      <c r="AM270">
        <f>IFERROR(((VLOOKUP(Z270,'Team data'!$B$2:$L$21,11)*$AF270)+(VLOOKUP(Z270,'Team data'!$B$2:$L$21,11)*$AG270)+$AE270),0)+IFERROR((VLOOKUP(AA270,'Team data'!$B$2:$L$21,11)*$AF270)+(VLOOKUP(AA270,'Team data'!$B$2:$L$21,11)*$AG270)+$AE270,0)</f>
        <v>2.7165283967257858</v>
      </c>
      <c r="AN270">
        <f>IFERROR(((VLOOKUP(AB270,'Team data'!$B$2:$L$21,11)*$AF270)+(VLOOKUP(AB270,'Team data'!$B$2:$L$21,11)*$AG270)+$AE270),0)+IFERROR((VLOOKUP(AC270,'Team data'!$B$2:$L$21,11)*$AF270)+(VLOOKUP(AC270,'Team data'!$B$2:$L$21,11)*$AG270)+$AE270,0)</f>
        <v>2.1469367241344597</v>
      </c>
      <c r="AO270">
        <f>IFERROR((VLOOKUP(AD270,'Team data'!$B$2:$L$21,11)*$AF270)+(VLOOKUP(AD270,'Team data'!$B$2:$L$21,11)*$AG270)+$AE270,0)</f>
        <v>2.5526779587498472</v>
      </c>
      <c r="AP270">
        <f t="shared" si="4"/>
        <v>24.760155898604516</v>
      </c>
    </row>
    <row r="271" spans="1:42">
      <c r="A271" t="s">
        <v>377</v>
      </c>
      <c r="B271" t="s">
        <v>63</v>
      </c>
      <c r="C271" t="s">
        <v>64</v>
      </c>
      <c r="D271" t="s">
        <v>122</v>
      </c>
      <c r="E271" t="s">
        <v>61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f>(F271+H271+J271)/3</f>
        <v>0</v>
      </c>
      <c r="M271" s="2">
        <f>(G271+I271+K271)/3</f>
        <v>0</v>
      </c>
      <c r="N271" s="2">
        <f>SUM(L271+M271)</f>
        <v>0</v>
      </c>
      <c r="O271" s="2">
        <v>99</v>
      </c>
      <c r="P271" t="s">
        <v>41</v>
      </c>
      <c r="Q271" t="s">
        <v>59</v>
      </c>
      <c r="S271" t="s">
        <v>56</v>
      </c>
      <c r="T271" t="s">
        <v>74</v>
      </c>
      <c r="U271" t="s">
        <v>66</v>
      </c>
      <c r="V271" t="s">
        <v>47</v>
      </c>
      <c r="X271" t="s">
        <v>91</v>
      </c>
      <c r="Z271" t="s">
        <v>105</v>
      </c>
      <c r="AB271" t="s">
        <v>46</v>
      </c>
      <c r="AD271" t="s">
        <v>84</v>
      </c>
      <c r="AE271" t="str">
        <f>IF(O271&gt;59,"2","1")</f>
        <v>2</v>
      </c>
      <c r="AF271">
        <f>IF(C271="D",L271*6, IF( C271="M",L271*5, L271*4))</f>
        <v>0</v>
      </c>
      <c r="AG271">
        <f>IF(D271="D",M271*3, IF( D271="M",M271*3, M271*3))</f>
        <v>0</v>
      </c>
      <c r="AH271">
        <f>IFERROR(((VLOOKUP(Q271,'Team data'!$B$2:$L$21,11)*$AF271)+(VLOOKUP(Q271,'Team data'!$B$2:$L$21,11)*$AG271)+$AE271),0)+IFERROR((VLOOKUP(R271,'Team data'!$B$2:$L$21,11)*$AF271)+(VLOOKUP(R271,'Team data'!$B$2:$L$21,11)*$AG271)+$AE271,0)</f>
        <v>2</v>
      </c>
      <c r="AI271">
        <f>IFERROR((VLOOKUP(S271,'Team data'!$B$2:$L$21,11)*$AF271)+(VLOOKUP(S271,'Team data'!$B$2:$L$21,11)*$AG271)+$AE271,0)</f>
        <v>2</v>
      </c>
      <c r="AJ271">
        <f>IFERROR(((VLOOKUP(T271,'Team data'!$B$2:$L$21,11)*$AF271)+(VLOOKUP(T271,'Team data'!$B$2:$L$21,11)*$AG271)+$AE271),0)+IFERROR((VLOOKUP(U271,'Team data'!$B$2:$L$21,11)*$AF271)+(VLOOKUP(U271,'Team data'!$B$2:$L$21,11)*$AG271)+$AE271,0)</f>
        <v>4</v>
      </c>
      <c r="AK271">
        <f>IFERROR(((VLOOKUP(V271,'Team data'!$B$2:$L$21,11)*$AF271)+(VLOOKUP(V271,'Team data'!$B$2:$L$21,11)*$AG271)+$AE271),0)+IFERROR((VLOOKUP(W271,'Team data'!$B$2:$L$21,11)*$AF271)+(VLOOKUP(W271,'Team data'!$B$2:$L$21,11)*$AG271)+$AE271,0)</f>
        <v>2</v>
      </c>
      <c r="AL271">
        <f>IFERROR(((VLOOKUP(X271,'Team data'!$B$2:$L$21,11)*$AF271)+(VLOOKUP(X271,'Team data'!$B$2:$L$21,11)*$AG271)+$AE271),0)+IFERROR((VLOOKUP(Y271,'Team data'!$B$2:$L$21,11)*$AF271)+(VLOOKUP(Y271,'Team data'!$B$2:$L$21,11)*$AG271)+$AE271,0)</f>
        <v>2</v>
      </c>
      <c r="AM271">
        <f>IFERROR(((VLOOKUP(Z271,'Team data'!$B$2:$L$21,11)*$AF271)+(VLOOKUP(Z271,'Team data'!$B$2:$L$21,11)*$AG271)+$AE271),0)+IFERROR((VLOOKUP(AA271,'Team data'!$B$2:$L$21,11)*$AF271)+(VLOOKUP(AA271,'Team data'!$B$2:$L$21,11)*$AG271)+$AE271,0)</f>
        <v>2</v>
      </c>
      <c r="AN271">
        <f>IFERROR(((VLOOKUP(AB271,'Team data'!$B$2:$L$21,11)*$AF271)+(VLOOKUP(AB271,'Team data'!$B$2:$L$21,11)*$AG271)+$AE271),0)+IFERROR((VLOOKUP(AC271,'Team data'!$B$2:$L$21,11)*$AF271)+(VLOOKUP(AC271,'Team data'!$B$2:$L$21,11)*$AG271)+$AE271,0)</f>
        <v>2</v>
      </c>
      <c r="AO271">
        <f>IFERROR((VLOOKUP(AD271,'Team data'!$B$2:$L$21,11)*$AF271)+(VLOOKUP(AD271,'Team data'!$B$2:$L$21,11)*$AG271)+$AE271,0)</f>
        <v>2</v>
      </c>
      <c r="AP271">
        <f t="shared" si="4"/>
        <v>18</v>
      </c>
    </row>
    <row r="272" spans="1:42">
      <c r="A272" t="s">
        <v>378</v>
      </c>
      <c r="B272" t="s">
        <v>51</v>
      </c>
      <c r="C272" t="s">
        <v>52</v>
      </c>
      <c r="D272" t="s">
        <v>65</v>
      </c>
      <c r="E272" t="s">
        <v>46</v>
      </c>
      <c r="F272" s="2">
        <v>0.11</v>
      </c>
      <c r="G272" s="2">
        <v>0.24</v>
      </c>
      <c r="H272" s="2">
        <v>0.1</v>
      </c>
      <c r="I272" s="2">
        <v>0.24</v>
      </c>
      <c r="J272" s="2">
        <v>0.1</v>
      </c>
      <c r="K272" s="2">
        <v>0.22</v>
      </c>
      <c r="L272" s="2">
        <f>(F272+H272+J272)/3</f>
        <v>0.10333333333333335</v>
      </c>
      <c r="M272" s="2">
        <f>(G272+I272+K272)/3</f>
        <v>0.23333333333333331</v>
      </c>
      <c r="N272" s="2">
        <f>SUM(L272+M272)</f>
        <v>0.33666666666666667</v>
      </c>
      <c r="O272" s="2">
        <v>78</v>
      </c>
      <c r="P272" t="s">
        <v>41</v>
      </c>
      <c r="Q272" t="s">
        <v>66</v>
      </c>
      <c r="S272" t="s">
        <v>67</v>
      </c>
      <c r="T272" t="s">
        <v>68</v>
      </c>
      <c r="U272" t="s">
        <v>45</v>
      </c>
      <c r="V272" t="s">
        <v>69</v>
      </c>
      <c r="X272" t="s">
        <v>54</v>
      </c>
      <c r="Z272" t="s">
        <v>70</v>
      </c>
      <c r="AA272" t="s">
        <v>59</v>
      </c>
      <c r="AB272" t="s">
        <v>71</v>
      </c>
      <c r="AD272" t="s">
        <v>42</v>
      </c>
      <c r="AE272" t="str">
        <f>IF(O272&gt;59,"2","1")</f>
        <v>2</v>
      </c>
      <c r="AF272">
        <f>IF(C272="D",L272*6, IF( C272="M",L272*5, L272*4))</f>
        <v>0.51666666666666672</v>
      </c>
      <c r="AG272">
        <f>IF(D272="D",M272*3, IF( D272="M",M272*3, M272*3))</f>
        <v>0.7</v>
      </c>
      <c r="AH272">
        <f>IFERROR(((VLOOKUP(Q272,'Team data'!$B$2:$L$21,11)*$AF272)+(VLOOKUP(Q272,'Team data'!$B$2:$L$21,11)*$AG272)+$AE272),0)+IFERROR((VLOOKUP(R272,'Team data'!$B$2:$L$21,11)*$AF272)+(VLOOKUP(R272,'Team data'!$B$2:$L$21,11)*$AG272)+$AE272,0)</f>
        <v>2.9960060719572832</v>
      </c>
      <c r="AI272">
        <f>IFERROR((VLOOKUP(S272,'Team data'!$B$2:$L$21,11)*$AF272)+(VLOOKUP(S272,'Team data'!$B$2:$L$21,11)*$AG272)+$AE272,0)</f>
        <v>3.1011122404304245</v>
      </c>
      <c r="AJ272">
        <f>IFERROR(((VLOOKUP(T272,'Team data'!$B$2:$L$21,11)*$AF272)+(VLOOKUP(T272,'Team data'!$B$2:$L$21,11)*$AG272)+$AE272),0)+IFERROR((VLOOKUP(U272,'Team data'!$B$2:$L$21,11)*$AF272)+(VLOOKUP(U272,'Team data'!$B$2:$L$21,11)*$AG272)+$AE272,0)</f>
        <v>5.9520539029248933</v>
      </c>
      <c r="AK272">
        <f>IFERROR(((VLOOKUP(V272,'Team data'!$B$2:$L$21,11)*$AF272)+(VLOOKUP(V272,'Team data'!$B$2:$L$21,11)*$AG272)+$AE272),0)+IFERROR((VLOOKUP(W272,'Team data'!$B$2:$L$21,11)*$AF272)+(VLOOKUP(W272,'Team data'!$B$2:$L$21,11)*$AG272)+$AE272,0)</f>
        <v>3.1975059046717811</v>
      </c>
      <c r="AL272">
        <f>IFERROR(((VLOOKUP(X272,'Team data'!$B$2:$L$21,11)*$AF272)+(VLOOKUP(X272,'Team data'!$B$2:$L$21,11)*$AG272)+$AE272),0)+IFERROR((VLOOKUP(Y272,'Team data'!$B$2:$L$21,11)*$AF272)+(VLOOKUP(Y272,'Team data'!$B$2:$L$21,11)*$AG272)+$AE272,0)</f>
        <v>3.1196000508351349</v>
      </c>
      <c r="AM272">
        <f>IFERROR(((VLOOKUP(Z272,'Team data'!$B$2:$L$21,11)*$AF272)+(VLOOKUP(Z272,'Team data'!$B$2:$L$21,11)*$AG272)+$AE272),0)+IFERROR((VLOOKUP(AA272,'Team data'!$B$2:$L$21,11)*$AF272)+(VLOOKUP(AA272,'Team data'!$B$2:$L$21,11)*$AG272)+$AE272,0)</f>
        <v>6.5349216515804702</v>
      </c>
      <c r="AN272">
        <f>IFERROR(((VLOOKUP(AB272,'Team data'!$B$2:$L$21,11)*$AF272)+(VLOOKUP(AB272,'Team data'!$B$2:$L$21,11)*$AG272)+$AE272),0)+IFERROR((VLOOKUP(AC272,'Team data'!$B$2:$L$21,11)*$AF272)+(VLOOKUP(AC272,'Team data'!$B$2:$L$21,11)*$AG272)+$AE272,0)</f>
        <v>3.3193882781276063</v>
      </c>
      <c r="AO272">
        <f>IFERROR((VLOOKUP(AD272,'Team data'!$B$2:$L$21,11)*$AF272)+(VLOOKUP(AD272,'Team data'!$B$2:$L$21,11)*$AG272)+$AE272,0)</f>
        <v>3.274861133540873</v>
      </c>
      <c r="AP272">
        <f t="shared" si="4"/>
        <v>31.495449234068467</v>
      </c>
    </row>
    <row r="273" spans="1:42">
      <c r="A273" t="s">
        <v>379</v>
      </c>
      <c r="B273" t="s">
        <v>51</v>
      </c>
      <c r="C273" t="s">
        <v>52</v>
      </c>
      <c r="D273" t="s">
        <v>144</v>
      </c>
      <c r="E273" t="s">
        <v>58</v>
      </c>
      <c r="F273" s="2">
        <v>0</v>
      </c>
      <c r="G273" s="2">
        <v>0.01</v>
      </c>
      <c r="H273" s="2">
        <v>0</v>
      </c>
      <c r="I273" s="2">
        <v>0.01</v>
      </c>
      <c r="J273" s="2">
        <v>0</v>
      </c>
      <c r="K273" s="2">
        <v>0.01</v>
      </c>
      <c r="L273" s="2">
        <f>(F273+H273+J273)/3</f>
        <v>0</v>
      </c>
      <c r="M273" s="2">
        <f>(G273+I273+K273)/3</f>
        <v>0.01</v>
      </c>
      <c r="N273" s="2">
        <f>SUM(L273+M273)</f>
        <v>0.01</v>
      </c>
      <c r="O273" s="2">
        <v>69</v>
      </c>
      <c r="P273" t="s">
        <v>41</v>
      </c>
      <c r="Q273" t="s">
        <v>98</v>
      </c>
      <c r="S273" t="s">
        <v>99</v>
      </c>
      <c r="V273" t="s">
        <v>85</v>
      </c>
      <c r="X273" t="s">
        <v>76</v>
      </c>
      <c r="Z273" t="s">
        <v>84</v>
      </c>
      <c r="AA273" t="s">
        <v>91</v>
      </c>
      <c r="AB273" t="s">
        <v>66</v>
      </c>
      <c r="AC273" t="s">
        <v>44</v>
      </c>
      <c r="AD273" t="s">
        <v>105</v>
      </c>
      <c r="AE273" t="str">
        <f>IF(O273&gt;59,"2","1")</f>
        <v>2</v>
      </c>
      <c r="AF273">
        <f>IF(C273="D",L273*6, IF( C273="M",L273*5, L273*4))</f>
        <v>0</v>
      </c>
      <c r="AG273">
        <f>IF(D273="D",M273*3, IF( D273="M",M273*3, M273*3))</f>
        <v>0.03</v>
      </c>
      <c r="AH273">
        <f>IFERROR(((VLOOKUP(Q273,'Team data'!$B$2:$L$21,11)*$AF273)+(VLOOKUP(Q273,'Team data'!$B$2:$L$21,11)*$AG273)+$AE273),0)+IFERROR((VLOOKUP(R273,'Team data'!$B$2:$L$21,11)*$AF273)+(VLOOKUP(R273,'Team data'!$B$2:$L$21,11)*$AG273)+$AE273,0)</f>
        <v>2.0281478387033411</v>
      </c>
      <c r="AI273">
        <f>IFERROR((VLOOKUP(S273,'Team data'!$B$2:$L$21,11)*$AF273)+(VLOOKUP(S273,'Team data'!$B$2:$L$21,11)*$AG273)+$AE273,0)</f>
        <v>2.0250915551851447</v>
      </c>
      <c r="AJ273">
        <f>IFERROR(((VLOOKUP(T273,'Team data'!$B$2:$L$21,11)*$AF273)+(VLOOKUP(T273,'Team data'!$B$2:$L$21,11)*$AG273)+$AE273),0)+IFERROR((VLOOKUP(U273,'Team data'!$B$2:$L$21,11)*$AF273)+(VLOOKUP(U273,'Team data'!$B$2:$L$21,11)*$AG273)+$AE273,0)</f>
        <v>0</v>
      </c>
      <c r="AK273">
        <f>IFERROR(((VLOOKUP(V273,'Team data'!$B$2:$L$21,11)*$AF273)+(VLOOKUP(V273,'Team data'!$B$2:$L$21,11)*$AG273)+$AE273),0)+IFERROR((VLOOKUP(W273,'Team data'!$B$2:$L$21,11)*$AF273)+(VLOOKUP(W273,'Team data'!$B$2:$L$21,11)*$AG273)+$AE273,0)</f>
        <v>2.0366560862462131</v>
      </c>
      <c r="AL273">
        <f>IFERROR(((VLOOKUP(X273,'Team data'!$B$2:$L$21,11)*$AF273)+(VLOOKUP(X273,'Team data'!$B$2:$L$21,11)*$AG273)+$AE273),0)+IFERROR((VLOOKUP(Y273,'Team data'!$B$2:$L$21,11)*$AF273)+(VLOOKUP(Y273,'Team data'!$B$2:$L$21,11)*$AG273)+$AE273,0)</f>
        <v>2.0403649738324168</v>
      </c>
      <c r="AM273">
        <f>IFERROR(((VLOOKUP(Z273,'Team data'!$B$2:$L$21,11)*$AF273)+(VLOOKUP(Z273,'Team data'!$B$2:$L$21,11)*$AG273)+$AE273),0)+IFERROR((VLOOKUP(AA273,'Team data'!$B$2:$L$21,11)*$AF273)+(VLOOKUP(AA273,'Team data'!$B$2:$L$21,11)*$AG273)+$AE273,0)</f>
        <v>4.0496379122711312</v>
      </c>
      <c r="AN273">
        <f>IFERROR(((VLOOKUP(AB273,'Team data'!$B$2:$L$21,11)*$AF273)+(VLOOKUP(AB273,'Team data'!$B$2:$L$21,11)*$AG273)+$AE273),0)+IFERROR((VLOOKUP(AC273,'Team data'!$B$2:$L$21,11)*$AF273)+(VLOOKUP(AC273,'Team data'!$B$2:$L$21,11)*$AG273)+$AE273,0)</f>
        <v>4.0552600295632235</v>
      </c>
      <c r="AO273">
        <f>IFERROR((VLOOKUP(AD273,'Team data'!$B$2:$L$21,11)*$AF273)+(VLOOKUP(AD273,'Team data'!$B$2:$L$21,11)*$AG273)+$AE273,0)</f>
        <v>2.0142906908282994</v>
      </c>
      <c r="AP273">
        <f t="shared" si="4"/>
        <v>18.24944908662977</v>
      </c>
    </row>
    <row r="274" spans="1:42">
      <c r="A274" t="s">
        <v>380</v>
      </c>
      <c r="B274" t="s">
        <v>51</v>
      </c>
      <c r="C274" t="s">
        <v>52</v>
      </c>
      <c r="D274" t="s">
        <v>73</v>
      </c>
      <c r="E274" t="s">
        <v>69</v>
      </c>
      <c r="F274" s="2">
        <v>0.31</v>
      </c>
      <c r="G274" s="2">
        <v>0.11</v>
      </c>
      <c r="H274" s="2">
        <v>0.31</v>
      </c>
      <c r="I274" s="2">
        <v>0.09</v>
      </c>
      <c r="J274" s="2">
        <v>0.33</v>
      </c>
      <c r="K274" s="2">
        <v>0.1</v>
      </c>
      <c r="L274" s="2">
        <f>(F274+H274+J274)/3</f>
        <v>0.31666666666666665</v>
      </c>
      <c r="M274" s="2">
        <f>(G274+I274+K274)/3</f>
        <v>0.10000000000000002</v>
      </c>
      <c r="N274" s="2">
        <f>SUM(L274+M274)</f>
        <v>0.41666666666666669</v>
      </c>
      <c r="O274" s="2">
        <v>74</v>
      </c>
      <c r="P274" t="s">
        <v>96</v>
      </c>
      <c r="Q274" t="s">
        <v>74</v>
      </c>
      <c r="S274" t="s">
        <v>75</v>
      </c>
      <c r="T274" t="s">
        <v>76</v>
      </c>
      <c r="U274" t="s">
        <v>77</v>
      </c>
      <c r="V274" t="s">
        <v>78</v>
      </c>
      <c r="X274" t="s">
        <v>79</v>
      </c>
      <c r="Z274" t="s">
        <v>49</v>
      </c>
      <c r="AB274" t="s">
        <v>80</v>
      </c>
      <c r="AD274" t="s">
        <v>81</v>
      </c>
      <c r="AE274" t="str">
        <f>IF(O274&gt;59,"2","1")</f>
        <v>2</v>
      </c>
      <c r="AF274">
        <f>IF(C274="D",L274*6, IF( C274="M",L274*5, L274*4))</f>
        <v>1.5833333333333333</v>
      </c>
      <c r="AG274">
        <f>IF(D274="D",M274*3, IF( D274="M",M274*3, M274*3))</f>
        <v>0.30000000000000004</v>
      </c>
      <c r="AH274">
        <f>IFERROR(((VLOOKUP(Q274,'Team data'!$B$2:$L$21,11)*$AF274)+(VLOOKUP(Q274,'Team data'!$B$2:$L$21,11)*$AG274)+$AE274),0)+IFERROR((VLOOKUP(R274,'Team data'!$B$2:$L$21,11)*$AF274)+(VLOOKUP(R274,'Team data'!$B$2:$L$21,11)*$AG274)+$AE274,0)</f>
        <v>4.3011876365678159</v>
      </c>
      <c r="AI274">
        <f>IFERROR((VLOOKUP(S274,'Team data'!$B$2:$L$21,11)*$AF274)+(VLOOKUP(S274,'Team data'!$B$2:$L$21,11)*$AG274)+$AE274,0)</f>
        <v>3.9734151793166936</v>
      </c>
      <c r="AJ274">
        <f>IFERROR(((VLOOKUP(T274,'Team data'!$B$2:$L$21,11)*$AF274)+(VLOOKUP(T274,'Team data'!$B$2:$L$21,11)*$AG274)+$AE274),0)+IFERROR((VLOOKUP(U274,'Team data'!$B$2:$L$21,11)*$AF274)+(VLOOKUP(U274,'Team data'!$B$2:$L$21,11)*$AG274)+$AE274,0)</f>
        <v>7.7228421509684217</v>
      </c>
      <c r="AK274">
        <f>IFERROR(((VLOOKUP(V274,'Team data'!$B$2:$L$21,11)*$AF274)+(VLOOKUP(V274,'Team data'!$B$2:$L$21,11)*$AG274)+$AE274),0)+IFERROR((VLOOKUP(W274,'Team data'!$B$2:$L$21,11)*$AF274)+(VLOOKUP(W274,'Team data'!$B$2:$L$21,11)*$AG274)+$AE274,0)</f>
        <v>3.5783997261229974</v>
      </c>
      <c r="AL274">
        <f>IFERROR(((VLOOKUP(X274,'Team data'!$B$2:$L$21,11)*$AF274)+(VLOOKUP(X274,'Team data'!$B$2:$L$21,11)*$AG274)+$AE274),0)+IFERROR((VLOOKUP(Y274,'Team data'!$B$2:$L$21,11)*$AF274)+(VLOOKUP(Y274,'Team data'!$B$2:$L$21,11)*$AG274)+$AE274,0)</f>
        <v>3.6884211114737186</v>
      </c>
      <c r="AM274">
        <f>IFERROR(((VLOOKUP(Z274,'Team data'!$B$2:$L$21,11)*$AF274)+(VLOOKUP(Z274,'Team data'!$B$2:$L$21,11)*$AG274)+$AE274),0)+IFERROR((VLOOKUP(AA274,'Team data'!$B$2:$L$21,11)*$AF274)+(VLOOKUP(AA274,'Team data'!$B$2:$L$21,11)*$AG274)+$AE274,0)</f>
        <v>3.7044614132690139</v>
      </c>
      <c r="AN274">
        <f>IFERROR(((VLOOKUP(AB274,'Team data'!$B$2:$L$21,11)*$AF274)+(VLOOKUP(AB274,'Team data'!$B$2:$L$21,11)*$AG274)+$AE274),0)+IFERROR((VLOOKUP(AC274,'Team data'!$B$2:$L$21,11)*$AF274)+(VLOOKUP(AC274,'Team data'!$B$2:$L$21,11)*$AG274)+$AE274,0)</f>
        <v>3.1388739000632153</v>
      </c>
      <c r="AO274">
        <f>IFERROR((VLOOKUP(AD274,'Team data'!$B$2:$L$21,11)*$AF274)+(VLOOKUP(AD274,'Team data'!$B$2:$L$21,11)*$AG274)+$AE274,0)</f>
        <v>3.5417628237146985</v>
      </c>
      <c r="AP274">
        <f t="shared" si="4"/>
        <v>33.649363941496574</v>
      </c>
    </row>
    <row r="275" spans="1:42">
      <c r="A275" t="s">
        <v>381</v>
      </c>
      <c r="B275" t="s">
        <v>37</v>
      </c>
      <c r="C275" t="s">
        <v>38</v>
      </c>
      <c r="D275" t="s">
        <v>83</v>
      </c>
      <c r="E275" t="s">
        <v>42</v>
      </c>
      <c r="F275" s="2">
        <v>0.03</v>
      </c>
      <c r="G275" s="2">
        <v>0</v>
      </c>
      <c r="H275" s="2">
        <v>0.08</v>
      </c>
      <c r="I275" s="2">
        <v>0</v>
      </c>
      <c r="J275" s="2">
        <v>0.1</v>
      </c>
      <c r="K275" s="2">
        <v>0</v>
      </c>
      <c r="L275" s="2">
        <f>(F275+H275+J275)/3</f>
        <v>7.0000000000000007E-2</v>
      </c>
      <c r="M275" s="2">
        <f>(G275+I275+K275)/3</f>
        <v>0</v>
      </c>
      <c r="N275" s="2">
        <f>SUM(L275+M275)</f>
        <v>7.0000000000000007E-2</v>
      </c>
      <c r="O275" s="2">
        <v>91</v>
      </c>
      <c r="P275" t="s">
        <v>41</v>
      </c>
      <c r="Q275" t="s">
        <v>54</v>
      </c>
      <c r="R275" t="s">
        <v>84</v>
      </c>
      <c r="S275" t="s">
        <v>69</v>
      </c>
      <c r="T275" t="s">
        <v>74</v>
      </c>
      <c r="V275" t="s">
        <v>77</v>
      </c>
      <c r="X275" t="s">
        <v>80</v>
      </c>
      <c r="Z275" t="s">
        <v>85</v>
      </c>
      <c r="AA275" t="s">
        <v>66</v>
      </c>
      <c r="AB275" t="s">
        <v>79</v>
      </c>
      <c r="AC275" t="s">
        <v>57</v>
      </c>
      <c r="AD275" t="s">
        <v>78</v>
      </c>
      <c r="AE275" t="str">
        <f>IF(O275&gt;59,"2","1")</f>
        <v>2</v>
      </c>
      <c r="AF275">
        <f>IF(C275="D",L275*6, IF( C275="M",L275*5, L275*4))</f>
        <v>0.42000000000000004</v>
      </c>
      <c r="AG275">
        <f>IF(D275="D",M275*3, IF( D275="M",M275*3, M275*3))</f>
        <v>0</v>
      </c>
      <c r="AH275">
        <f>IFERROR(((VLOOKUP(Q275,'Team data'!$B$2:$L$21,11)*$AF275)+(VLOOKUP(Q275,'Team data'!$B$2:$L$21,11)*$AG275)+$AE275),0)+IFERROR((VLOOKUP(R275,'Team data'!$B$2:$L$21,11)*$AF275)+(VLOOKUP(R275,'Team data'!$B$2:$L$21,11)*$AG275)+$AE275,0)</f>
        <v>4.8163057326210374</v>
      </c>
      <c r="AI275">
        <f>IFERROR((VLOOKUP(S275,'Team data'!$B$2:$L$21,11)*$AF275)+(VLOOKUP(S275,'Team data'!$B$2:$L$21,11)*$AG275)+$AE275,0)</f>
        <v>2.4133855999688887</v>
      </c>
      <c r="AJ275">
        <f>IFERROR(((VLOOKUP(T275,'Team data'!$B$2:$L$21,11)*$AF275)+(VLOOKUP(T275,'Team data'!$B$2:$L$21,11)*$AG275)+$AE275),0)+IFERROR((VLOOKUP(U275,'Team data'!$B$2:$L$21,11)*$AF275)+(VLOOKUP(U275,'Team data'!$B$2:$L$21,11)*$AG275)+$AE275,0)</f>
        <v>2.5131852074469823</v>
      </c>
      <c r="AK275">
        <f>IFERROR(((VLOOKUP(V275,'Team data'!$B$2:$L$21,11)*$AF275)+(VLOOKUP(V275,'Team data'!$B$2:$L$21,11)*$AG275)+$AE275),0)+IFERROR((VLOOKUP(W275,'Team data'!$B$2:$L$21,11)*$AF275)+(VLOOKUP(W275,'Team data'!$B$2:$L$21,11)*$AG275)+$AE275,0)</f>
        <v>2.2651171115178865</v>
      </c>
      <c r="AL275">
        <f>IFERROR(((VLOOKUP(X275,'Team data'!$B$2:$L$21,11)*$AF275)+(VLOOKUP(X275,'Team data'!$B$2:$L$21,11)*$AG275)+$AE275),0)+IFERROR((VLOOKUP(Y275,'Team data'!$B$2:$L$21,11)*$AF275)+(VLOOKUP(Y275,'Team data'!$B$2:$L$21,11)*$AG275)+$AE275,0)</f>
        <v>2.2539789582441863</v>
      </c>
      <c r="AM275">
        <f>IFERROR(((VLOOKUP(Z275,'Team data'!$B$2:$L$21,11)*$AF275)+(VLOOKUP(Z275,'Team data'!$B$2:$L$21,11)*$AG275)+$AE275),0)+IFERROR((VLOOKUP(AA275,'Team data'!$B$2:$L$21,11)*$AF275)+(VLOOKUP(AA275,'Team data'!$B$2:$L$21,11)*$AG275)+$AE275,0)</f>
        <v>4.8570119610541536</v>
      </c>
      <c r="AN275">
        <f>IFERROR(((VLOOKUP(AB275,'Team data'!$B$2:$L$21,11)*$AF275)+(VLOOKUP(AB275,'Team data'!$B$2:$L$21,11)*$AG275)+$AE275),0)+IFERROR((VLOOKUP(AC275,'Team data'!$B$2:$L$21,11)*$AF275)+(VLOOKUP(AC275,'Team data'!$B$2:$L$21,11)*$AG275)+$AE275,0)</f>
        <v>4.8508384327449576</v>
      </c>
      <c r="AO275">
        <f>IFERROR((VLOOKUP(AD275,'Team data'!$B$2:$L$21,11)*$AF275)+(VLOOKUP(AD275,'Team data'!$B$2:$L$21,11)*$AG275)+$AE275,0)</f>
        <v>2.3519971070645975</v>
      </c>
      <c r="AP275">
        <f t="shared" si="4"/>
        <v>26.321820110662692</v>
      </c>
    </row>
    <row r="276" spans="1:42">
      <c r="A276" t="s">
        <v>382</v>
      </c>
      <c r="B276" t="s">
        <v>51</v>
      </c>
      <c r="C276" t="s">
        <v>52</v>
      </c>
      <c r="D276" t="s">
        <v>128</v>
      </c>
      <c r="E276" t="s">
        <v>80</v>
      </c>
      <c r="F276" s="2">
        <v>0.36</v>
      </c>
      <c r="G276" s="2">
        <v>0.26</v>
      </c>
      <c r="H276" s="2">
        <v>0.33</v>
      </c>
      <c r="I276" s="2">
        <v>0.28000000000000003</v>
      </c>
      <c r="J276" s="2">
        <v>0.32</v>
      </c>
      <c r="K276" s="2">
        <v>0.28000000000000003</v>
      </c>
      <c r="L276" s="2">
        <f>(F276+H276+J276)/3</f>
        <v>0.33666666666666667</v>
      </c>
      <c r="M276" s="2">
        <f>(G276+I276+K276)/3</f>
        <v>0.27333333333333337</v>
      </c>
      <c r="N276" s="2">
        <f>SUM(L276+M276)</f>
        <v>0.6100000000000001</v>
      </c>
      <c r="O276" s="2">
        <v>75</v>
      </c>
      <c r="P276" t="s">
        <v>41</v>
      </c>
      <c r="Q276" t="s">
        <v>79</v>
      </c>
      <c r="S276" t="s">
        <v>68</v>
      </c>
      <c r="T276" t="s">
        <v>46</v>
      </c>
      <c r="V276" t="s">
        <v>40</v>
      </c>
      <c r="X276" t="s">
        <v>75</v>
      </c>
      <c r="Z276" t="s">
        <v>56</v>
      </c>
      <c r="AA276" t="s">
        <v>74</v>
      </c>
      <c r="AB276" t="s">
        <v>97</v>
      </c>
      <c r="AC276" t="s">
        <v>90</v>
      </c>
      <c r="AD276" t="s">
        <v>104</v>
      </c>
      <c r="AE276" t="str">
        <f>IF(O276&gt;59,"2","1")</f>
        <v>2</v>
      </c>
      <c r="AF276">
        <f>IF(C276="D",L276*6, IF( C276="M",L276*5, L276*4))</f>
        <v>1.6833333333333333</v>
      </c>
      <c r="AG276">
        <f>IF(D276="D",M276*3, IF( D276="M",M276*3, M276*3))</f>
        <v>0.82000000000000006</v>
      </c>
      <c r="AH276">
        <f>IFERROR(((VLOOKUP(Q276,'Team data'!$B$2:$L$21,11)*$AF276)+(VLOOKUP(Q276,'Team data'!$B$2:$L$21,11)*$AG276)+$AE276),0)+IFERROR((VLOOKUP(R276,'Team data'!$B$2:$L$21,11)*$AF276)+(VLOOKUP(R276,'Team data'!$B$2:$L$21,11)*$AG276)+$AE276,0)</f>
        <v>4.2442553180827662</v>
      </c>
      <c r="AI276">
        <f>IFERROR((VLOOKUP(S276,'Team data'!$B$2:$L$21,11)*$AF276)+(VLOOKUP(S276,'Team data'!$B$2:$L$21,11)*$AG276)+$AE276,0)</f>
        <v>4.5026225370529644</v>
      </c>
      <c r="AJ276">
        <f>IFERROR(((VLOOKUP(T276,'Team data'!$B$2:$L$21,11)*$AF276)+(VLOOKUP(T276,'Team data'!$B$2:$L$21,11)*$AG276)+$AE276),0)+IFERROR((VLOOKUP(U276,'Team data'!$B$2:$L$21,11)*$AF276)+(VLOOKUP(U276,'Team data'!$B$2:$L$21,11)*$AG276)+$AE276,0)</f>
        <v>4.0980145032183559</v>
      </c>
      <c r="AK276">
        <f>IFERROR(((VLOOKUP(V276,'Team data'!$B$2:$L$21,11)*$AF276)+(VLOOKUP(V276,'Team data'!$B$2:$L$21,11)*$AG276)+$AE276),0)+IFERROR((VLOOKUP(W276,'Team data'!$B$2:$L$21,11)*$AF276)+(VLOOKUP(W276,'Team data'!$B$2:$L$21,11)*$AG276)+$AE276,0)</f>
        <v>4.3036154470607846</v>
      </c>
      <c r="AL276">
        <f>IFERROR(((VLOOKUP(X276,'Team data'!$B$2:$L$21,11)*$AF276)+(VLOOKUP(X276,'Team data'!$B$2:$L$21,11)*$AG276)+$AE276),0)+IFERROR((VLOOKUP(Y276,'Team data'!$B$2:$L$21,11)*$AF276)+(VLOOKUP(Y276,'Team data'!$B$2:$L$21,11)*$AG276)+$AE276,0)</f>
        <v>4.6230704418882071</v>
      </c>
      <c r="AM276">
        <f>IFERROR(((VLOOKUP(Z276,'Team data'!$B$2:$L$21,11)*$AF276)+(VLOOKUP(Z276,'Team data'!$B$2:$L$21,11)*$AG276)+$AE276),0)+IFERROR((VLOOKUP(AA276,'Team data'!$B$2:$L$21,11)*$AF276)+(VLOOKUP(AA276,'Team data'!$B$2:$L$21,11)*$AG276)+$AE276,0)</f>
        <v>9.4075275152350351</v>
      </c>
      <c r="AN276">
        <f>IFERROR(((VLOOKUP(AB276,'Team data'!$B$2:$L$21,11)*$AF276)+(VLOOKUP(AB276,'Team data'!$B$2:$L$21,11)*$AG276)+$AE276),0)+IFERROR((VLOOKUP(AC276,'Team data'!$B$2:$L$21,11)*$AF276)+(VLOOKUP(AC276,'Team data'!$B$2:$L$21,11)*$AG276)+$AE276,0)</f>
        <v>9.5858466371789923</v>
      </c>
      <c r="AO276">
        <f>IFERROR((VLOOKUP(AD276,'Team data'!$B$2:$L$21,11)*$AF276)+(VLOOKUP(AD276,'Team data'!$B$2:$L$21,11)*$AG276)+$AE276,0)</f>
        <v>4.8270118485161513</v>
      </c>
      <c r="AP276">
        <f t="shared" si="4"/>
        <v>45.591964248233253</v>
      </c>
    </row>
    <row r="277" spans="1:42">
      <c r="A277" t="s">
        <v>383</v>
      </c>
      <c r="B277" t="s">
        <v>87</v>
      </c>
      <c r="C277" t="s">
        <v>88</v>
      </c>
      <c r="D277" t="s">
        <v>53</v>
      </c>
      <c r="E277" t="s">
        <v>44</v>
      </c>
      <c r="F277" s="2">
        <v>0.41</v>
      </c>
      <c r="G277" s="2">
        <v>0.04</v>
      </c>
      <c r="H277" s="2">
        <v>0.25</v>
      </c>
      <c r="I277" s="2">
        <v>0.04</v>
      </c>
      <c r="J277" s="2">
        <v>0.28000000000000003</v>
      </c>
      <c r="K277" s="2">
        <v>0.03</v>
      </c>
      <c r="L277" s="2">
        <f>(F277+H277+J277)/3</f>
        <v>0.3133333333333333</v>
      </c>
      <c r="M277" s="2">
        <f>(G277+I277+K277)/3</f>
        <v>3.6666666666666667E-2</v>
      </c>
      <c r="N277" s="2">
        <f>SUM(L277+M277)</f>
        <v>0.35</v>
      </c>
      <c r="O277" s="2">
        <v>33</v>
      </c>
      <c r="P277" t="s">
        <v>41</v>
      </c>
      <c r="Q277" t="s">
        <v>48</v>
      </c>
      <c r="R277" t="s">
        <v>42</v>
      </c>
      <c r="S277" t="s">
        <v>47</v>
      </c>
      <c r="T277" t="s">
        <v>54</v>
      </c>
      <c r="U277" t="s">
        <v>55</v>
      </c>
      <c r="V277" t="s">
        <v>56</v>
      </c>
      <c r="X277" t="s">
        <v>57</v>
      </c>
      <c r="Z277" t="s">
        <v>58</v>
      </c>
      <c r="AB277" t="s">
        <v>59</v>
      </c>
      <c r="AC277" t="s">
        <v>60</v>
      </c>
      <c r="AD277" t="s">
        <v>61</v>
      </c>
      <c r="AE277" t="str">
        <f>IF(O277&gt;59,"2","1")</f>
        <v>1</v>
      </c>
      <c r="AF277">
        <f>IF(C277="D",L277*6, IF( C277="M",L277*5, L277*4))</f>
        <v>1.2533333333333332</v>
      </c>
      <c r="AG277">
        <f>IF(D277="D",M277*3, IF( D277="M",M277*3, M277*3))</f>
        <v>0.11</v>
      </c>
      <c r="AH277">
        <f>IFERROR(((VLOOKUP(Q277,'Team data'!$B$2:$L$21,11)*$AF277)+(VLOOKUP(Q277,'Team data'!$B$2:$L$21,11)*$AG277)+$AE277),0)+IFERROR((VLOOKUP(R277,'Team data'!$B$2:$L$21,11)*$AF277)+(VLOOKUP(R277,'Team data'!$B$2:$L$21,11)*$AG277)+$AE277,0)</f>
        <v>4.0779755290309438</v>
      </c>
      <c r="AI277">
        <f>IFERROR((VLOOKUP(S277,'Team data'!$B$2:$L$21,11)*$AF277)+(VLOOKUP(S277,'Team data'!$B$2:$L$21,11)*$AG277)+$AE277,0)</f>
        <v>2.8343638108287088</v>
      </c>
      <c r="AJ277">
        <f>IFERROR(((VLOOKUP(T277,'Team data'!$B$2:$L$21,11)*$AF277)+(VLOOKUP(T277,'Team data'!$B$2:$L$21,11)*$AG277)+$AE277),0)+IFERROR((VLOOKUP(U277,'Team data'!$B$2:$L$21,11)*$AF277)+(VLOOKUP(U277,'Team data'!$B$2:$L$21,11)*$AG277)+$AE277,0)</f>
        <v>4.6175117649833854</v>
      </c>
      <c r="AK277">
        <f>IFERROR(((VLOOKUP(V277,'Team data'!$B$2:$L$21,11)*$AF277)+(VLOOKUP(V277,'Team data'!$B$2:$L$21,11)*$AG277)+$AE277),0)+IFERROR((VLOOKUP(W277,'Team data'!$B$2:$L$21,11)*$AF277)+(VLOOKUP(W277,'Team data'!$B$2:$L$21,11)*$AG277)+$AE277,0)</f>
        <v>2.279162892185179</v>
      </c>
      <c r="AL277">
        <f>IFERROR(((VLOOKUP(X277,'Team data'!$B$2:$L$21,11)*$AF277)+(VLOOKUP(X277,'Team data'!$B$2:$L$21,11)*$AG277)+$AE277),0)+IFERROR((VLOOKUP(Y277,'Team data'!$B$2:$L$21,11)*$AF277)+(VLOOKUP(Y277,'Team data'!$B$2:$L$21,11)*$AG277)+$AE277,0)</f>
        <v>2.5396109800840287</v>
      </c>
      <c r="AM277">
        <f>IFERROR(((VLOOKUP(Z277,'Team data'!$B$2:$L$21,11)*$AF277)+(VLOOKUP(Z277,'Team data'!$B$2:$L$21,11)*$AG277)+$AE277),0)+IFERROR((VLOOKUP(AA277,'Team data'!$B$2:$L$21,11)*$AF277)+(VLOOKUP(AA277,'Team data'!$B$2:$L$21,11)*$AG277)+$AE277,0)</f>
        <v>2.233849058454914</v>
      </c>
      <c r="AN277">
        <f>IFERROR(((VLOOKUP(AB277,'Team data'!$B$2:$L$21,11)*$AF277)+(VLOOKUP(AB277,'Team data'!$B$2:$L$21,11)*$AG277)+$AE277),0)+IFERROR((VLOOKUP(AC277,'Team data'!$B$2:$L$21,11)*$AF277)+(VLOOKUP(AC277,'Team data'!$B$2:$L$21,11)*$AG277)+$AE277,0)</f>
        <v>4.3741208440909407</v>
      </c>
      <c r="AO277">
        <f>IFERROR((VLOOKUP(AD277,'Team data'!$B$2:$L$21,11)*$AF277)+(VLOOKUP(AD277,'Team data'!$B$2:$L$21,11)*$AG277)+$AE277,0)</f>
        <v>2.478437823984085</v>
      </c>
      <c r="AP277">
        <f t="shared" si="4"/>
        <v>25.435032703642182</v>
      </c>
    </row>
    <row r="278" spans="1:42">
      <c r="A278" t="s">
        <v>384</v>
      </c>
      <c r="B278" t="s">
        <v>51</v>
      </c>
      <c r="C278" t="s">
        <v>52</v>
      </c>
      <c r="D278" t="s">
        <v>128</v>
      </c>
      <c r="E278" t="s">
        <v>80</v>
      </c>
      <c r="F278" s="2">
        <v>0.11</v>
      </c>
      <c r="G278" s="2">
        <v>0.21</v>
      </c>
      <c r="H278" s="2">
        <v>0.11</v>
      </c>
      <c r="I278" s="2">
        <v>0.25</v>
      </c>
      <c r="J278" s="2">
        <v>0.13</v>
      </c>
      <c r="K278" s="2">
        <v>0.21</v>
      </c>
      <c r="L278" s="2">
        <f>(F278+H278+J278)/3</f>
        <v>0.11666666666666665</v>
      </c>
      <c r="M278" s="2">
        <f>(G278+I278+K278)/3</f>
        <v>0.2233333333333333</v>
      </c>
      <c r="N278" s="2">
        <f>SUM(L278+M278)</f>
        <v>0.33999999999999997</v>
      </c>
      <c r="O278" s="2">
        <v>69</v>
      </c>
      <c r="P278" t="s">
        <v>41</v>
      </c>
      <c r="Q278" t="s">
        <v>79</v>
      </c>
      <c r="S278" t="s">
        <v>68</v>
      </c>
      <c r="T278" t="s">
        <v>46</v>
      </c>
      <c r="V278" t="s">
        <v>40</v>
      </c>
      <c r="X278" t="s">
        <v>75</v>
      </c>
      <c r="Z278" t="s">
        <v>56</v>
      </c>
      <c r="AA278" t="s">
        <v>74</v>
      </c>
      <c r="AB278" t="s">
        <v>97</v>
      </c>
      <c r="AC278" t="s">
        <v>90</v>
      </c>
      <c r="AD278" t="s">
        <v>104</v>
      </c>
      <c r="AE278" t="str">
        <f>IF(O278&gt;59,"2","1")</f>
        <v>2</v>
      </c>
      <c r="AF278">
        <f>IF(C278="D",L278*6, IF( C278="M",L278*5, L278*4))</f>
        <v>0.58333333333333326</v>
      </c>
      <c r="AG278">
        <f>IF(D278="D",M278*3, IF( D278="M",M278*3, M278*3))</f>
        <v>0.66999999999999993</v>
      </c>
      <c r="AH278">
        <f>IFERROR(((VLOOKUP(Q278,'Team data'!$B$2:$L$21,11)*$AF278)+(VLOOKUP(Q278,'Team data'!$B$2:$L$21,11)*$AG278)+$AE278),0)+IFERROR((VLOOKUP(R278,'Team data'!$B$2:$L$21,11)*$AF278)+(VLOOKUP(R278,'Team data'!$B$2:$L$21,11)*$AG278)+$AE278,0)</f>
        <v>3.1236218370161382</v>
      </c>
      <c r="AI278">
        <f>IFERROR((VLOOKUP(S278,'Team data'!$B$2:$L$21,11)*$AF278)+(VLOOKUP(S278,'Team data'!$B$2:$L$21,11)*$AG278)+$AE278,0)</f>
        <v>3.2529774619599392</v>
      </c>
      <c r="AJ278">
        <f>IFERROR(((VLOOKUP(T278,'Team data'!$B$2:$L$21,11)*$AF278)+(VLOOKUP(T278,'Team data'!$B$2:$L$21,11)*$AG278)+$AE278),0)+IFERROR((VLOOKUP(U278,'Team data'!$B$2:$L$21,11)*$AF278)+(VLOOKUP(U278,'Team data'!$B$2:$L$21,11)*$AG278)+$AE278,0)</f>
        <v>3.0504040655261009</v>
      </c>
      <c r="AK278">
        <f>IFERROR(((VLOOKUP(V278,'Team data'!$B$2:$L$21,11)*$AF278)+(VLOOKUP(V278,'Team data'!$B$2:$L$21,11)*$AG278)+$AE278),0)+IFERROR((VLOOKUP(W278,'Team data'!$B$2:$L$21,11)*$AF278)+(VLOOKUP(W278,'Team data'!$B$2:$L$21,11)*$AG278)+$AE278,0)</f>
        <v>3.1533414222301661</v>
      </c>
      <c r="AL278">
        <f>IFERROR(((VLOOKUP(X278,'Team data'!$B$2:$L$21,11)*$AF278)+(VLOOKUP(X278,'Team data'!$B$2:$L$21,11)*$AG278)+$AE278),0)+IFERROR((VLOOKUP(Y278,'Team data'!$B$2:$L$21,11)*$AF278)+(VLOOKUP(Y278,'Team data'!$B$2:$L$21,11)*$AG278)+$AE278,0)</f>
        <v>3.3132816060585428</v>
      </c>
      <c r="AM278">
        <f>IFERROR(((VLOOKUP(Z278,'Team data'!$B$2:$L$21,11)*$AF278)+(VLOOKUP(Z278,'Team data'!$B$2:$L$21,11)*$AG278)+$AE278),0)+IFERROR((VLOOKUP(AA278,'Team data'!$B$2:$L$21,11)*$AF278)+(VLOOKUP(AA278,'Team data'!$B$2:$L$21,11)*$AG278)+$AE278,0)</f>
        <v>6.7073639756702708</v>
      </c>
      <c r="AN278">
        <f>IFERROR(((VLOOKUP(AB278,'Team data'!$B$2:$L$21,11)*$AF278)+(VLOOKUP(AB278,'Team data'!$B$2:$L$21,11)*$AG278)+$AE278),0)+IFERROR((VLOOKUP(AC278,'Team data'!$B$2:$L$21,11)*$AF278)+(VLOOKUP(AC278,'Team data'!$B$2:$L$21,11)*$AG278)+$AE278,0)</f>
        <v>6.7966422577620511</v>
      </c>
      <c r="AO278">
        <f>IFERROR((VLOOKUP(AD278,'Team data'!$B$2:$L$21,11)*$AF278)+(VLOOKUP(AD278,'Team data'!$B$2:$L$21,11)*$AG278)+$AE278,0)</f>
        <v>3.4153880892704027</v>
      </c>
      <c r="AP278">
        <f t="shared" si="4"/>
        <v>32.813020715493614</v>
      </c>
    </row>
    <row r="279" spans="1:42">
      <c r="A279" t="s">
        <v>385</v>
      </c>
      <c r="B279" t="s">
        <v>51</v>
      </c>
      <c r="C279" t="s">
        <v>52</v>
      </c>
      <c r="D279" t="s">
        <v>93</v>
      </c>
      <c r="E279" t="s">
        <v>70</v>
      </c>
      <c r="F279" s="2">
        <v>0.14000000000000001</v>
      </c>
      <c r="G279" s="2">
        <v>0.16</v>
      </c>
      <c r="H279" s="2">
        <v>0.14000000000000001</v>
      </c>
      <c r="I279" s="2">
        <v>0.1</v>
      </c>
      <c r="J279" s="2">
        <v>0.13</v>
      </c>
      <c r="K279" s="2">
        <v>0.1</v>
      </c>
      <c r="L279" s="2">
        <f>(F279+H279+J279)/3</f>
        <v>0.13666666666666669</v>
      </c>
      <c r="M279" s="2">
        <f>(G279+I279+K279)/3</f>
        <v>0.12</v>
      </c>
      <c r="N279" s="2">
        <f>SUM(L279+M279)</f>
        <v>0.25666666666666671</v>
      </c>
      <c r="O279" s="2">
        <v>71</v>
      </c>
      <c r="P279" t="s">
        <v>41</v>
      </c>
      <c r="Q279" t="s">
        <v>55</v>
      </c>
      <c r="S279" t="s">
        <v>57</v>
      </c>
      <c r="V279" t="s">
        <v>81</v>
      </c>
      <c r="X279" t="s">
        <v>48</v>
      </c>
      <c r="Z279" t="s">
        <v>78</v>
      </c>
      <c r="AB279" t="s">
        <v>67</v>
      </c>
      <c r="AC279" t="s">
        <v>80</v>
      </c>
      <c r="AD279" t="s">
        <v>43</v>
      </c>
      <c r="AE279" t="str">
        <f>IF(O279&gt;59,"2","1")</f>
        <v>2</v>
      </c>
      <c r="AF279">
        <f>IF(C279="D",L279*6, IF( C279="M",L279*5, L279*4))</f>
        <v>0.68333333333333346</v>
      </c>
      <c r="AG279">
        <f>IF(D279="D",M279*3, IF( D279="M",M279*3, M279*3))</f>
        <v>0.36</v>
      </c>
      <c r="AH279">
        <f>IFERROR(((VLOOKUP(Q279,'Team data'!$B$2:$L$21,11)*$AF279)+(VLOOKUP(Q279,'Team data'!$B$2:$L$21,11)*$AG279)+$AE279),0)+IFERROR((VLOOKUP(R279,'Team data'!$B$2:$L$21,11)*$AF279)+(VLOOKUP(R279,'Team data'!$B$2:$L$21,11)*$AG279)+$AE279,0)</f>
        <v>3.0430370893443115</v>
      </c>
      <c r="AI279">
        <f>IFERROR((VLOOKUP(S279,'Team data'!$B$2:$L$21,11)*$AF279)+(VLOOKUP(S279,'Team data'!$B$2:$L$21,11)*$AG279)+$AE279,0)</f>
        <v>3.1782352977171175</v>
      </c>
      <c r="AJ279">
        <f>IFERROR(((VLOOKUP(T279,'Team data'!$B$2:$L$21,11)*$AF279)+(VLOOKUP(T279,'Team data'!$B$2:$L$21,11)*$AG279)+$AE279),0)+IFERROR((VLOOKUP(U279,'Team data'!$B$2:$L$21,11)*$AF279)+(VLOOKUP(U279,'Team data'!$B$2:$L$21,11)*$AG279)+$AE279,0)</f>
        <v>0</v>
      </c>
      <c r="AK279">
        <f>IFERROR(((VLOOKUP(V279,'Team data'!$B$2:$L$21,11)*$AF279)+(VLOOKUP(V279,'Team data'!$B$2:$L$21,11)*$AG279)+$AE279),0)+IFERROR((VLOOKUP(W279,'Team data'!$B$2:$L$21,11)*$AF279)+(VLOOKUP(W279,'Team data'!$B$2:$L$21,11)*$AG279)+$AE279,0)</f>
        <v>2.8541093165003555</v>
      </c>
      <c r="AL279">
        <f>IFERROR(((VLOOKUP(X279,'Team data'!$B$2:$L$21,11)*$AF279)+(VLOOKUP(X279,'Team data'!$B$2:$L$21,11)*$AG279)+$AE279),0)+IFERROR((VLOOKUP(Y279,'Team data'!$B$2:$L$21,11)*$AF279)+(VLOOKUP(Y279,'Team data'!$B$2:$L$21,11)*$AG279)+$AE279,0)</f>
        <v>2.4969984699175285</v>
      </c>
      <c r="AM279">
        <f>IFERROR(((VLOOKUP(Z279,'Team data'!$B$2:$L$21,11)*$AF279)+(VLOOKUP(Z279,'Team data'!$B$2:$L$21,11)*$AG279)+$AE279),0)+IFERROR((VLOOKUP(AA279,'Team data'!$B$2:$L$21,11)*$AF279)+(VLOOKUP(AA279,'Team data'!$B$2:$L$21,11)*$AG279)+$AE279,0)</f>
        <v>2.8744055119938023</v>
      </c>
      <c r="AN279">
        <f>IFERROR(((VLOOKUP(AB279,'Team data'!$B$2:$L$21,11)*$AF279)+(VLOOKUP(AB279,'Team data'!$B$2:$L$21,11)*$AG279)+$AE279),0)+IFERROR((VLOOKUP(AC279,'Team data'!$B$2:$L$21,11)*$AF279)+(VLOOKUP(AC279,'Team data'!$B$2:$L$21,11)*$AG279)+$AE279,0)</f>
        <v>5.5751574390672349</v>
      </c>
      <c r="AO279">
        <f>IFERROR((VLOOKUP(AD279,'Team data'!$B$2:$L$21,11)*$AF279)+(VLOOKUP(AD279,'Team data'!$B$2:$L$21,11)*$AG279)+$AE279,0)</f>
        <v>2.9353554121969454</v>
      </c>
      <c r="AP279">
        <f t="shared" si="4"/>
        <v>22.957298536737294</v>
      </c>
    </row>
    <row r="280" spans="1:42">
      <c r="A280" t="s">
        <v>386</v>
      </c>
      <c r="B280" t="s">
        <v>51</v>
      </c>
      <c r="C280" t="s">
        <v>52</v>
      </c>
      <c r="D280" t="s">
        <v>125</v>
      </c>
      <c r="E280" t="s">
        <v>79</v>
      </c>
      <c r="F280" s="2">
        <v>0.12</v>
      </c>
      <c r="G280" s="2">
        <v>0.2</v>
      </c>
      <c r="H280" s="2">
        <v>0.13</v>
      </c>
      <c r="I280" s="2">
        <v>0.2</v>
      </c>
      <c r="J280" s="2">
        <v>0.1</v>
      </c>
      <c r="K280" s="2">
        <v>0.23</v>
      </c>
      <c r="L280" s="2">
        <f>(F280+H280+J280)/3</f>
        <v>0.11666666666666665</v>
      </c>
      <c r="M280" s="2">
        <f>(G280+I280+K280)/3</f>
        <v>0.21</v>
      </c>
      <c r="N280" s="2">
        <f>SUM(L280+M280)</f>
        <v>0.32666666666666666</v>
      </c>
      <c r="O280" s="2">
        <v>58</v>
      </c>
      <c r="P280" t="s">
        <v>41</v>
      </c>
      <c r="Q280" t="s">
        <v>45</v>
      </c>
      <c r="S280" t="s">
        <v>40</v>
      </c>
      <c r="T280" t="s">
        <v>57</v>
      </c>
      <c r="X280" t="s">
        <v>97</v>
      </c>
      <c r="Z280" t="s">
        <v>55</v>
      </c>
      <c r="AB280" t="s">
        <v>75</v>
      </c>
      <c r="AD280" t="s">
        <v>70</v>
      </c>
      <c r="AE280" t="str">
        <f>IF(O280&gt;59,"2","1")</f>
        <v>1</v>
      </c>
      <c r="AF280">
        <f>IF(C280="D",L280*6, IF( C280="M",L280*5, L280*4))</f>
        <v>0.58333333333333326</v>
      </c>
      <c r="AG280">
        <f>IF(D280="D",M280*3, IF( D280="M",M280*3, M280*3))</f>
        <v>0.63</v>
      </c>
      <c r="AH280">
        <f>IFERROR(((VLOOKUP(Q280,'Team data'!$B$2:$L$21,11)*$AF280)+(VLOOKUP(Q280,'Team data'!$B$2:$L$21,11)*$AG280)+$AE280),0)+IFERROR((VLOOKUP(R280,'Team data'!$B$2:$L$21,11)*$AF280)+(VLOOKUP(R280,'Team data'!$B$2:$L$21,11)*$AG280)+$AE280,0)</f>
        <v>1.7337169904832042</v>
      </c>
      <c r="AI280">
        <f>IFERROR((VLOOKUP(S280,'Team data'!$B$2:$L$21,11)*$AF280)+(VLOOKUP(S280,'Team data'!$B$2:$L$21,11)*$AG280)+$AE280,0)</f>
        <v>2.1165326534355864</v>
      </c>
      <c r="AJ280">
        <f>IFERROR(((VLOOKUP(T280,'Team data'!$B$2:$L$21,11)*$AF280)+(VLOOKUP(T280,'Team data'!$B$2:$L$21,11)*$AG280)+$AE280),0)+IFERROR((VLOOKUP(U280,'Team data'!$B$2:$L$21,11)*$AF280)+(VLOOKUP(U280,'Team data'!$B$2:$L$21,11)*$AG280)+$AE280,0)</f>
        <v>2.3702161289745391</v>
      </c>
      <c r="AK280">
        <f>IFERROR(((VLOOKUP(V280,'Team data'!$B$2:$L$21,11)*$AF280)+(VLOOKUP(V280,'Team data'!$B$2:$L$21,11)*$AG280)+$AE280),0)+IFERROR((VLOOKUP(W280,'Team data'!$B$2:$L$21,11)*$AF280)+(VLOOKUP(W280,'Team data'!$B$2:$L$21,11)*$AG280)+$AE280,0)</f>
        <v>0</v>
      </c>
      <c r="AL280">
        <f>IFERROR(((VLOOKUP(X280,'Team data'!$B$2:$L$21,11)*$AF280)+(VLOOKUP(X280,'Team data'!$B$2:$L$21,11)*$AG280)+$AE280),0)+IFERROR((VLOOKUP(Y280,'Team data'!$B$2:$L$21,11)*$AF280)+(VLOOKUP(Y280,'Team data'!$B$2:$L$21,11)*$AG280)+$AE280,0)</f>
        <v>2.1942250665767897</v>
      </c>
      <c r="AM280">
        <f>IFERROR(((VLOOKUP(Z280,'Team data'!$B$2:$L$21,11)*$AF280)+(VLOOKUP(Z280,'Team data'!$B$2:$L$21,11)*$AG280)+$AE280),0)+IFERROR((VLOOKUP(AA280,'Team data'!$B$2:$L$21,11)*$AF280)+(VLOOKUP(AA280,'Team data'!$B$2:$L$21,11)*$AG280)+$AE280,0)</f>
        <v>2.2129888195569625</v>
      </c>
      <c r="AN280">
        <f>IFERROR(((VLOOKUP(AB280,'Team data'!$B$2:$L$21,11)*$AF280)+(VLOOKUP(AB280,'Team data'!$B$2:$L$21,11)*$AG280)+$AE280),0)+IFERROR((VLOOKUP(AC280,'Team data'!$B$2:$L$21,11)*$AF280)+(VLOOKUP(AC280,'Team data'!$B$2:$L$21,11)*$AG280)+$AE280,0)</f>
        <v>2.2713683633119937</v>
      </c>
      <c r="AO280">
        <f>IFERROR((VLOOKUP(AD280,'Team data'!$B$2:$L$21,11)*$AF280)+(VLOOKUP(AD280,'Team data'!$B$2:$L$21,11)*$AG280)+$AE280,0)</f>
        <v>2.5131626510439196</v>
      </c>
      <c r="AP280">
        <f t="shared" si="4"/>
        <v>15.412210673382994</v>
      </c>
    </row>
    <row r="281" spans="1:42">
      <c r="A281" t="s">
        <v>387</v>
      </c>
      <c r="B281" t="s">
        <v>37</v>
      </c>
      <c r="C281" t="s">
        <v>38</v>
      </c>
      <c r="D281" t="s">
        <v>125</v>
      </c>
      <c r="E281" t="s">
        <v>79</v>
      </c>
      <c r="F281" s="2">
        <v>0.02</v>
      </c>
      <c r="G281" s="2">
        <v>0.02</v>
      </c>
      <c r="H281" s="2">
        <v>0.03</v>
      </c>
      <c r="I281" s="2">
        <v>0.02</v>
      </c>
      <c r="J281" s="2">
        <v>0.03</v>
      </c>
      <c r="K281" s="2">
        <v>0.04</v>
      </c>
      <c r="L281" s="2">
        <f>(F281+H281+J281)/3</f>
        <v>2.6666666666666668E-2</v>
      </c>
      <c r="M281" s="2">
        <f>(G281+I281+K281)/3</f>
        <v>2.6666666666666668E-2</v>
      </c>
      <c r="N281" s="2">
        <f>SUM(L281+M281)</f>
        <v>5.3333333333333337E-2</v>
      </c>
      <c r="O281" s="2">
        <v>68</v>
      </c>
      <c r="P281" t="s">
        <v>41</v>
      </c>
      <c r="Q281" t="s">
        <v>45</v>
      </c>
      <c r="S281" t="s">
        <v>40</v>
      </c>
      <c r="T281" t="s">
        <v>57</v>
      </c>
      <c r="X281" t="s">
        <v>97</v>
      </c>
      <c r="Z281" t="s">
        <v>55</v>
      </c>
      <c r="AB281" t="s">
        <v>75</v>
      </c>
      <c r="AD281" t="s">
        <v>70</v>
      </c>
      <c r="AE281" t="str">
        <f>IF(O281&gt;59,"2","1")</f>
        <v>2</v>
      </c>
      <c r="AF281">
        <f>IF(C281="D",L281*6, IF( C281="M",L281*5, L281*4))</f>
        <v>0.16</v>
      </c>
      <c r="AG281">
        <f>IF(D281="D",M281*3, IF( D281="M",M281*3, M281*3))</f>
        <v>0.08</v>
      </c>
      <c r="AH281">
        <f>IFERROR(((VLOOKUP(Q281,'Team data'!$B$2:$L$21,11)*$AF281)+(VLOOKUP(Q281,'Team data'!$B$2:$L$21,11)*$AG281)+$AE281),0)+IFERROR((VLOOKUP(R281,'Team data'!$B$2:$L$21,11)*$AF281)+(VLOOKUP(R281,'Team data'!$B$2:$L$21,11)*$AG281)+$AE281,0)</f>
        <v>2.145130833282392</v>
      </c>
      <c r="AI281">
        <f>IFERROR((VLOOKUP(S281,'Team data'!$B$2:$L$21,11)*$AF281)+(VLOOKUP(S281,'Team data'!$B$2:$L$21,11)*$AG281)+$AE281,0)</f>
        <v>2.2208526127674788</v>
      </c>
      <c r="AJ281">
        <f>IFERROR(((VLOOKUP(T281,'Team data'!$B$2:$L$21,11)*$AF281)+(VLOOKUP(T281,'Team data'!$B$2:$L$21,11)*$AG281)+$AE281),0)+IFERROR((VLOOKUP(U281,'Team data'!$B$2:$L$21,11)*$AF281)+(VLOOKUP(U281,'Team data'!$B$2:$L$21,11)*$AG281)+$AE281,0)</f>
        <v>2.2710317617751836</v>
      </c>
      <c r="AK281">
        <f>IFERROR(((VLOOKUP(V281,'Team data'!$B$2:$L$21,11)*$AF281)+(VLOOKUP(V281,'Team data'!$B$2:$L$21,11)*$AG281)+$AE281),0)+IFERROR((VLOOKUP(W281,'Team data'!$B$2:$L$21,11)*$AF281)+(VLOOKUP(W281,'Team data'!$B$2:$L$21,11)*$AG281)+$AE281,0)</f>
        <v>0</v>
      </c>
      <c r="AL281">
        <f>IFERROR(((VLOOKUP(X281,'Team data'!$B$2:$L$21,11)*$AF281)+(VLOOKUP(X281,'Team data'!$B$2:$L$21,11)*$AG281)+$AE281),0)+IFERROR((VLOOKUP(Y281,'Team data'!$B$2:$L$21,11)*$AF281)+(VLOOKUP(Y281,'Team data'!$B$2:$L$21,11)*$AG281)+$AE281,0)</f>
        <v>2.2362203428393652</v>
      </c>
      <c r="AM281">
        <f>IFERROR(((VLOOKUP(Z281,'Team data'!$B$2:$L$21,11)*$AF281)+(VLOOKUP(Z281,'Team data'!$B$2:$L$21,11)*$AG281)+$AE281),0)+IFERROR((VLOOKUP(AA281,'Team data'!$B$2:$L$21,11)*$AF281)+(VLOOKUP(AA281,'Team data'!$B$2:$L$21,11)*$AG281)+$AE281,0)</f>
        <v>2.2399318544178608</v>
      </c>
      <c r="AN281">
        <f>IFERROR(((VLOOKUP(AB281,'Team data'!$B$2:$L$21,11)*$AF281)+(VLOOKUP(AB281,'Team data'!$B$2:$L$21,11)*$AG281)+$AE281),0)+IFERROR((VLOOKUP(AC281,'Team data'!$B$2:$L$21,11)*$AF281)+(VLOOKUP(AC281,'Team data'!$B$2:$L$21,11)*$AG281)+$AE281,0)</f>
        <v>2.2514794564792955</v>
      </c>
      <c r="AO281">
        <f>IFERROR((VLOOKUP(AD281,'Team data'!$B$2:$L$21,11)*$AF281)+(VLOOKUP(AD281,'Team data'!$B$2:$L$21,11)*$AG281)+$AE281,0)</f>
        <v>2.2993068980086875</v>
      </c>
      <c r="AP281">
        <f t="shared" si="4"/>
        <v>15.663953759570264</v>
      </c>
    </row>
    <row r="282" spans="1:42">
      <c r="A282" t="s">
        <v>388</v>
      </c>
      <c r="B282" t="s">
        <v>51</v>
      </c>
      <c r="C282" t="s">
        <v>52</v>
      </c>
      <c r="D282" t="s">
        <v>95</v>
      </c>
      <c r="E282" t="s">
        <v>76</v>
      </c>
      <c r="F282" s="2">
        <v>0.09</v>
      </c>
      <c r="G282" s="2">
        <v>0.05</v>
      </c>
      <c r="H282" s="2">
        <v>0.08</v>
      </c>
      <c r="I282" s="2">
        <v>0.06</v>
      </c>
      <c r="J282" s="2">
        <v>7.0000000000000007E-2</v>
      </c>
      <c r="K282" s="2">
        <v>0.04</v>
      </c>
      <c r="L282" s="2">
        <f>(F282+H282+J282)/3</f>
        <v>0.08</v>
      </c>
      <c r="M282" s="2">
        <f>(G282+I282+K282)/3</f>
        <v>4.9999999999999996E-2</v>
      </c>
      <c r="N282" s="2">
        <f>SUM(L282+M282)</f>
        <v>0.13</v>
      </c>
      <c r="O282" s="2">
        <v>71</v>
      </c>
      <c r="P282" t="s">
        <v>41</v>
      </c>
      <c r="Q282" t="s">
        <v>49</v>
      </c>
      <c r="S282" t="s">
        <v>44</v>
      </c>
      <c r="T282" t="s">
        <v>97</v>
      </c>
      <c r="V282" t="s">
        <v>61</v>
      </c>
      <c r="X282" t="s">
        <v>60</v>
      </c>
      <c r="Z282" t="s">
        <v>40</v>
      </c>
      <c r="AB282" t="s">
        <v>98</v>
      </c>
      <c r="AC282" t="s">
        <v>85</v>
      </c>
      <c r="AD282" t="s">
        <v>99</v>
      </c>
      <c r="AE282" t="str">
        <f>IF(O282&gt;59,"2","1")</f>
        <v>2</v>
      </c>
      <c r="AF282">
        <f>IF(C282="D",L282*6, IF( C282="M",L282*5, L282*4))</f>
        <v>0.4</v>
      </c>
      <c r="AG282">
        <f>IF(D282="D",M282*3, IF( D282="M",M282*3, M282*3))</f>
        <v>0.15</v>
      </c>
      <c r="AH282">
        <f>IFERROR(((VLOOKUP(Q282,'Team data'!$B$2:$L$21,11)*$AF282)+(VLOOKUP(Q282,'Team data'!$B$2:$L$21,11)*$AG282)+$AE282),0)+IFERROR((VLOOKUP(R282,'Team data'!$B$2:$L$21,11)*$AF282)+(VLOOKUP(R282,'Team data'!$B$2:$L$21,11)*$AG282)+$AE282,0)</f>
        <v>2.4977630675918361</v>
      </c>
      <c r="AI282">
        <f>IFERROR((VLOOKUP(S282,'Team data'!$B$2:$L$21,11)*$AF282)+(VLOOKUP(S282,'Team data'!$B$2:$L$21,11)*$AG282)+$AE282,0)</f>
        <v>2.5628512217925534</v>
      </c>
      <c r="AJ282">
        <f>IFERROR(((VLOOKUP(T282,'Team data'!$B$2:$L$21,11)*$AF282)+(VLOOKUP(T282,'Team data'!$B$2:$L$21,11)*$AG282)+$AE282),0)+IFERROR((VLOOKUP(U282,'Team data'!$B$2:$L$21,11)*$AF282)+(VLOOKUP(U282,'Team data'!$B$2:$L$21,11)*$AG282)+$AE282,0)</f>
        <v>2.5413382856735449</v>
      </c>
      <c r="AK282">
        <f>IFERROR(((VLOOKUP(V282,'Team data'!$B$2:$L$21,11)*$AF282)+(VLOOKUP(V282,'Team data'!$B$2:$L$21,11)*$AG282)+$AE282),0)+IFERROR((VLOOKUP(W282,'Team data'!$B$2:$L$21,11)*$AF282)+(VLOOKUP(W282,'Team data'!$B$2:$L$21,11)*$AG282)+$AE282,0)</f>
        <v>2.5964357969617948</v>
      </c>
      <c r="AL282">
        <f>IFERROR(((VLOOKUP(X282,'Team data'!$B$2:$L$21,11)*$AF282)+(VLOOKUP(X282,'Team data'!$B$2:$L$21,11)*$AG282)+$AE282),0)+IFERROR((VLOOKUP(Y282,'Team data'!$B$2:$L$21,11)*$AF282)+(VLOOKUP(Y282,'Team data'!$B$2:$L$21,11)*$AG282)+$AE282,0)</f>
        <v>2.4977630675918361</v>
      </c>
      <c r="AM282">
        <f>IFERROR(((VLOOKUP(Z282,'Team data'!$B$2:$L$21,11)*$AF282)+(VLOOKUP(Z282,'Team data'!$B$2:$L$21,11)*$AG282)+$AE282),0)+IFERROR((VLOOKUP(AA282,'Team data'!$B$2:$L$21,11)*$AF282)+(VLOOKUP(AA282,'Team data'!$B$2:$L$21,11)*$AG282)+$AE282,0)</f>
        <v>2.5061205709254719</v>
      </c>
      <c r="AN282">
        <f>IFERROR(((VLOOKUP(AB282,'Team data'!$B$2:$L$21,11)*$AF282)+(VLOOKUP(AB282,'Team data'!$B$2:$L$21,11)*$AG282)+$AE282),0)+IFERROR((VLOOKUP(AC282,'Team data'!$B$2:$L$21,11)*$AF282)+(VLOOKUP(AC282,'Team data'!$B$2:$L$21,11)*$AG282)+$AE282,0)</f>
        <v>5.1880719574084964</v>
      </c>
      <c r="AO282">
        <f>IFERROR((VLOOKUP(AD282,'Team data'!$B$2:$L$21,11)*$AF282)+(VLOOKUP(AD282,'Team data'!$B$2:$L$21,11)*$AG282)+$AE282,0)</f>
        <v>2.4600118450609889</v>
      </c>
      <c r="AP282">
        <f t="shared" si="4"/>
        <v>22.850355813006523</v>
      </c>
    </row>
    <row r="283" spans="1:42">
      <c r="A283" t="s">
        <v>389</v>
      </c>
      <c r="B283" t="s">
        <v>37</v>
      </c>
      <c r="C283" t="s">
        <v>38</v>
      </c>
      <c r="D283" t="s">
        <v>122</v>
      </c>
      <c r="E283" t="s">
        <v>61</v>
      </c>
      <c r="F283" s="2">
        <v>0.03</v>
      </c>
      <c r="G283" s="2">
        <v>0.11</v>
      </c>
      <c r="H283" s="2">
        <v>0.02</v>
      </c>
      <c r="I283" s="2">
        <v>0.13</v>
      </c>
      <c r="J283" s="2">
        <v>0.04</v>
      </c>
      <c r="K283" s="2">
        <v>0.19</v>
      </c>
      <c r="L283" s="2">
        <f>(F283+H283+J283)/3</f>
        <v>0.03</v>
      </c>
      <c r="M283" s="2">
        <f>(G283+I283+K283)/3</f>
        <v>0.14333333333333334</v>
      </c>
      <c r="N283" s="2">
        <f>SUM(L283+M283)</f>
        <v>0.17333333333333334</v>
      </c>
      <c r="O283" s="2">
        <v>90</v>
      </c>
      <c r="P283" t="s">
        <v>41</v>
      </c>
      <c r="Q283" t="s">
        <v>59</v>
      </c>
      <c r="S283" t="s">
        <v>56</v>
      </c>
      <c r="T283" t="s">
        <v>74</v>
      </c>
      <c r="U283" t="s">
        <v>66</v>
      </c>
      <c r="V283" t="s">
        <v>47</v>
      </c>
      <c r="X283" t="s">
        <v>91</v>
      </c>
      <c r="Z283" t="s">
        <v>105</v>
      </c>
      <c r="AB283" t="s">
        <v>46</v>
      </c>
      <c r="AD283" t="s">
        <v>84</v>
      </c>
      <c r="AE283" t="str">
        <f>IF(O283&gt;59,"2","1")</f>
        <v>2</v>
      </c>
      <c r="AF283">
        <f>IF(C283="D",L283*6, IF( C283="M",L283*5, L283*4))</f>
        <v>0.18</v>
      </c>
      <c r="AG283">
        <f>IF(D283="D",M283*3, IF( D283="M",M283*3, M283*3))</f>
        <v>0.43000000000000005</v>
      </c>
      <c r="AH283">
        <f>IFERROR(((VLOOKUP(Q283,'Team data'!$B$2:$L$21,11)*$AF283)+(VLOOKUP(Q283,'Team data'!$B$2:$L$21,11)*$AG283)+$AE283),0)+IFERROR((VLOOKUP(R283,'Team data'!$B$2:$L$21,11)*$AF283)+(VLOOKUP(R283,'Team data'!$B$2:$L$21,11)*$AG283)+$AE283,0)</f>
        <v>2.5101949554312784</v>
      </c>
      <c r="AI283">
        <f>IFERROR((VLOOKUP(S283,'Team data'!$B$2:$L$21,11)*$AF283)+(VLOOKUP(S283,'Team data'!$B$2:$L$21,11)*$AG283)+$AE283,0)</f>
        <v>2.5723393869679407</v>
      </c>
      <c r="AJ283">
        <f>IFERROR(((VLOOKUP(T283,'Team data'!$B$2:$L$21,11)*$AF283)+(VLOOKUP(T283,'Team data'!$B$2:$L$21,11)*$AG283)+$AE283),0)+IFERROR((VLOOKUP(U283,'Team data'!$B$2:$L$21,11)*$AF283)+(VLOOKUP(U283,'Team data'!$B$2:$L$21,11)*$AG283)+$AE283,0)</f>
        <v>5.2447078481976996</v>
      </c>
      <c r="AK283">
        <f>IFERROR(((VLOOKUP(V283,'Team data'!$B$2:$L$21,11)*$AF283)+(VLOOKUP(V283,'Team data'!$B$2:$L$21,11)*$AG283)+$AE283),0)+IFERROR((VLOOKUP(W283,'Team data'!$B$2:$L$21,11)*$AF283)+(VLOOKUP(W283,'Team data'!$B$2:$L$21,11)*$AG283)+$AE283,0)</f>
        <v>2.8207544679258039</v>
      </c>
      <c r="AL283">
        <f>IFERROR(((VLOOKUP(X283,'Team data'!$B$2:$L$21,11)*$AF283)+(VLOOKUP(X283,'Team data'!$B$2:$L$21,11)*$AG283)+$AE283),0)+IFERROR((VLOOKUP(Y283,'Team data'!$B$2:$L$21,11)*$AF283)+(VLOOKUP(Y283,'Team data'!$B$2:$L$21,11)*$AG283)+$AE283,0)</f>
        <v>2.3850510429188354</v>
      </c>
      <c r="AM283">
        <f>IFERROR(((VLOOKUP(Z283,'Team data'!$B$2:$L$21,11)*$AF283)+(VLOOKUP(Z283,'Team data'!$B$2:$L$21,11)*$AG283)+$AE283),0)+IFERROR((VLOOKUP(AA283,'Team data'!$B$2:$L$21,11)*$AF283)+(VLOOKUP(AA283,'Team data'!$B$2:$L$21,11)*$AG283)+$AE283,0)</f>
        <v>2.2905773801754243</v>
      </c>
      <c r="AN283">
        <f>IFERROR(((VLOOKUP(AB283,'Team data'!$B$2:$L$21,11)*$AF283)+(VLOOKUP(AB283,'Team data'!$B$2:$L$21,11)*$AG283)+$AE283),0)+IFERROR((VLOOKUP(AC283,'Team data'!$B$2:$L$21,11)*$AF283)+(VLOOKUP(AC283,'Team data'!$B$2:$L$21,11)*$AG283)+$AE283,0)</f>
        <v>2.5112338935938205</v>
      </c>
      <c r="AO283">
        <f>IFERROR((VLOOKUP(AD283,'Team data'!$B$2:$L$21,11)*$AF283)+(VLOOKUP(AD283,'Team data'!$B$2:$L$21,11)*$AG283)+$AE283,0)</f>
        <v>2.6242531732608319</v>
      </c>
      <c r="AP283">
        <f t="shared" si="4"/>
        <v>22.959112148471636</v>
      </c>
    </row>
    <row r="284" spans="1:42">
      <c r="A284" t="s">
        <v>390</v>
      </c>
      <c r="B284" t="s">
        <v>37</v>
      </c>
      <c r="C284" t="s">
        <v>38</v>
      </c>
      <c r="D284" t="s">
        <v>122</v>
      </c>
      <c r="E284" t="s">
        <v>61</v>
      </c>
      <c r="F284" s="2">
        <v>0.03</v>
      </c>
      <c r="G284" s="2">
        <v>0.14000000000000001</v>
      </c>
      <c r="H284" s="2">
        <v>0.05</v>
      </c>
      <c r="I284" s="2">
        <v>0.14000000000000001</v>
      </c>
      <c r="J284" s="2">
        <v>0.06</v>
      </c>
      <c r="K284" s="2">
        <v>0.13</v>
      </c>
      <c r="L284" s="2">
        <f>(F284+H284+J284)/3</f>
        <v>4.6666666666666669E-2</v>
      </c>
      <c r="M284" s="2">
        <f>(G284+I284+K284)/3</f>
        <v>0.13666666666666669</v>
      </c>
      <c r="N284" s="2">
        <f>SUM(L284+M284)</f>
        <v>0.18333333333333335</v>
      </c>
      <c r="O284" s="2">
        <v>93</v>
      </c>
      <c r="P284" t="s">
        <v>41</v>
      </c>
      <c r="Q284" t="s">
        <v>59</v>
      </c>
      <c r="S284" t="s">
        <v>56</v>
      </c>
      <c r="T284" t="s">
        <v>74</v>
      </c>
      <c r="U284" t="s">
        <v>66</v>
      </c>
      <c r="V284" t="s">
        <v>47</v>
      </c>
      <c r="X284" t="s">
        <v>91</v>
      </c>
      <c r="Z284" t="s">
        <v>105</v>
      </c>
      <c r="AB284" t="s">
        <v>46</v>
      </c>
      <c r="AD284" t="s">
        <v>84</v>
      </c>
      <c r="AE284" t="str">
        <f>IF(O284&gt;59,"2","1")</f>
        <v>2</v>
      </c>
      <c r="AF284">
        <f>IF(C284="D",L284*6, IF( C284="M",L284*5, L284*4))</f>
        <v>0.28000000000000003</v>
      </c>
      <c r="AG284">
        <f>IF(D284="D",M284*3, IF( D284="M",M284*3, M284*3))</f>
        <v>0.41000000000000003</v>
      </c>
      <c r="AH284">
        <f>IFERROR(((VLOOKUP(Q284,'Team data'!$B$2:$L$21,11)*$AF284)+(VLOOKUP(Q284,'Team data'!$B$2:$L$21,11)*$AG284)+$AE284),0)+IFERROR((VLOOKUP(R284,'Team data'!$B$2:$L$21,11)*$AF284)+(VLOOKUP(R284,'Team data'!$B$2:$L$21,11)*$AG284)+$AE284,0)</f>
        <v>2.5771057692583317</v>
      </c>
      <c r="AI284">
        <f>IFERROR((VLOOKUP(S284,'Team data'!$B$2:$L$21,11)*$AF284)+(VLOOKUP(S284,'Team data'!$B$2:$L$21,11)*$AG284)+$AE284,0)</f>
        <v>2.6474002901768512</v>
      </c>
      <c r="AJ284">
        <f>IFERROR(((VLOOKUP(T284,'Team data'!$B$2:$L$21,11)*$AF284)+(VLOOKUP(T284,'Team data'!$B$2:$L$21,11)*$AG284)+$AE284),0)+IFERROR((VLOOKUP(U284,'Team data'!$B$2:$L$21,11)*$AF284)+(VLOOKUP(U284,'Team data'!$B$2:$L$21,11)*$AG284)+$AE284,0)</f>
        <v>5.4079482217318242</v>
      </c>
      <c r="AK284">
        <f>IFERROR(((VLOOKUP(V284,'Team data'!$B$2:$L$21,11)*$AF284)+(VLOOKUP(V284,'Team data'!$B$2:$L$21,11)*$AG284)+$AE284),0)+IFERROR((VLOOKUP(W284,'Team data'!$B$2:$L$21,11)*$AF284)+(VLOOKUP(W284,'Team data'!$B$2:$L$21,11)*$AG284)+$AE284,0)</f>
        <v>2.9283943981455813</v>
      </c>
      <c r="AL284">
        <f>IFERROR(((VLOOKUP(X284,'Team data'!$B$2:$L$21,11)*$AF284)+(VLOOKUP(X284,'Team data'!$B$2:$L$21,11)*$AG284)+$AE284),0)+IFERROR((VLOOKUP(Y284,'Team data'!$B$2:$L$21,11)*$AF284)+(VLOOKUP(Y284,'Team data'!$B$2:$L$21,11)*$AG284)+$AE284,0)</f>
        <v>2.4355495403508138</v>
      </c>
      <c r="AM284">
        <f>IFERROR(((VLOOKUP(Z284,'Team data'!$B$2:$L$21,11)*$AF284)+(VLOOKUP(Z284,'Team data'!$B$2:$L$21,11)*$AG284)+$AE284),0)+IFERROR((VLOOKUP(AA284,'Team data'!$B$2:$L$21,11)*$AF284)+(VLOOKUP(AA284,'Team data'!$B$2:$L$21,11)*$AG284)+$AE284,0)</f>
        <v>2.3286858890508895</v>
      </c>
      <c r="AN284">
        <f>IFERROR(((VLOOKUP(AB284,'Team data'!$B$2:$L$21,11)*$AF284)+(VLOOKUP(AB284,'Team data'!$B$2:$L$21,11)*$AG284)+$AE284),0)+IFERROR((VLOOKUP(AC284,'Team data'!$B$2:$L$21,11)*$AF284)+(VLOOKUP(AC284,'Team data'!$B$2:$L$21,11)*$AG284)+$AE284,0)</f>
        <v>2.5782809616061249</v>
      </c>
      <c r="AO284">
        <f>IFERROR((VLOOKUP(AD284,'Team data'!$B$2:$L$21,11)*$AF284)+(VLOOKUP(AD284,'Team data'!$B$2:$L$21,11)*$AG284)+$AE284,0)</f>
        <v>2.7061224418852032</v>
      </c>
      <c r="AP284">
        <f t="shared" si="4"/>
        <v>23.609487512205618</v>
      </c>
    </row>
    <row r="285" spans="1:42">
      <c r="A285" t="s">
        <v>391</v>
      </c>
      <c r="B285" t="s">
        <v>37</v>
      </c>
      <c r="C285" t="s">
        <v>38</v>
      </c>
      <c r="D285" t="s">
        <v>53</v>
      </c>
      <c r="E285" t="s">
        <v>44</v>
      </c>
      <c r="F285" s="2">
        <v>0.03</v>
      </c>
      <c r="G285" s="2">
        <v>7.0000000000000007E-2</v>
      </c>
      <c r="H285" s="2">
        <v>0.04</v>
      </c>
      <c r="I285" s="2">
        <v>0.12</v>
      </c>
      <c r="J285" s="2">
        <v>0.05</v>
      </c>
      <c r="K285" s="2">
        <v>0.14000000000000001</v>
      </c>
      <c r="L285" s="2">
        <f>(F285+H285+J285)/3</f>
        <v>0.04</v>
      </c>
      <c r="M285" s="2">
        <f>(G285+I285+K285)/3</f>
        <v>0.11</v>
      </c>
      <c r="N285" s="2">
        <f>SUM(L285+M285)</f>
        <v>0.15</v>
      </c>
      <c r="O285" s="2">
        <v>90</v>
      </c>
      <c r="P285" t="s">
        <v>41</v>
      </c>
      <c r="Q285" t="s">
        <v>48</v>
      </c>
      <c r="R285" t="s">
        <v>42</v>
      </c>
      <c r="S285" t="s">
        <v>47</v>
      </c>
      <c r="T285" t="s">
        <v>54</v>
      </c>
      <c r="U285" t="s">
        <v>55</v>
      </c>
      <c r="V285" t="s">
        <v>56</v>
      </c>
      <c r="X285" t="s">
        <v>57</v>
      </c>
      <c r="Z285" t="s">
        <v>58</v>
      </c>
      <c r="AB285" t="s">
        <v>59</v>
      </c>
      <c r="AC285" t="s">
        <v>60</v>
      </c>
      <c r="AD285" t="s">
        <v>61</v>
      </c>
      <c r="AE285" t="str">
        <f>IF(O285&gt;59,"2","1")</f>
        <v>2</v>
      </c>
      <c r="AF285">
        <f>IF(C285="D",L285*6, IF( C285="M",L285*5, L285*4))</f>
        <v>0.24</v>
      </c>
      <c r="AG285">
        <f>IF(D285="D",M285*3, IF( D285="M",M285*3, M285*3))</f>
        <v>0.33</v>
      </c>
      <c r="AH285">
        <f>IFERROR(((VLOOKUP(Q285,'Team data'!$B$2:$L$21,11)*$AF285)+(VLOOKUP(Q285,'Team data'!$B$2:$L$21,11)*$AG285)+$AE285),0)+IFERROR((VLOOKUP(R285,'Team data'!$B$2:$L$21,11)*$AF285)+(VLOOKUP(R285,'Team data'!$B$2:$L$21,11)*$AG285)+$AE285,0)</f>
        <v>4.8687868348760182</v>
      </c>
      <c r="AI285">
        <f>IFERROR((VLOOKUP(S285,'Team data'!$B$2:$L$21,11)*$AF285)+(VLOOKUP(S285,'Team data'!$B$2:$L$21,11)*$AG285)+$AE285,0)</f>
        <v>2.7669345028159151</v>
      </c>
      <c r="AJ285">
        <f>IFERROR(((VLOOKUP(T285,'Team data'!$B$2:$L$21,11)*$AF285)+(VLOOKUP(T285,'Team data'!$B$2:$L$21,11)*$AG285)+$AE285),0)+IFERROR((VLOOKUP(U285,'Team data'!$B$2:$L$21,11)*$AF285)+(VLOOKUP(U285,'Team data'!$B$2:$L$21,11)*$AG285)+$AE285,0)</f>
        <v>5.0943631095651813</v>
      </c>
      <c r="AK285">
        <f>IFERROR(((VLOOKUP(V285,'Team data'!$B$2:$L$21,11)*$AF285)+(VLOOKUP(V285,'Team data'!$B$2:$L$21,11)*$AG285)+$AE285),0)+IFERROR((VLOOKUP(W285,'Team data'!$B$2:$L$21,11)*$AF285)+(VLOOKUP(W285,'Team data'!$B$2:$L$21,11)*$AG285)+$AE285,0)</f>
        <v>2.5348089353634857</v>
      </c>
      <c r="AL285">
        <f>IFERROR(((VLOOKUP(X285,'Team data'!$B$2:$L$21,11)*$AF285)+(VLOOKUP(X285,'Team data'!$B$2:$L$21,11)*$AG285)+$AE285),0)+IFERROR((VLOOKUP(Y285,'Team data'!$B$2:$L$21,11)*$AF285)+(VLOOKUP(Y285,'Team data'!$B$2:$L$21,11)*$AG285)+$AE285,0)</f>
        <v>2.6437004342160613</v>
      </c>
      <c r="AM285">
        <f>IFERROR(((VLOOKUP(Z285,'Team data'!$B$2:$L$21,11)*$AF285)+(VLOOKUP(Z285,'Team data'!$B$2:$L$21,11)*$AG285)+$AE285),0)+IFERROR((VLOOKUP(AA285,'Team data'!$B$2:$L$21,11)*$AF285)+(VLOOKUP(AA285,'Team data'!$B$2:$L$21,11)*$AG285)+$AE285,0)</f>
        <v>2.5158635427769935</v>
      </c>
      <c r="AN285">
        <f>IFERROR(((VLOOKUP(AB285,'Team data'!$B$2:$L$21,11)*$AF285)+(VLOOKUP(AB285,'Team data'!$B$2:$L$21,11)*$AG285)+$AE285),0)+IFERROR((VLOOKUP(AC285,'Team data'!$B$2:$L$21,11)*$AF285)+(VLOOKUP(AC285,'Team data'!$B$2:$L$21,11)*$AG285)+$AE285,0)</f>
        <v>4.9926030912947459</v>
      </c>
      <c r="AO285">
        <f>IFERROR((VLOOKUP(AD285,'Team data'!$B$2:$L$21,11)*$AF285)+(VLOOKUP(AD285,'Team data'!$B$2:$L$21,11)*$AG285)+$AE285,0)</f>
        <v>2.6181243713967692</v>
      </c>
      <c r="AP285">
        <f t="shared" si="4"/>
        <v>28.035184822305176</v>
      </c>
    </row>
    <row r="286" spans="1:42">
      <c r="A286" t="s">
        <v>392</v>
      </c>
      <c r="B286" t="s">
        <v>37</v>
      </c>
      <c r="C286" t="s">
        <v>38</v>
      </c>
      <c r="D286" t="s">
        <v>144</v>
      </c>
      <c r="E286" t="s">
        <v>58</v>
      </c>
      <c r="F286" s="2">
        <v>0.06</v>
      </c>
      <c r="G286" s="2">
        <v>0.06</v>
      </c>
      <c r="H286" s="2">
        <v>0.05</v>
      </c>
      <c r="I286" s="2">
        <v>0.09</v>
      </c>
      <c r="J286" s="2">
        <v>0.05</v>
      </c>
      <c r="K286" s="2">
        <v>0.09</v>
      </c>
      <c r="L286" s="2">
        <f>(F286+H286+J286)/3</f>
        <v>5.3333333333333337E-2</v>
      </c>
      <c r="M286" s="2">
        <f>(G286+I286+K286)/3</f>
        <v>0.08</v>
      </c>
      <c r="N286" s="2">
        <f>SUM(L286+M286)</f>
        <v>0.13333333333333333</v>
      </c>
      <c r="O286" s="2">
        <v>97</v>
      </c>
      <c r="P286" t="s">
        <v>41</v>
      </c>
      <c r="Q286" t="s">
        <v>98</v>
      </c>
      <c r="S286" t="s">
        <v>99</v>
      </c>
      <c r="V286" t="s">
        <v>85</v>
      </c>
      <c r="X286" t="s">
        <v>76</v>
      </c>
      <c r="Z286" t="s">
        <v>84</v>
      </c>
      <c r="AA286" t="s">
        <v>91</v>
      </c>
      <c r="AB286" t="s">
        <v>66</v>
      </c>
      <c r="AC286" t="s">
        <v>44</v>
      </c>
      <c r="AD286" t="s">
        <v>105</v>
      </c>
      <c r="AE286" t="str">
        <f>IF(O286&gt;59,"2","1")</f>
        <v>2</v>
      </c>
      <c r="AF286">
        <f>IF(C286="D",L286*6, IF( C286="M",L286*5, L286*4))</f>
        <v>0.32</v>
      </c>
      <c r="AG286">
        <f>IF(D286="D",M286*3, IF( D286="M",M286*3, M286*3))</f>
        <v>0.24</v>
      </c>
      <c r="AH286">
        <f>IFERROR(((VLOOKUP(Q286,'Team data'!$B$2:$L$21,11)*$AF286)+(VLOOKUP(Q286,'Team data'!$B$2:$L$21,11)*$AG286)+$AE286),0)+IFERROR((VLOOKUP(R286,'Team data'!$B$2:$L$21,11)*$AF286)+(VLOOKUP(R286,'Team data'!$B$2:$L$21,11)*$AG286)+$AE286,0)</f>
        <v>2.5254263224623719</v>
      </c>
      <c r="AI286">
        <f>IFERROR((VLOOKUP(S286,'Team data'!$B$2:$L$21,11)*$AF286)+(VLOOKUP(S286,'Team data'!$B$2:$L$21,11)*$AG286)+$AE286,0)</f>
        <v>2.4683756967893706</v>
      </c>
      <c r="AJ286">
        <f>IFERROR(((VLOOKUP(T286,'Team data'!$B$2:$L$21,11)*$AF286)+(VLOOKUP(T286,'Team data'!$B$2:$L$21,11)*$AG286)+$AE286),0)+IFERROR((VLOOKUP(U286,'Team data'!$B$2:$L$21,11)*$AF286)+(VLOOKUP(U286,'Team data'!$B$2:$L$21,11)*$AG286)+$AE286,0)</f>
        <v>0</v>
      </c>
      <c r="AK286">
        <f>IFERROR(((VLOOKUP(V286,'Team data'!$B$2:$L$21,11)*$AF286)+(VLOOKUP(V286,'Team data'!$B$2:$L$21,11)*$AG286)+$AE286),0)+IFERROR((VLOOKUP(W286,'Team data'!$B$2:$L$21,11)*$AF286)+(VLOOKUP(W286,'Team data'!$B$2:$L$21,11)*$AG286)+$AE286,0)</f>
        <v>2.684246943262643</v>
      </c>
      <c r="AL286">
        <f>IFERROR(((VLOOKUP(X286,'Team data'!$B$2:$L$21,11)*$AF286)+(VLOOKUP(X286,'Team data'!$B$2:$L$21,11)*$AG286)+$AE286),0)+IFERROR((VLOOKUP(Y286,'Team data'!$B$2:$L$21,11)*$AF286)+(VLOOKUP(Y286,'Team data'!$B$2:$L$21,11)*$AG286)+$AE286,0)</f>
        <v>2.7534795115384432</v>
      </c>
      <c r="AM286">
        <f>IFERROR(((VLOOKUP(Z286,'Team data'!$B$2:$L$21,11)*$AF286)+(VLOOKUP(Z286,'Team data'!$B$2:$L$21,11)*$AG286)+$AE286),0)+IFERROR((VLOOKUP(AA286,'Team data'!$B$2:$L$21,11)*$AF286)+(VLOOKUP(AA286,'Team data'!$B$2:$L$21,11)*$AG286)+$AE286,0)</f>
        <v>4.9265743623944491</v>
      </c>
      <c r="AN286">
        <f>IFERROR(((VLOOKUP(AB286,'Team data'!$B$2:$L$21,11)*$AF286)+(VLOOKUP(AB286,'Team data'!$B$2:$L$21,11)*$AG286)+$AE286),0)+IFERROR((VLOOKUP(AC286,'Team data'!$B$2:$L$21,11)*$AF286)+(VLOOKUP(AC286,'Team data'!$B$2:$L$21,11)*$AG286)+$AE286,0)</f>
        <v>5.0315205518468282</v>
      </c>
      <c r="AO286">
        <f>IFERROR((VLOOKUP(AD286,'Team data'!$B$2:$L$21,11)*$AF286)+(VLOOKUP(AD286,'Team data'!$B$2:$L$21,11)*$AG286)+$AE286,0)</f>
        <v>2.2667595621282581</v>
      </c>
      <c r="AP286">
        <f t="shared" si="4"/>
        <v>22.656382950422362</v>
      </c>
    </row>
    <row r="287" spans="1:42">
      <c r="A287" t="s">
        <v>393</v>
      </c>
      <c r="B287" t="s">
        <v>37</v>
      </c>
      <c r="C287" t="s">
        <v>38</v>
      </c>
      <c r="D287" t="s">
        <v>95</v>
      </c>
      <c r="E287" t="s">
        <v>76</v>
      </c>
      <c r="F287" s="2">
        <v>0.02</v>
      </c>
      <c r="G287" s="2">
        <v>0.04</v>
      </c>
      <c r="H287" s="2">
        <v>0.03</v>
      </c>
      <c r="I287" s="2">
        <v>0.06</v>
      </c>
      <c r="J287" s="2">
        <v>0.03</v>
      </c>
      <c r="K287" s="2">
        <v>0.05</v>
      </c>
      <c r="L287" s="2">
        <f>(F287+H287+J287)/3</f>
        <v>2.6666666666666668E-2</v>
      </c>
      <c r="M287" s="2">
        <f>(G287+I287+K287)/3</f>
        <v>5.000000000000001E-2</v>
      </c>
      <c r="N287" s="2">
        <f>SUM(L287+M287)</f>
        <v>7.6666666666666675E-2</v>
      </c>
      <c r="O287" s="2">
        <v>92</v>
      </c>
      <c r="P287" t="s">
        <v>96</v>
      </c>
      <c r="Q287" t="s">
        <v>49</v>
      </c>
      <c r="S287" t="s">
        <v>44</v>
      </c>
      <c r="T287" t="s">
        <v>97</v>
      </c>
      <c r="V287" t="s">
        <v>61</v>
      </c>
      <c r="X287" t="s">
        <v>60</v>
      </c>
      <c r="Z287" t="s">
        <v>40</v>
      </c>
      <c r="AB287" t="s">
        <v>98</v>
      </c>
      <c r="AC287" t="s">
        <v>85</v>
      </c>
      <c r="AD287" t="s">
        <v>99</v>
      </c>
      <c r="AE287" t="str">
        <f>IF(O287&gt;59,"2","1")</f>
        <v>2</v>
      </c>
      <c r="AF287">
        <f>IF(C287="D",L287*6, IF( C287="M",L287*5, L287*4))</f>
        <v>0.16</v>
      </c>
      <c r="AG287">
        <f>IF(D287="D",M287*3, IF( D287="M",M287*3, M287*3))</f>
        <v>0.15000000000000002</v>
      </c>
      <c r="AH287">
        <f>IFERROR(((VLOOKUP(Q287,'Team data'!$B$2:$L$21,11)*$AF287)+(VLOOKUP(Q287,'Team data'!$B$2:$L$21,11)*$AG287)+$AE287),0)+IFERROR((VLOOKUP(R287,'Team data'!$B$2:$L$21,11)*$AF287)+(VLOOKUP(R287,'Team data'!$B$2:$L$21,11)*$AG287)+$AE287,0)</f>
        <v>2.280557365369944</v>
      </c>
      <c r="AI287">
        <f>IFERROR((VLOOKUP(S287,'Team data'!$B$2:$L$21,11)*$AF287)+(VLOOKUP(S287,'Team data'!$B$2:$L$21,11)*$AG287)+$AE287,0)</f>
        <v>2.3172434159194393</v>
      </c>
      <c r="AJ287">
        <f>IFERROR(((VLOOKUP(T287,'Team data'!$B$2:$L$21,11)*$AF287)+(VLOOKUP(T287,'Team data'!$B$2:$L$21,11)*$AG287)+$AE287),0)+IFERROR((VLOOKUP(U287,'Team data'!$B$2:$L$21,11)*$AF287)+(VLOOKUP(U287,'Team data'!$B$2:$L$21,11)*$AG287)+$AE287,0)</f>
        <v>2.3051179428341797</v>
      </c>
      <c r="AK287">
        <f>IFERROR(((VLOOKUP(V287,'Team data'!$B$2:$L$21,11)*$AF287)+(VLOOKUP(V287,'Team data'!$B$2:$L$21,11)*$AG287)+$AE287),0)+IFERROR((VLOOKUP(W287,'Team data'!$B$2:$L$21,11)*$AF287)+(VLOOKUP(W287,'Team data'!$B$2:$L$21,11)*$AG287)+$AE287,0)</f>
        <v>2.3361729037421024</v>
      </c>
      <c r="AL287">
        <f>IFERROR(((VLOOKUP(X287,'Team data'!$B$2:$L$21,11)*$AF287)+(VLOOKUP(X287,'Team data'!$B$2:$L$21,11)*$AG287)+$AE287),0)+IFERROR((VLOOKUP(Y287,'Team data'!$B$2:$L$21,11)*$AF287)+(VLOOKUP(Y287,'Team data'!$B$2:$L$21,11)*$AG287)+$AE287,0)</f>
        <v>2.280557365369944</v>
      </c>
      <c r="AM287">
        <f>IFERROR(((VLOOKUP(Z287,'Team data'!$B$2:$L$21,11)*$AF287)+(VLOOKUP(Z287,'Team data'!$B$2:$L$21,11)*$AG287)+$AE287),0)+IFERROR((VLOOKUP(AA287,'Team data'!$B$2:$L$21,11)*$AF287)+(VLOOKUP(AA287,'Team data'!$B$2:$L$21,11)*$AG287)+$AE287,0)</f>
        <v>2.2852679581579931</v>
      </c>
      <c r="AN287">
        <f>IFERROR(((VLOOKUP(AB287,'Team data'!$B$2:$L$21,11)*$AF287)+(VLOOKUP(AB287,'Team data'!$B$2:$L$21,11)*$AG287)+$AE287),0)+IFERROR((VLOOKUP(AC287,'Team data'!$B$2:$L$21,11)*$AF287)+(VLOOKUP(AC287,'Team data'!$B$2:$L$21,11)*$AG287)+$AE287,0)</f>
        <v>4.6696405578120626</v>
      </c>
      <c r="AO287">
        <f>IFERROR((VLOOKUP(AD287,'Team data'!$B$2:$L$21,11)*$AF287)+(VLOOKUP(AD287,'Team data'!$B$2:$L$21,11)*$AG287)+$AE287,0)</f>
        <v>2.2592794035798303</v>
      </c>
      <c r="AP287">
        <f t="shared" si="4"/>
        <v>20.733836912785499</v>
      </c>
    </row>
    <row r="288" spans="1:42">
      <c r="A288" t="s">
        <v>394</v>
      </c>
      <c r="B288" t="s">
        <v>37</v>
      </c>
      <c r="C288" t="s">
        <v>38</v>
      </c>
      <c r="D288" t="s">
        <v>186</v>
      </c>
      <c r="E288" t="s">
        <v>56</v>
      </c>
      <c r="F288" s="2">
        <v>0.03</v>
      </c>
      <c r="G288" s="2">
        <v>0</v>
      </c>
      <c r="H288" s="2">
        <v>0.06</v>
      </c>
      <c r="I288" s="2">
        <v>0.01</v>
      </c>
      <c r="J288" s="2">
        <v>7.0000000000000007E-2</v>
      </c>
      <c r="K288" s="2">
        <v>0.01</v>
      </c>
      <c r="L288" s="2">
        <f>(F288+H288+J288)/3</f>
        <v>5.3333333333333337E-2</v>
      </c>
      <c r="M288" s="2">
        <f>(G288+I288+K288)/3</f>
        <v>6.6666666666666671E-3</v>
      </c>
      <c r="N288" s="2">
        <f>SUM(L288+M288)</f>
        <v>6.0000000000000005E-2</v>
      </c>
      <c r="O288" s="2">
        <v>98</v>
      </c>
      <c r="P288" t="s">
        <v>41</v>
      </c>
      <c r="Q288" t="s">
        <v>58</v>
      </c>
      <c r="S288" t="s">
        <v>71</v>
      </c>
      <c r="V288" t="s">
        <v>84</v>
      </c>
      <c r="X288" t="s">
        <v>67</v>
      </c>
      <c r="Z288" t="s">
        <v>45</v>
      </c>
      <c r="AA288" t="s">
        <v>48</v>
      </c>
      <c r="AB288" t="s">
        <v>76</v>
      </c>
      <c r="AD288" t="s">
        <v>77</v>
      </c>
      <c r="AE288" t="str">
        <f>IF(O288&gt;59,"2","1")</f>
        <v>2</v>
      </c>
      <c r="AF288">
        <f>IF(C288="D",L288*6, IF( C288="M",L288*5, L288*4))</f>
        <v>0.32</v>
      </c>
      <c r="AG288">
        <f>IF(D288="D",M288*3, IF( D288="M",M288*3, M288*3))</f>
        <v>0.02</v>
      </c>
      <c r="AH288">
        <f>IFERROR(((VLOOKUP(Q288,'Team data'!$B$2:$L$21,11)*$AF288)+(VLOOKUP(Q288,'Team data'!$B$2:$L$21,11)*$AG288)+$AE288),0)+IFERROR((VLOOKUP(R288,'Team data'!$B$2:$L$21,11)*$AF288)+(VLOOKUP(R288,'Team data'!$B$2:$L$21,11)*$AG288)+$AE288,0)</f>
        <v>2.3077080781476802</v>
      </c>
      <c r="AI288">
        <f>IFERROR((VLOOKUP(S288,'Team data'!$B$2:$L$21,11)*$AF288)+(VLOOKUP(S288,'Team data'!$B$2:$L$21,11)*$AG288)+$AE288,0)</f>
        <v>2.368705765394564</v>
      </c>
      <c r="AJ288">
        <f>IFERROR(((VLOOKUP(T288,'Team data'!$B$2:$L$21,11)*$AF288)+(VLOOKUP(T288,'Team data'!$B$2:$L$21,11)*$AG288)+$AE288),0)+IFERROR((VLOOKUP(U288,'Team data'!$B$2:$L$21,11)*$AF288)+(VLOOKUP(U288,'Team data'!$B$2:$L$21,11)*$AG288)+$AE288,0)</f>
        <v>0</v>
      </c>
      <c r="AK288">
        <f>IFERROR(((VLOOKUP(V288,'Team data'!$B$2:$L$21,11)*$AF288)+(VLOOKUP(V288,'Team data'!$B$2:$L$21,11)*$AG288)+$AE288),0)+IFERROR((VLOOKUP(W288,'Team data'!$B$2:$L$21,11)*$AF288)+(VLOOKUP(W288,'Team data'!$B$2:$L$21,11)*$AG288)+$AE288,0)</f>
        <v>2.3479443916535785</v>
      </c>
      <c r="AL288">
        <f>IFERROR(((VLOOKUP(X288,'Team data'!$B$2:$L$21,11)*$AF288)+(VLOOKUP(X288,'Team data'!$B$2:$L$21,11)*$AG288)+$AE288),0)+IFERROR((VLOOKUP(Y288,'Team data'!$B$2:$L$21,11)*$AF288)+(VLOOKUP(Y288,'Team data'!$B$2:$L$21,11)*$AG288)+$AE288,0)</f>
        <v>2.3077080781476802</v>
      </c>
      <c r="AM288">
        <f>IFERROR(((VLOOKUP(Z288,'Team data'!$B$2:$L$21,11)*$AF288)+(VLOOKUP(Z288,'Team data'!$B$2:$L$21,11)*$AG288)+$AE288),0)+IFERROR((VLOOKUP(AA288,'Team data'!$B$2:$L$21,11)*$AF288)+(VLOOKUP(AA288,'Team data'!$B$2:$L$21,11)*$AG288)+$AE288,0)</f>
        <v>4.3675631765374501</v>
      </c>
      <c r="AN288">
        <f>IFERROR(((VLOOKUP(AB288,'Team data'!$B$2:$L$21,11)*$AF288)+(VLOOKUP(AB288,'Team data'!$B$2:$L$21,11)*$AG288)+$AE288),0)+IFERROR((VLOOKUP(AC288,'Team data'!$B$2:$L$21,11)*$AF288)+(VLOOKUP(AC288,'Team data'!$B$2:$L$21,11)*$AG288)+$AE288,0)</f>
        <v>2.4574697034340547</v>
      </c>
      <c r="AO288">
        <f>IFERROR((VLOOKUP(AD288,'Team data'!$B$2:$L$21,11)*$AF288)+(VLOOKUP(AD288,'Team data'!$B$2:$L$21,11)*$AG288)+$AE288,0)</f>
        <v>2.2146186140859081</v>
      </c>
      <c r="AP288">
        <f t="shared" si="4"/>
        <v>18.371717807400916</v>
      </c>
    </row>
    <row r="289" spans="1:42">
      <c r="A289" t="s">
        <v>395</v>
      </c>
      <c r="B289" t="s">
        <v>51</v>
      </c>
      <c r="C289" t="s">
        <v>52</v>
      </c>
      <c r="D289" t="s">
        <v>53</v>
      </c>
      <c r="E289" t="s">
        <v>44</v>
      </c>
      <c r="F289" s="2">
        <v>0.24</v>
      </c>
      <c r="G289" s="2">
        <v>0.05</v>
      </c>
      <c r="H289" s="2">
        <v>0.21</v>
      </c>
      <c r="I289" s="2">
        <v>0.06</v>
      </c>
      <c r="J289" s="2">
        <v>0.22</v>
      </c>
      <c r="K289" s="2">
        <v>0.05</v>
      </c>
      <c r="L289" s="2">
        <f>(F289+H289+J289)/3</f>
        <v>0.2233333333333333</v>
      </c>
      <c r="M289" s="2">
        <f>(G289+I289+K289)/3</f>
        <v>5.3333333333333337E-2</v>
      </c>
      <c r="N289" s="2">
        <f>SUM(L289+M289)</f>
        <v>0.27666666666666662</v>
      </c>
      <c r="O289" s="2">
        <v>68</v>
      </c>
      <c r="P289" t="s">
        <v>41</v>
      </c>
      <c r="Q289" t="s">
        <v>48</v>
      </c>
      <c r="R289" t="s">
        <v>42</v>
      </c>
      <c r="S289" t="s">
        <v>47</v>
      </c>
      <c r="T289" t="s">
        <v>54</v>
      </c>
      <c r="U289" t="s">
        <v>55</v>
      </c>
      <c r="V289" t="s">
        <v>56</v>
      </c>
      <c r="X289" t="s">
        <v>57</v>
      </c>
      <c r="Z289" t="s">
        <v>58</v>
      </c>
      <c r="AB289" t="s">
        <v>59</v>
      </c>
      <c r="AC289" t="s">
        <v>60</v>
      </c>
      <c r="AD289" t="s">
        <v>61</v>
      </c>
      <c r="AE289" t="str">
        <f>IF(O289&gt;59,"2","1")</f>
        <v>2</v>
      </c>
      <c r="AF289">
        <f>IF(C289="D",L289*6, IF( C289="M",L289*5, L289*4))</f>
        <v>1.1166666666666665</v>
      </c>
      <c r="AG289">
        <f>IF(D289="D",M289*3, IF( D289="M",M289*3, M289*3))</f>
        <v>0.16</v>
      </c>
      <c r="AH289">
        <f>IFERROR(((VLOOKUP(Q289,'Team data'!$B$2:$L$21,11)*$AF289)+(VLOOKUP(Q289,'Team data'!$B$2:$L$21,11)*$AG289)+$AE289),0)+IFERROR((VLOOKUP(R289,'Team data'!$B$2:$L$21,11)*$AF289)+(VLOOKUP(R289,'Team data'!$B$2:$L$21,11)*$AG289)+$AE289,0)</f>
        <v>5.9458792851316655</v>
      </c>
      <c r="AI289">
        <f>IFERROR((VLOOKUP(S289,'Team data'!$B$2:$L$21,11)*$AF289)+(VLOOKUP(S289,'Team data'!$B$2:$L$21,11)*$AG289)+$AE289,0)</f>
        <v>3.7177538864239499</v>
      </c>
      <c r="AJ289">
        <f>IFERROR(((VLOOKUP(T289,'Team data'!$B$2:$L$21,11)*$AF289)+(VLOOKUP(T289,'Team data'!$B$2:$L$21,11)*$AG289)+$AE289),0)+IFERROR((VLOOKUP(U289,'Team data'!$B$2:$L$21,11)*$AF289)+(VLOOKUP(U289,'Team data'!$B$2:$L$21,11)*$AG289)+$AE289,0)</f>
        <v>6.4511173740553467</v>
      </c>
      <c r="AK289">
        <f>IFERROR(((VLOOKUP(V289,'Team data'!$B$2:$L$21,11)*$AF289)+(VLOOKUP(V289,'Team data'!$B$2:$L$21,11)*$AG289)+$AE289),0)+IFERROR((VLOOKUP(W289,'Team data'!$B$2:$L$21,11)*$AF289)+(VLOOKUP(W289,'Team data'!$B$2:$L$21,11)*$AG289)+$AE289,0)</f>
        <v>3.1978469137088594</v>
      </c>
      <c r="AL289">
        <f>IFERROR(((VLOOKUP(X289,'Team data'!$B$2:$L$21,11)*$AF289)+(VLOOKUP(X289,'Team data'!$B$2:$L$21,11)*$AG289)+$AE289),0)+IFERROR((VLOOKUP(Y289,'Team data'!$B$2:$L$21,11)*$AF289)+(VLOOKUP(Y289,'Team data'!$B$2:$L$21,11)*$AG289)+$AE289,0)</f>
        <v>3.4417383994429906</v>
      </c>
      <c r="AM289">
        <f>IFERROR(((VLOOKUP(Z289,'Team data'!$B$2:$L$21,11)*$AF289)+(VLOOKUP(Z289,'Team data'!$B$2:$L$21,11)*$AG289)+$AE289),0)+IFERROR((VLOOKUP(AA289,'Team data'!$B$2:$L$21,11)*$AF289)+(VLOOKUP(AA289,'Team data'!$B$2:$L$21,11)*$AG289)+$AE289,0)</f>
        <v>3.1554136659858978</v>
      </c>
      <c r="AN289">
        <f>IFERROR(((VLOOKUP(AB289,'Team data'!$B$2:$L$21,11)*$AF289)+(VLOOKUP(AB289,'Team data'!$B$2:$L$21,11)*$AG289)+$AE289),0)+IFERROR((VLOOKUP(AC289,'Team data'!$B$2:$L$21,11)*$AF289)+(VLOOKUP(AC289,'Team data'!$B$2:$L$21,11)*$AG289)+$AE289,0)</f>
        <v>6.2231987366426171</v>
      </c>
      <c r="AO289">
        <f>IFERROR((VLOOKUP(AD289,'Team data'!$B$2:$L$21,11)*$AF289)+(VLOOKUP(AD289,'Team data'!$B$2:$L$21,11)*$AG289)+$AE289,0)</f>
        <v>3.3844540014325295</v>
      </c>
      <c r="AP289">
        <f t="shared" si="4"/>
        <v>35.51740226282385</v>
      </c>
    </row>
    <row r="290" spans="1:42">
      <c r="A290" t="s">
        <v>396</v>
      </c>
      <c r="B290" t="s">
        <v>37</v>
      </c>
      <c r="C290" t="s">
        <v>38</v>
      </c>
      <c r="D290" t="s">
        <v>83</v>
      </c>
      <c r="E290" t="s">
        <v>42</v>
      </c>
      <c r="F290" s="2">
        <v>0.04</v>
      </c>
      <c r="G290" s="2">
        <v>0.02</v>
      </c>
      <c r="H290" s="2">
        <v>0.05</v>
      </c>
      <c r="I290" s="2">
        <v>7.0000000000000007E-2</v>
      </c>
      <c r="J290" s="2">
        <v>7.0000000000000007E-2</v>
      </c>
      <c r="K290" s="2">
        <v>0.06</v>
      </c>
      <c r="L290" s="2">
        <f>(F290+H290+J290)/3</f>
        <v>5.3333333333333337E-2</v>
      </c>
      <c r="M290" s="2">
        <f>(G290+I290+K290)/3</f>
        <v>5.000000000000001E-2</v>
      </c>
      <c r="N290" s="2">
        <f>SUM(L290+M290)</f>
        <v>0.10333333333333335</v>
      </c>
      <c r="O290" s="2">
        <v>96</v>
      </c>
      <c r="P290" t="s">
        <v>41</v>
      </c>
      <c r="Q290" t="s">
        <v>54</v>
      </c>
      <c r="R290" t="s">
        <v>84</v>
      </c>
      <c r="S290" t="s">
        <v>69</v>
      </c>
      <c r="T290" t="s">
        <v>74</v>
      </c>
      <c r="V290" t="s">
        <v>77</v>
      </c>
      <c r="X290" t="s">
        <v>80</v>
      </c>
      <c r="Z290" t="s">
        <v>85</v>
      </c>
      <c r="AA290" t="s">
        <v>66</v>
      </c>
      <c r="AB290" t="s">
        <v>79</v>
      </c>
      <c r="AC290" t="s">
        <v>57</v>
      </c>
      <c r="AD290" t="s">
        <v>78</v>
      </c>
      <c r="AE290" t="str">
        <f>IF(O290&gt;59,"2","1")</f>
        <v>2</v>
      </c>
      <c r="AF290">
        <f>IF(C290="D",L290*6, IF( C290="M",L290*5, L290*4))</f>
        <v>0.32</v>
      </c>
      <c r="AG290">
        <f>IF(D290="D",M290*3, IF( D290="M",M290*3, M290*3))</f>
        <v>0.15000000000000002</v>
      </c>
      <c r="AH290">
        <f>IFERROR(((VLOOKUP(Q290,'Team data'!$B$2:$L$21,11)*$AF290)+(VLOOKUP(Q290,'Team data'!$B$2:$L$21,11)*$AG290)+$AE290),0)+IFERROR((VLOOKUP(R290,'Team data'!$B$2:$L$21,11)*$AF290)+(VLOOKUP(R290,'Team data'!$B$2:$L$21,11)*$AG290)+$AE290,0)</f>
        <v>4.9134849865044945</v>
      </c>
      <c r="AI290">
        <f>IFERROR((VLOOKUP(S290,'Team data'!$B$2:$L$21,11)*$AF290)+(VLOOKUP(S290,'Team data'!$B$2:$L$21,11)*$AG290)+$AE290,0)</f>
        <v>2.4625981713937568</v>
      </c>
      <c r="AJ290">
        <f>IFERROR(((VLOOKUP(T290,'Team data'!$B$2:$L$21,11)*$AF290)+(VLOOKUP(T290,'Team data'!$B$2:$L$21,11)*$AG290)+$AE290),0)+IFERROR((VLOOKUP(U290,'Team data'!$B$2:$L$21,11)*$AF290)+(VLOOKUP(U290,'Team data'!$B$2:$L$21,11)*$AG290)+$AE290,0)</f>
        <v>2.5742786845240038</v>
      </c>
      <c r="AK290">
        <f>IFERROR(((VLOOKUP(V290,'Team data'!$B$2:$L$21,11)*$AF290)+(VLOOKUP(V290,'Team data'!$B$2:$L$21,11)*$AG290)+$AE290),0)+IFERROR((VLOOKUP(W290,'Team data'!$B$2:$L$21,11)*$AF290)+(VLOOKUP(W290,'Team data'!$B$2:$L$21,11)*$AG290)+$AE290,0)</f>
        <v>2.2966786724128729</v>
      </c>
      <c r="AL290">
        <f>IFERROR(((VLOOKUP(X290,'Team data'!$B$2:$L$21,11)*$AF290)+(VLOOKUP(X290,'Team data'!$B$2:$L$21,11)*$AG290)+$AE290),0)+IFERROR((VLOOKUP(Y290,'Team data'!$B$2:$L$21,11)*$AF290)+(VLOOKUP(Y290,'Team data'!$B$2:$L$21,11)*$AG290)+$AE290,0)</f>
        <v>2.284214548511351</v>
      </c>
      <c r="AM290">
        <f>IFERROR(((VLOOKUP(Z290,'Team data'!$B$2:$L$21,11)*$AF290)+(VLOOKUP(Z290,'Team data'!$B$2:$L$21,11)*$AG290)+$AE290),0)+IFERROR((VLOOKUP(AA290,'Team data'!$B$2:$L$21,11)*$AF290)+(VLOOKUP(AA290,'Team data'!$B$2:$L$21,11)*$AG290)+$AE290,0)</f>
        <v>4.9590371945129821</v>
      </c>
      <c r="AN290">
        <f>IFERROR(((VLOOKUP(AB290,'Team data'!$B$2:$L$21,11)*$AF290)+(VLOOKUP(AB290,'Team data'!$B$2:$L$21,11)*$AG290)+$AE290),0)+IFERROR((VLOOKUP(AC290,'Team data'!$B$2:$L$21,11)*$AF290)+(VLOOKUP(AC290,'Team data'!$B$2:$L$21,11)*$AG290)+$AE290,0)</f>
        <v>4.9521287223574531</v>
      </c>
      <c r="AO290">
        <f>IFERROR((VLOOKUP(AD290,'Team data'!$B$2:$L$21,11)*$AF290)+(VLOOKUP(AD290,'Team data'!$B$2:$L$21,11)*$AG290)+$AE290,0)</f>
        <v>2.3939015245722879</v>
      </c>
      <c r="AP290">
        <f t="shared" si="4"/>
        <v>26.836322504789202</v>
      </c>
    </row>
    <row r="291" spans="1:42">
      <c r="A291" t="s">
        <v>397</v>
      </c>
      <c r="B291" t="s">
        <v>51</v>
      </c>
      <c r="C291" t="s">
        <v>52</v>
      </c>
      <c r="D291" t="s">
        <v>175</v>
      </c>
      <c r="E291" t="s">
        <v>66</v>
      </c>
      <c r="F291" s="2">
        <v>0.11</v>
      </c>
      <c r="G291" s="2">
        <v>0.27</v>
      </c>
      <c r="H291" s="2">
        <v>0.1</v>
      </c>
      <c r="I291" s="2">
        <v>0.46</v>
      </c>
      <c r="J291" s="2">
        <v>0.1</v>
      </c>
      <c r="K291" s="2">
        <v>0.37</v>
      </c>
      <c r="L291" s="2">
        <f>(F291+H291+J291)/3</f>
        <v>0.10333333333333335</v>
      </c>
      <c r="M291" s="2">
        <f>(G291+I291+K291)/3</f>
        <v>0.3666666666666667</v>
      </c>
      <c r="N291" s="2">
        <f>SUM(L291+M291)</f>
        <v>0.47000000000000003</v>
      </c>
      <c r="O291" s="2">
        <v>50</v>
      </c>
      <c r="P291" t="s">
        <v>41</v>
      </c>
      <c r="Q291" t="s">
        <v>46</v>
      </c>
      <c r="S291" t="s">
        <v>85</v>
      </c>
      <c r="T291" t="s">
        <v>71</v>
      </c>
      <c r="V291" t="s">
        <v>70</v>
      </c>
      <c r="X291" t="s">
        <v>68</v>
      </c>
      <c r="Z291" t="s">
        <v>104</v>
      </c>
      <c r="AA291" t="s">
        <v>176</v>
      </c>
      <c r="AB291" t="s">
        <v>60</v>
      </c>
      <c r="AC291" t="s">
        <v>176</v>
      </c>
      <c r="AD291" t="s">
        <v>69</v>
      </c>
      <c r="AE291" t="str">
        <f>IF(O291&gt;59,"2","1")</f>
        <v>1</v>
      </c>
      <c r="AF291">
        <f>IF(C291="D",L291*6, IF( C291="M",L291*5, L291*4))</f>
        <v>0.51666666666666672</v>
      </c>
      <c r="AG291">
        <f>IF(D291="D",M291*3, IF( D291="M",M291*3, M291*3))</f>
        <v>1.1000000000000001</v>
      </c>
      <c r="AH291">
        <f>IFERROR(((VLOOKUP(Q291,'Team data'!$B$2:$L$21,11)*$AF291)+(VLOOKUP(Q291,'Team data'!$B$2:$L$21,11)*$AG291)+$AE291),0)+IFERROR((VLOOKUP(R291,'Team data'!$B$2:$L$21,11)*$AF291)+(VLOOKUP(R291,'Team data'!$B$2:$L$21,11)*$AG291)+$AE291,0)</f>
        <v>2.3549094994153164</v>
      </c>
      <c r="AI291">
        <f>IFERROR((VLOOKUP(S291,'Team data'!$B$2:$L$21,11)*$AF291)+(VLOOKUP(S291,'Team data'!$B$2:$L$21,11)*$AG291)+$AE291,0)</f>
        <v>2.9753557588237012</v>
      </c>
      <c r="AJ291">
        <f>IFERROR(((VLOOKUP(T291,'Team data'!$B$2:$L$21,11)*$AF291)+(VLOOKUP(T291,'Team data'!$B$2:$L$21,11)*$AG291)+$AE291),0)+IFERROR((VLOOKUP(U291,'Team data'!$B$2:$L$21,11)*$AF291)+(VLOOKUP(U291,'Team data'!$B$2:$L$21,11)*$AG291)+$AE291,0)</f>
        <v>2.7531597668270935</v>
      </c>
      <c r="AK291">
        <f>IFERROR(((VLOOKUP(V291,'Team data'!$B$2:$L$21,11)*$AF291)+(VLOOKUP(V291,'Team data'!$B$2:$L$21,11)*$AG291)+$AE291),0)+IFERROR((VLOOKUP(W291,'Team data'!$B$2:$L$21,11)*$AF291)+(VLOOKUP(W291,'Team data'!$B$2:$L$21,11)*$AG291)+$AE291,0)</f>
        <v>3.0161645213085193</v>
      </c>
      <c r="AL291">
        <f>IFERROR(((VLOOKUP(X291,'Team data'!$B$2:$L$21,11)*$AF291)+(VLOOKUP(X291,'Team data'!$B$2:$L$21,11)*$AG291)+$AE291),0)+IFERROR((VLOOKUP(Y291,'Team data'!$B$2:$L$21,11)*$AF291)+(VLOOKUP(Y291,'Team data'!$B$2:$L$21,11)*$AG291)+$AE291,0)</f>
        <v>2.6162076304536455</v>
      </c>
      <c r="AM291">
        <f>IFERROR(((VLOOKUP(Z291,'Team data'!$B$2:$L$21,11)*$AF291)+(VLOOKUP(Z291,'Team data'!$B$2:$L$21,11)*$AG291)+$AE291),0)+IFERROR((VLOOKUP(AA291,'Team data'!$B$2:$L$21,11)*$AF291)+(VLOOKUP(AA291,'Team data'!$B$2:$L$21,11)*$AG291)+$AE291,0)</f>
        <v>5.5196936229641995</v>
      </c>
      <c r="AN291">
        <f>IFERROR(((VLOOKUP(AB291,'Team data'!$B$2:$L$21,11)*$AF291)+(VLOOKUP(AB291,'Team data'!$B$2:$L$21,11)*$AG291)+$AE291),0)+IFERROR((VLOOKUP(AC291,'Team data'!$B$2:$L$21,11)*$AF291)+(VLOOKUP(AC291,'Team data'!$B$2:$L$21,11)*$AG291)+$AE291,0)</f>
        <v>5.1571153051399428</v>
      </c>
      <c r="AO291">
        <f>IFERROR((VLOOKUP(AD291,'Team data'!$B$2:$L$21,11)*$AF291)+(VLOOKUP(AD291,'Team data'!$B$2:$L$21,11)*$AG291)+$AE291,0)</f>
        <v>2.591206476070723</v>
      </c>
      <c r="AP291">
        <f t="shared" si="4"/>
        <v>26.983812581003143</v>
      </c>
    </row>
    <row r="292" spans="1:42">
      <c r="A292" t="s">
        <v>398</v>
      </c>
      <c r="B292" t="s">
        <v>87</v>
      </c>
      <c r="C292" t="s">
        <v>88</v>
      </c>
      <c r="D292" t="s">
        <v>39</v>
      </c>
      <c r="E292" t="s">
        <v>40</v>
      </c>
      <c r="F292" s="2">
        <v>0.31</v>
      </c>
      <c r="G292" s="2">
        <v>0.22</v>
      </c>
      <c r="H292" s="2">
        <v>0.44</v>
      </c>
      <c r="I292" s="2">
        <v>0.21</v>
      </c>
      <c r="J292" s="2">
        <v>0.41</v>
      </c>
      <c r="K292" s="2">
        <v>0.18</v>
      </c>
      <c r="L292" s="2">
        <f>(F292+H292+J292)/3</f>
        <v>0.38666666666666666</v>
      </c>
      <c r="M292" s="2">
        <f>(G292+I292+K292)/3</f>
        <v>0.20333333333333334</v>
      </c>
      <c r="N292" s="2">
        <f>SUM(L292+M292)</f>
        <v>0.59</v>
      </c>
      <c r="O292" s="2">
        <v>92</v>
      </c>
      <c r="P292" t="s">
        <v>41</v>
      </c>
      <c r="Q292" t="s">
        <v>42</v>
      </c>
      <c r="S292" t="s">
        <v>43</v>
      </c>
      <c r="T292" t="s">
        <v>44</v>
      </c>
      <c r="V292" t="s">
        <v>45</v>
      </c>
      <c r="X292" t="s">
        <v>46</v>
      </c>
      <c r="Z292" t="s">
        <v>47</v>
      </c>
      <c r="AB292" t="s">
        <v>48</v>
      </c>
      <c r="AD292" t="s">
        <v>49</v>
      </c>
      <c r="AE292" t="str">
        <f>IF(O292&gt;59,"2","1")</f>
        <v>2</v>
      </c>
      <c r="AF292">
        <f>IF(C292="D",L292*6, IF( C292="M",L292*5, L292*4))</f>
        <v>1.5466666666666666</v>
      </c>
      <c r="AG292">
        <f>IF(D292="D",M292*3, IF( D292="M",M292*3, M292*3))</f>
        <v>0.61</v>
      </c>
      <c r="AH292">
        <f>IFERROR(((VLOOKUP(Q292,'Team data'!$B$2:$L$21,11)*$AF292)+(VLOOKUP(Q292,'Team data'!$B$2:$L$21,11)*$AG292)+$AE292),0)+IFERROR((VLOOKUP(R292,'Team data'!$B$2:$L$21,11)*$AF292)+(VLOOKUP(R292,'Team data'!$B$2:$L$21,11)*$AG292)+$AE292,0)</f>
        <v>4.2598223380847804</v>
      </c>
      <c r="AI292">
        <f>IFERROR((VLOOKUP(S292,'Team data'!$B$2:$L$21,11)*$AF292)+(VLOOKUP(S292,'Team data'!$B$2:$L$21,11)*$AG292)+$AE292,0)</f>
        <v>3.9334662993336211</v>
      </c>
      <c r="AJ292">
        <f>IFERROR(((VLOOKUP(T292,'Team data'!$B$2:$L$21,11)*$AF292)+(VLOOKUP(T292,'Team data'!$B$2:$L$21,11)*$AG292)+$AE292),0)+IFERROR((VLOOKUP(U292,'Team data'!$B$2:$L$21,11)*$AF292)+(VLOOKUP(U292,'Team data'!$B$2:$L$21,11)*$AG292)+$AE292,0)</f>
        <v>4.2070590333320119</v>
      </c>
      <c r="AK292">
        <f>IFERROR(((VLOOKUP(V292,'Team data'!$B$2:$L$21,11)*$AF292)+(VLOOKUP(V292,'Team data'!$B$2:$L$21,11)*$AG292)+$AE292),0)+IFERROR((VLOOKUP(W292,'Team data'!$B$2:$L$21,11)*$AF292)+(VLOOKUP(W292,'Team data'!$B$2:$L$21,11)*$AG292)+$AE292,0)</f>
        <v>3.3041617935237175</v>
      </c>
      <c r="AL292">
        <f>IFERROR(((VLOOKUP(X292,'Team data'!$B$2:$L$21,11)*$AF292)+(VLOOKUP(X292,'Team data'!$B$2:$L$21,11)*$AG292)+$AE292),0)+IFERROR((VLOOKUP(Y292,'Team data'!$B$2:$L$21,11)*$AF292)+(VLOOKUP(Y292,'Team data'!$B$2:$L$21,11)*$AG292)+$AE292,0)</f>
        <v>3.8074772084983701</v>
      </c>
      <c r="AM292">
        <f>IFERROR(((VLOOKUP(Z292,'Team data'!$B$2:$L$21,11)*$AF292)+(VLOOKUP(Z292,'Team data'!$B$2:$L$21,11)*$AG292)+$AE292),0)+IFERROR((VLOOKUP(AA292,'Team data'!$B$2:$L$21,11)*$AF292)+(VLOOKUP(AA292,'Team data'!$B$2:$L$21,11)*$AG292)+$AE292,0)</f>
        <v>4.9017931188415034</v>
      </c>
      <c r="AN292">
        <f>IFERROR(((VLOOKUP(AB292,'Team data'!$B$2:$L$21,11)*$AF292)+(VLOOKUP(AB292,'Team data'!$B$2:$L$21,11)*$AG292)+$AE292),0)+IFERROR((VLOOKUP(AC292,'Team data'!$B$2:$L$21,11)*$AF292)+(VLOOKUP(AC292,'Team data'!$B$2:$L$21,11)*$AG292)+$AE292,0)</f>
        <v>3.0273418851010891</v>
      </c>
      <c r="AO292">
        <f>IFERROR((VLOOKUP(AD292,'Team data'!$B$2:$L$21,11)*$AF292)+(VLOOKUP(AD292,'Team data'!$B$2:$L$21,11)*$AG292)+$AE292,0)</f>
        <v>3.9518345741328353</v>
      </c>
      <c r="AP292">
        <f t="shared" si="4"/>
        <v>31.392956250847927</v>
      </c>
    </row>
    <row r="293" spans="1:42">
      <c r="A293" t="s">
        <v>399</v>
      </c>
      <c r="B293" t="s">
        <v>51</v>
      </c>
      <c r="C293" t="s">
        <v>52</v>
      </c>
      <c r="D293" t="s">
        <v>122</v>
      </c>
      <c r="E293" t="s">
        <v>61</v>
      </c>
      <c r="F293" s="2">
        <v>0.08</v>
      </c>
      <c r="G293" s="2">
        <v>0.04</v>
      </c>
      <c r="H293" s="2">
        <v>0.08</v>
      </c>
      <c r="I293" s="2">
        <v>7.0000000000000007E-2</v>
      </c>
      <c r="J293" s="2">
        <v>7.0000000000000007E-2</v>
      </c>
      <c r="K293" s="2">
        <v>0.06</v>
      </c>
      <c r="L293" s="2">
        <f>(F293+H293+J293)/3</f>
        <v>7.6666666666666675E-2</v>
      </c>
      <c r="M293" s="2">
        <f>(G293+I293+K293)/3</f>
        <v>5.6666666666666671E-2</v>
      </c>
      <c r="N293" s="2">
        <f>SUM(L293+M293)</f>
        <v>0.13333333333333336</v>
      </c>
      <c r="O293" s="2">
        <v>57</v>
      </c>
      <c r="P293" t="s">
        <v>41</v>
      </c>
      <c r="Q293" t="s">
        <v>59</v>
      </c>
      <c r="S293" t="s">
        <v>56</v>
      </c>
      <c r="T293" t="s">
        <v>74</v>
      </c>
      <c r="U293" t="s">
        <v>66</v>
      </c>
      <c r="V293" t="s">
        <v>47</v>
      </c>
      <c r="X293" t="s">
        <v>91</v>
      </c>
      <c r="Z293" t="s">
        <v>105</v>
      </c>
      <c r="AB293" t="s">
        <v>46</v>
      </c>
      <c r="AD293" t="s">
        <v>84</v>
      </c>
      <c r="AE293" t="str">
        <f>IF(O293&gt;59,"2","1")</f>
        <v>1</v>
      </c>
      <c r="AF293">
        <f>IF(C293="D",L293*6, IF( C293="M",L293*5, L293*4))</f>
        <v>0.38333333333333336</v>
      </c>
      <c r="AG293">
        <f>IF(D293="D",M293*3, IF( D293="M",M293*3, M293*3))</f>
        <v>0.17</v>
      </c>
      <c r="AH293">
        <f>IFERROR(((VLOOKUP(Q293,'Team data'!$B$2:$L$21,11)*$AF293)+(VLOOKUP(Q293,'Team data'!$B$2:$L$21,11)*$AG293)+$AE293),0)+IFERROR((VLOOKUP(R293,'Team data'!$B$2:$L$21,11)*$AF293)+(VLOOKUP(R293,'Team data'!$B$2:$L$21,11)*$AG293)+$AE293,0)</f>
        <v>1.4627997956371162</v>
      </c>
      <c r="AI293">
        <f>IFERROR((VLOOKUP(S293,'Team data'!$B$2:$L$21,11)*$AF293)+(VLOOKUP(S293,'Team data'!$B$2:$L$21,11)*$AG293)+$AE293,0)</f>
        <v>1.5191712471949628</v>
      </c>
      <c r="AJ293">
        <f>IFERROR(((VLOOKUP(T293,'Team data'!$B$2:$L$21,11)*$AF293)+(VLOOKUP(T293,'Team data'!$B$2:$L$21,11)*$AG293)+$AE293),0)+IFERROR((VLOOKUP(U293,'Team data'!$B$2:$L$21,11)*$AF293)+(VLOOKUP(U293,'Team data'!$B$2:$L$21,11)*$AG293)+$AE293,0)</f>
        <v>3.129079250277695</v>
      </c>
      <c r="AK293">
        <f>IFERROR(((VLOOKUP(V293,'Team data'!$B$2:$L$21,11)*$AF293)+(VLOOKUP(V293,'Team data'!$B$2:$L$21,11)*$AG293)+$AE293),0)+IFERROR((VLOOKUP(W293,'Team data'!$B$2:$L$21,11)*$AF293)+(VLOOKUP(W293,'Team data'!$B$2:$L$21,11)*$AG293)+$AE293,0)</f>
        <v>1.7445095173534615</v>
      </c>
      <c r="AL293">
        <f>IFERROR(((VLOOKUP(X293,'Team data'!$B$2:$L$21,11)*$AF293)+(VLOOKUP(X293,'Team data'!$B$2:$L$21,11)*$AG293)+$AE293),0)+IFERROR((VLOOKUP(Y293,'Team data'!$B$2:$L$21,11)*$AF293)+(VLOOKUP(Y293,'Team data'!$B$2:$L$21,11)*$AG293)+$AE293,0)</f>
        <v>1.3492812739045172</v>
      </c>
      <c r="AM293">
        <f>IFERROR(((VLOOKUP(Z293,'Team data'!$B$2:$L$21,11)*$AF293)+(VLOOKUP(Z293,'Team data'!$B$2:$L$21,11)*$AG293)+$AE293),0)+IFERROR((VLOOKUP(AA293,'Team data'!$B$2:$L$21,11)*$AF293)+(VLOOKUP(AA293,'Team data'!$B$2:$L$21,11)*$AG293)+$AE293,0)</f>
        <v>1.2635838530553027</v>
      </c>
      <c r="AN293">
        <f>IFERROR(((VLOOKUP(AB293,'Team data'!$B$2:$L$21,11)*$AF293)+(VLOOKUP(AB293,'Team data'!$B$2:$L$21,11)*$AG293)+$AE293),0)+IFERROR((VLOOKUP(AC293,'Team data'!$B$2:$L$21,11)*$AF293)+(VLOOKUP(AC293,'Team data'!$B$2:$L$21,11)*$AG293)+$AE293,0)</f>
        <v>1.463742220418438</v>
      </c>
      <c r="AO293">
        <f>IFERROR((VLOOKUP(AD293,'Team data'!$B$2:$L$21,11)*$AF293)+(VLOOKUP(AD293,'Team data'!$B$2:$L$21,11)*$AG293)+$AE293,0)</f>
        <v>1.5662624413185688</v>
      </c>
      <c r="AP293">
        <f t="shared" si="4"/>
        <v>13.498429599160064</v>
      </c>
    </row>
    <row r="294" spans="1:42">
      <c r="A294" t="s">
        <v>400</v>
      </c>
      <c r="B294" t="s">
        <v>51</v>
      </c>
      <c r="C294" t="s">
        <v>52</v>
      </c>
      <c r="D294" t="s">
        <v>95</v>
      </c>
      <c r="E294" t="s">
        <v>76</v>
      </c>
      <c r="F294" s="2">
        <v>0.11</v>
      </c>
      <c r="G294" s="2">
        <v>0.11</v>
      </c>
      <c r="H294" s="2">
        <v>0.11</v>
      </c>
      <c r="I294" s="2">
        <v>7.0000000000000007E-2</v>
      </c>
      <c r="J294" s="2">
        <v>0.12</v>
      </c>
      <c r="K294" s="2">
        <v>0.11</v>
      </c>
      <c r="L294" s="2">
        <f>(F294+H294+J294)/3</f>
        <v>0.11333333333333333</v>
      </c>
      <c r="M294" s="2">
        <f>(G294+I294+K294)/3</f>
        <v>9.6666666666666665E-2</v>
      </c>
      <c r="N294" s="2">
        <f>SUM(L294+M294)</f>
        <v>0.21</v>
      </c>
      <c r="O294" s="2">
        <v>75</v>
      </c>
      <c r="P294" t="s">
        <v>41</v>
      </c>
      <c r="Q294" t="s">
        <v>49</v>
      </c>
      <c r="S294" t="s">
        <v>44</v>
      </c>
      <c r="T294" t="s">
        <v>97</v>
      </c>
      <c r="V294" t="s">
        <v>61</v>
      </c>
      <c r="X294" t="s">
        <v>60</v>
      </c>
      <c r="Z294" t="s">
        <v>40</v>
      </c>
      <c r="AB294" t="s">
        <v>98</v>
      </c>
      <c r="AC294" t="s">
        <v>85</v>
      </c>
      <c r="AD294" t="s">
        <v>99</v>
      </c>
      <c r="AE294" t="str">
        <f>IF(O294&gt;59,"2","1")</f>
        <v>2</v>
      </c>
      <c r="AF294">
        <f>IF(C294="D",L294*6, IF( C294="M",L294*5, L294*4))</f>
        <v>0.56666666666666665</v>
      </c>
      <c r="AG294">
        <f>IF(D294="D",M294*3, IF( D294="M",M294*3, M294*3))</f>
        <v>0.28999999999999998</v>
      </c>
      <c r="AH294">
        <f>IFERROR(((VLOOKUP(Q294,'Team data'!$B$2:$L$21,11)*$AF294)+(VLOOKUP(Q294,'Team data'!$B$2:$L$21,11)*$AG294)+$AE294),0)+IFERROR((VLOOKUP(R294,'Team data'!$B$2:$L$21,11)*$AF294)+(VLOOKUP(R294,'Team data'!$B$2:$L$21,11)*$AG294)+$AE294,0)</f>
        <v>2.7753036870975869</v>
      </c>
      <c r="AI294">
        <f>IFERROR((VLOOKUP(S294,'Team data'!$B$2:$L$21,11)*$AF294)+(VLOOKUP(S294,'Team data'!$B$2:$L$21,11)*$AG294)+$AE294,0)</f>
        <v>2.8766834181859768</v>
      </c>
      <c r="AJ294">
        <f>IFERROR(((VLOOKUP(T294,'Team data'!$B$2:$L$21,11)*$AF294)+(VLOOKUP(T294,'Team data'!$B$2:$L$21,11)*$AG294)+$AE294),0)+IFERROR((VLOOKUP(U294,'Team data'!$B$2:$L$21,11)*$AF294)+(VLOOKUP(U294,'Team data'!$B$2:$L$21,11)*$AG294)+$AE294,0)</f>
        <v>2.8431753904127337</v>
      </c>
      <c r="AK294">
        <f>IFERROR(((VLOOKUP(V294,'Team data'!$B$2:$L$21,11)*$AF294)+(VLOOKUP(V294,'Team data'!$B$2:$L$21,11)*$AG294)+$AE294),0)+IFERROR((VLOOKUP(W294,'Team data'!$B$2:$L$21,11)*$AF294)+(VLOOKUP(W294,'Team data'!$B$2:$L$21,11)*$AG294)+$AE294,0)</f>
        <v>2.9289939382980679</v>
      </c>
      <c r="AL294">
        <f>IFERROR(((VLOOKUP(X294,'Team data'!$B$2:$L$21,11)*$AF294)+(VLOOKUP(X294,'Team data'!$B$2:$L$21,11)*$AG294)+$AE294),0)+IFERROR((VLOOKUP(Y294,'Team data'!$B$2:$L$21,11)*$AF294)+(VLOOKUP(Y294,'Team data'!$B$2:$L$21,11)*$AG294)+$AE294,0)</f>
        <v>2.7753036870975869</v>
      </c>
      <c r="AM294">
        <f>IFERROR(((VLOOKUP(Z294,'Team data'!$B$2:$L$21,11)*$AF294)+(VLOOKUP(Z294,'Team data'!$B$2:$L$21,11)*$AG294)+$AE294),0)+IFERROR((VLOOKUP(AA294,'Team data'!$B$2:$L$21,11)*$AF294)+(VLOOKUP(AA294,'Team data'!$B$2:$L$21,11)*$AG294)+$AE294,0)</f>
        <v>2.7883211316839169</v>
      </c>
      <c r="AN294">
        <f>IFERROR(((VLOOKUP(AB294,'Team data'!$B$2:$L$21,11)*$AF294)+(VLOOKUP(AB294,'Team data'!$B$2:$L$21,11)*$AG294)+$AE294),0)+IFERROR((VLOOKUP(AC294,'Team data'!$B$2:$L$21,11)*$AF294)+(VLOOKUP(AC294,'Team data'!$B$2:$L$21,11)*$AG294)+$AE294,0)</f>
        <v>5.8505120791150524</v>
      </c>
      <c r="AO294">
        <f>IFERROR((VLOOKUP(AD294,'Team data'!$B$2:$L$21,11)*$AF294)+(VLOOKUP(AD294,'Team data'!$B$2:$L$21,11)*$AG294)+$AE294,0)</f>
        <v>2.7165032980646915</v>
      </c>
      <c r="AP294">
        <f t="shared" si="4"/>
        <v>25.554796629955611</v>
      </c>
    </row>
    <row r="295" spans="1:42">
      <c r="A295" t="s">
        <v>401</v>
      </c>
      <c r="B295" t="s">
        <v>51</v>
      </c>
      <c r="C295" t="s">
        <v>52</v>
      </c>
      <c r="D295" t="s">
        <v>65</v>
      </c>
      <c r="E295" t="s">
        <v>46</v>
      </c>
      <c r="F295" s="2">
        <v>0.01</v>
      </c>
      <c r="G295" s="2">
        <v>0.08</v>
      </c>
      <c r="H295" s="2">
        <v>0.01</v>
      </c>
      <c r="I295" s="2">
        <v>0.05</v>
      </c>
      <c r="J295" s="2">
        <v>0.02</v>
      </c>
      <c r="K295" s="2">
        <v>0.05</v>
      </c>
      <c r="L295" s="2">
        <f>(F295+H295+J295)/3</f>
        <v>1.3333333333333334E-2</v>
      </c>
      <c r="M295" s="2">
        <f>(G295+I295+K295)/3</f>
        <v>0.06</v>
      </c>
      <c r="N295" s="2">
        <f>SUM(L295+M295)</f>
        <v>7.3333333333333334E-2</v>
      </c>
      <c r="O295" s="2">
        <v>32</v>
      </c>
      <c r="P295" t="s">
        <v>41</v>
      </c>
      <c r="Q295" t="s">
        <v>66</v>
      </c>
      <c r="S295" t="s">
        <v>67</v>
      </c>
      <c r="T295" t="s">
        <v>68</v>
      </c>
      <c r="U295" t="s">
        <v>45</v>
      </c>
      <c r="V295" t="s">
        <v>69</v>
      </c>
      <c r="X295" t="s">
        <v>54</v>
      </c>
      <c r="Z295" t="s">
        <v>70</v>
      </c>
      <c r="AA295" t="s">
        <v>59</v>
      </c>
      <c r="AB295" t="s">
        <v>71</v>
      </c>
      <c r="AD295" t="s">
        <v>42</v>
      </c>
      <c r="AE295" t="str">
        <f>IF(O295&gt;59,"2","1")</f>
        <v>1</v>
      </c>
      <c r="AF295">
        <f>IF(C295="D",L295*6, IF( C295="M",L295*5, L295*4))</f>
        <v>6.6666666666666666E-2</v>
      </c>
      <c r="AG295">
        <f>IF(D295="D",M295*3, IF( D295="M",M295*3, M295*3))</f>
        <v>0.18</v>
      </c>
      <c r="AH295">
        <f>IFERROR(((VLOOKUP(Q295,'Team data'!$B$2:$L$21,11)*$AF295)+(VLOOKUP(Q295,'Team data'!$B$2:$L$21,11)*$AG295)+$AE295),0)+IFERROR((VLOOKUP(R295,'Team data'!$B$2:$L$21,11)*$AF295)+(VLOOKUP(R295,'Team data'!$B$2:$L$21,11)*$AG295)+$AE295,0)</f>
        <v>1.2019299981502438</v>
      </c>
      <c r="AI295">
        <f>IFERROR((VLOOKUP(S295,'Team data'!$B$2:$L$21,11)*$AF295)+(VLOOKUP(S295,'Team data'!$B$2:$L$21,11)*$AG295)+$AE295,0)</f>
        <v>1.2232391939502778</v>
      </c>
      <c r="AJ295">
        <f>IFERROR(((VLOOKUP(T295,'Team data'!$B$2:$L$21,11)*$AF295)+(VLOOKUP(T295,'Team data'!$B$2:$L$21,11)*$AG295)+$AE295),0)+IFERROR((VLOOKUP(U295,'Team data'!$B$2:$L$21,11)*$AF295)+(VLOOKUP(U295,'Team data'!$B$2:$L$21,11)*$AG295)+$AE295,0)</f>
        <v>2.3957588734697044</v>
      </c>
      <c r="AK295">
        <f>IFERROR(((VLOOKUP(V295,'Team data'!$B$2:$L$21,11)*$AF295)+(VLOOKUP(V295,'Team data'!$B$2:$L$21,11)*$AG295)+$AE295),0)+IFERROR((VLOOKUP(W295,'Team data'!$B$2:$L$21,11)*$AF295)+(VLOOKUP(W295,'Team data'!$B$2:$L$21,11)*$AG295)+$AE295,0)</f>
        <v>1.2427820190293475</v>
      </c>
      <c r="AL295">
        <f>IFERROR(((VLOOKUP(X295,'Team data'!$B$2:$L$21,11)*$AF295)+(VLOOKUP(X295,'Team data'!$B$2:$L$21,11)*$AG295)+$AE295),0)+IFERROR((VLOOKUP(Y295,'Team data'!$B$2:$L$21,11)*$AF295)+(VLOOKUP(Y295,'Team data'!$B$2:$L$21,11)*$AG295)+$AE295,0)</f>
        <v>1.2269874075665752</v>
      </c>
      <c r="AM295">
        <f>IFERROR(((VLOOKUP(Z295,'Team data'!$B$2:$L$21,11)*$AF295)+(VLOOKUP(Z295,'Team data'!$B$2:$L$21,11)*$AG295)+$AE295),0)+IFERROR((VLOOKUP(AA295,'Team data'!$B$2:$L$21,11)*$AF295)+(VLOOKUP(AA295,'Team data'!$B$2:$L$21,11)*$AG295)+$AE295,0)</f>
        <v>2.5139293211423417</v>
      </c>
      <c r="AN295">
        <f>IFERROR(((VLOOKUP(AB295,'Team data'!$B$2:$L$21,11)*$AF295)+(VLOOKUP(AB295,'Team data'!$B$2:$L$21,11)*$AG295)+$AE295),0)+IFERROR((VLOOKUP(AC295,'Team data'!$B$2:$L$21,11)*$AF295)+(VLOOKUP(AC295,'Team data'!$B$2:$L$21,11)*$AG295)+$AE295,0)</f>
        <v>1.2674924180313503</v>
      </c>
      <c r="AO295">
        <f>IFERROR((VLOOKUP(AD295,'Team data'!$B$2:$L$21,11)*$AF295)+(VLOOKUP(AD295,'Team data'!$B$2:$L$21,11)*$AG295)+$AE295,0)</f>
        <v>1.2584649969370536</v>
      </c>
      <c r="AP295">
        <f t="shared" si="4"/>
        <v>12.330584228276896</v>
      </c>
    </row>
    <row r="296" spans="1:42">
      <c r="A296" t="s">
        <v>402</v>
      </c>
      <c r="B296" t="s">
        <v>51</v>
      </c>
      <c r="C296" t="s">
        <v>52</v>
      </c>
      <c r="D296" t="s">
        <v>89</v>
      </c>
      <c r="E296" t="s">
        <v>55</v>
      </c>
      <c r="F296" s="2">
        <v>0.27</v>
      </c>
      <c r="G296" s="2">
        <v>0.06</v>
      </c>
      <c r="H296" s="2">
        <v>0.32</v>
      </c>
      <c r="I296" s="2">
        <v>7.0000000000000007E-2</v>
      </c>
      <c r="J296" s="2">
        <v>0.28999999999999998</v>
      </c>
      <c r="K296" s="2">
        <v>0.1</v>
      </c>
      <c r="L296" s="2">
        <f>(F296+H296+J296)/3</f>
        <v>0.29333333333333339</v>
      </c>
      <c r="M296" s="2">
        <f>(G296+I296+K296)/3</f>
        <v>7.6666666666666675E-2</v>
      </c>
      <c r="N296" s="2">
        <f>SUM(L296+M296)</f>
        <v>0.37000000000000005</v>
      </c>
      <c r="O296" s="2">
        <v>74</v>
      </c>
      <c r="P296" t="s">
        <v>41</v>
      </c>
      <c r="Q296" t="s">
        <v>90</v>
      </c>
      <c r="S296" t="s">
        <v>80</v>
      </c>
      <c r="T296" t="s">
        <v>46</v>
      </c>
      <c r="U296" t="s">
        <v>84</v>
      </c>
      <c r="V296" t="s">
        <v>49</v>
      </c>
      <c r="X296" t="s">
        <v>66</v>
      </c>
      <c r="Z296" t="s">
        <v>43</v>
      </c>
      <c r="AB296" t="s">
        <v>91</v>
      </c>
      <c r="AD296" t="s">
        <v>85</v>
      </c>
      <c r="AE296" t="str">
        <f>IF(O296&gt;59,"2","1")</f>
        <v>2</v>
      </c>
      <c r="AF296">
        <f>IF(C296="D",L296*6, IF( C296="M",L296*5, L296*4))</f>
        <v>1.466666666666667</v>
      </c>
      <c r="AG296">
        <f>IF(D296="D",M296*3, IF( D296="M",M296*3, M296*3))</f>
        <v>0.23000000000000004</v>
      </c>
      <c r="AH296">
        <f>IFERROR(((VLOOKUP(Q296,'Team data'!$B$2:$L$21,11)*$AF296)+(VLOOKUP(Q296,'Team data'!$B$2:$L$21,11)*$AG296)+$AE296),0)+IFERROR((VLOOKUP(R296,'Team data'!$B$2:$L$21,11)*$AF296)+(VLOOKUP(R296,'Team data'!$B$2:$L$21,11)*$AG296)+$AE296,0)</f>
        <v>4.1159334873114162</v>
      </c>
      <c r="AI296">
        <f>IFERROR((VLOOKUP(S296,'Team data'!$B$2:$L$21,11)*$AF296)+(VLOOKUP(S296,'Team data'!$B$2:$L$21,11)*$AG296)+$AE296,0)</f>
        <v>3.0259943630657995</v>
      </c>
      <c r="AJ296">
        <f>IFERROR(((VLOOKUP(T296,'Team data'!$B$2:$L$21,11)*$AF296)+(VLOOKUP(T296,'Team data'!$B$2:$L$21,11)*$AG296)+$AE296),0)+IFERROR((VLOOKUP(U296,'Team data'!$B$2:$L$21,11)*$AF296)+(VLOOKUP(U296,'Team data'!$B$2:$L$21,11)*$AG296)+$AE296,0)</f>
        <v>7.1582673061694981</v>
      </c>
      <c r="AK296">
        <f>IFERROR(((VLOOKUP(V296,'Team data'!$B$2:$L$21,11)*$AF296)+(VLOOKUP(V296,'Team data'!$B$2:$L$21,11)*$AG296)+$AE296),0)+IFERROR((VLOOKUP(W296,'Team data'!$B$2:$L$21,11)*$AF296)+(VLOOKUP(W296,'Team data'!$B$2:$L$21,11)*$AG296)+$AE296,0)</f>
        <v>3.5355236448742091</v>
      </c>
      <c r="AL296">
        <f>IFERROR(((VLOOKUP(X296,'Team data'!$B$2:$L$21,11)*$AF296)+(VLOOKUP(X296,'Team data'!$B$2:$L$21,11)*$AG296)+$AE296),0)+IFERROR((VLOOKUP(Y296,'Team data'!$B$2:$L$21,11)*$AF296)+(VLOOKUP(Y296,'Team data'!$B$2:$L$21,11)*$AG296)+$AE296,0)</f>
        <v>3.3889509332226226</v>
      </c>
      <c r="AM296">
        <f>IFERROR(((VLOOKUP(Z296,'Team data'!$B$2:$L$21,11)*$AF296)+(VLOOKUP(Z296,'Team data'!$B$2:$L$21,11)*$AG296)+$AE296),0)+IFERROR((VLOOKUP(AA296,'Team data'!$B$2:$L$21,11)*$AF296)+(VLOOKUP(AA296,'Team data'!$B$2:$L$21,11)*$AG296)+$AE296,0)</f>
        <v>3.5210731783011027</v>
      </c>
      <c r="AN296">
        <f>IFERROR(((VLOOKUP(AB296,'Team data'!$B$2:$L$21,11)*$AF296)+(VLOOKUP(AB296,'Team data'!$B$2:$L$21,11)*$AG296)+$AE296),0)+IFERROR((VLOOKUP(AC296,'Team data'!$B$2:$L$21,11)*$AF296)+(VLOOKUP(AC296,'Team data'!$B$2:$L$21,11)*$AG296)+$AE296,0)</f>
        <v>3.0709889663698755</v>
      </c>
      <c r="AO296">
        <f>IFERROR((VLOOKUP(AD296,'Team data'!$B$2:$L$21,11)*$AF296)+(VLOOKUP(AD296,'Team data'!$B$2:$L$21,11)*$AG296)+$AE296,0)</f>
        <v>4.0731053221469358</v>
      </c>
      <c r="AP296">
        <f t="shared" si="4"/>
        <v>31.889837201461461</v>
      </c>
    </row>
    <row r="297" spans="1:42">
      <c r="A297" t="s">
        <v>403</v>
      </c>
      <c r="B297" t="s">
        <v>51</v>
      </c>
      <c r="C297" t="s">
        <v>52</v>
      </c>
      <c r="D297" t="s">
        <v>110</v>
      </c>
      <c r="E297" t="s">
        <v>91</v>
      </c>
      <c r="F297" s="2">
        <v>0.75</v>
      </c>
      <c r="G297" s="2">
        <v>0.34</v>
      </c>
      <c r="H297" s="2">
        <v>0.79</v>
      </c>
      <c r="I297" s="2">
        <v>0.31</v>
      </c>
      <c r="J297" s="2">
        <v>0.81</v>
      </c>
      <c r="K297" s="2">
        <v>0.28000000000000003</v>
      </c>
      <c r="L297" s="2">
        <f>(F297+H297+J297)/3</f>
        <v>0.78333333333333333</v>
      </c>
      <c r="M297" s="2">
        <f>(G297+I297+K297)/3</f>
        <v>0.31</v>
      </c>
      <c r="N297" s="2">
        <f>SUM(L297+M297)</f>
        <v>1.0933333333333333</v>
      </c>
      <c r="O297" s="4">
        <v>89</v>
      </c>
      <c r="P297" t="s">
        <v>41</v>
      </c>
      <c r="Q297" t="s">
        <v>104</v>
      </c>
      <c r="S297" t="s">
        <v>105</v>
      </c>
      <c r="T297" t="s">
        <v>69</v>
      </c>
      <c r="V297" t="s">
        <v>42</v>
      </c>
      <c r="X297" t="s">
        <v>71</v>
      </c>
      <c r="Z297" t="s">
        <v>99</v>
      </c>
      <c r="AA297" t="s">
        <v>111</v>
      </c>
      <c r="AB297" t="s">
        <v>68</v>
      </c>
      <c r="AD297" t="s">
        <v>56</v>
      </c>
      <c r="AE297" t="str">
        <f>IF(O297&gt;59,"2","1")</f>
        <v>2</v>
      </c>
      <c r="AF297">
        <f>IF(C297="D",L297*6, IF( C297="M",L297*5, L297*4))</f>
        <v>3.9166666666666665</v>
      </c>
      <c r="AG297">
        <f>IF(D297="D",M297*3, IF( D297="M",M297*3, M297*3))</f>
        <v>0.92999999999999994</v>
      </c>
      <c r="AH297">
        <f>IFERROR(((VLOOKUP(Q297,'Team data'!$B$2:$L$21,11)*$AF297)+(VLOOKUP(Q297,'Team data'!$B$2:$L$21,11)*$AG297)+$AE297),0)+IFERROR((VLOOKUP(R297,'Team data'!$B$2:$L$21,11)*$AF297)+(VLOOKUP(R297,'Team data'!$B$2:$L$21,11)*$AG297)+$AE297,0)</f>
        <v>7.4733358558488465</v>
      </c>
      <c r="AI297">
        <f>IFERROR((VLOOKUP(S297,'Team data'!$B$2:$L$21,11)*$AF297)+(VLOOKUP(S297,'Team data'!$B$2:$L$21,11)*$AG297)+$AE297,0)</f>
        <v>4.3087404960386149</v>
      </c>
      <c r="AJ297">
        <f>IFERROR(((VLOOKUP(T297,'Team data'!$B$2:$L$21,11)*$AF297)+(VLOOKUP(T297,'Team data'!$B$2:$L$21,11)*$AG297)+$AE297),0)+IFERROR((VLOOKUP(U297,'Team data'!$B$2:$L$21,11)*$AF297)+(VLOOKUP(U297,'Team data'!$B$2:$L$21,11)*$AG297)+$AE297,0)</f>
        <v>6.7703385901171771</v>
      </c>
      <c r="AK297">
        <f>IFERROR(((VLOOKUP(V297,'Team data'!$B$2:$L$21,11)*$AF297)+(VLOOKUP(V297,'Team data'!$B$2:$L$21,11)*$AG297)+$AE297),0)+IFERROR((VLOOKUP(W297,'Team data'!$B$2:$L$21,11)*$AF297)+(VLOOKUP(W297,'Team data'!$B$2:$L$21,11)*$AG297)+$AE297,0)</f>
        <v>7.0784879127902167</v>
      </c>
      <c r="AL297">
        <f>IFERROR(((VLOOKUP(X297,'Team data'!$B$2:$L$21,11)*$AF297)+(VLOOKUP(X297,'Team data'!$B$2:$L$21,11)*$AG297)+$AE297),0)+IFERROR((VLOOKUP(Y297,'Team data'!$B$2:$L$21,11)*$AF297)+(VLOOKUP(Y297,'Team data'!$B$2:$L$21,11)*$AG297)+$AE297,0)</f>
        <v>7.2558645380754516</v>
      </c>
      <c r="AM297">
        <f>IFERROR(((VLOOKUP(Z297,'Team data'!$B$2:$L$21,11)*$AF297)+(VLOOKUP(Z297,'Team data'!$B$2:$L$21,11)*$AG297)+$AE297),0)+IFERROR((VLOOKUP(AA297,'Team data'!$B$2:$L$21,11)*$AF297)+(VLOOKUP(AA297,'Team data'!$B$2:$L$21,11)*$AG297)+$AE297,0)</f>
        <v>12.440028624225498</v>
      </c>
      <c r="AN297">
        <f>IFERROR(((VLOOKUP(AB297,'Team data'!$B$2:$L$21,11)*$AF297)+(VLOOKUP(AB297,'Team data'!$B$2:$L$21,11)*$AG297)+$AE297),0)+IFERROR((VLOOKUP(AC297,'Team data'!$B$2:$L$21,11)*$AF297)+(VLOOKUP(AC297,'Team data'!$B$2:$L$21,11)*$AG297)+$AE297,0)</f>
        <v>6.8452905044940211</v>
      </c>
      <c r="AO297">
        <f>IFERROR((VLOOKUP(AD297,'Team data'!$B$2:$L$21,11)*$AF297)+(VLOOKUP(AD297,'Team data'!$B$2:$L$21,11)*$AG297)+$AE297,0)</f>
        <v>6.54743971940648</v>
      </c>
      <c r="AP297">
        <f t="shared" si="4"/>
        <v>58.719526240996302</v>
      </c>
    </row>
    <row r="298" spans="1:42">
      <c r="A298" t="s">
        <v>404</v>
      </c>
      <c r="B298" t="s">
        <v>37</v>
      </c>
      <c r="C298" t="s">
        <v>38</v>
      </c>
      <c r="D298" t="s">
        <v>89</v>
      </c>
      <c r="E298" t="s">
        <v>55</v>
      </c>
      <c r="F298" s="2">
        <v>0.05</v>
      </c>
      <c r="G298" s="2">
        <v>0.03</v>
      </c>
      <c r="H298" s="2">
        <v>0.04</v>
      </c>
      <c r="I298" s="2">
        <v>0.03</v>
      </c>
      <c r="J298" s="2">
        <v>0.06</v>
      </c>
      <c r="K298" s="2">
        <v>0.04</v>
      </c>
      <c r="L298" s="2">
        <f>(F298+H298+J298)/3</f>
        <v>4.9999999999999996E-2</v>
      </c>
      <c r="M298" s="2">
        <f>(G298+I298+K298)/3</f>
        <v>3.3333333333333333E-2</v>
      </c>
      <c r="N298" s="2">
        <f>SUM(L298+M298)</f>
        <v>8.3333333333333329E-2</v>
      </c>
      <c r="O298" s="2">
        <v>94</v>
      </c>
      <c r="P298" t="s">
        <v>41</v>
      </c>
      <c r="Q298" t="s">
        <v>90</v>
      </c>
      <c r="S298" t="s">
        <v>80</v>
      </c>
      <c r="T298" t="s">
        <v>46</v>
      </c>
      <c r="U298" t="s">
        <v>84</v>
      </c>
      <c r="V298" t="s">
        <v>49</v>
      </c>
      <c r="X298" t="s">
        <v>66</v>
      </c>
      <c r="Z298" t="s">
        <v>43</v>
      </c>
      <c r="AB298" t="s">
        <v>91</v>
      </c>
      <c r="AD298" t="s">
        <v>85</v>
      </c>
      <c r="AE298" t="str">
        <f>IF(O298&gt;59,"2","1")</f>
        <v>2</v>
      </c>
      <c r="AF298">
        <f>IF(C298="D",L298*6, IF( C298="M",L298*5, L298*4))</f>
        <v>0.3</v>
      </c>
      <c r="AG298">
        <f>IF(D298="D",M298*3, IF( D298="M",M298*3, M298*3))</f>
        <v>0.1</v>
      </c>
      <c r="AH298">
        <f>IFERROR(((VLOOKUP(Q298,'Team data'!$B$2:$L$21,11)*$AF298)+(VLOOKUP(Q298,'Team data'!$B$2:$L$21,11)*$AG298)+$AE298),0)+IFERROR((VLOOKUP(R298,'Team data'!$B$2:$L$21,11)*$AF298)+(VLOOKUP(R298,'Team data'!$B$2:$L$21,11)*$AG298)+$AE298,0)</f>
        <v>2.498844830014479</v>
      </c>
      <c r="AI298">
        <f>IFERROR((VLOOKUP(S298,'Team data'!$B$2:$L$21,11)*$AF298)+(VLOOKUP(S298,'Team data'!$B$2:$L$21,11)*$AG298)+$AE298,0)</f>
        <v>2.2418847221373199</v>
      </c>
      <c r="AJ298">
        <f>IFERROR(((VLOOKUP(T298,'Team data'!$B$2:$L$21,11)*$AF298)+(VLOOKUP(T298,'Team data'!$B$2:$L$21,11)*$AG298)+$AE298),0)+IFERROR((VLOOKUP(U298,'Team data'!$B$2:$L$21,11)*$AF298)+(VLOOKUP(U298,'Team data'!$B$2:$L$21,11)*$AG298)+$AE298,0)</f>
        <v>4.7445816831833785</v>
      </c>
      <c r="AK298">
        <f>IFERROR(((VLOOKUP(V298,'Team data'!$B$2:$L$21,11)*$AF298)+(VLOOKUP(V298,'Team data'!$B$2:$L$21,11)*$AG298)+$AE298),0)+IFERROR((VLOOKUP(W298,'Team data'!$B$2:$L$21,11)*$AF298)+(VLOOKUP(W298,'Team data'!$B$2:$L$21,11)*$AG298)+$AE298,0)</f>
        <v>2.3620095037031534</v>
      </c>
      <c r="AL298">
        <f>IFERROR(((VLOOKUP(X298,'Team data'!$B$2:$L$21,11)*$AF298)+(VLOOKUP(X298,'Team data'!$B$2:$L$21,11)*$AG298)+$AE298),0)+IFERROR((VLOOKUP(Y298,'Team data'!$B$2:$L$21,11)*$AF298)+(VLOOKUP(Y298,'Team data'!$B$2:$L$21,11)*$AG298)+$AE298,0)</f>
        <v>2.3274540510544495</v>
      </c>
      <c r="AM298">
        <f>IFERROR(((VLOOKUP(Z298,'Team data'!$B$2:$L$21,11)*$AF298)+(VLOOKUP(Z298,'Team data'!$B$2:$L$21,11)*$AG298)+$AE298),0)+IFERROR((VLOOKUP(AA298,'Team data'!$B$2:$L$21,11)*$AF298)+(VLOOKUP(AA298,'Team data'!$B$2:$L$21,11)*$AG298)+$AE298,0)</f>
        <v>2.3586027139413206</v>
      </c>
      <c r="AN298">
        <f>IFERROR(((VLOOKUP(AB298,'Team data'!$B$2:$L$21,11)*$AF298)+(VLOOKUP(AB298,'Team data'!$B$2:$L$21,11)*$AG298)+$AE298),0)+IFERROR((VLOOKUP(AC298,'Team data'!$B$2:$L$21,11)*$AF298)+(VLOOKUP(AC298,'Team data'!$B$2:$L$21,11)*$AG298)+$AE298,0)</f>
        <v>2.2524924871598921</v>
      </c>
      <c r="AO298">
        <f>IFERROR((VLOOKUP(AD298,'Team data'!$B$2:$L$21,11)*$AF298)+(VLOOKUP(AD298,'Team data'!$B$2:$L$21,11)*$AG298)+$AE298,0)</f>
        <v>2.4887478166161734</v>
      </c>
      <c r="AP298">
        <f t="shared" si="4"/>
        <v>21.274617807810163</v>
      </c>
    </row>
    <row r="299" spans="1:42">
      <c r="A299" t="s">
        <v>405</v>
      </c>
      <c r="B299" t="s">
        <v>51</v>
      </c>
      <c r="C299" t="s">
        <v>52</v>
      </c>
      <c r="D299" t="s">
        <v>144</v>
      </c>
      <c r="E299" t="s">
        <v>58</v>
      </c>
      <c r="F299" s="2">
        <v>0</v>
      </c>
      <c r="G299" s="2">
        <v>0.01</v>
      </c>
      <c r="H299" s="2">
        <v>0</v>
      </c>
      <c r="I299" s="2">
        <v>0</v>
      </c>
      <c r="J299" s="2">
        <v>0.01</v>
      </c>
      <c r="K299" s="2">
        <v>0</v>
      </c>
      <c r="L299" s="2">
        <f>(F299+H299+J299)/3</f>
        <v>3.3333333333333335E-3</v>
      </c>
      <c r="M299" s="2">
        <f>(G299+I299+K299)/3</f>
        <v>3.3333333333333335E-3</v>
      </c>
      <c r="N299" s="2">
        <f>SUM(L299+M299)</f>
        <v>6.6666666666666671E-3</v>
      </c>
      <c r="O299" s="2">
        <v>37</v>
      </c>
      <c r="P299" t="s">
        <v>41</v>
      </c>
      <c r="Q299" t="s">
        <v>98</v>
      </c>
      <c r="S299" t="s">
        <v>99</v>
      </c>
      <c r="V299" t="s">
        <v>85</v>
      </c>
      <c r="X299" t="s">
        <v>76</v>
      </c>
      <c r="Z299" t="s">
        <v>84</v>
      </c>
      <c r="AA299" t="s">
        <v>91</v>
      </c>
      <c r="AB299" t="s">
        <v>66</v>
      </c>
      <c r="AC299" t="s">
        <v>44</v>
      </c>
      <c r="AD299" t="s">
        <v>105</v>
      </c>
      <c r="AE299" t="str">
        <f>IF(O299&gt;59,"2","1")</f>
        <v>1</v>
      </c>
      <c r="AF299">
        <f>IF(C299="D",L299*6, IF( C299="M",L299*5, L299*4))</f>
        <v>1.6666666666666666E-2</v>
      </c>
      <c r="AG299">
        <f>IF(D299="D",M299*3, IF( D299="M",M299*3, M299*3))</f>
        <v>0.01</v>
      </c>
      <c r="AH299">
        <f>IFERROR(((VLOOKUP(Q299,'Team data'!$B$2:$L$21,11)*$AF299)+(VLOOKUP(Q299,'Team data'!$B$2:$L$21,11)*$AG299)+$AE299),0)+IFERROR((VLOOKUP(R299,'Team data'!$B$2:$L$21,11)*$AF299)+(VLOOKUP(R299,'Team data'!$B$2:$L$21,11)*$AG299)+$AE299,0)</f>
        <v>1.0250203010696368</v>
      </c>
      <c r="AI299">
        <f>IFERROR((VLOOKUP(S299,'Team data'!$B$2:$L$21,11)*$AF299)+(VLOOKUP(S299,'Team data'!$B$2:$L$21,11)*$AG299)+$AE299,0)</f>
        <v>1.0223036046090177</v>
      </c>
      <c r="AJ299">
        <f>IFERROR(((VLOOKUP(T299,'Team data'!$B$2:$L$21,11)*$AF299)+(VLOOKUP(T299,'Team data'!$B$2:$L$21,11)*$AG299)+$AE299),0)+IFERROR((VLOOKUP(U299,'Team data'!$B$2:$L$21,11)*$AF299)+(VLOOKUP(U299,'Team data'!$B$2:$L$21,11)*$AG299)+$AE299,0)</f>
        <v>0</v>
      </c>
      <c r="AK299">
        <f>IFERROR(((VLOOKUP(V299,'Team data'!$B$2:$L$21,11)*$AF299)+(VLOOKUP(V299,'Team data'!$B$2:$L$21,11)*$AG299)+$AE299),0)+IFERROR((VLOOKUP(W299,'Team data'!$B$2:$L$21,11)*$AF299)+(VLOOKUP(W299,'Team data'!$B$2:$L$21,11)*$AG299)+$AE299,0)</f>
        <v>1.0325831877744116</v>
      </c>
      <c r="AL299">
        <f>IFERROR(((VLOOKUP(X299,'Team data'!$B$2:$L$21,11)*$AF299)+(VLOOKUP(X299,'Team data'!$B$2:$L$21,11)*$AG299)+$AE299),0)+IFERROR((VLOOKUP(Y299,'Team data'!$B$2:$L$21,11)*$AF299)+(VLOOKUP(Y299,'Team data'!$B$2:$L$21,11)*$AG299)+$AE299,0)</f>
        <v>1.0358799767399258</v>
      </c>
      <c r="AM299">
        <f>IFERROR(((VLOOKUP(Z299,'Team data'!$B$2:$L$21,11)*$AF299)+(VLOOKUP(Z299,'Team data'!$B$2:$L$21,11)*$AG299)+$AE299),0)+IFERROR((VLOOKUP(AA299,'Team data'!$B$2:$L$21,11)*$AF299)+(VLOOKUP(AA299,'Team data'!$B$2:$L$21,11)*$AG299)+$AE299,0)</f>
        <v>2.0441225886854499</v>
      </c>
      <c r="AN299">
        <f>IFERROR(((VLOOKUP(AB299,'Team data'!$B$2:$L$21,11)*$AF299)+(VLOOKUP(AB299,'Team data'!$B$2:$L$21,11)*$AG299)+$AE299),0)+IFERROR((VLOOKUP(AC299,'Team data'!$B$2:$L$21,11)*$AF299)+(VLOOKUP(AC299,'Team data'!$B$2:$L$21,11)*$AG299)+$AE299,0)</f>
        <v>2.0491200262784206</v>
      </c>
      <c r="AO299">
        <f>IFERROR((VLOOKUP(AD299,'Team data'!$B$2:$L$21,11)*$AF299)+(VLOOKUP(AD299,'Team data'!$B$2:$L$21,11)*$AG299)+$AE299,0)</f>
        <v>1.0127028362918218</v>
      </c>
      <c r="AP299">
        <f t="shared" si="4"/>
        <v>9.2217325214486863</v>
      </c>
    </row>
    <row r="300" spans="1:42">
      <c r="A300" t="s">
        <v>406</v>
      </c>
      <c r="B300" t="s">
        <v>51</v>
      </c>
      <c r="C300" t="s">
        <v>52</v>
      </c>
      <c r="D300" t="s">
        <v>89</v>
      </c>
      <c r="E300" t="s">
        <v>55</v>
      </c>
      <c r="F300" s="2">
        <v>0.3</v>
      </c>
      <c r="G300" s="2">
        <v>0.05</v>
      </c>
      <c r="H300" s="2">
        <v>0.26</v>
      </c>
      <c r="I300" s="2">
        <v>0.06</v>
      </c>
      <c r="J300" s="2">
        <v>0.24</v>
      </c>
      <c r="K300" s="2">
        <v>0.05</v>
      </c>
      <c r="L300" s="2">
        <f>(F300+H300+J300)/3</f>
        <v>0.26666666666666666</v>
      </c>
      <c r="M300" s="2">
        <f>(G300+I300+K300)/3</f>
        <v>5.3333333333333337E-2</v>
      </c>
      <c r="N300" s="2">
        <f>SUM(L300+M300)</f>
        <v>0.32</v>
      </c>
      <c r="O300" s="2">
        <v>44</v>
      </c>
      <c r="P300" t="s">
        <v>41</v>
      </c>
      <c r="Q300" t="s">
        <v>90</v>
      </c>
      <c r="S300" t="s">
        <v>80</v>
      </c>
      <c r="T300" t="s">
        <v>46</v>
      </c>
      <c r="U300" t="s">
        <v>84</v>
      </c>
      <c r="V300" t="s">
        <v>49</v>
      </c>
      <c r="X300" t="s">
        <v>66</v>
      </c>
      <c r="Z300" t="s">
        <v>43</v>
      </c>
      <c r="AB300" t="s">
        <v>91</v>
      </c>
      <c r="AD300" t="s">
        <v>85</v>
      </c>
      <c r="AE300" t="str">
        <f>IF(O300&gt;59,"2","1")</f>
        <v>1</v>
      </c>
      <c r="AF300">
        <f>IF(C300="D",L300*6, IF( C300="M",L300*5, L300*4))</f>
        <v>1.3333333333333333</v>
      </c>
      <c r="AG300">
        <f>IF(D300="D",M300*3, IF( D300="M",M300*3, M300*3))</f>
        <v>0.16</v>
      </c>
      <c r="AH300">
        <f>IFERROR(((VLOOKUP(Q300,'Team data'!$B$2:$L$21,11)*$AF300)+(VLOOKUP(Q300,'Team data'!$B$2:$L$21,11)*$AG300)+$AE300),0)+IFERROR((VLOOKUP(R300,'Team data'!$B$2:$L$21,11)*$AF300)+(VLOOKUP(R300,'Team data'!$B$2:$L$21,11)*$AG300)+$AE300,0)</f>
        <v>2.8623540320540548</v>
      </c>
      <c r="AI300">
        <f>IFERROR((VLOOKUP(S300,'Team data'!$B$2:$L$21,11)*$AF300)+(VLOOKUP(S300,'Team data'!$B$2:$L$21,11)*$AG300)+$AE300,0)</f>
        <v>1.9030362959793283</v>
      </c>
      <c r="AJ300">
        <f>IFERROR(((VLOOKUP(T300,'Team data'!$B$2:$L$21,11)*$AF300)+(VLOOKUP(T300,'Team data'!$B$2:$L$21,11)*$AG300)+$AE300),0)+IFERROR((VLOOKUP(U300,'Team data'!$B$2:$L$21,11)*$AF300)+(VLOOKUP(U300,'Team data'!$B$2:$L$21,11)*$AG300)+$AE300,0)</f>
        <v>4.7797716172179463</v>
      </c>
      <c r="AK300">
        <f>IFERROR(((VLOOKUP(V300,'Team data'!$B$2:$L$21,11)*$AF300)+(VLOOKUP(V300,'Team data'!$B$2:$L$21,11)*$AG300)+$AE300),0)+IFERROR((VLOOKUP(W300,'Team data'!$B$2:$L$21,11)*$AF300)+(VLOOKUP(W300,'Team data'!$B$2:$L$21,11)*$AG300)+$AE300,0)</f>
        <v>2.3515021471584392</v>
      </c>
      <c r="AL300">
        <f>IFERROR(((VLOOKUP(X300,'Team data'!$B$2:$L$21,11)*$AF300)+(VLOOKUP(X300,'Team data'!$B$2:$L$21,11)*$AG300)+$AE300),0)+IFERROR((VLOOKUP(Y300,'Team data'!$B$2:$L$21,11)*$AF300)+(VLOOKUP(Y300,'Team data'!$B$2:$L$21,11)*$AG300)+$AE300,0)</f>
        <v>2.2224951239366106</v>
      </c>
      <c r="AM300">
        <f>IFERROR(((VLOOKUP(Z300,'Team data'!$B$2:$L$21,11)*$AF300)+(VLOOKUP(Z300,'Team data'!$B$2:$L$21,11)*$AG300)+$AE300),0)+IFERROR((VLOOKUP(AA300,'Team data'!$B$2:$L$21,11)*$AF300)+(VLOOKUP(AA300,'Team data'!$B$2:$L$21,11)*$AG300)+$AE300,0)</f>
        <v>2.3387834653809305</v>
      </c>
      <c r="AN300">
        <f>IFERROR(((VLOOKUP(AB300,'Team data'!$B$2:$L$21,11)*$AF300)+(VLOOKUP(AB300,'Team data'!$B$2:$L$21,11)*$AG300)+$AE300),0)+IFERROR((VLOOKUP(AC300,'Team data'!$B$2:$L$21,11)*$AF300)+(VLOOKUP(AC300,'Team data'!$B$2:$L$21,11)*$AG300)+$AE300,0)</f>
        <v>1.9426386187302636</v>
      </c>
      <c r="AO300">
        <f>IFERROR((VLOOKUP(AD300,'Team data'!$B$2:$L$21,11)*$AF300)+(VLOOKUP(AD300,'Team data'!$B$2:$L$21,11)*$AG300)+$AE300,0)</f>
        <v>2.8246585153670472</v>
      </c>
      <c r="AP300">
        <f t="shared" si="4"/>
        <v>21.225239815824622</v>
      </c>
    </row>
    <row r="301" spans="1:42">
      <c r="A301" t="s">
        <v>407</v>
      </c>
      <c r="B301" t="s">
        <v>51</v>
      </c>
      <c r="C301" t="s">
        <v>52</v>
      </c>
      <c r="D301" t="s">
        <v>103</v>
      </c>
      <c r="E301" t="s">
        <v>104</v>
      </c>
      <c r="F301" s="2">
        <v>7.0000000000000007E-2</v>
      </c>
      <c r="G301" s="2">
        <v>0.06</v>
      </c>
      <c r="H301" s="2">
        <v>0.1</v>
      </c>
      <c r="I301" s="2">
        <v>0.05</v>
      </c>
      <c r="J301" s="2">
        <v>0.11</v>
      </c>
      <c r="K301" s="2">
        <v>0.06</v>
      </c>
      <c r="L301" s="2">
        <f>(F301+H301+J301)/3</f>
        <v>9.3333333333333338E-2</v>
      </c>
      <c r="M301" s="2">
        <f>(G301+I301+K301)/3</f>
        <v>5.6666666666666664E-2</v>
      </c>
      <c r="N301" s="2">
        <f>SUM(L301+M301)</f>
        <v>0.15</v>
      </c>
      <c r="O301" s="2">
        <v>96</v>
      </c>
      <c r="P301" t="s">
        <v>41</v>
      </c>
      <c r="Q301" t="s">
        <v>77</v>
      </c>
      <c r="S301" t="s">
        <v>70</v>
      </c>
      <c r="T301" t="s">
        <v>79</v>
      </c>
      <c r="V301" t="s">
        <v>105</v>
      </c>
      <c r="X301" t="s">
        <v>44</v>
      </c>
      <c r="Z301" t="s">
        <v>81</v>
      </c>
      <c r="AB301" t="s">
        <v>74</v>
      </c>
      <c r="AC301" t="s">
        <v>42</v>
      </c>
      <c r="AD301" t="s">
        <v>45</v>
      </c>
      <c r="AE301" t="str">
        <f>IF(O301&gt;59,"2","1")</f>
        <v>2</v>
      </c>
      <c r="AF301">
        <f>IF(C301="D",L301*6, IF( C301="M",L301*5, L301*4))</f>
        <v>0.46666666666666667</v>
      </c>
      <c r="AG301">
        <f>IF(D301="D",M301*3, IF( D301="M",M301*3, M301*3))</f>
        <v>0.16999999999999998</v>
      </c>
      <c r="AH301">
        <f>IFERROR(((VLOOKUP(Q301,'Team data'!$B$2:$L$21,11)*$AF301)+(VLOOKUP(Q301,'Team data'!$B$2:$L$21,11)*$AG301)+$AE301),0)+IFERROR((VLOOKUP(R301,'Team data'!$B$2:$L$21,11)*$AF301)+(VLOOKUP(R301,'Team data'!$B$2:$L$21,11)*$AG301)+$AE301,0)</f>
        <v>2.4018838753961615</v>
      </c>
      <c r="AI301">
        <f>IFERROR((VLOOKUP(S301,'Team data'!$B$2:$L$21,11)*$AF301)+(VLOOKUP(S301,'Team data'!$B$2:$L$21,11)*$AG301)+$AE301,0)</f>
        <v>2.7939946877730457</v>
      </c>
      <c r="AJ301">
        <f>IFERROR(((VLOOKUP(T301,'Team data'!$B$2:$L$21,11)*$AF301)+(VLOOKUP(T301,'Team data'!$B$2:$L$21,11)*$AG301)+$AE301),0)+IFERROR((VLOOKUP(U301,'Team data'!$B$2:$L$21,11)*$AF301)+(VLOOKUP(U301,'Team data'!$B$2:$L$21,11)*$AG301)+$AE301,0)</f>
        <v>2.570775986356602</v>
      </c>
      <c r="AK301">
        <f>IFERROR(((VLOOKUP(V301,'Team data'!$B$2:$L$21,11)*$AF301)+(VLOOKUP(V301,'Team data'!$B$2:$L$21,11)*$AG301)+$AE301),0)+IFERROR((VLOOKUP(W301,'Team data'!$B$2:$L$21,11)*$AF301)+(VLOOKUP(W301,'Team data'!$B$2:$L$21,11)*$AG301)+$AE301,0)</f>
        <v>2.3032802164672459</v>
      </c>
      <c r="AL301">
        <f>IFERROR(((VLOOKUP(X301,'Team data'!$B$2:$L$21,11)*$AF301)+(VLOOKUP(X301,'Team data'!$B$2:$L$21,11)*$AG301)+$AE301),0)+IFERROR((VLOOKUP(Y301,'Team data'!$B$2:$L$21,11)*$AF301)+(VLOOKUP(Y301,'Team data'!$B$2:$L$21,11)*$AG301)+$AE301,0)</f>
        <v>2.6515429294689556</v>
      </c>
      <c r="AM301">
        <f>IFERROR(((VLOOKUP(Z301,'Team data'!$B$2:$L$21,11)*$AF301)+(VLOOKUP(Z301,'Team data'!$B$2:$L$21,11)*$AG301)+$AE301),0)+IFERROR((VLOOKUP(AA301,'Team data'!$B$2:$L$21,11)*$AF301)+(VLOOKUP(AA301,'Team data'!$B$2:$L$21,11)*$AG301)+$AE301,0)</f>
        <v>2.5211976979283319</v>
      </c>
      <c r="AN301">
        <f>IFERROR(((VLOOKUP(AB301,'Team data'!$B$2:$L$21,11)*$AF301)+(VLOOKUP(AB301,'Team data'!$B$2:$L$21,11)*$AG301)+$AE301),0)+IFERROR((VLOOKUP(AC301,'Team data'!$B$2:$L$21,11)*$AF301)+(VLOOKUP(AC301,'Team data'!$B$2:$L$21,11)*$AG301)+$AE301,0)</f>
        <v>5.4450427218299851</v>
      </c>
      <c r="AO301">
        <f>IFERROR((VLOOKUP(AD301,'Team data'!$B$2:$L$21,11)*$AF301)+(VLOOKUP(AD301,'Team data'!$B$2:$L$21,11)*$AG301)+$AE301,0)</f>
        <v>2.3849998494019014</v>
      </c>
      <c r="AP301">
        <f t="shared" si="4"/>
        <v>23.072717964622228</v>
      </c>
    </row>
    <row r="302" spans="1:42">
      <c r="A302" t="s">
        <v>408</v>
      </c>
      <c r="B302" t="s">
        <v>51</v>
      </c>
      <c r="C302" t="s">
        <v>52</v>
      </c>
      <c r="D302" t="s">
        <v>110</v>
      </c>
      <c r="E302" t="s">
        <v>91</v>
      </c>
      <c r="F302" s="2">
        <v>0.13</v>
      </c>
      <c r="G302" s="2">
        <v>0.12</v>
      </c>
      <c r="H302" s="2">
        <v>0.11</v>
      </c>
      <c r="I302" s="2">
        <v>0.14000000000000001</v>
      </c>
      <c r="J302" s="2">
        <v>0.12</v>
      </c>
      <c r="K302" s="2">
        <v>0.15</v>
      </c>
      <c r="L302" s="2">
        <f>(F302+H302+J302)/3</f>
        <v>0.12</v>
      </c>
      <c r="M302" s="2">
        <f>(G302+I302+K302)/3</f>
        <v>0.13666666666666669</v>
      </c>
      <c r="N302" s="2">
        <f>SUM(L302+M302)</f>
        <v>0.25666666666666671</v>
      </c>
      <c r="O302" s="4">
        <v>59</v>
      </c>
      <c r="P302" t="s">
        <v>41</v>
      </c>
      <c r="Q302" t="s">
        <v>104</v>
      </c>
      <c r="S302" t="s">
        <v>105</v>
      </c>
      <c r="T302" t="s">
        <v>69</v>
      </c>
      <c r="V302" t="s">
        <v>42</v>
      </c>
      <c r="X302" t="s">
        <v>71</v>
      </c>
      <c r="Z302" t="s">
        <v>99</v>
      </c>
      <c r="AA302" t="s">
        <v>111</v>
      </c>
      <c r="AB302" t="s">
        <v>68</v>
      </c>
      <c r="AD302" t="s">
        <v>56</v>
      </c>
      <c r="AE302" t="str">
        <f>IF(O302&gt;59,"2","1")</f>
        <v>1</v>
      </c>
      <c r="AF302">
        <f>IF(C302="D",L302*6, IF( C302="M",L302*5, L302*4))</f>
        <v>0.6</v>
      </c>
      <c r="AG302">
        <f>IF(D302="D",M302*3, IF( D302="M",M302*3, M302*3))</f>
        <v>0.41000000000000003</v>
      </c>
      <c r="AH302">
        <f>IFERROR(((VLOOKUP(Q302,'Team data'!$B$2:$L$21,11)*$AF302)+(VLOOKUP(Q302,'Team data'!$B$2:$L$21,11)*$AG302)+$AE302),0)+IFERROR((VLOOKUP(R302,'Team data'!$B$2:$L$21,11)*$AF302)+(VLOOKUP(R302,'Team data'!$B$2:$L$21,11)*$AG302)+$AE302,0)</f>
        <v>2.1405919974705645</v>
      </c>
      <c r="AI302">
        <f>IFERROR((VLOOKUP(S302,'Team data'!$B$2:$L$21,11)*$AF302)+(VLOOKUP(S302,'Team data'!$B$2:$L$21,11)*$AG302)+$AE302,0)</f>
        <v>1.4811199245527513</v>
      </c>
      <c r="AJ302">
        <f>IFERROR(((VLOOKUP(T302,'Team data'!$B$2:$L$21,11)*$AF302)+(VLOOKUP(T302,'Team data'!$B$2:$L$21,11)*$AG302)+$AE302),0)+IFERROR((VLOOKUP(U302,'Team data'!$B$2:$L$21,11)*$AF302)+(VLOOKUP(U302,'Team data'!$B$2:$L$21,11)*$AG302)+$AE302,0)</f>
        <v>1.9940939427823279</v>
      </c>
      <c r="AK302">
        <f>IFERROR(((VLOOKUP(V302,'Team data'!$B$2:$L$21,11)*$AF302)+(VLOOKUP(V302,'Team data'!$B$2:$L$21,11)*$AG302)+$AE302),0)+IFERROR((VLOOKUP(W302,'Team data'!$B$2:$L$21,11)*$AF302)+(VLOOKUP(W302,'Team data'!$B$2:$L$21,11)*$AG302)+$AE302,0)</f>
        <v>2.0583093793503684</v>
      </c>
      <c r="AL302">
        <f>IFERROR(((VLOOKUP(X302,'Team data'!$B$2:$L$21,11)*$AF302)+(VLOOKUP(X302,'Team data'!$B$2:$L$21,11)*$AG302)+$AE302),0)+IFERROR((VLOOKUP(Y302,'Team data'!$B$2:$L$21,11)*$AF302)+(VLOOKUP(Y302,'Team data'!$B$2:$L$21,11)*$AG302)+$AE302,0)</f>
        <v>2.0952730089662048</v>
      </c>
      <c r="AM302">
        <f>IFERROR(((VLOOKUP(Z302,'Team data'!$B$2:$L$21,11)*$AF302)+(VLOOKUP(Z302,'Team data'!$B$2:$L$21,11)*$AG302)+$AE302),0)+IFERROR((VLOOKUP(AA302,'Team data'!$B$2:$L$21,11)*$AF302)+(VLOOKUP(AA302,'Team data'!$B$2:$L$21,11)*$AG302)+$AE302,0)</f>
        <v>3.7588230214170055</v>
      </c>
      <c r="AN302">
        <f>IFERROR(((VLOOKUP(AB302,'Team data'!$B$2:$L$21,11)*$AF302)+(VLOOKUP(AB302,'Team data'!$B$2:$L$21,11)*$AG302)+$AE302),0)+IFERROR((VLOOKUP(AC302,'Team data'!$B$2:$L$21,11)*$AF302)+(VLOOKUP(AC302,'Team data'!$B$2:$L$21,11)*$AG302)+$AE302,0)</f>
        <v>2.009713220675164</v>
      </c>
      <c r="AO302">
        <f>IFERROR((VLOOKUP(AD302,'Team data'!$B$2:$L$21,11)*$AF302)+(VLOOKUP(AD302,'Team data'!$B$2:$L$21,11)*$AG302)+$AE302,0)</f>
        <v>1.9476439030124921</v>
      </c>
      <c r="AP302">
        <f t="shared" si="4"/>
        <v>17.485568398226878</v>
      </c>
    </row>
    <row r="303" spans="1:42">
      <c r="A303" t="s">
        <v>409</v>
      </c>
      <c r="B303" t="s">
        <v>37</v>
      </c>
      <c r="C303" t="s">
        <v>38</v>
      </c>
      <c r="D303" t="s">
        <v>147</v>
      </c>
      <c r="E303" t="s">
        <v>48</v>
      </c>
      <c r="F303" s="2">
        <v>0.1</v>
      </c>
      <c r="G303" s="2">
        <v>7.0000000000000007E-2</v>
      </c>
      <c r="H303" s="2">
        <v>0.1</v>
      </c>
      <c r="I303" s="2">
        <v>0.08</v>
      </c>
      <c r="J303" s="2">
        <v>0.1</v>
      </c>
      <c r="K303" s="2">
        <v>7.0000000000000007E-2</v>
      </c>
      <c r="L303" s="2">
        <f>(F303+H303+J303)/3</f>
        <v>0.10000000000000002</v>
      </c>
      <c r="M303" s="2">
        <f>(G303+I303+K303)/3</f>
        <v>7.3333333333333348E-2</v>
      </c>
      <c r="N303" s="2">
        <f>SUM(L303+M303)</f>
        <v>0.17333333333333337</v>
      </c>
      <c r="O303" s="2">
        <v>81</v>
      </c>
      <c r="P303" t="s">
        <v>41</v>
      </c>
      <c r="Q303" t="s">
        <v>84</v>
      </c>
      <c r="S303" t="s">
        <v>91</v>
      </c>
      <c r="T303" t="s">
        <v>67</v>
      </c>
      <c r="V303" t="s">
        <v>104</v>
      </c>
      <c r="X303" t="s">
        <v>90</v>
      </c>
      <c r="Z303" t="s">
        <v>61</v>
      </c>
      <c r="AA303" t="s">
        <v>98</v>
      </c>
      <c r="AB303" t="s">
        <v>54</v>
      </c>
      <c r="AD303" t="s">
        <v>58</v>
      </c>
      <c r="AE303" t="str">
        <f>IF(O303&gt;59,"2","1")</f>
        <v>2</v>
      </c>
      <c r="AF303">
        <f>IF(C303="D",L303*6, IF( C303="M",L303*5, L303*4))</f>
        <v>0.60000000000000009</v>
      </c>
      <c r="AG303">
        <f>IF(D303="D",M303*3, IF( D303="M",M303*3, M303*3))</f>
        <v>0.22000000000000003</v>
      </c>
      <c r="AH303">
        <f>IFERROR(((VLOOKUP(Q303,'Team data'!$B$2:$L$21,11)*$AF303)+(VLOOKUP(Q303,'Team data'!$B$2:$L$21,11)*$AG303)+$AE303),0)+IFERROR((VLOOKUP(R303,'Team data'!$B$2:$L$21,11)*$AF303)+(VLOOKUP(R303,'Team data'!$B$2:$L$21,11)*$AG303)+$AE303,0)</f>
        <v>2.8391600033998068</v>
      </c>
      <c r="AI303">
        <f>IFERROR((VLOOKUP(S303,'Team data'!$B$2:$L$21,11)*$AF303)+(VLOOKUP(S303,'Team data'!$B$2:$L$21,11)*$AG303)+$AE303,0)</f>
        <v>2.5176095986777787</v>
      </c>
      <c r="AJ303">
        <f>IFERROR(((VLOOKUP(T303,'Team data'!$B$2:$L$21,11)*$AF303)+(VLOOKUP(T303,'Team data'!$B$2:$L$21,11)*$AG303)+$AE303),0)+IFERROR((VLOOKUP(U303,'Team data'!$B$2:$L$21,11)*$AF303)+(VLOOKUP(U303,'Team data'!$B$2:$L$21,11)*$AG303)+$AE303,0)</f>
        <v>2.7421194825914643</v>
      </c>
      <c r="AK303">
        <f>IFERROR(((VLOOKUP(V303,'Team data'!$B$2:$L$21,11)*$AF303)+(VLOOKUP(V303,'Team data'!$B$2:$L$21,11)*$AG303)+$AE303),0)+IFERROR((VLOOKUP(W303,'Team data'!$B$2:$L$21,11)*$AF303)+(VLOOKUP(W303,'Team data'!$B$2:$L$21,11)*$AG303)+$AE303,0)</f>
        <v>2.9260251860652104</v>
      </c>
      <c r="AL303">
        <f>IFERROR(((VLOOKUP(X303,'Team data'!$B$2:$L$21,11)*$AF303)+(VLOOKUP(X303,'Team data'!$B$2:$L$21,11)*$AG303)+$AE303),0)+IFERROR((VLOOKUP(Y303,'Team data'!$B$2:$L$21,11)*$AF303)+(VLOOKUP(Y303,'Team data'!$B$2:$L$21,11)*$AG303)+$AE303,0)</f>
        <v>3.0226319015296821</v>
      </c>
      <c r="AM303">
        <f>IFERROR(((VLOOKUP(Z303,'Team data'!$B$2:$L$21,11)*$AF303)+(VLOOKUP(Z303,'Team data'!$B$2:$L$21,11)*$AG303)+$AE303),0)+IFERROR((VLOOKUP(AA303,'Team data'!$B$2:$L$21,11)*$AF303)+(VLOOKUP(AA303,'Team data'!$B$2:$L$21,11)*$AG303)+$AE303,0)</f>
        <v>5.6586058097252785</v>
      </c>
      <c r="AN303">
        <f>IFERROR(((VLOOKUP(AB303,'Team data'!$B$2:$L$21,11)*$AF303)+(VLOOKUP(AB303,'Team data'!$B$2:$L$21,11)*$AG303)+$AE303),0)+IFERROR((VLOOKUP(AC303,'Team data'!$B$2:$L$21,11)*$AF303)+(VLOOKUP(AC303,'Team data'!$B$2:$L$21,11)*$AG303)+$AE303,0)</f>
        <v>2.7545797602888857</v>
      </c>
      <c r="AO303">
        <f>IFERROR((VLOOKUP(AD303,'Team data'!$B$2:$L$21,11)*$AF303)+(VLOOKUP(AD303,'Team data'!$B$2:$L$21,11)*$AG303)+$AE303,0)</f>
        <v>2.7421194825914643</v>
      </c>
      <c r="AP303">
        <f t="shared" si="4"/>
        <v>25.202851224869569</v>
      </c>
    </row>
    <row r="304" spans="1:42">
      <c r="A304" t="s">
        <v>410</v>
      </c>
      <c r="B304" t="s">
        <v>37</v>
      </c>
      <c r="C304" t="s">
        <v>38</v>
      </c>
      <c r="D304" t="s">
        <v>53</v>
      </c>
      <c r="E304" t="s">
        <v>44</v>
      </c>
      <c r="F304" s="2">
        <v>0.05</v>
      </c>
      <c r="G304" s="2">
        <v>0.05</v>
      </c>
      <c r="H304" s="2">
        <v>0.01</v>
      </c>
      <c r="I304" s="2">
        <v>0.08</v>
      </c>
      <c r="J304" s="2">
        <v>0.03</v>
      </c>
      <c r="K304" s="2">
        <v>0.1</v>
      </c>
      <c r="L304" s="2">
        <f>(F304+H304+J304)/3</f>
        <v>0.03</v>
      </c>
      <c r="M304" s="2">
        <f>(G304+I304+K304)/3</f>
        <v>7.6666666666666675E-2</v>
      </c>
      <c r="N304" s="2">
        <f>SUM(L304+M304)</f>
        <v>0.10666666666666667</v>
      </c>
      <c r="O304" s="2">
        <v>91</v>
      </c>
      <c r="P304" t="s">
        <v>96</v>
      </c>
      <c r="Q304" t="s">
        <v>48</v>
      </c>
      <c r="R304" t="s">
        <v>42</v>
      </c>
      <c r="S304" t="s">
        <v>47</v>
      </c>
      <c r="T304" t="s">
        <v>54</v>
      </c>
      <c r="U304" t="s">
        <v>55</v>
      </c>
      <c r="V304" t="s">
        <v>56</v>
      </c>
      <c r="X304" t="s">
        <v>57</v>
      </c>
      <c r="Z304" t="s">
        <v>58</v>
      </c>
      <c r="AB304" t="s">
        <v>59</v>
      </c>
      <c r="AC304" t="s">
        <v>60</v>
      </c>
      <c r="AD304" t="s">
        <v>61</v>
      </c>
      <c r="AE304" t="str">
        <f>IF(O304&gt;59,"2","1")</f>
        <v>2</v>
      </c>
      <c r="AF304">
        <f>IF(C304="D",L304*6, IF( C304="M",L304*5, L304*4))</f>
        <v>0.18</v>
      </c>
      <c r="AG304">
        <f>IF(D304="D",M304*3, IF( D304="M",M304*3, M304*3))</f>
        <v>0.23000000000000004</v>
      </c>
      <c r="AH304">
        <f>IFERROR(((VLOOKUP(Q304,'Team data'!$B$2:$L$21,11)*$AF304)+(VLOOKUP(Q304,'Team data'!$B$2:$L$21,11)*$AG304)+$AE304),0)+IFERROR((VLOOKUP(R304,'Team data'!$B$2:$L$21,11)*$AF304)+(VLOOKUP(R304,'Team data'!$B$2:$L$21,11)*$AG304)+$AE304,0)</f>
        <v>4.6249168461388903</v>
      </c>
      <c r="AI304">
        <f>IFERROR((VLOOKUP(S304,'Team data'!$B$2:$L$21,11)*$AF304)+(VLOOKUP(S304,'Team data'!$B$2:$L$21,11)*$AG304)+$AE304,0)</f>
        <v>2.5516546423763602</v>
      </c>
      <c r="AJ304">
        <f>IFERROR(((VLOOKUP(T304,'Team data'!$B$2:$L$21,11)*$AF304)+(VLOOKUP(T304,'Team data'!$B$2:$L$21,11)*$AG304)+$AE304),0)+IFERROR((VLOOKUP(U304,'Team data'!$B$2:$L$21,11)*$AF304)+(VLOOKUP(U304,'Team data'!$B$2:$L$21,11)*$AG304)+$AE304,0)</f>
        <v>4.7871734647749555</v>
      </c>
      <c r="AK304">
        <f>IFERROR(((VLOOKUP(V304,'Team data'!$B$2:$L$21,11)*$AF304)+(VLOOKUP(V304,'Team data'!$B$2:$L$21,11)*$AG304)+$AE304),0)+IFERROR((VLOOKUP(W304,'Team data'!$B$2:$L$21,11)*$AF304)+(VLOOKUP(W304,'Team data'!$B$2:$L$21,11)*$AG304)+$AE304,0)</f>
        <v>2.3846871289456653</v>
      </c>
      <c r="AL304">
        <f>IFERROR(((VLOOKUP(X304,'Team data'!$B$2:$L$21,11)*$AF304)+(VLOOKUP(X304,'Team data'!$B$2:$L$21,11)*$AG304)+$AE304),0)+IFERROR((VLOOKUP(Y304,'Team data'!$B$2:$L$21,11)*$AF304)+(VLOOKUP(Y304,'Team data'!$B$2:$L$21,11)*$AG304)+$AE304,0)</f>
        <v>2.4630125930326052</v>
      </c>
      <c r="AM304">
        <f>IFERROR(((VLOOKUP(Z304,'Team data'!$B$2:$L$21,11)*$AF304)+(VLOOKUP(Z304,'Team data'!$B$2:$L$21,11)*$AG304)+$AE304),0)+IFERROR((VLOOKUP(AA304,'Team data'!$B$2:$L$21,11)*$AF304)+(VLOOKUP(AA304,'Team data'!$B$2:$L$21,11)*$AG304)+$AE304,0)</f>
        <v>2.3710597412957322</v>
      </c>
      <c r="AN304">
        <f>IFERROR(((VLOOKUP(AB304,'Team data'!$B$2:$L$21,11)*$AF304)+(VLOOKUP(AB304,'Team data'!$B$2:$L$21,11)*$AG304)+$AE304),0)+IFERROR((VLOOKUP(AC304,'Team data'!$B$2:$L$21,11)*$AF304)+(VLOOKUP(AC304,'Team data'!$B$2:$L$21,11)*$AG304)+$AE304,0)</f>
        <v>4.7139776621593779</v>
      </c>
      <c r="AO304">
        <f>IFERROR((VLOOKUP(AD304,'Team data'!$B$2:$L$21,11)*$AF304)+(VLOOKUP(AD304,'Team data'!$B$2:$L$21,11)*$AG304)+$AE304,0)</f>
        <v>2.444615775916974</v>
      </c>
      <c r="AP304">
        <f t="shared" si="4"/>
        <v>26.341097854640559</v>
      </c>
    </row>
    <row r="305" spans="1:42">
      <c r="A305" t="s">
        <v>411</v>
      </c>
      <c r="B305" t="s">
        <v>51</v>
      </c>
      <c r="C305" t="s">
        <v>52</v>
      </c>
      <c r="D305" t="s">
        <v>89</v>
      </c>
      <c r="E305" t="s">
        <v>55</v>
      </c>
      <c r="F305" s="2">
        <v>0.12</v>
      </c>
      <c r="G305" s="2">
        <v>0.24</v>
      </c>
      <c r="H305" s="2">
        <v>0.1</v>
      </c>
      <c r="I305" s="2">
        <v>0.23</v>
      </c>
      <c r="J305" s="2">
        <v>0.1</v>
      </c>
      <c r="K305" s="2">
        <v>0.25</v>
      </c>
      <c r="L305" s="2">
        <f>(F305+H305+J305)/3</f>
        <v>0.10666666666666667</v>
      </c>
      <c r="M305" s="2">
        <f>(G305+I305+K305)/3</f>
        <v>0.24</v>
      </c>
      <c r="N305" s="2">
        <f>SUM(L305+M305)</f>
        <v>0.34666666666666668</v>
      </c>
      <c r="O305" s="2">
        <v>74</v>
      </c>
      <c r="P305" t="s">
        <v>41</v>
      </c>
      <c r="Q305" t="s">
        <v>90</v>
      </c>
      <c r="S305" t="s">
        <v>80</v>
      </c>
      <c r="T305" t="s">
        <v>46</v>
      </c>
      <c r="U305" t="s">
        <v>84</v>
      </c>
      <c r="V305" t="s">
        <v>49</v>
      </c>
      <c r="X305" t="s">
        <v>66</v>
      </c>
      <c r="Z305" t="s">
        <v>43</v>
      </c>
      <c r="AB305" t="s">
        <v>91</v>
      </c>
      <c r="AD305" t="s">
        <v>85</v>
      </c>
      <c r="AE305" t="str">
        <f>IF(O305&gt;59,"2","1")</f>
        <v>2</v>
      </c>
      <c r="AF305">
        <f>IF(C305="D",L305*6, IF( C305="M",L305*5, L305*4))</f>
        <v>0.53333333333333333</v>
      </c>
      <c r="AG305">
        <f>IF(D305="D",M305*3, IF( D305="M",M305*3, M305*3))</f>
        <v>0.72</v>
      </c>
      <c r="AH305">
        <f>IFERROR(((VLOOKUP(Q305,'Team data'!$B$2:$L$21,11)*$AF305)+(VLOOKUP(Q305,'Team data'!$B$2:$L$21,11)*$AG305)+$AE305),0)+IFERROR((VLOOKUP(R305,'Team data'!$B$2:$L$21,11)*$AF305)+(VLOOKUP(R305,'Team data'!$B$2:$L$21,11)*$AG305)+$AE305,0)</f>
        <v>3.5630471340453673</v>
      </c>
      <c r="AI305">
        <f>IFERROR((VLOOKUP(S305,'Team data'!$B$2:$L$21,11)*$AF305)+(VLOOKUP(S305,'Team data'!$B$2:$L$21,11)*$AG305)+$AE305,0)</f>
        <v>2.7579054626969364</v>
      </c>
      <c r="AJ305">
        <f>IFERROR(((VLOOKUP(T305,'Team data'!$B$2:$L$21,11)*$AF305)+(VLOOKUP(T305,'Team data'!$B$2:$L$21,11)*$AG305)+$AE305),0)+IFERROR((VLOOKUP(U305,'Team data'!$B$2:$L$21,11)*$AF305)+(VLOOKUP(U305,'Team data'!$B$2:$L$21,11)*$AG305)+$AE305,0)</f>
        <v>6.3330226073079192</v>
      </c>
      <c r="AK305">
        <f>IFERROR(((VLOOKUP(V305,'Team data'!$B$2:$L$21,11)*$AF305)+(VLOOKUP(V305,'Team data'!$B$2:$L$21,11)*$AG305)+$AE305),0)+IFERROR((VLOOKUP(W305,'Team data'!$B$2:$L$21,11)*$AF305)+(VLOOKUP(W305,'Team data'!$B$2:$L$21,11)*$AG305)+$AE305,0)</f>
        <v>3.1342964449365471</v>
      </c>
      <c r="AL305">
        <f>IFERROR(((VLOOKUP(X305,'Team data'!$B$2:$L$21,11)*$AF305)+(VLOOKUP(X305,'Team data'!$B$2:$L$21,11)*$AG305)+$AE305),0)+IFERROR((VLOOKUP(Y305,'Team data'!$B$2:$L$21,11)*$AF305)+(VLOOKUP(Y305,'Team data'!$B$2:$L$21,11)*$AG305)+$AE305,0)</f>
        <v>3.0260226933039411</v>
      </c>
      <c r="AM305">
        <f>IFERROR(((VLOOKUP(Z305,'Team data'!$B$2:$L$21,11)*$AF305)+(VLOOKUP(Z305,'Team data'!$B$2:$L$21,11)*$AG305)+$AE305),0)+IFERROR((VLOOKUP(AA305,'Team data'!$B$2:$L$21,11)*$AF305)+(VLOOKUP(AA305,'Team data'!$B$2:$L$21,11)*$AG305)+$AE305,0)</f>
        <v>3.1236218370161382</v>
      </c>
      <c r="AN305">
        <f>IFERROR(((VLOOKUP(AB305,'Team data'!$B$2:$L$21,11)*$AF305)+(VLOOKUP(AB305,'Team data'!$B$2:$L$21,11)*$AG305)+$AE305),0)+IFERROR((VLOOKUP(AC305,'Team data'!$B$2:$L$21,11)*$AF305)+(VLOOKUP(AC305,'Team data'!$B$2:$L$21,11)*$AG305)+$AE305,0)</f>
        <v>2.7911431264343283</v>
      </c>
      <c r="AO305">
        <f>IFERROR((VLOOKUP(AD305,'Team data'!$B$2:$L$21,11)*$AF305)+(VLOOKUP(AD305,'Team data'!$B$2:$L$21,11)*$AG305)+$AE305,0)</f>
        <v>3.5314098253973434</v>
      </c>
      <c r="AP305">
        <f t="shared" si="4"/>
        <v>28.260469131138521</v>
      </c>
    </row>
    <row r="306" spans="1:42">
      <c r="A306" t="s">
        <v>412</v>
      </c>
      <c r="B306" t="s">
        <v>51</v>
      </c>
      <c r="C306" t="s">
        <v>52</v>
      </c>
      <c r="D306" t="s">
        <v>89</v>
      </c>
      <c r="E306" t="s">
        <v>55</v>
      </c>
      <c r="F306" s="2">
        <v>7.0000000000000007E-2</v>
      </c>
      <c r="G306" s="2">
        <v>0.11</v>
      </c>
      <c r="H306" s="2">
        <v>0.08</v>
      </c>
      <c r="I306" s="2">
        <v>0.08</v>
      </c>
      <c r="J306" s="2">
        <v>0.1</v>
      </c>
      <c r="K306" s="2">
        <v>0.1</v>
      </c>
      <c r="L306" s="2">
        <f>(F306+H306+J306)/3</f>
        <v>8.3333333333333329E-2</v>
      </c>
      <c r="M306" s="2">
        <f>(G306+I306+K306)/3</f>
        <v>9.6666666666666679E-2</v>
      </c>
      <c r="N306" s="2">
        <f>SUM(L306+M306)</f>
        <v>0.18</v>
      </c>
      <c r="O306" s="2">
        <v>62</v>
      </c>
      <c r="P306" t="s">
        <v>41</v>
      </c>
      <c r="Q306" t="s">
        <v>90</v>
      </c>
      <c r="S306" t="s">
        <v>80</v>
      </c>
      <c r="T306" t="s">
        <v>46</v>
      </c>
      <c r="U306" t="s">
        <v>84</v>
      </c>
      <c r="V306" t="s">
        <v>49</v>
      </c>
      <c r="X306" t="s">
        <v>66</v>
      </c>
      <c r="Z306" t="s">
        <v>43</v>
      </c>
      <c r="AB306" t="s">
        <v>91</v>
      </c>
      <c r="AD306" t="s">
        <v>85</v>
      </c>
      <c r="AE306" t="str">
        <f>IF(O306&gt;59,"2","1")</f>
        <v>2</v>
      </c>
      <c r="AF306">
        <f>IF(C306="D",L306*6, IF( C306="M",L306*5, L306*4))</f>
        <v>0.41666666666666663</v>
      </c>
      <c r="AG306">
        <f>IF(D306="D",M306*3, IF( D306="M",M306*3, M306*3))</f>
        <v>0.29000000000000004</v>
      </c>
      <c r="AH306">
        <f>IFERROR(((VLOOKUP(Q306,'Team data'!$B$2:$L$21,11)*$AF306)+(VLOOKUP(Q306,'Team data'!$B$2:$L$21,11)*$AG306)+$AE306),0)+IFERROR((VLOOKUP(R306,'Team data'!$B$2:$L$21,11)*$AF306)+(VLOOKUP(R306,'Team data'!$B$2:$L$21,11)*$AG306)+$AE306,0)</f>
        <v>2.8812925330255794</v>
      </c>
      <c r="AI306">
        <f>IFERROR((VLOOKUP(S306,'Team data'!$B$2:$L$21,11)*$AF306)+(VLOOKUP(S306,'Team data'!$B$2:$L$21,11)*$AG306)+$AE306,0)</f>
        <v>2.4273296757759324</v>
      </c>
      <c r="AJ306">
        <f>IFERROR(((VLOOKUP(T306,'Team data'!$B$2:$L$21,11)*$AF306)+(VLOOKUP(T306,'Team data'!$B$2:$L$21,11)*$AG306)+$AE306),0)+IFERROR((VLOOKUP(U306,'Team data'!$B$2:$L$21,11)*$AF306)+(VLOOKUP(U306,'Team data'!$B$2:$L$21,11)*$AG306)+$AE306,0)</f>
        <v>5.3154276402906353</v>
      </c>
      <c r="AK306">
        <f>IFERROR(((VLOOKUP(V306,'Team data'!$B$2:$L$21,11)*$AF306)+(VLOOKUP(V306,'Team data'!$B$2:$L$21,11)*$AG306)+$AE306),0)+IFERROR((VLOOKUP(W306,'Team data'!$B$2:$L$21,11)*$AF306)+(VLOOKUP(W306,'Team data'!$B$2:$L$21,11)*$AG306)+$AE306,0)</f>
        <v>2.6395501232089043</v>
      </c>
      <c r="AL306">
        <f>IFERROR(((VLOOKUP(X306,'Team data'!$B$2:$L$21,11)*$AF306)+(VLOOKUP(X306,'Team data'!$B$2:$L$21,11)*$AG306)+$AE306),0)+IFERROR((VLOOKUP(Y306,'Team data'!$B$2:$L$21,11)*$AF306)+(VLOOKUP(Y306,'Team data'!$B$2:$L$21,11)*$AG306)+$AE306,0)</f>
        <v>2.5785021568628603</v>
      </c>
      <c r="AM306">
        <f>IFERROR(((VLOOKUP(Z306,'Team data'!$B$2:$L$21,11)*$AF306)+(VLOOKUP(Z306,'Team data'!$B$2:$L$21,11)*$AG306)+$AE306),0)+IFERROR((VLOOKUP(AA306,'Team data'!$B$2:$L$21,11)*$AF306)+(VLOOKUP(AA306,'Team data'!$B$2:$L$21,11)*$AG306)+$AE306,0)</f>
        <v>2.6335314612963332</v>
      </c>
      <c r="AN306">
        <f>IFERROR(((VLOOKUP(AB306,'Team data'!$B$2:$L$21,11)*$AF306)+(VLOOKUP(AB306,'Team data'!$B$2:$L$21,11)*$AG306)+$AE306),0)+IFERROR((VLOOKUP(AC306,'Team data'!$B$2:$L$21,11)*$AF306)+(VLOOKUP(AC306,'Team data'!$B$2:$L$21,11)*$AG306)+$AE306,0)</f>
        <v>2.4460700606491423</v>
      </c>
      <c r="AO306">
        <f>IFERROR((VLOOKUP(AD306,'Team data'!$B$2:$L$21,11)*$AF306)+(VLOOKUP(AD306,'Team data'!$B$2:$L$21,11)*$AG306)+$AE306,0)</f>
        <v>2.8634544760219063</v>
      </c>
      <c r="AP306">
        <f t="shared" si="4"/>
        <v>23.785158127131293</v>
      </c>
    </row>
    <row r="307" spans="1:42">
      <c r="A307" t="s">
        <v>413</v>
      </c>
      <c r="B307" t="s">
        <v>37</v>
      </c>
      <c r="C307" t="s">
        <v>38</v>
      </c>
      <c r="D307" t="s">
        <v>175</v>
      </c>
      <c r="E307" t="s">
        <v>66</v>
      </c>
      <c r="F307" s="2">
        <v>0</v>
      </c>
      <c r="G307" s="2">
        <v>0.01</v>
      </c>
      <c r="H307" s="2">
        <v>0</v>
      </c>
      <c r="I307" s="2">
        <v>0.01</v>
      </c>
      <c r="J307" s="2">
        <v>0.1</v>
      </c>
      <c r="K307" s="2">
        <v>0.1</v>
      </c>
      <c r="L307" s="2">
        <f>(F307+H307+J307)/3</f>
        <v>3.3333333333333333E-2</v>
      </c>
      <c r="M307" s="2">
        <f>(G307+I307+K307)/3</f>
        <v>0.04</v>
      </c>
      <c r="N307" s="2">
        <f>SUM(L307+M307)</f>
        <v>7.3333333333333334E-2</v>
      </c>
      <c r="O307" s="2">
        <v>84</v>
      </c>
      <c r="P307" t="s">
        <v>41</v>
      </c>
      <c r="Q307" t="s">
        <v>46</v>
      </c>
      <c r="S307" t="s">
        <v>85</v>
      </c>
      <c r="T307" t="s">
        <v>71</v>
      </c>
      <c r="V307" t="s">
        <v>70</v>
      </c>
      <c r="X307" t="s">
        <v>68</v>
      </c>
      <c r="Z307" t="s">
        <v>104</v>
      </c>
      <c r="AA307" t="s">
        <v>176</v>
      </c>
      <c r="AB307" t="s">
        <v>60</v>
      </c>
      <c r="AC307" t="s">
        <v>176</v>
      </c>
      <c r="AD307" t="s">
        <v>69</v>
      </c>
      <c r="AE307" t="str">
        <f>IF(O307&gt;59,"2","1")</f>
        <v>2</v>
      </c>
      <c r="AF307">
        <f>IF(C307="D",L307*6, IF( C307="M",L307*5, L307*4))</f>
        <v>0.2</v>
      </c>
      <c r="AG307">
        <f>IF(D307="D",M307*3, IF( D307="M",M307*3, M307*3))</f>
        <v>0.12</v>
      </c>
      <c r="AH307">
        <f>IFERROR(((VLOOKUP(Q307,'Team data'!$B$2:$L$21,11)*$AF307)+(VLOOKUP(Q307,'Team data'!$B$2:$L$21,11)*$AG307)+$AE307),0)+IFERROR((VLOOKUP(R307,'Team data'!$B$2:$L$21,11)*$AF307)+(VLOOKUP(R307,'Team data'!$B$2:$L$21,11)*$AG307)+$AE307,0)</f>
        <v>2.2681882720492172</v>
      </c>
      <c r="AI307">
        <f>IFERROR((VLOOKUP(S307,'Team data'!$B$2:$L$21,11)*$AF307)+(VLOOKUP(S307,'Team data'!$B$2:$L$21,11)*$AG307)+$AE307,0)</f>
        <v>2.3909982532929388</v>
      </c>
      <c r="AJ307">
        <f>IFERROR(((VLOOKUP(T307,'Team data'!$B$2:$L$21,11)*$AF307)+(VLOOKUP(T307,'Team data'!$B$2:$L$21,11)*$AG307)+$AE307),0)+IFERROR((VLOOKUP(U307,'Team data'!$B$2:$L$21,11)*$AF307)+(VLOOKUP(U307,'Team data'!$B$2:$L$21,11)*$AG307)+$AE307,0)</f>
        <v>2.3470171909595896</v>
      </c>
      <c r="AK307">
        <f>IFERROR(((VLOOKUP(V307,'Team data'!$B$2:$L$21,11)*$AF307)+(VLOOKUP(V307,'Team data'!$B$2:$L$21,11)*$AG307)+$AE307),0)+IFERROR((VLOOKUP(W307,'Team data'!$B$2:$L$21,11)*$AF307)+(VLOOKUP(W307,'Team data'!$B$2:$L$21,11)*$AG307)+$AE307,0)</f>
        <v>2.399075864011583</v>
      </c>
      <c r="AL307">
        <f>IFERROR(((VLOOKUP(X307,'Team data'!$B$2:$L$21,11)*$AF307)+(VLOOKUP(X307,'Team data'!$B$2:$L$21,11)*$AG307)+$AE307),0)+IFERROR((VLOOKUP(Y307,'Team data'!$B$2:$L$21,11)*$AF307)+(VLOOKUP(Y307,'Team data'!$B$2:$L$21,11)*$AG307)+$AE307,0)</f>
        <v>2.3199091392238143</v>
      </c>
      <c r="AM307">
        <f>IFERROR(((VLOOKUP(Z307,'Team data'!$B$2:$L$21,11)*$AF307)+(VLOOKUP(Z307,'Team data'!$B$2:$L$21,11)*$AG307)+$AE307),0)+IFERROR((VLOOKUP(AA307,'Team data'!$B$2:$L$21,11)*$AF307)+(VLOOKUP(AA307,'Team data'!$B$2:$L$21,11)*$AG307)+$AE307,0)</f>
        <v>4.6966816243393055</v>
      </c>
      <c r="AN307">
        <f>IFERROR(((VLOOKUP(AB307,'Team data'!$B$2:$L$21,11)*$AF307)+(VLOOKUP(AB307,'Team data'!$B$2:$L$21,11)*$AG307)+$AE307),0)+IFERROR((VLOOKUP(AC307,'Team data'!$B$2:$L$21,11)*$AF307)+(VLOOKUP(AC307,'Team data'!$B$2:$L$21,11)*$AG307)+$AE307,0)</f>
        <v>4.6249135449349161</v>
      </c>
      <c r="AO307">
        <f>IFERROR((VLOOKUP(AD307,'Team data'!$B$2:$L$21,11)*$AF307)+(VLOOKUP(AD307,'Team data'!$B$2:$L$21,11)*$AG307)+$AE307,0)</f>
        <v>2.3149604571191533</v>
      </c>
      <c r="AP307">
        <f t="shared" si="4"/>
        <v>23.361744345930518</v>
      </c>
    </row>
    <row r="308" spans="1:42">
      <c r="A308" t="s">
        <v>414</v>
      </c>
      <c r="B308" t="s">
        <v>87</v>
      </c>
      <c r="C308" t="s">
        <v>88</v>
      </c>
      <c r="D308" t="s">
        <v>101</v>
      </c>
      <c r="E308" t="s">
        <v>67</v>
      </c>
      <c r="F308" s="2">
        <v>0.35</v>
      </c>
      <c r="G308" s="2">
        <v>0.09</v>
      </c>
      <c r="H308" s="2">
        <v>0.37</v>
      </c>
      <c r="I308" s="2">
        <v>0.11</v>
      </c>
      <c r="J308" s="2">
        <v>0.37</v>
      </c>
      <c r="K308" s="2">
        <v>0.09</v>
      </c>
      <c r="L308" s="2">
        <f>(F308+H308+J308)/3</f>
        <v>0.36333333333333329</v>
      </c>
      <c r="M308" s="2">
        <f>(G308+I308+K308)/3</f>
        <v>9.6666666666666679E-2</v>
      </c>
      <c r="N308" s="2">
        <f>SUM(L308+M308)</f>
        <v>0.45999999999999996</v>
      </c>
      <c r="O308" s="2">
        <v>82</v>
      </c>
      <c r="P308" t="s">
        <v>41</v>
      </c>
      <c r="Q308" t="s">
        <v>76</v>
      </c>
      <c r="S308" t="s">
        <v>78</v>
      </c>
      <c r="T308" t="s">
        <v>59</v>
      </c>
      <c r="U308" t="s">
        <v>48</v>
      </c>
      <c r="V308" t="s">
        <v>55</v>
      </c>
      <c r="X308" t="s">
        <v>98</v>
      </c>
      <c r="Z308" t="s">
        <v>69</v>
      </c>
      <c r="AB308" t="s">
        <v>90</v>
      </c>
      <c r="AD308" t="s">
        <v>40</v>
      </c>
      <c r="AE308" t="str">
        <f>IF(O308&gt;59,"2","1")</f>
        <v>2</v>
      </c>
      <c r="AF308">
        <f>IF(C308="D",L308*6, IF( C308="M",L308*5, L308*4))</f>
        <v>1.4533333333333331</v>
      </c>
      <c r="AG308">
        <f>IF(D308="D",M308*3, IF( D308="M",M308*3, M308*3))</f>
        <v>0.29000000000000004</v>
      </c>
      <c r="AH308">
        <f>IFERROR(((VLOOKUP(Q308,'Team data'!$B$2:$L$21,11)*$AF308)+(VLOOKUP(Q308,'Team data'!$B$2:$L$21,11)*$AG308)+$AE308),0)+IFERROR((VLOOKUP(R308,'Team data'!$B$2:$L$21,11)*$AF308)+(VLOOKUP(R308,'Team data'!$B$2:$L$21,11)*$AG308)+$AE308,0)</f>
        <v>4.3456534793726522</v>
      </c>
      <c r="AI308">
        <f>IFERROR((VLOOKUP(S308,'Team data'!$B$2:$L$21,11)*$AF308)+(VLOOKUP(S308,'Team data'!$B$2:$L$21,11)*$AG308)+$AE308,0)</f>
        <v>3.4610673571014647</v>
      </c>
      <c r="AJ308">
        <f>IFERROR(((VLOOKUP(T308,'Team data'!$B$2:$L$21,11)*$AF308)+(VLOOKUP(T308,'Team data'!$B$2:$L$21,11)*$AG308)+$AE308),0)+IFERROR((VLOOKUP(U308,'Team data'!$B$2:$L$21,11)*$AF308)+(VLOOKUP(U308,'Team data'!$B$2:$L$21,11)*$AG308)+$AE308,0)</f>
        <v>6.2885460738923786</v>
      </c>
      <c r="AK308">
        <f>IFERROR(((VLOOKUP(V308,'Team data'!$B$2:$L$21,11)*$AF308)+(VLOOKUP(V308,'Team data'!$B$2:$L$21,11)*$AG308)+$AE308),0)+IFERROR((VLOOKUP(W308,'Team data'!$B$2:$L$21,11)*$AF308)+(VLOOKUP(W308,'Team data'!$B$2:$L$21,11)*$AG308)+$AE308,0)</f>
        <v>3.7428383313964049</v>
      </c>
      <c r="AL308">
        <f>IFERROR(((VLOOKUP(X308,'Team data'!$B$2:$L$21,11)*$AF308)+(VLOOKUP(X308,'Team data'!$B$2:$L$21,11)*$AG308)+$AE308),0)+IFERROR((VLOOKUP(Y308,'Team data'!$B$2:$L$21,11)*$AF308)+(VLOOKUP(Y308,'Team data'!$B$2:$L$21,11)*$AG308)+$AE308,0)</f>
        <v>3.6357021824275026</v>
      </c>
      <c r="AM308">
        <f>IFERROR(((VLOOKUP(Z308,'Team data'!$B$2:$L$21,11)*$AF308)+(VLOOKUP(Z308,'Team data'!$B$2:$L$21,11)*$AG308)+$AE308),0)+IFERROR((VLOOKUP(AA308,'Team data'!$B$2:$L$21,11)*$AF308)+(VLOOKUP(AA308,'Team data'!$B$2:$L$21,11)*$AG308)+$AE308,0)</f>
        <v>3.7158783236803874</v>
      </c>
      <c r="AN308">
        <f>IFERROR(((VLOOKUP(AB308,'Team data'!$B$2:$L$21,11)*$AF308)+(VLOOKUP(AB308,'Team data'!$B$2:$L$21,11)*$AG308)+$AE308),0)+IFERROR((VLOOKUP(AC308,'Team data'!$B$2:$L$21,11)*$AF308)+(VLOOKUP(AC308,'Team data'!$B$2:$L$21,11)*$AG308)+$AE308,0)</f>
        <v>4.1741320508131041</v>
      </c>
      <c r="AO308">
        <f>IFERROR((VLOOKUP(AD308,'Team data'!$B$2:$L$21,11)*$AF308)+(VLOOKUP(AD308,'Team data'!$B$2:$L$21,11)*$AG308)+$AE308,0)</f>
        <v>3.6042488399637684</v>
      </c>
      <c r="AP308">
        <f t="shared" si="4"/>
        <v>32.968066638647663</v>
      </c>
    </row>
    <row r="309" spans="1:42">
      <c r="A309" t="s">
        <v>415</v>
      </c>
      <c r="B309" t="s">
        <v>37</v>
      </c>
      <c r="C309" t="s">
        <v>38</v>
      </c>
      <c r="D309" t="s">
        <v>186</v>
      </c>
      <c r="E309" t="s">
        <v>56</v>
      </c>
      <c r="F309" s="2">
        <v>7.0000000000000007E-2</v>
      </c>
      <c r="G309" s="2">
        <v>0.04</v>
      </c>
      <c r="H309" s="2">
        <v>7.0000000000000007E-2</v>
      </c>
      <c r="I309" s="2">
        <v>0.05</v>
      </c>
      <c r="J309" s="2">
        <v>0.06</v>
      </c>
      <c r="K309" s="2">
        <v>0.04</v>
      </c>
      <c r="L309" s="2">
        <f>(F309+H309+J309)/3</f>
        <v>6.6666666666666666E-2</v>
      </c>
      <c r="M309" s="2">
        <f>(G309+I309+K309)/3</f>
        <v>4.3333333333333335E-2</v>
      </c>
      <c r="N309" s="2">
        <f>SUM(L309+M309)</f>
        <v>0.11</v>
      </c>
      <c r="O309" s="2">
        <v>95</v>
      </c>
      <c r="P309" t="s">
        <v>41</v>
      </c>
      <c r="Q309" t="s">
        <v>58</v>
      </c>
      <c r="S309" t="s">
        <v>71</v>
      </c>
      <c r="V309" t="s">
        <v>84</v>
      </c>
      <c r="X309" t="s">
        <v>67</v>
      </c>
      <c r="Z309" t="s">
        <v>45</v>
      </c>
      <c r="AA309" t="s">
        <v>48</v>
      </c>
      <c r="AB309" t="s">
        <v>76</v>
      </c>
      <c r="AD309" t="s">
        <v>77</v>
      </c>
      <c r="AE309" t="str">
        <f>IF(O309&gt;59,"2","1")</f>
        <v>2</v>
      </c>
      <c r="AF309">
        <f>IF(C309="D",L309*6, IF( C309="M",L309*5, L309*4))</f>
        <v>0.4</v>
      </c>
      <c r="AG309">
        <f>IF(D309="D",M309*3, IF( D309="M",M309*3, M309*3))</f>
        <v>0.13</v>
      </c>
      <c r="AH309">
        <f>IFERROR(((VLOOKUP(Q309,'Team data'!$B$2:$L$21,11)*$AF309)+(VLOOKUP(Q309,'Team data'!$B$2:$L$21,11)*$AG309)+$AE309),0)+IFERROR((VLOOKUP(R309,'Team data'!$B$2:$L$21,11)*$AF309)+(VLOOKUP(R309,'Team data'!$B$2:$L$21,11)*$AG309)+$AE309,0)</f>
        <v>2.4796625924066782</v>
      </c>
      <c r="AI309">
        <f>IFERROR((VLOOKUP(S309,'Team data'!$B$2:$L$21,11)*$AF309)+(VLOOKUP(S309,'Team data'!$B$2:$L$21,11)*$AG309)+$AE309,0)</f>
        <v>2.5747472225268204</v>
      </c>
      <c r="AJ309">
        <f>IFERROR(((VLOOKUP(T309,'Team data'!$B$2:$L$21,11)*$AF309)+(VLOOKUP(T309,'Team data'!$B$2:$L$21,11)*$AG309)+$AE309),0)+IFERROR((VLOOKUP(U309,'Team data'!$B$2:$L$21,11)*$AF309)+(VLOOKUP(U309,'Team data'!$B$2:$L$21,11)*$AG309)+$AE309,0)</f>
        <v>0</v>
      </c>
      <c r="AK309">
        <f>IFERROR(((VLOOKUP(V309,'Team data'!$B$2:$L$21,11)*$AF309)+(VLOOKUP(V309,'Team data'!$B$2:$L$21,11)*$AG309)+$AE309),0)+IFERROR((VLOOKUP(W309,'Team data'!$B$2:$L$21,11)*$AF309)+(VLOOKUP(W309,'Team data'!$B$2:$L$21,11)*$AG309)+$AE309,0)</f>
        <v>2.5423839046364605</v>
      </c>
      <c r="AL309">
        <f>IFERROR(((VLOOKUP(X309,'Team data'!$B$2:$L$21,11)*$AF309)+(VLOOKUP(X309,'Team data'!$B$2:$L$21,11)*$AG309)+$AE309),0)+IFERROR((VLOOKUP(Y309,'Team data'!$B$2:$L$21,11)*$AF309)+(VLOOKUP(Y309,'Team data'!$B$2:$L$21,11)*$AG309)+$AE309,0)</f>
        <v>2.4796625924066782</v>
      </c>
      <c r="AM309">
        <f>IFERROR(((VLOOKUP(Z309,'Team data'!$B$2:$L$21,11)*$AF309)+(VLOOKUP(Z309,'Team data'!$B$2:$L$21,11)*$AG309)+$AE309),0)+IFERROR((VLOOKUP(AA309,'Team data'!$B$2:$L$21,11)*$AF309)+(VLOOKUP(AA309,'Team data'!$B$2:$L$21,11)*$AG309)+$AE309,0)</f>
        <v>4.5729661281319078</v>
      </c>
      <c r="AN309">
        <f>IFERROR(((VLOOKUP(AB309,'Team data'!$B$2:$L$21,11)*$AF309)+(VLOOKUP(AB309,'Team data'!$B$2:$L$21,11)*$AG309)+$AE309),0)+IFERROR((VLOOKUP(AC309,'Team data'!$B$2:$L$21,11)*$AF309)+(VLOOKUP(AC309,'Team data'!$B$2:$L$21,11)*$AG309)+$AE309,0)</f>
        <v>2.7131145377060264</v>
      </c>
      <c r="AO309">
        <f>IFERROR((VLOOKUP(AD309,'Team data'!$B$2:$L$21,11)*$AF309)+(VLOOKUP(AD309,'Team data'!$B$2:$L$21,11)*$AG309)+$AE309,0)</f>
        <v>2.334552545486857</v>
      </c>
      <c r="AP309">
        <f t="shared" si="4"/>
        <v>19.697089523301429</v>
      </c>
    </row>
    <row r="310" spans="1:42">
      <c r="A310" t="s">
        <v>416</v>
      </c>
      <c r="B310" t="s">
        <v>51</v>
      </c>
      <c r="C310" t="s">
        <v>52</v>
      </c>
      <c r="D310" t="s">
        <v>73</v>
      </c>
      <c r="E310" t="s">
        <v>69</v>
      </c>
      <c r="F310" s="2">
        <v>0.01</v>
      </c>
      <c r="G310" s="2">
        <v>0.1</v>
      </c>
      <c r="H310" s="2">
        <v>0.02</v>
      </c>
      <c r="I310" s="2">
        <v>0.12</v>
      </c>
      <c r="J310" s="2">
        <v>0.02</v>
      </c>
      <c r="K310" s="2">
        <v>0.1</v>
      </c>
      <c r="L310" s="2">
        <f>(F310+H310+J310)/3</f>
        <v>1.6666666666666666E-2</v>
      </c>
      <c r="M310" s="2">
        <f>(G310+I310+K310)/3</f>
        <v>0.10666666666666667</v>
      </c>
      <c r="N310" s="2">
        <f>SUM(L310+M310)</f>
        <v>0.12333333333333334</v>
      </c>
      <c r="O310" s="2">
        <v>67</v>
      </c>
      <c r="P310" t="s">
        <v>41</v>
      </c>
      <c r="Q310" t="s">
        <v>74</v>
      </c>
      <c r="S310" t="s">
        <v>75</v>
      </c>
      <c r="T310" t="s">
        <v>76</v>
      </c>
      <c r="U310" t="s">
        <v>77</v>
      </c>
      <c r="V310" t="s">
        <v>78</v>
      </c>
      <c r="X310" t="s">
        <v>79</v>
      </c>
      <c r="Z310" t="s">
        <v>49</v>
      </c>
      <c r="AB310" t="s">
        <v>80</v>
      </c>
      <c r="AD310" t="s">
        <v>81</v>
      </c>
      <c r="AE310" t="str">
        <f>IF(O310&gt;59,"2","1")</f>
        <v>2</v>
      </c>
      <c r="AF310">
        <f>IF(C310="D",L310*6, IF( C310="M",L310*5, L310*4))</f>
        <v>8.3333333333333329E-2</v>
      </c>
      <c r="AG310">
        <f>IF(D310="D",M310*3, IF( D310="M",M310*3, M310*3))</f>
        <v>0.32</v>
      </c>
      <c r="AH310">
        <f>IFERROR(((VLOOKUP(Q310,'Team data'!$B$2:$L$21,11)*$AF310)+(VLOOKUP(Q310,'Team data'!$B$2:$L$21,11)*$AG310)+$AE310),0)+IFERROR((VLOOKUP(R310,'Team data'!$B$2:$L$21,11)*$AF310)+(VLOOKUP(R310,'Team data'!$B$2:$L$21,11)*$AG310)+$AE310,0)</f>
        <v>2.4928207150879746</v>
      </c>
      <c r="AI310">
        <f>IFERROR((VLOOKUP(S310,'Team data'!$B$2:$L$21,11)*$AF310)+(VLOOKUP(S310,'Team data'!$B$2:$L$21,11)*$AG310)+$AE310,0)</f>
        <v>2.4226251976943716</v>
      </c>
      <c r="AJ310">
        <f>IFERROR(((VLOOKUP(T310,'Team data'!$B$2:$L$21,11)*$AF310)+(VLOOKUP(T310,'Team data'!$B$2:$L$21,11)*$AG310)+$AE310),0)+IFERROR((VLOOKUP(U310,'Team data'!$B$2:$L$21,11)*$AF310)+(VLOOKUP(U310,'Team data'!$B$2:$L$21,11)*$AG310)+$AE310,0)</f>
        <v>4.7972812394109363</v>
      </c>
      <c r="AK310">
        <f>IFERROR(((VLOOKUP(V310,'Team data'!$B$2:$L$21,11)*$AF310)+(VLOOKUP(V310,'Team data'!$B$2:$L$21,11)*$AG310)+$AE310),0)+IFERROR((VLOOKUP(W310,'Team data'!$B$2:$L$21,11)*$AF310)+(VLOOKUP(W310,'Team data'!$B$2:$L$21,11)*$AG310)+$AE310,0)</f>
        <v>2.3380289678953674</v>
      </c>
      <c r="AL310">
        <f>IFERROR(((VLOOKUP(X310,'Team data'!$B$2:$L$21,11)*$AF310)+(VLOOKUP(X310,'Team data'!$B$2:$L$21,11)*$AG310)+$AE310),0)+IFERROR((VLOOKUP(Y310,'Team data'!$B$2:$L$21,11)*$AF310)+(VLOOKUP(Y310,'Team data'!$B$2:$L$21,11)*$AG310)+$AE310,0)</f>
        <v>2.3615910698908316</v>
      </c>
      <c r="AM310">
        <f>IFERROR(((VLOOKUP(Z310,'Team data'!$B$2:$L$21,11)*$AF310)+(VLOOKUP(Z310,'Team data'!$B$2:$L$21,11)*$AG310)+$AE310),0)+IFERROR((VLOOKUP(AA310,'Team data'!$B$2:$L$21,11)*$AF310)+(VLOOKUP(AA310,'Team data'!$B$2:$L$21,11)*$AG310)+$AE310,0)</f>
        <v>2.3650262495673462</v>
      </c>
      <c r="AN310">
        <f>IFERROR(((VLOOKUP(AB310,'Team data'!$B$2:$L$21,11)*$AF310)+(VLOOKUP(AB310,'Team data'!$B$2:$L$21,11)*$AG310)+$AE310),0)+IFERROR((VLOOKUP(AC310,'Team data'!$B$2:$L$21,11)*$AF310)+(VLOOKUP(AC310,'Team data'!$B$2:$L$21,11)*$AG310)+$AE310,0)</f>
        <v>2.2439004281551309</v>
      </c>
      <c r="AO310">
        <f>IFERROR((VLOOKUP(AD310,'Team data'!$B$2:$L$21,11)*$AF310)+(VLOOKUP(AD310,'Team data'!$B$2:$L$21,11)*$AG310)+$AE310,0)</f>
        <v>2.3301828348132365</v>
      </c>
      <c r="AP310">
        <f t="shared" si="4"/>
        <v>21.351456702515193</v>
      </c>
    </row>
    <row r="311" spans="1:42">
      <c r="A311" t="s">
        <v>417</v>
      </c>
      <c r="B311" t="s">
        <v>51</v>
      </c>
      <c r="C311" t="s">
        <v>52</v>
      </c>
      <c r="D311" t="s">
        <v>128</v>
      </c>
      <c r="E311" t="s">
        <v>80</v>
      </c>
      <c r="F311" s="2">
        <v>0.09</v>
      </c>
      <c r="G311" s="2">
        <v>0.08</v>
      </c>
      <c r="H311" s="2">
        <v>0.08</v>
      </c>
      <c r="I311" s="2">
        <v>0.1</v>
      </c>
      <c r="J311" s="2">
        <v>0.06</v>
      </c>
      <c r="K311" s="2">
        <v>0.09</v>
      </c>
      <c r="L311" s="2">
        <f>(F311+H311+J311)/3</f>
        <v>7.6666666666666661E-2</v>
      </c>
      <c r="M311" s="2">
        <f>(G311+I311+K311)/3</f>
        <v>9.0000000000000011E-2</v>
      </c>
      <c r="N311" s="2">
        <f>SUM(L311+M311)</f>
        <v>0.16666666666666669</v>
      </c>
      <c r="O311" s="2">
        <v>68</v>
      </c>
      <c r="P311" t="s">
        <v>41</v>
      </c>
      <c r="Q311" t="s">
        <v>79</v>
      </c>
      <c r="S311" t="s">
        <v>68</v>
      </c>
      <c r="T311" t="s">
        <v>46</v>
      </c>
      <c r="V311" t="s">
        <v>40</v>
      </c>
      <c r="X311" t="s">
        <v>75</v>
      </c>
      <c r="Z311" t="s">
        <v>56</v>
      </c>
      <c r="AA311" t="s">
        <v>74</v>
      </c>
      <c r="AB311" t="s">
        <v>97</v>
      </c>
      <c r="AC311" t="s">
        <v>90</v>
      </c>
      <c r="AD311" t="s">
        <v>104</v>
      </c>
      <c r="AE311" t="str">
        <f>IF(O311&gt;59,"2","1")</f>
        <v>2</v>
      </c>
      <c r="AF311">
        <f>IF(C311="D",L311*6, IF( C311="M",L311*5, L311*4))</f>
        <v>0.3833333333333333</v>
      </c>
      <c r="AG311">
        <f>IF(D311="D",M311*3, IF( D311="M",M311*3, M311*3))</f>
        <v>0.27</v>
      </c>
      <c r="AH311">
        <f>IFERROR(((VLOOKUP(Q311,'Team data'!$B$2:$L$21,11)*$AF311)+(VLOOKUP(Q311,'Team data'!$B$2:$L$21,11)*$AG311)+$AE311),0)+IFERROR((VLOOKUP(R311,'Team data'!$B$2:$L$21,11)*$AF311)+(VLOOKUP(R311,'Team data'!$B$2:$L$21,11)*$AG311)+$AE311,0)</f>
        <v>2.5857177661041573</v>
      </c>
      <c r="AI311">
        <f>IFERROR((VLOOKUP(S311,'Team data'!$B$2:$L$21,11)*$AF311)+(VLOOKUP(S311,'Team data'!$B$2:$L$21,11)*$AG311)+$AE311,0)</f>
        <v>2.6531478259152874</v>
      </c>
      <c r="AJ311">
        <f>IFERROR(((VLOOKUP(T311,'Team data'!$B$2:$L$21,11)*$AF311)+(VLOOKUP(T311,'Team data'!$B$2:$L$21,11)*$AG311)+$AE311),0)+IFERROR((VLOOKUP(U311,'Team data'!$B$2:$L$21,11)*$AF311)+(VLOOKUP(U311,'Team data'!$B$2:$L$21,11)*$AG311)+$AE311,0)</f>
        <v>2.5475510554338188</v>
      </c>
      <c r="AK311">
        <f>IFERROR(((VLOOKUP(V311,'Team data'!$B$2:$L$21,11)*$AF311)+(VLOOKUP(V311,'Team data'!$B$2:$L$21,11)*$AG311)+$AE311),0)+IFERROR((VLOOKUP(W311,'Team data'!$B$2:$L$21,11)*$AF311)+(VLOOKUP(W311,'Team data'!$B$2:$L$21,11)*$AG311)+$AE311,0)</f>
        <v>2.6012098903114698</v>
      </c>
      <c r="AL311">
        <f>IFERROR(((VLOOKUP(X311,'Team data'!$B$2:$L$21,11)*$AF311)+(VLOOKUP(X311,'Team data'!$B$2:$L$21,11)*$AG311)+$AE311),0)+IFERROR((VLOOKUP(Y311,'Team data'!$B$2:$L$21,11)*$AF311)+(VLOOKUP(Y311,'Team data'!$B$2:$L$21,11)*$AG311)+$AE311,0)</f>
        <v>2.6845829648603043</v>
      </c>
      <c r="AM311">
        <f>IFERROR(((VLOOKUP(Z311,'Team data'!$B$2:$L$21,11)*$AF311)+(VLOOKUP(Z311,'Team data'!$B$2:$L$21,11)*$AG311)+$AE311),0)+IFERROR((VLOOKUP(AA311,'Team data'!$B$2:$L$21,11)*$AF311)+(VLOOKUP(AA311,'Team data'!$B$2:$L$21,11)*$AG311)+$AE311,0)</f>
        <v>5.4112854766791836</v>
      </c>
      <c r="AN311">
        <f>IFERROR(((VLOOKUP(AB311,'Team data'!$B$2:$L$21,11)*$AF311)+(VLOOKUP(AB311,'Team data'!$B$2:$L$21,11)*$AG311)+$AE311),0)+IFERROR((VLOOKUP(AC311,'Team data'!$B$2:$L$21,11)*$AF311)+(VLOOKUP(AC311,'Team data'!$B$2:$L$21,11)*$AG311)+$AE311,0)</f>
        <v>5.4578241556419211</v>
      </c>
      <c r="AO311">
        <f>IFERROR((VLOOKUP(AD311,'Team data'!$B$2:$L$21,11)*$AF311)+(VLOOKUP(AD311,'Team data'!$B$2:$L$21,11)*$AG311)+$AE311,0)</f>
        <v>2.7378086848324443</v>
      </c>
      <c r="AP311">
        <f t="shared" si="4"/>
        <v>26.679127819778586</v>
      </c>
    </row>
    <row r="312" spans="1:42">
      <c r="A312" t="s">
        <v>418</v>
      </c>
      <c r="B312" t="s">
        <v>63</v>
      </c>
      <c r="C312" t="s">
        <v>64</v>
      </c>
      <c r="D312" t="s">
        <v>53</v>
      </c>
      <c r="E312" t="s">
        <v>44</v>
      </c>
      <c r="F312" s="2">
        <v>0</v>
      </c>
      <c r="G312" s="2">
        <v>0.01</v>
      </c>
      <c r="H312" s="2">
        <v>0</v>
      </c>
      <c r="I312" s="2">
        <v>0</v>
      </c>
      <c r="J312" s="2">
        <v>0</v>
      </c>
      <c r="K312" s="2">
        <v>0</v>
      </c>
      <c r="L312" s="2">
        <f>(F312+H312+J312)/3</f>
        <v>0</v>
      </c>
      <c r="M312" s="2">
        <f>(G312+I312+K312)/3</f>
        <v>3.3333333333333335E-3</v>
      </c>
      <c r="N312" s="2">
        <f>SUM(L312+M312)</f>
        <v>3.3333333333333335E-3</v>
      </c>
      <c r="O312" s="2">
        <v>96</v>
      </c>
      <c r="P312" t="s">
        <v>41</v>
      </c>
      <c r="Q312" t="s">
        <v>48</v>
      </c>
      <c r="R312" t="s">
        <v>42</v>
      </c>
      <c r="S312" t="s">
        <v>47</v>
      </c>
      <c r="T312" t="s">
        <v>54</v>
      </c>
      <c r="U312" t="s">
        <v>55</v>
      </c>
      <c r="V312" t="s">
        <v>56</v>
      </c>
      <c r="X312" t="s">
        <v>57</v>
      </c>
      <c r="Z312" t="s">
        <v>58</v>
      </c>
      <c r="AB312" t="s">
        <v>59</v>
      </c>
      <c r="AC312" t="s">
        <v>60</v>
      </c>
      <c r="AD312" t="s">
        <v>61</v>
      </c>
      <c r="AE312" t="str">
        <f>IF(O312&gt;59,"2","1")</f>
        <v>2</v>
      </c>
      <c r="AF312">
        <f>IF(C312="D",L312*6, IF( C312="M",L312*5, L312*4))</f>
        <v>0</v>
      </c>
      <c r="AG312">
        <f>IF(D312="D",M312*3, IF( D312="M",M312*3, M312*3))</f>
        <v>0.01</v>
      </c>
      <c r="AH312">
        <f>IFERROR(((VLOOKUP(Q312,'Team data'!$B$2:$L$21,11)*$AF312)+(VLOOKUP(Q312,'Team data'!$B$2:$L$21,11)*$AG312)+$AE312),0)+IFERROR((VLOOKUP(R312,'Team data'!$B$2:$L$21,11)*$AF312)+(VLOOKUP(R312,'Team data'!$B$2:$L$21,11)*$AG312)+$AE312,0)</f>
        <v>4.0152418742960698</v>
      </c>
      <c r="AI312">
        <f>IFERROR((VLOOKUP(S312,'Team data'!$B$2:$L$21,11)*$AF312)+(VLOOKUP(S312,'Team data'!$B$2:$L$21,11)*$AG312)+$AE312,0)</f>
        <v>2.0134549912774724</v>
      </c>
      <c r="AJ312">
        <f>IFERROR(((VLOOKUP(T312,'Team data'!$B$2:$L$21,11)*$AF312)+(VLOOKUP(T312,'Team data'!$B$2:$L$21,11)*$AG312)+$AE312),0)+IFERROR((VLOOKUP(U312,'Team data'!$B$2:$L$21,11)*$AF312)+(VLOOKUP(U312,'Team data'!$B$2:$L$21,11)*$AG312)+$AE312,0)</f>
        <v>4.0191993527993892</v>
      </c>
      <c r="AK312">
        <f>IFERROR(((VLOOKUP(V312,'Team data'!$B$2:$L$21,11)*$AF312)+(VLOOKUP(V312,'Team data'!$B$2:$L$21,11)*$AG312)+$AE312),0)+IFERROR((VLOOKUP(W312,'Team data'!$B$2:$L$21,11)*$AF312)+(VLOOKUP(W312,'Team data'!$B$2:$L$21,11)*$AG312)+$AE312,0)</f>
        <v>2.0093826129011139</v>
      </c>
      <c r="AL312">
        <f>IFERROR(((VLOOKUP(X312,'Team data'!$B$2:$L$21,11)*$AF312)+(VLOOKUP(X312,'Team data'!$B$2:$L$21,11)*$AG312)+$AE312),0)+IFERROR((VLOOKUP(Y312,'Team data'!$B$2:$L$21,11)*$AF312)+(VLOOKUP(Y312,'Team data'!$B$2:$L$21,11)*$AG312)+$AE312,0)</f>
        <v>2.011292990073966</v>
      </c>
      <c r="AM312">
        <f>IFERROR(((VLOOKUP(Z312,'Team data'!$B$2:$L$21,11)*$AF312)+(VLOOKUP(Z312,'Team data'!$B$2:$L$21,11)*$AG312)+$AE312),0)+IFERROR((VLOOKUP(AA312,'Team data'!$B$2:$L$21,11)*$AF312)+(VLOOKUP(AA312,'Team data'!$B$2:$L$21,11)*$AG312)+$AE312,0)</f>
        <v>2.0090502375925787</v>
      </c>
      <c r="AN312">
        <f>IFERROR(((VLOOKUP(AB312,'Team data'!$B$2:$L$21,11)*$AF312)+(VLOOKUP(AB312,'Team data'!$B$2:$L$21,11)*$AG312)+$AE312),0)+IFERROR((VLOOKUP(AC312,'Team data'!$B$2:$L$21,11)*$AF312)+(VLOOKUP(AC312,'Team data'!$B$2:$L$21,11)*$AG312)+$AE312,0)</f>
        <v>4.01741408932096</v>
      </c>
      <c r="AO312">
        <f>IFERROR((VLOOKUP(AD312,'Team data'!$B$2:$L$21,11)*$AF312)+(VLOOKUP(AD312,'Team data'!$B$2:$L$21,11)*$AG312)+$AE312,0)</f>
        <v>2.0108442872174872</v>
      </c>
      <c r="AP312">
        <f t="shared" si="4"/>
        <v>22.105880435479037</v>
      </c>
    </row>
    <row r="313" spans="1:42">
      <c r="A313" t="s">
        <v>419</v>
      </c>
      <c r="B313" t="s">
        <v>37</v>
      </c>
      <c r="C313" t="s">
        <v>38</v>
      </c>
      <c r="D313" t="s">
        <v>103</v>
      </c>
      <c r="E313" t="s">
        <v>104</v>
      </c>
      <c r="F313" s="2">
        <v>0</v>
      </c>
      <c r="G313" s="2">
        <v>0.01</v>
      </c>
      <c r="H313" s="2">
        <v>0</v>
      </c>
      <c r="I313" s="2">
        <v>0.01</v>
      </c>
      <c r="J313" s="2">
        <v>0</v>
      </c>
      <c r="K313" s="2">
        <v>0.01</v>
      </c>
      <c r="L313" s="2">
        <f>(F313+H313+J313)/3</f>
        <v>0</v>
      </c>
      <c r="M313" s="2">
        <f>(G313+I313+K313)/3</f>
        <v>0.01</v>
      </c>
      <c r="N313" s="2">
        <f>SUM(L313+M313)</f>
        <v>0.01</v>
      </c>
      <c r="O313" s="2">
        <v>63</v>
      </c>
      <c r="P313" t="s">
        <v>41</v>
      </c>
      <c r="Q313" t="s">
        <v>77</v>
      </c>
      <c r="S313" t="s">
        <v>70</v>
      </c>
      <c r="T313" t="s">
        <v>79</v>
      </c>
      <c r="V313" t="s">
        <v>105</v>
      </c>
      <c r="X313" t="s">
        <v>44</v>
      </c>
      <c r="Z313" t="s">
        <v>81</v>
      </c>
      <c r="AB313" t="s">
        <v>74</v>
      </c>
      <c r="AC313" t="s">
        <v>42</v>
      </c>
      <c r="AD313" t="s">
        <v>45</v>
      </c>
      <c r="AE313" t="str">
        <f>IF(O313&gt;59,"2","1")</f>
        <v>2</v>
      </c>
      <c r="AF313">
        <f>IF(C313="D",L313*6, IF( C313="M",L313*5, L313*4))</f>
        <v>0</v>
      </c>
      <c r="AG313">
        <f>IF(D313="D",M313*3, IF( D313="M",M313*3, M313*3))</f>
        <v>0.03</v>
      </c>
      <c r="AH313">
        <f>IFERROR(((VLOOKUP(Q313,'Team data'!$B$2:$L$21,11)*$AF313)+(VLOOKUP(Q313,'Team data'!$B$2:$L$21,11)*$AG313)+$AE313),0)+IFERROR((VLOOKUP(R313,'Team data'!$B$2:$L$21,11)*$AF313)+(VLOOKUP(R313,'Team data'!$B$2:$L$21,11)*$AG313)+$AE313,0)</f>
        <v>2.018936936536992</v>
      </c>
      <c r="AI313">
        <f>IFERROR((VLOOKUP(S313,'Team data'!$B$2:$L$21,11)*$AF313)+(VLOOKUP(S313,'Team data'!$B$2:$L$21,11)*$AG313)+$AE313,0)</f>
        <v>2.0374133622510859</v>
      </c>
      <c r="AJ313">
        <f>IFERROR(((VLOOKUP(T313,'Team data'!$B$2:$L$21,11)*$AF313)+(VLOOKUP(T313,'Team data'!$B$2:$L$21,11)*$AG313)+$AE313),0)+IFERROR((VLOOKUP(U313,'Team data'!$B$2:$L$21,11)*$AF313)+(VLOOKUP(U313,'Team data'!$B$2:$L$21,11)*$AG313)+$AE313,0)</f>
        <v>2.0268952035455992</v>
      </c>
      <c r="AK313">
        <f>IFERROR(((VLOOKUP(V313,'Team data'!$B$2:$L$21,11)*$AF313)+(VLOOKUP(V313,'Team data'!$B$2:$L$21,11)*$AG313)+$AE313),0)+IFERROR((VLOOKUP(W313,'Team data'!$B$2:$L$21,11)*$AF313)+(VLOOKUP(W313,'Team data'!$B$2:$L$21,11)*$AG313)+$AE313,0)</f>
        <v>2.0142906908282994</v>
      </c>
      <c r="AL313">
        <f>IFERROR(((VLOOKUP(X313,'Team data'!$B$2:$L$21,11)*$AF313)+(VLOOKUP(X313,'Team data'!$B$2:$L$21,11)*$AG313)+$AE313),0)+IFERROR((VLOOKUP(Y313,'Team data'!$B$2:$L$21,11)*$AF313)+(VLOOKUP(Y313,'Team data'!$B$2:$L$21,11)*$AG313)+$AE313,0)</f>
        <v>2.0307009757341392</v>
      </c>
      <c r="AM313">
        <f>IFERROR(((VLOOKUP(Z313,'Team data'!$B$2:$L$21,11)*$AF313)+(VLOOKUP(Z313,'Team data'!$B$2:$L$21,11)*$AG313)+$AE313),0)+IFERROR((VLOOKUP(AA313,'Team data'!$B$2:$L$21,11)*$AF313)+(VLOOKUP(AA313,'Team data'!$B$2:$L$21,11)*$AG313)+$AE313,0)</f>
        <v>2.0245590538290839</v>
      </c>
      <c r="AN313">
        <f>IFERROR(((VLOOKUP(AB313,'Team data'!$B$2:$L$21,11)*$AF313)+(VLOOKUP(AB313,'Team data'!$B$2:$L$21,11)*$AG313)+$AE313),0)+IFERROR((VLOOKUP(AC313,'Team data'!$B$2:$L$21,11)*$AF313)+(VLOOKUP(AC313,'Team data'!$B$2:$L$21,11)*$AG313)+$AE313,0)</f>
        <v>4.0680910183061254</v>
      </c>
      <c r="AO313">
        <f>IFERROR((VLOOKUP(AD313,'Team data'!$B$2:$L$21,11)*$AF313)+(VLOOKUP(AD313,'Team data'!$B$2:$L$21,11)*$AG313)+$AE313,0)</f>
        <v>2.0181413541602988</v>
      </c>
      <c r="AP313">
        <f t="shared" si="4"/>
        <v>18.23902859519162</v>
      </c>
    </row>
    <row r="314" spans="1:42">
      <c r="A314" t="s">
        <v>420</v>
      </c>
      <c r="B314" t="s">
        <v>51</v>
      </c>
      <c r="C314" t="s">
        <v>52</v>
      </c>
      <c r="D314" t="s">
        <v>65</v>
      </c>
      <c r="E314" t="s">
        <v>46</v>
      </c>
      <c r="F314" s="2">
        <v>0.38</v>
      </c>
      <c r="G314" s="2">
        <v>0.24</v>
      </c>
      <c r="H314" s="2">
        <v>0.45</v>
      </c>
      <c r="I314" s="2">
        <v>0.21</v>
      </c>
      <c r="J314" s="2">
        <v>0.28999999999999998</v>
      </c>
      <c r="K314" s="2">
        <v>0.22</v>
      </c>
      <c r="L314" s="2">
        <f>(F314+H314+J314)/3</f>
        <v>0.37333333333333335</v>
      </c>
      <c r="M314" s="2">
        <f>(G314+I314+K314)/3</f>
        <v>0.2233333333333333</v>
      </c>
      <c r="N314" s="2">
        <f>SUM(L314+M314)</f>
        <v>0.59666666666666668</v>
      </c>
      <c r="O314" s="2">
        <v>46</v>
      </c>
      <c r="P314" t="s">
        <v>41</v>
      </c>
      <c r="Q314" t="s">
        <v>66</v>
      </c>
      <c r="S314" t="s">
        <v>67</v>
      </c>
      <c r="T314" t="s">
        <v>68</v>
      </c>
      <c r="U314" t="s">
        <v>45</v>
      </c>
      <c r="V314" t="s">
        <v>69</v>
      </c>
      <c r="X314" t="s">
        <v>54</v>
      </c>
      <c r="Z314" t="s">
        <v>70</v>
      </c>
      <c r="AA314" t="s">
        <v>59</v>
      </c>
      <c r="AB314" t="s">
        <v>71</v>
      </c>
      <c r="AD314" t="s">
        <v>42</v>
      </c>
      <c r="AE314" t="str">
        <f>IF(O314&gt;59,"2","1")</f>
        <v>1</v>
      </c>
      <c r="AF314">
        <f>IF(C314="D",L314*6, IF( C314="M",L314*5, L314*4))</f>
        <v>1.8666666666666667</v>
      </c>
      <c r="AG314">
        <f>IF(D314="D",M314*3, IF( D314="M",M314*3, M314*3))</f>
        <v>0.66999999999999993</v>
      </c>
      <c r="AH314">
        <f>IFERROR(((VLOOKUP(Q314,'Team data'!$B$2:$L$21,11)*$AF314)+(VLOOKUP(Q314,'Team data'!$B$2:$L$21,11)*$AG314)+$AE314),0)+IFERROR((VLOOKUP(R314,'Team data'!$B$2:$L$21,11)*$AF314)+(VLOOKUP(R314,'Team data'!$B$2:$L$21,11)*$AG314)+$AE314,0)</f>
        <v>3.0766044404369657</v>
      </c>
      <c r="AI314">
        <f>IFERROR((VLOOKUP(S314,'Team data'!$B$2:$L$21,11)*$AF314)+(VLOOKUP(S314,'Team data'!$B$2:$L$21,11)*$AG314)+$AE314,0)</f>
        <v>3.2957436026508309</v>
      </c>
      <c r="AJ314">
        <f>IFERROR(((VLOOKUP(T314,'Team data'!$B$2:$L$21,11)*$AF314)+(VLOOKUP(T314,'Team data'!$B$2:$L$21,11)*$AG314)+$AE314),0)+IFERROR((VLOOKUP(U314,'Team data'!$B$2:$L$21,11)*$AF314)+(VLOOKUP(U314,'Team data'!$B$2:$L$21,11)*$AG314)+$AE314,0)</f>
        <v>6.0698986852762822</v>
      </c>
      <c r="AK314">
        <f>IFERROR(((VLOOKUP(V314,'Team data'!$B$2:$L$21,11)*$AF314)+(VLOOKUP(V314,'Team data'!$B$2:$L$21,11)*$AG314)+$AE314),0)+IFERROR((VLOOKUP(W314,'Team data'!$B$2:$L$21,11)*$AF314)+(VLOOKUP(W314,'Team data'!$B$2:$L$21,11)*$AG314)+$AE314,0)</f>
        <v>3.4967177902882889</v>
      </c>
      <c r="AL314">
        <f>IFERROR(((VLOOKUP(X314,'Team data'!$B$2:$L$21,11)*$AF314)+(VLOOKUP(X314,'Team data'!$B$2:$L$21,11)*$AG314)+$AE314),0)+IFERROR((VLOOKUP(Y314,'Team data'!$B$2:$L$21,11)*$AF314)+(VLOOKUP(Y314,'Team data'!$B$2:$L$21,11)*$AG314)+$AE314,0)</f>
        <v>3.3342894210562672</v>
      </c>
      <c r="AM314">
        <f>IFERROR(((VLOOKUP(Z314,'Team data'!$B$2:$L$21,11)*$AF314)+(VLOOKUP(Z314,'Team data'!$B$2:$L$21,11)*$AG314)+$AE314),0)+IFERROR((VLOOKUP(AA314,'Team data'!$B$2:$L$21,11)*$AF314)+(VLOOKUP(AA314,'Team data'!$B$2:$L$21,11)*$AG314)+$AE314,0)</f>
        <v>7.2851380187746235</v>
      </c>
      <c r="AN314">
        <f>IFERROR(((VLOOKUP(AB314,'Team data'!$B$2:$L$21,11)*$AF314)+(VLOOKUP(AB314,'Team data'!$B$2:$L$21,11)*$AG314)+$AE314),0)+IFERROR((VLOOKUP(AC314,'Team data'!$B$2:$L$21,11)*$AF314)+(VLOOKUP(AC314,'Team data'!$B$2:$L$21,11)*$AG314)+$AE314,0)</f>
        <v>3.750834190835914</v>
      </c>
      <c r="AO314">
        <f>IFERROR((VLOOKUP(AD314,'Team data'!$B$2:$L$21,11)*$AF314)+(VLOOKUP(AD314,'Team data'!$B$2:$L$21,11)*$AG314)+$AE314,0)</f>
        <v>3.6579981441769975</v>
      </c>
      <c r="AP314">
        <f t="shared" si="4"/>
        <v>33.967224293496173</v>
      </c>
    </row>
    <row r="315" spans="1:42">
      <c r="A315" t="s">
        <v>421</v>
      </c>
      <c r="B315" t="s">
        <v>51</v>
      </c>
      <c r="C315" t="s">
        <v>52</v>
      </c>
      <c r="D315" t="s">
        <v>39</v>
      </c>
      <c r="E315" t="s">
        <v>40</v>
      </c>
      <c r="F315" s="2">
        <v>0.19</v>
      </c>
      <c r="G315" s="2">
        <v>0.08</v>
      </c>
      <c r="H315" s="2">
        <v>0.17</v>
      </c>
      <c r="I315" s="2">
        <v>0.1</v>
      </c>
      <c r="J315" s="2">
        <v>0.14000000000000001</v>
      </c>
      <c r="K315" s="2">
        <v>7.0000000000000007E-2</v>
      </c>
      <c r="L315" s="2">
        <f>(F315+H315+J315)/3</f>
        <v>0.16666666666666666</v>
      </c>
      <c r="M315" s="2">
        <f>(G315+I315+K315)/3</f>
        <v>8.3333333333333329E-2</v>
      </c>
      <c r="N315" s="2">
        <f>SUM(L315+M315)</f>
        <v>0.25</v>
      </c>
      <c r="O315" s="2">
        <v>34</v>
      </c>
      <c r="P315" t="s">
        <v>41</v>
      </c>
      <c r="Q315" t="s">
        <v>42</v>
      </c>
      <c r="S315" t="s">
        <v>43</v>
      </c>
      <c r="T315" t="s">
        <v>44</v>
      </c>
      <c r="V315" t="s">
        <v>45</v>
      </c>
      <c r="X315" t="s">
        <v>46</v>
      </c>
      <c r="Z315" t="s">
        <v>47</v>
      </c>
      <c r="AB315" t="s">
        <v>48</v>
      </c>
      <c r="AD315" t="s">
        <v>49</v>
      </c>
      <c r="AE315" t="str">
        <f>IF(O315&gt;59,"2","1")</f>
        <v>1</v>
      </c>
      <c r="AF315">
        <f>IF(C315="D",L315*6, IF( C315="M",L315*5, L315*4))</f>
        <v>0.83333333333333326</v>
      </c>
      <c r="AG315">
        <f>IF(D315="D",M315*3, IF( D315="M",M315*3, M315*3))</f>
        <v>0.25</v>
      </c>
      <c r="AH315">
        <f>IFERROR(((VLOOKUP(Q315,'Team data'!$B$2:$L$21,11)*$AF315)+(VLOOKUP(Q315,'Team data'!$B$2:$L$21,11)*$AG315)+$AE315),0)+IFERROR((VLOOKUP(R315,'Team data'!$B$2:$L$21,11)*$AF315)+(VLOOKUP(R315,'Team data'!$B$2:$L$21,11)*$AG315)+$AE315,0)</f>
        <v>2.1351503243857088</v>
      </c>
      <c r="AI315">
        <f>IFERROR((VLOOKUP(S315,'Team data'!$B$2:$L$21,11)*$AF315)+(VLOOKUP(S315,'Team data'!$B$2:$L$21,11)*$AG315)+$AE315,0)</f>
        <v>1.971215683591077</v>
      </c>
      <c r="AJ315">
        <f>IFERROR(((VLOOKUP(T315,'Team data'!$B$2:$L$21,11)*$AF315)+(VLOOKUP(T315,'Team data'!$B$2:$L$21,11)*$AG315)+$AE315),0)+IFERROR((VLOOKUP(U315,'Team data'!$B$2:$L$21,11)*$AF315)+(VLOOKUP(U315,'Team data'!$B$2:$L$21,11)*$AG315)+$AE315,0)</f>
        <v>2.1086463459550293</v>
      </c>
      <c r="AK315">
        <f>IFERROR(((VLOOKUP(V315,'Team data'!$B$2:$L$21,11)*$AF315)+(VLOOKUP(V315,'Team data'!$B$2:$L$21,11)*$AG315)+$AE315),0)+IFERROR((VLOOKUP(W315,'Team data'!$B$2:$L$21,11)*$AF315)+(VLOOKUP(W315,'Team data'!$B$2:$L$21,11)*$AG315)+$AE315,0)</f>
        <v>1.6551044557885752</v>
      </c>
      <c r="AL315">
        <f>IFERROR(((VLOOKUP(X315,'Team data'!$B$2:$L$21,11)*$AF315)+(VLOOKUP(X315,'Team data'!$B$2:$L$21,11)*$AG315)+$AE315),0)+IFERROR((VLOOKUP(Y315,'Team data'!$B$2:$L$21,11)*$AF315)+(VLOOKUP(Y315,'Team data'!$B$2:$L$21,11)*$AG315)+$AE315,0)</f>
        <v>1.9079290459999541</v>
      </c>
      <c r="AM315">
        <f>IFERROR(((VLOOKUP(Z315,'Team data'!$B$2:$L$21,11)*$AF315)+(VLOOKUP(Z315,'Team data'!$B$2:$L$21,11)*$AG315)+$AE315),0)+IFERROR((VLOOKUP(AA315,'Team data'!$B$2:$L$21,11)*$AF315)+(VLOOKUP(AA315,'Team data'!$B$2:$L$21,11)*$AG315)+$AE315,0)</f>
        <v>2.4576240550594877</v>
      </c>
      <c r="AN315">
        <f>IFERROR(((VLOOKUP(AB315,'Team data'!$B$2:$L$21,11)*$AF315)+(VLOOKUP(AB315,'Team data'!$B$2:$L$21,11)*$AG315)+$AE315),0)+IFERROR((VLOOKUP(AC315,'Team data'!$B$2:$L$21,11)*$AF315)+(VLOOKUP(AC315,'Team data'!$B$2:$L$21,11)*$AG315)+$AE315,0)</f>
        <v>1.5160527243552613</v>
      </c>
      <c r="AO315">
        <f>IFERROR((VLOOKUP(AD315,'Team data'!$B$2:$L$21,11)*$AF315)+(VLOOKUP(AD315,'Team data'!$B$2:$L$21,11)*$AG315)+$AE315,0)</f>
        <v>1.9804424058627068</v>
      </c>
      <c r="AP315">
        <f t="shared" si="4"/>
        <v>15.732165040997803</v>
      </c>
    </row>
    <row r="316" spans="1:42">
      <c r="A316" t="s">
        <v>422</v>
      </c>
      <c r="B316" t="s">
        <v>37</v>
      </c>
      <c r="C316" t="s">
        <v>38</v>
      </c>
      <c r="D316" t="s">
        <v>65</v>
      </c>
      <c r="E316" t="s">
        <v>46</v>
      </c>
      <c r="F316" s="2">
        <v>0.09</v>
      </c>
      <c r="G316" s="2">
        <v>0.12</v>
      </c>
      <c r="H316" s="2">
        <v>0.08</v>
      </c>
      <c r="I316" s="2">
        <v>0.12</v>
      </c>
      <c r="J316" s="2">
        <v>0.08</v>
      </c>
      <c r="K316" s="2">
        <v>0.09</v>
      </c>
      <c r="L316" s="2">
        <f>(F316+H316+J316)/3</f>
        <v>8.3333333333333329E-2</v>
      </c>
      <c r="M316" s="2">
        <f>(G316+I316+K316)/3</f>
        <v>0.10999999999999999</v>
      </c>
      <c r="N316" s="2">
        <f>SUM(L316+M316)</f>
        <v>0.1933333333333333</v>
      </c>
      <c r="O316" s="2">
        <v>52</v>
      </c>
      <c r="P316" t="s">
        <v>41</v>
      </c>
      <c r="Q316" t="s">
        <v>66</v>
      </c>
      <c r="S316" t="s">
        <v>67</v>
      </c>
      <c r="T316" t="s">
        <v>68</v>
      </c>
      <c r="U316" t="s">
        <v>45</v>
      </c>
      <c r="V316" t="s">
        <v>69</v>
      </c>
      <c r="X316" t="s">
        <v>54</v>
      </c>
      <c r="Z316" t="s">
        <v>70</v>
      </c>
      <c r="AA316" t="s">
        <v>59</v>
      </c>
      <c r="AB316" t="s">
        <v>71</v>
      </c>
      <c r="AD316" t="s">
        <v>42</v>
      </c>
      <c r="AE316" t="str">
        <f>IF(O316&gt;59,"2","1")</f>
        <v>1</v>
      </c>
      <c r="AF316">
        <f>IF(C316="D",L316*6, IF( C316="M",L316*5, L316*4))</f>
        <v>0.5</v>
      </c>
      <c r="AG316">
        <f>IF(D316="D",M316*3, IF( D316="M",M316*3, M316*3))</f>
        <v>0.32999999999999996</v>
      </c>
      <c r="AH316">
        <f>IFERROR(((VLOOKUP(Q316,'Team data'!$B$2:$L$21,11)*$AF316)+(VLOOKUP(Q316,'Team data'!$B$2:$L$21,11)*$AG316)+$AE316),0)+IFERROR((VLOOKUP(R316,'Team data'!$B$2:$L$21,11)*$AF316)+(VLOOKUP(R316,'Team data'!$B$2:$L$21,11)*$AG316)+$AE316,0)</f>
        <v>1.6794671559379823</v>
      </c>
      <c r="AI316">
        <f>IFERROR((VLOOKUP(S316,'Team data'!$B$2:$L$21,11)*$AF316)+(VLOOKUP(S316,'Team data'!$B$2:$L$21,11)*$AG316)+$AE316,0)</f>
        <v>1.751169720184043</v>
      </c>
      <c r="AJ316">
        <f>IFERROR(((VLOOKUP(T316,'Team data'!$B$2:$L$21,11)*$AF316)+(VLOOKUP(T316,'Team data'!$B$2:$L$21,11)*$AG316)+$AE316),0)+IFERROR((VLOOKUP(U316,'Team data'!$B$2:$L$21,11)*$AF316)+(VLOOKUP(U316,'Team data'!$B$2:$L$21,11)*$AG316)+$AE316,0)</f>
        <v>3.3316751282967072</v>
      </c>
      <c r="AK316">
        <f>IFERROR(((VLOOKUP(V316,'Team data'!$B$2:$L$21,11)*$AF316)+(VLOOKUP(V316,'Team data'!$B$2:$L$21,11)*$AG316)+$AE316),0)+IFERROR((VLOOKUP(W316,'Team data'!$B$2:$L$21,11)*$AF316)+(VLOOKUP(W316,'Team data'!$B$2:$L$21,11)*$AG316)+$AE316,0)</f>
        <v>1.8169286856528042</v>
      </c>
      <c r="AL316">
        <f>IFERROR(((VLOOKUP(X316,'Team data'!$B$2:$L$21,11)*$AF316)+(VLOOKUP(X316,'Team data'!$B$2:$L$21,11)*$AG316)+$AE316),0)+IFERROR((VLOOKUP(Y316,'Team data'!$B$2:$L$21,11)*$AF316)+(VLOOKUP(Y316,'Team data'!$B$2:$L$21,11)*$AG316)+$AE316,0)</f>
        <v>1.7637819524875304</v>
      </c>
      <c r="AM316">
        <f>IFERROR(((VLOOKUP(Z316,'Team data'!$B$2:$L$21,11)*$AF316)+(VLOOKUP(Z316,'Team data'!$B$2:$L$21,11)*$AG316)+$AE316),0)+IFERROR((VLOOKUP(AA316,'Team data'!$B$2:$L$21,11)*$AF316)+(VLOOKUP(AA316,'Team data'!$B$2:$L$21,11)*$AG316)+$AE316,0)</f>
        <v>3.7293027157357179</v>
      </c>
      <c r="AN316">
        <f>IFERROR(((VLOOKUP(AB316,'Team data'!$B$2:$L$21,11)*$AF316)+(VLOOKUP(AB316,'Team data'!$B$2:$L$21,11)*$AG316)+$AE316),0)+IFERROR((VLOOKUP(AC316,'Team data'!$B$2:$L$21,11)*$AF316)+(VLOOKUP(AC316,'Team data'!$B$2:$L$21,11)*$AG316)+$AE316,0)</f>
        <v>1.9000758390514356</v>
      </c>
      <c r="AO316">
        <f>IFERROR((VLOOKUP(AD316,'Team data'!$B$2:$L$21,11)*$AF316)+(VLOOKUP(AD316,'Team data'!$B$2:$L$21,11)*$AG316)+$AE316,0)</f>
        <v>1.8696997869908967</v>
      </c>
      <c r="AP316">
        <f t="shared" si="4"/>
        <v>17.842100984337119</v>
      </c>
    </row>
    <row r="317" spans="1:42">
      <c r="A317" t="s">
        <v>423</v>
      </c>
      <c r="B317" t="s">
        <v>87</v>
      </c>
      <c r="C317" t="s">
        <v>88</v>
      </c>
      <c r="D317" t="s">
        <v>175</v>
      </c>
      <c r="E317" t="s">
        <v>66</v>
      </c>
      <c r="F317" s="2">
        <v>0.42</v>
      </c>
      <c r="G317" s="2">
        <v>0.14000000000000001</v>
      </c>
      <c r="H317" s="2">
        <v>0.47</v>
      </c>
      <c r="I317" s="2">
        <v>0.12</v>
      </c>
      <c r="J317" s="2">
        <v>0.42</v>
      </c>
      <c r="K317" s="2">
        <v>0.12</v>
      </c>
      <c r="L317" s="2">
        <f>(F317+H317+J317)/3</f>
        <v>0.43666666666666659</v>
      </c>
      <c r="M317" s="2">
        <f>(G317+I317+K317)/3</f>
        <v>0.12666666666666668</v>
      </c>
      <c r="N317" s="2">
        <f>SUM(L317+M317)</f>
        <v>0.56333333333333324</v>
      </c>
      <c r="O317" s="2">
        <v>60</v>
      </c>
      <c r="P317" t="s">
        <v>41</v>
      </c>
      <c r="Q317" t="s">
        <v>46</v>
      </c>
      <c r="S317" t="s">
        <v>85</v>
      </c>
      <c r="T317" t="s">
        <v>71</v>
      </c>
      <c r="V317" t="s">
        <v>70</v>
      </c>
      <c r="X317" t="s">
        <v>68</v>
      </c>
      <c r="Z317" t="s">
        <v>104</v>
      </c>
      <c r="AA317" t="s">
        <v>176</v>
      </c>
      <c r="AB317" t="s">
        <v>60</v>
      </c>
      <c r="AC317" t="s">
        <v>176</v>
      </c>
      <c r="AD317" t="s">
        <v>69</v>
      </c>
      <c r="AE317" t="str">
        <f>IF(O317&gt;59,"2","1")</f>
        <v>2</v>
      </c>
      <c r="AF317">
        <f>IF(C317="D",L317*6, IF( C317="M",L317*5, L317*4))</f>
        <v>1.7466666666666664</v>
      </c>
      <c r="AG317">
        <f>IF(D317="D",M317*3, IF( D317="M",M317*3, M317*3))</f>
        <v>0.38</v>
      </c>
      <c r="AH317">
        <f>IFERROR(((VLOOKUP(Q317,'Team data'!$B$2:$L$21,11)*$AF317)+(VLOOKUP(Q317,'Team data'!$B$2:$L$21,11)*$AG317)+$AE317),0)+IFERROR((VLOOKUP(R317,'Team data'!$B$2:$L$21,11)*$AF317)+(VLOOKUP(R317,'Team data'!$B$2:$L$21,11)*$AG317)+$AE317,0)</f>
        <v>3.7823345579937562</v>
      </c>
      <c r="AI317">
        <f>IFERROR((VLOOKUP(S317,'Team data'!$B$2:$L$21,11)*$AF317)+(VLOOKUP(S317,'Team data'!$B$2:$L$21,11)*$AG317)+$AE317,0)</f>
        <v>4.5985092250093214</v>
      </c>
      <c r="AJ317">
        <f>IFERROR(((VLOOKUP(T317,'Team data'!$B$2:$L$21,11)*$AF317)+(VLOOKUP(T317,'Team data'!$B$2:$L$21,11)*$AG317)+$AE317),0)+IFERROR((VLOOKUP(U317,'Team data'!$B$2:$L$21,11)*$AF317)+(VLOOKUP(U317,'Team data'!$B$2:$L$21,11)*$AG317)+$AE317,0)</f>
        <v>4.3062184149189395</v>
      </c>
      <c r="AK317">
        <f>IFERROR(((VLOOKUP(V317,'Team data'!$B$2:$L$21,11)*$AF317)+(VLOOKUP(V317,'Team data'!$B$2:$L$21,11)*$AG317)+$AE317),0)+IFERROR((VLOOKUP(W317,'Team data'!$B$2:$L$21,11)*$AF317)+(VLOOKUP(W317,'Team data'!$B$2:$L$21,11)*$AG317)+$AE317,0)</f>
        <v>4.6521916795769798</v>
      </c>
      <c r="AL317">
        <f>IFERROR(((VLOOKUP(X317,'Team data'!$B$2:$L$21,11)*$AF317)+(VLOOKUP(X317,'Team data'!$B$2:$L$21,11)*$AG317)+$AE317),0)+IFERROR((VLOOKUP(Y317,'Team data'!$B$2:$L$21,11)*$AF317)+(VLOOKUP(Y317,'Team data'!$B$2:$L$21,11)*$AG317)+$AE317,0)</f>
        <v>4.1260628210915993</v>
      </c>
      <c r="AM317">
        <f>IFERROR(((VLOOKUP(Z317,'Team data'!$B$2:$L$21,11)*$AF317)+(VLOOKUP(Z317,'Team data'!$B$2:$L$21,11)*$AG317)+$AE317),0)+IFERROR((VLOOKUP(AA317,'Team data'!$B$2:$L$21,11)*$AF317)+(VLOOKUP(AA317,'Team data'!$B$2:$L$21,11)*$AG317)+$AE317,0)</f>
        <v>8.6300299617549676</v>
      </c>
      <c r="AN317">
        <f>IFERROR(((VLOOKUP(AB317,'Team data'!$B$2:$L$21,11)*$AF317)+(VLOOKUP(AB317,'Team data'!$B$2:$L$21,11)*$AG317)+$AE317),0)+IFERROR((VLOOKUP(AC317,'Team data'!$B$2:$L$21,11)*$AF317)+(VLOOKUP(AC317,'Team data'!$B$2:$L$21,11)*$AG317)+$AE317,0)</f>
        <v>8.1530712673799659</v>
      </c>
      <c r="AO317">
        <f>IFERROR((VLOOKUP(AD317,'Team data'!$B$2:$L$21,11)*$AF317)+(VLOOKUP(AD317,'Team data'!$B$2:$L$21,11)*$AG317)+$AE317,0)</f>
        <v>4.0931747046043734</v>
      </c>
      <c r="AP317">
        <f t="shared" si="4"/>
        <v>42.341592632329906</v>
      </c>
    </row>
    <row r="318" spans="1:42">
      <c r="A318" t="s">
        <v>424</v>
      </c>
      <c r="B318" t="s">
        <v>37</v>
      </c>
      <c r="C318" t="s">
        <v>38</v>
      </c>
      <c r="D318" t="s">
        <v>147</v>
      </c>
      <c r="E318" t="s">
        <v>48</v>
      </c>
      <c r="F318" s="2">
        <v>0.02</v>
      </c>
      <c r="G318" s="2">
        <v>0.14000000000000001</v>
      </c>
      <c r="H318" s="2">
        <v>0.02</v>
      </c>
      <c r="I318" s="2">
        <v>0.1</v>
      </c>
      <c r="J318" s="2">
        <v>0.02</v>
      </c>
      <c r="K318" s="2">
        <v>0.09</v>
      </c>
      <c r="L318" s="2">
        <f>(F318+H318+J318)/3</f>
        <v>0.02</v>
      </c>
      <c r="M318" s="2">
        <f>(G318+I318+K318)/3</f>
        <v>0.11</v>
      </c>
      <c r="N318" s="2">
        <f>SUM(L318+M318)</f>
        <v>0.13</v>
      </c>
      <c r="O318" s="2">
        <v>80</v>
      </c>
      <c r="P318" t="s">
        <v>41</v>
      </c>
      <c r="Q318" t="s">
        <v>84</v>
      </c>
      <c r="S318" t="s">
        <v>91</v>
      </c>
      <c r="T318" t="s">
        <v>67</v>
      </c>
      <c r="V318" t="s">
        <v>104</v>
      </c>
      <c r="X318" t="s">
        <v>90</v>
      </c>
      <c r="Z318" t="s">
        <v>61</v>
      </c>
      <c r="AA318" t="s">
        <v>98</v>
      </c>
      <c r="AB318" t="s">
        <v>54</v>
      </c>
      <c r="AD318" t="s">
        <v>58</v>
      </c>
      <c r="AE318" t="str">
        <f>IF(O318&gt;59,"2","1")</f>
        <v>2</v>
      </c>
      <c r="AF318">
        <f>IF(C318="D",L318*6, IF( C318="M",L318*5, L318*4))</f>
        <v>0.12</v>
      </c>
      <c r="AG318">
        <f>IF(D318="D",M318*3, IF( D318="M",M318*3, M318*3))</f>
        <v>0.33</v>
      </c>
      <c r="AH318">
        <f>IFERROR(((VLOOKUP(Q318,'Team data'!$B$2:$L$21,11)*$AF318)+(VLOOKUP(Q318,'Team data'!$B$2:$L$21,11)*$AG318)+$AE318),0)+IFERROR((VLOOKUP(R318,'Team data'!$B$2:$L$21,11)*$AF318)+(VLOOKUP(R318,'Team data'!$B$2:$L$21,11)*$AG318)+$AE318,0)</f>
        <v>2.4605146360120891</v>
      </c>
      <c r="AI318">
        <f>IFERROR((VLOOKUP(S318,'Team data'!$B$2:$L$21,11)*$AF318)+(VLOOKUP(S318,'Team data'!$B$2:$L$21,11)*$AG318)+$AE318,0)</f>
        <v>2.2840540480548785</v>
      </c>
      <c r="AJ318">
        <f>IFERROR(((VLOOKUP(T318,'Team data'!$B$2:$L$21,11)*$AF318)+(VLOOKUP(T318,'Team data'!$B$2:$L$21,11)*$AG318)+$AE318),0)+IFERROR((VLOOKUP(U318,'Team data'!$B$2:$L$21,11)*$AF318)+(VLOOKUP(U318,'Team data'!$B$2:$L$21,11)*$AG318)+$AE318,0)</f>
        <v>2.4072606916660475</v>
      </c>
      <c r="AK318">
        <f>IFERROR(((VLOOKUP(V318,'Team data'!$B$2:$L$21,11)*$AF318)+(VLOOKUP(V318,'Team data'!$B$2:$L$21,11)*$AG318)+$AE318),0)+IFERROR((VLOOKUP(W318,'Team data'!$B$2:$L$21,11)*$AF318)+(VLOOKUP(W318,'Team data'!$B$2:$L$21,11)*$AG318)+$AE318,0)</f>
        <v>2.5081845533284692</v>
      </c>
      <c r="AL318">
        <f>IFERROR(((VLOOKUP(X318,'Team data'!$B$2:$L$21,11)*$AF318)+(VLOOKUP(X318,'Team data'!$B$2:$L$21,11)*$AG318)+$AE318),0)+IFERROR((VLOOKUP(Y318,'Team data'!$B$2:$L$21,11)*$AF318)+(VLOOKUP(Y318,'Team data'!$B$2:$L$21,11)*$AG318)+$AE318,0)</f>
        <v>2.561200433766289</v>
      </c>
      <c r="AM318">
        <f>IFERROR(((VLOOKUP(Z318,'Team data'!$B$2:$L$21,11)*$AF318)+(VLOOKUP(Z318,'Team data'!$B$2:$L$21,11)*$AG318)+$AE318),0)+IFERROR((VLOOKUP(AA318,'Team data'!$B$2:$L$21,11)*$AF318)+(VLOOKUP(AA318,'Team data'!$B$2:$L$21,11)*$AG318)+$AE318,0)</f>
        <v>4.9102105053370426</v>
      </c>
      <c r="AN318">
        <f>IFERROR(((VLOOKUP(AB318,'Team data'!$B$2:$L$21,11)*$AF318)+(VLOOKUP(AB318,'Team data'!$B$2:$L$21,11)*$AG318)+$AE318),0)+IFERROR((VLOOKUP(AC318,'Team data'!$B$2:$L$21,11)*$AF318)+(VLOOKUP(AC318,'Team data'!$B$2:$L$21,11)*$AG318)+$AE318,0)</f>
        <v>2.4140986489390226</v>
      </c>
      <c r="AO318">
        <f>IFERROR((VLOOKUP(AD318,'Team data'!$B$2:$L$21,11)*$AF318)+(VLOOKUP(AD318,'Team data'!$B$2:$L$21,11)*$AG318)+$AE318,0)</f>
        <v>2.4072606916660475</v>
      </c>
      <c r="AP318">
        <f t="shared" si="4"/>
        <v>21.952784208769884</v>
      </c>
    </row>
    <row r="319" spans="1:42">
      <c r="A319" t="s">
        <v>425</v>
      </c>
      <c r="B319" t="s">
        <v>51</v>
      </c>
      <c r="C319" t="s">
        <v>52</v>
      </c>
      <c r="D319" t="s">
        <v>150</v>
      </c>
      <c r="E319" t="s">
        <v>99</v>
      </c>
      <c r="F319" s="2">
        <v>0.01</v>
      </c>
      <c r="G319" s="2">
        <v>0.05</v>
      </c>
      <c r="H319" s="2">
        <v>0.01</v>
      </c>
      <c r="I319" s="2">
        <v>0.05</v>
      </c>
      <c r="J319" s="2">
        <v>0.01</v>
      </c>
      <c r="K319" s="2">
        <v>0.04</v>
      </c>
      <c r="L319" s="2">
        <f>(F319+H319+J319)/3</f>
        <v>0.01</v>
      </c>
      <c r="M319" s="2">
        <f>(G319+I319+K319)/3</f>
        <v>4.6666666666666669E-2</v>
      </c>
      <c r="N319" s="2">
        <f>SUM(L319+M319)</f>
        <v>5.6666666666666671E-2</v>
      </c>
      <c r="O319" s="2">
        <v>77</v>
      </c>
      <c r="P319" t="s">
        <v>96</v>
      </c>
      <c r="Q319" t="s">
        <v>61</v>
      </c>
      <c r="S319" t="s">
        <v>60</v>
      </c>
      <c r="T319" t="s">
        <v>67</v>
      </c>
      <c r="V319" t="s">
        <v>43</v>
      </c>
      <c r="X319" t="s">
        <v>74</v>
      </c>
      <c r="Z319" t="s">
        <v>77</v>
      </c>
      <c r="AA319" t="s">
        <v>46</v>
      </c>
      <c r="AB319" t="s">
        <v>44</v>
      </c>
      <c r="AD319" t="s">
        <v>47</v>
      </c>
      <c r="AE319" t="str">
        <f>IF(O319&gt;59,"2","1")</f>
        <v>2</v>
      </c>
      <c r="AF319">
        <f>IF(C319="D",L319*6, IF( C319="M",L319*5, L319*4))</f>
        <v>0.05</v>
      </c>
      <c r="AG319">
        <f>IF(D319="D",M319*3, IF( D319="M",M319*3, M319*3))</f>
        <v>0.14000000000000001</v>
      </c>
      <c r="AH319">
        <f>IFERROR(((VLOOKUP(Q319,'Team data'!$B$2:$L$21,11)*$AF319)+(VLOOKUP(Q319,'Team data'!$B$2:$L$21,11)*$AG319)+$AE319),0)+IFERROR((VLOOKUP(R319,'Team data'!$B$2:$L$21,11)*$AF319)+(VLOOKUP(R319,'Team data'!$B$2:$L$21,11)*$AG319)+$AE319,0)</f>
        <v>2.2060414571322564</v>
      </c>
      <c r="AI319">
        <f>IFERROR((VLOOKUP(S319,'Team data'!$B$2:$L$21,11)*$AF319)+(VLOOKUP(S319,'Team data'!$B$2:$L$21,11)*$AG319)+$AE319,0)</f>
        <v>2.171954514258998</v>
      </c>
      <c r="AJ319">
        <f>IFERROR(((VLOOKUP(T319,'Team data'!$B$2:$L$21,11)*$AF319)+(VLOOKUP(T319,'Team data'!$B$2:$L$21,11)*$AG319)+$AE319),0)+IFERROR((VLOOKUP(U319,'Team data'!$B$2:$L$21,11)*$AF319)+(VLOOKUP(U319,'Team data'!$B$2:$L$21,11)*$AG319)+$AE319,0)</f>
        <v>2.171954514258998</v>
      </c>
      <c r="AK319">
        <f>IFERROR(((VLOOKUP(V319,'Team data'!$B$2:$L$21,11)*$AF319)+(VLOOKUP(V319,'Team data'!$B$2:$L$21,11)*$AG319)+$AE319),0)+IFERROR((VLOOKUP(W319,'Team data'!$B$2:$L$21,11)*$AF319)+(VLOOKUP(W319,'Team data'!$B$2:$L$21,11)*$AG319)+$AE319,0)</f>
        <v>2.1703362891221274</v>
      </c>
      <c r="AL319">
        <f>IFERROR(((VLOOKUP(X319,'Team data'!$B$2:$L$21,11)*$AF319)+(VLOOKUP(X319,'Team data'!$B$2:$L$21,11)*$AG319)+$AE319),0)+IFERROR((VLOOKUP(Y319,'Team data'!$B$2:$L$21,11)*$AF319)+(VLOOKUP(Y319,'Team data'!$B$2:$L$21,11)*$AG319)+$AE319,0)</f>
        <v>2.2321552128926823</v>
      </c>
      <c r="AM319">
        <f>IFERROR(((VLOOKUP(Z319,'Team data'!$B$2:$L$21,11)*$AF319)+(VLOOKUP(Z319,'Team data'!$B$2:$L$21,11)*$AG319)+$AE319),0)+IFERROR((VLOOKUP(AA319,'Team data'!$B$2:$L$21,11)*$AF319)+(VLOOKUP(AA319,'Team data'!$B$2:$L$21,11)*$AG319)+$AE319,0)</f>
        <v>4.279170717930171</v>
      </c>
      <c r="AN319">
        <f>IFERROR(((VLOOKUP(AB319,'Team data'!$B$2:$L$21,11)*$AF319)+(VLOOKUP(AB319,'Team data'!$B$2:$L$21,11)*$AG319)+$AE319),0)+IFERROR((VLOOKUP(AC319,'Team data'!$B$2:$L$21,11)*$AF319)+(VLOOKUP(AC319,'Team data'!$B$2:$L$21,11)*$AG319)+$AE319,0)</f>
        <v>2.194439512982882</v>
      </c>
      <c r="AO319">
        <f>IFERROR((VLOOKUP(AD319,'Team data'!$B$2:$L$21,11)*$AF319)+(VLOOKUP(AD319,'Team data'!$B$2:$L$21,11)*$AG319)+$AE319,0)</f>
        <v>2.2556448342719717</v>
      </c>
      <c r="AP319">
        <f t="shared" si="4"/>
        <v>19.681697052850087</v>
      </c>
    </row>
    <row r="320" spans="1:42">
      <c r="A320" t="s">
        <v>426</v>
      </c>
      <c r="B320" t="s">
        <v>87</v>
      </c>
      <c r="C320" t="s">
        <v>88</v>
      </c>
      <c r="D320" t="s">
        <v>144</v>
      </c>
      <c r="E320" t="s">
        <v>58</v>
      </c>
      <c r="F320" s="2">
        <v>0.37</v>
      </c>
      <c r="G320" s="2">
        <v>0.06</v>
      </c>
      <c r="H320" s="2">
        <v>0.38</v>
      </c>
      <c r="I320" s="2">
        <v>0.05</v>
      </c>
      <c r="J320" s="2">
        <v>0.32</v>
      </c>
      <c r="K320" s="2">
        <v>0.05</v>
      </c>
      <c r="L320" s="2">
        <f>(F320+H320+J320)/3</f>
        <v>0.35666666666666669</v>
      </c>
      <c r="M320" s="2">
        <f>(G320+I320+K320)/3</f>
        <v>5.3333333333333337E-2</v>
      </c>
      <c r="N320" s="2">
        <f>SUM(L320+M320)</f>
        <v>0.41000000000000003</v>
      </c>
      <c r="O320" s="2">
        <v>91</v>
      </c>
      <c r="P320" t="s">
        <v>41</v>
      </c>
      <c r="Q320" t="s">
        <v>98</v>
      </c>
      <c r="S320" t="s">
        <v>99</v>
      </c>
      <c r="V320" t="s">
        <v>85</v>
      </c>
      <c r="X320" t="s">
        <v>76</v>
      </c>
      <c r="Z320" t="s">
        <v>84</v>
      </c>
      <c r="AA320" t="s">
        <v>91</v>
      </c>
      <c r="AB320" t="s">
        <v>66</v>
      </c>
      <c r="AC320" t="s">
        <v>44</v>
      </c>
      <c r="AD320" t="s">
        <v>105</v>
      </c>
      <c r="AE320" t="str">
        <f>IF(O320&gt;59,"2","1")</f>
        <v>2</v>
      </c>
      <c r="AF320">
        <f>IF(C320="D",L320*6, IF( C320="M",L320*5, L320*4))</f>
        <v>1.4266666666666667</v>
      </c>
      <c r="AG320">
        <f>IF(D320="D",M320*3, IF( D320="M",M320*3, M320*3))</f>
        <v>0.16</v>
      </c>
      <c r="AH320">
        <f>IFERROR(((VLOOKUP(Q320,'Team data'!$B$2:$L$21,11)*$AF320)+(VLOOKUP(Q320,'Team data'!$B$2:$L$21,11)*$AG320)+$AE320),0)+IFERROR((VLOOKUP(R320,'Team data'!$B$2:$L$21,11)*$AF320)+(VLOOKUP(R320,'Team data'!$B$2:$L$21,11)*$AG320)+$AE320,0)</f>
        <v>3.4887079136433869</v>
      </c>
      <c r="AI320">
        <f>IFERROR((VLOOKUP(S320,'Team data'!$B$2:$L$21,11)*$AF320)+(VLOOKUP(S320,'Team data'!$B$2:$L$21,11)*$AG320)+$AE320,0)</f>
        <v>3.3270644742365496</v>
      </c>
      <c r="AJ320">
        <f>IFERROR(((VLOOKUP(T320,'Team data'!$B$2:$L$21,11)*$AF320)+(VLOOKUP(T320,'Team data'!$B$2:$L$21,11)*$AG320)+$AE320),0)+IFERROR((VLOOKUP(U320,'Team data'!$B$2:$L$21,11)*$AF320)+(VLOOKUP(U320,'Team data'!$B$2:$L$21,11)*$AG320)+$AE320,0)</f>
        <v>0</v>
      </c>
      <c r="AK320">
        <f>IFERROR(((VLOOKUP(V320,'Team data'!$B$2:$L$21,11)*$AF320)+(VLOOKUP(V320,'Team data'!$B$2:$L$21,11)*$AG320)+$AE320),0)+IFERROR((VLOOKUP(W320,'Team data'!$B$2:$L$21,11)*$AF320)+(VLOOKUP(W320,'Team data'!$B$2:$L$21,11)*$AG320)+$AE320,0)</f>
        <v>3.9386996725774877</v>
      </c>
      <c r="AL320">
        <f>IFERROR(((VLOOKUP(X320,'Team data'!$B$2:$L$21,11)*$AF320)+(VLOOKUP(X320,'Team data'!$B$2:$L$21,11)*$AG320)+$AE320),0)+IFERROR((VLOOKUP(Y320,'Team data'!$B$2:$L$21,11)*$AF320)+(VLOOKUP(Y320,'Team data'!$B$2:$L$21,11)*$AG320)+$AE320,0)</f>
        <v>4.1348586160255882</v>
      </c>
      <c r="AM320">
        <f>IFERROR(((VLOOKUP(Z320,'Team data'!$B$2:$L$21,11)*$AF320)+(VLOOKUP(Z320,'Team data'!$B$2:$L$21,11)*$AG320)+$AE320),0)+IFERROR((VLOOKUP(AA320,'Team data'!$B$2:$L$21,11)*$AF320)+(VLOOKUP(AA320,'Team data'!$B$2:$L$21,11)*$AG320)+$AE320,0)</f>
        <v>6.625294026784271</v>
      </c>
      <c r="AN320">
        <f>IFERROR(((VLOOKUP(AB320,'Team data'!$B$2:$L$21,11)*$AF320)+(VLOOKUP(AB320,'Team data'!$B$2:$L$21,11)*$AG320)+$AE320),0)+IFERROR((VLOOKUP(AC320,'Team data'!$B$2:$L$21,11)*$AF320)+(VLOOKUP(AC320,'Team data'!$B$2:$L$21,11)*$AG320)+$AE320,0)</f>
        <v>6.9226415635660148</v>
      </c>
      <c r="AO320">
        <f>IFERROR((VLOOKUP(AD320,'Team data'!$B$2:$L$21,11)*$AF320)+(VLOOKUP(AD320,'Team data'!$B$2:$L$21,11)*$AG320)+$AE320,0)</f>
        <v>2.755818759363398</v>
      </c>
      <c r="AP320">
        <f t="shared" si="4"/>
        <v>31.193085026196695</v>
      </c>
    </row>
    <row r="321" spans="1:42">
      <c r="A321" t="s">
        <v>427</v>
      </c>
      <c r="B321" t="s">
        <v>51</v>
      </c>
      <c r="C321" t="s">
        <v>52</v>
      </c>
      <c r="D321" t="s">
        <v>89</v>
      </c>
      <c r="E321" t="s">
        <v>55</v>
      </c>
      <c r="F321" s="2">
        <v>0.04</v>
      </c>
      <c r="G321" s="2">
        <v>0.08</v>
      </c>
      <c r="H321" s="2">
        <v>0.03</v>
      </c>
      <c r="I321" s="2">
        <v>7.0000000000000007E-2</v>
      </c>
      <c r="J321" s="2">
        <v>0.03</v>
      </c>
      <c r="K321" s="2">
        <v>0.08</v>
      </c>
      <c r="L321" s="2">
        <f>(F321+H321+J321)/3</f>
        <v>3.3333333333333333E-2</v>
      </c>
      <c r="M321" s="2">
        <f>(G321+I321+K321)/3</f>
        <v>7.6666666666666675E-2</v>
      </c>
      <c r="N321" s="2">
        <f>SUM(L321+M321)</f>
        <v>0.11000000000000001</v>
      </c>
      <c r="O321" s="2">
        <v>91</v>
      </c>
      <c r="P321" t="s">
        <v>41</v>
      </c>
      <c r="Q321" t="s">
        <v>90</v>
      </c>
      <c r="S321" t="s">
        <v>80</v>
      </c>
      <c r="T321" t="s">
        <v>46</v>
      </c>
      <c r="U321" t="s">
        <v>84</v>
      </c>
      <c r="V321" t="s">
        <v>49</v>
      </c>
      <c r="X321" t="s">
        <v>66</v>
      </c>
      <c r="Z321" t="s">
        <v>43</v>
      </c>
      <c r="AB321" t="s">
        <v>91</v>
      </c>
      <c r="AD321" t="s">
        <v>85</v>
      </c>
      <c r="AE321" t="str">
        <f>IF(O321&gt;59,"2","1")</f>
        <v>2</v>
      </c>
      <c r="AF321">
        <f>IF(C321="D",L321*6, IF( C321="M",L321*5, L321*4))</f>
        <v>0.16666666666666666</v>
      </c>
      <c r="AG321">
        <f>IF(D321="D",M321*3, IF( D321="M",M321*3, M321*3))</f>
        <v>0.23000000000000004</v>
      </c>
      <c r="AH321">
        <f>IFERROR(((VLOOKUP(Q321,'Team data'!$B$2:$L$21,11)*$AF321)+(VLOOKUP(Q321,'Team data'!$B$2:$L$21,11)*$AG321)+$AE321),0)+IFERROR((VLOOKUP(R321,'Team data'!$B$2:$L$21,11)*$AF321)+(VLOOKUP(R321,'Team data'!$B$2:$L$21,11)*$AG321)+$AE321,0)</f>
        <v>2.4946877897643582</v>
      </c>
      <c r="AI321">
        <f>IFERROR((VLOOKUP(S321,'Team data'!$B$2:$L$21,11)*$AF321)+(VLOOKUP(S321,'Team data'!$B$2:$L$21,11)*$AG321)+$AE321,0)</f>
        <v>2.2398690161195089</v>
      </c>
      <c r="AJ321">
        <f>IFERROR(((VLOOKUP(T321,'Team data'!$B$2:$L$21,11)*$AF321)+(VLOOKUP(T321,'Team data'!$B$2:$L$21,11)*$AG321)+$AE321),0)+IFERROR((VLOOKUP(U321,'Team data'!$B$2:$L$21,11)*$AF321)+(VLOOKUP(U321,'Team data'!$B$2:$L$21,11)*$AG321)+$AE321,0)</f>
        <v>4.7383768358235177</v>
      </c>
      <c r="AK321">
        <f>IFERROR(((VLOOKUP(V321,'Team data'!$B$2:$L$21,11)*$AF321)+(VLOOKUP(V321,'Team data'!$B$2:$L$21,11)*$AG321)+$AE321),0)+IFERROR((VLOOKUP(W321,'Team data'!$B$2:$L$21,11)*$AF321)+(VLOOKUP(W321,'Team data'!$B$2:$L$21,11)*$AG321)+$AE321,0)</f>
        <v>2.3589927578389602</v>
      </c>
      <c r="AL321">
        <f>IFERROR(((VLOOKUP(X321,'Team data'!$B$2:$L$21,11)*$AF321)+(VLOOKUP(X321,'Team data'!$B$2:$L$21,11)*$AG321)+$AE321),0)+IFERROR((VLOOKUP(Y321,'Team data'!$B$2:$L$21,11)*$AF321)+(VLOOKUP(Y321,'Team data'!$B$2:$L$21,11)*$AG321)+$AE321,0)</f>
        <v>2.324725267295662</v>
      </c>
      <c r="AM321">
        <f>IFERROR(((VLOOKUP(Z321,'Team data'!$B$2:$L$21,11)*$AF321)+(VLOOKUP(Z321,'Team data'!$B$2:$L$21,11)*$AG321)+$AE321),0)+IFERROR((VLOOKUP(AA321,'Team data'!$B$2:$L$21,11)*$AF321)+(VLOOKUP(AA321,'Team data'!$B$2:$L$21,11)*$AG321)+$AE321,0)</f>
        <v>2.3556143579918096</v>
      </c>
      <c r="AN321">
        <f>IFERROR(((VLOOKUP(AB321,'Team data'!$B$2:$L$21,11)*$AF321)+(VLOOKUP(AB321,'Team data'!$B$2:$L$21,11)*$AG321)+$AE321),0)+IFERROR((VLOOKUP(AC321,'Team data'!$B$2:$L$21,11)*$AF321)+(VLOOKUP(AC321,'Team data'!$B$2:$L$21,11)*$AG321)+$AE321,0)</f>
        <v>2.2503883831002263</v>
      </c>
      <c r="AO321">
        <f>IFERROR((VLOOKUP(AD321,'Team data'!$B$2:$L$21,11)*$AF321)+(VLOOKUP(AD321,'Team data'!$B$2:$L$21,11)*$AG321)+$AE321,0)</f>
        <v>2.4846749181443721</v>
      </c>
      <c r="AP321">
        <f t="shared" si="4"/>
        <v>21.247329326078415</v>
      </c>
    </row>
    <row r="322" spans="1:42">
      <c r="A322" t="s">
        <v>428</v>
      </c>
      <c r="B322" t="s">
        <v>37</v>
      </c>
      <c r="C322" t="s">
        <v>38</v>
      </c>
      <c r="D322" t="s">
        <v>95</v>
      </c>
      <c r="E322" t="s">
        <v>76</v>
      </c>
      <c r="F322" s="2">
        <v>0.02</v>
      </c>
      <c r="G322" s="2">
        <v>0</v>
      </c>
      <c r="H322" s="2">
        <v>7.0000000000000007E-2</v>
      </c>
      <c r="I322" s="2">
        <v>0</v>
      </c>
      <c r="J322" s="2">
        <v>0.06</v>
      </c>
      <c r="K322" s="2">
        <v>0</v>
      </c>
      <c r="L322" s="2">
        <f>(F322+H322+J322)/3</f>
        <v>5.000000000000001E-2</v>
      </c>
      <c r="M322" s="2">
        <f>(G322+I322+K322)/3</f>
        <v>0</v>
      </c>
      <c r="N322" s="2">
        <f>SUM(L322+M322)</f>
        <v>5.000000000000001E-2</v>
      </c>
      <c r="O322" s="2">
        <v>89</v>
      </c>
      <c r="P322" t="s">
        <v>96</v>
      </c>
      <c r="Q322" t="s">
        <v>49</v>
      </c>
      <c r="S322" t="s">
        <v>44</v>
      </c>
      <c r="T322" t="s">
        <v>97</v>
      </c>
      <c r="V322" t="s">
        <v>61</v>
      </c>
      <c r="X322" t="s">
        <v>60</v>
      </c>
      <c r="Z322" t="s">
        <v>40</v>
      </c>
      <c r="AB322" t="s">
        <v>98</v>
      </c>
      <c r="AC322" t="s">
        <v>85</v>
      </c>
      <c r="AD322" t="s">
        <v>99</v>
      </c>
      <c r="AE322" t="str">
        <f>IF(O322&gt;59,"2","1")</f>
        <v>2</v>
      </c>
      <c r="AF322">
        <f>IF(C322="D",L322*6, IF( C322="M",L322*5, L322*4))</f>
        <v>0.30000000000000004</v>
      </c>
      <c r="AG322">
        <f>IF(D322="D",M322*3, IF( D322="M",M322*3, M322*3))</f>
        <v>0</v>
      </c>
      <c r="AH322">
        <f>IFERROR(((VLOOKUP(Q322,'Team data'!$B$2:$L$21,11)*$AF322)+(VLOOKUP(Q322,'Team data'!$B$2:$L$21,11)*$AG322)+$AE322),0)+IFERROR((VLOOKUP(R322,'Team data'!$B$2:$L$21,11)*$AF322)+(VLOOKUP(R322,'Team data'!$B$2:$L$21,11)*$AG322)+$AE322,0)</f>
        <v>2.2715071277773653</v>
      </c>
      <c r="AI322">
        <f>IFERROR((VLOOKUP(S322,'Team data'!$B$2:$L$21,11)*$AF322)+(VLOOKUP(S322,'Team data'!$B$2:$L$21,11)*$AG322)+$AE322,0)</f>
        <v>2.3070097573413926</v>
      </c>
      <c r="AJ322">
        <f>IFERROR(((VLOOKUP(T322,'Team data'!$B$2:$L$21,11)*$AF322)+(VLOOKUP(T322,'Team data'!$B$2:$L$21,11)*$AG322)+$AE322),0)+IFERROR((VLOOKUP(U322,'Team data'!$B$2:$L$21,11)*$AF322)+(VLOOKUP(U322,'Team data'!$B$2:$L$21,11)*$AG322)+$AE322,0)</f>
        <v>2.2952754285492065</v>
      </c>
      <c r="AK322">
        <f>IFERROR(((VLOOKUP(V322,'Team data'!$B$2:$L$21,11)*$AF322)+(VLOOKUP(V322,'Team data'!$B$2:$L$21,11)*$AG322)+$AE322),0)+IFERROR((VLOOKUP(W322,'Team data'!$B$2:$L$21,11)*$AF322)+(VLOOKUP(W322,'Team data'!$B$2:$L$21,11)*$AG322)+$AE322,0)</f>
        <v>2.3253286165246152</v>
      </c>
      <c r="AL322">
        <f>IFERROR(((VLOOKUP(X322,'Team data'!$B$2:$L$21,11)*$AF322)+(VLOOKUP(X322,'Team data'!$B$2:$L$21,11)*$AG322)+$AE322),0)+IFERROR((VLOOKUP(Y322,'Team data'!$B$2:$L$21,11)*$AF322)+(VLOOKUP(Y322,'Team data'!$B$2:$L$21,11)*$AG322)+$AE322,0)</f>
        <v>2.2715071277773653</v>
      </c>
      <c r="AM322">
        <f>IFERROR(((VLOOKUP(Z322,'Team data'!$B$2:$L$21,11)*$AF322)+(VLOOKUP(Z322,'Team data'!$B$2:$L$21,11)*$AG322)+$AE322),0)+IFERROR((VLOOKUP(AA322,'Team data'!$B$2:$L$21,11)*$AF322)+(VLOOKUP(AA322,'Team data'!$B$2:$L$21,11)*$AG322)+$AE322,0)</f>
        <v>2.2760657659593484</v>
      </c>
      <c r="AN322">
        <f>IFERROR(((VLOOKUP(AB322,'Team data'!$B$2:$L$21,11)*$AF322)+(VLOOKUP(AB322,'Team data'!$B$2:$L$21,11)*$AG322)+$AE322),0)+IFERROR((VLOOKUP(AC322,'Team data'!$B$2:$L$21,11)*$AF322)+(VLOOKUP(AC322,'Team data'!$B$2:$L$21,11)*$AG322)+$AE322,0)</f>
        <v>4.6480392494955431</v>
      </c>
      <c r="AO322">
        <f>IFERROR((VLOOKUP(AD322,'Team data'!$B$2:$L$21,11)*$AF322)+(VLOOKUP(AD322,'Team data'!$B$2:$L$21,11)*$AG322)+$AE322,0)</f>
        <v>2.2509155518514485</v>
      </c>
      <c r="AP322">
        <f t="shared" ref="AP322:AP385" si="5">SUM(AH322:AO322)</f>
        <v>20.645648625276287</v>
      </c>
    </row>
    <row r="323" spans="1:42">
      <c r="A323" t="s">
        <v>429</v>
      </c>
      <c r="B323" t="s">
        <v>51</v>
      </c>
      <c r="C323" t="s">
        <v>52</v>
      </c>
      <c r="D323" t="s">
        <v>39</v>
      </c>
      <c r="E323" t="s">
        <v>40</v>
      </c>
      <c r="F323" s="2">
        <v>0.19</v>
      </c>
      <c r="G323" s="2">
        <v>0.17</v>
      </c>
      <c r="H323" s="2">
        <v>0.18</v>
      </c>
      <c r="I323" s="2">
        <v>0.22</v>
      </c>
      <c r="J323" s="2">
        <v>0.18</v>
      </c>
      <c r="K323" s="2">
        <v>0.21</v>
      </c>
      <c r="L323" s="2">
        <f>(F323+H323+J323)/3</f>
        <v>0.18333333333333335</v>
      </c>
      <c r="M323" s="2">
        <f>(G323+I323+K323)/3</f>
        <v>0.19999999999999998</v>
      </c>
      <c r="N323" s="2">
        <f>SUM(L323+M323)</f>
        <v>0.3833333333333333</v>
      </c>
      <c r="O323" s="2">
        <v>83</v>
      </c>
      <c r="P323" t="s">
        <v>41</v>
      </c>
      <c r="Q323" t="s">
        <v>42</v>
      </c>
      <c r="S323" t="s">
        <v>43</v>
      </c>
      <c r="T323" t="s">
        <v>44</v>
      </c>
      <c r="V323" t="s">
        <v>45</v>
      </c>
      <c r="X323" t="s">
        <v>46</v>
      </c>
      <c r="Z323" t="s">
        <v>47</v>
      </c>
      <c r="AB323" t="s">
        <v>48</v>
      </c>
      <c r="AD323" t="s">
        <v>49</v>
      </c>
      <c r="AE323" t="str">
        <f>IF(O323&gt;59,"2","1")</f>
        <v>2</v>
      </c>
      <c r="AF323">
        <f>IF(C323="D",L323*6, IF( C323="M",L323*5, L323*4))</f>
        <v>0.91666666666666674</v>
      </c>
      <c r="AG323">
        <f>IF(D323="D",M323*3, IF( D323="M",M323*3, M323*3))</f>
        <v>0.6</v>
      </c>
      <c r="AH323">
        <f>IFERROR(((VLOOKUP(Q323,'Team data'!$B$2:$L$21,11)*$AF323)+(VLOOKUP(Q323,'Team data'!$B$2:$L$21,11)*$AG323)+$AE323),0)+IFERROR((VLOOKUP(R323,'Team data'!$B$2:$L$21,11)*$AF323)+(VLOOKUP(R323,'Team data'!$B$2:$L$21,11)*$AG323)+$AE323,0)</f>
        <v>3.5892104541399923</v>
      </c>
      <c r="AI323">
        <f>IFERROR((VLOOKUP(S323,'Team data'!$B$2:$L$21,11)*$AF323)+(VLOOKUP(S323,'Team data'!$B$2:$L$21,11)*$AG323)+$AE323,0)</f>
        <v>3.3597019570275082</v>
      </c>
      <c r="AJ323">
        <f>IFERROR(((VLOOKUP(T323,'Team data'!$B$2:$L$21,11)*$AF323)+(VLOOKUP(T323,'Team data'!$B$2:$L$21,11)*$AG323)+$AE323),0)+IFERROR((VLOOKUP(U323,'Team data'!$B$2:$L$21,11)*$AF323)+(VLOOKUP(U323,'Team data'!$B$2:$L$21,11)*$AG323)+$AE323,0)</f>
        <v>3.5521048843370409</v>
      </c>
      <c r="AK323">
        <f>IFERROR(((VLOOKUP(V323,'Team data'!$B$2:$L$21,11)*$AF323)+(VLOOKUP(V323,'Team data'!$B$2:$L$21,11)*$AG323)+$AE323),0)+IFERROR((VLOOKUP(W323,'Team data'!$B$2:$L$21,11)*$AF323)+(VLOOKUP(W323,'Team data'!$B$2:$L$21,11)*$AG323)+$AE323,0)</f>
        <v>2.9171462381040056</v>
      </c>
      <c r="AL323">
        <f>IFERROR(((VLOOKUP(X323,'Team data'!$B$2:$L$21,11)*$AF323)+(VLOOKUP(X323,'Team data'!$B$2:$L$21,11)*$AG323)+$AE323),0)+IFERROR((VLOOKUP(Y323,'Team data'!$B$2:$L$21,11)*$AF323)+(VLOOKUP(Y323,'Team data'!$B$2:$L$21,11)*$AG323)+$AE323,0)</f>
        <v>3.2711006643999361</v>
      </c>
      <c r="AM323">
        <f>IFERROR(((VLOOKUP(Z323,'Team data'!$B$2:$L$21,11)*$AF323)+(VLOOKUP(Z323,'Team data'!$B$2:$L$21,11)*$AG323)+$AE323),0)+IFERROR((VLOOKUP(AA323,'Team data'!$B$2:$L$21,11)*$AF323)+(VLOOKUP(AA323,'Team data'!$B$2:$L$21,11)*$AG323)+$AE323,0)</f>
        <v>4.0406736770832827</v>
      </c>
      <c r="AN323">
        <f>IFERROR(((VLOOKUP(AB323,'Team data'!$B$2:$L$21,11)*$AF323)+(VLOOKUP(AB323,'Team data'!$B$2:$L$21,11)*$AG323)+$AE323),0)+IFERROR((VLOOKUP(AC323,'Team data'!$B$2:$L$21,11)*$AF323)+(VLOOKUP(AC323,'Team data'!$B$2:$L$21,11)*$AG323)+$AE323,0)</f>
        <v>2.7224738140973659</v>
      </c>
      <c r="AO323">
        <f>IFERROR((VLOOKUP(AD323,'Team data'!$B$2:$L$21,11)*$AF323)+(VLOOKUP(AD323,'Team data'!$B$2:$L$21,11)*$AG323)+$AE323,0)</f>
        <v>3.3726193682077898</v>
      </c>
      <c r="AP323">
        <f t="shared" si="5"/>
        <v>26.82503105739692</v>
      </c>
    </row>
    <row r="324" spans="1:42">
      <c r="A324" t="s">
        <v>430</v>
      </c>
      <c r="B324" t="s">
        <v>51</v>
      </c>
      <c r="C324" t="s">
        <v>52</v>
      </c>
      <c r="D324" t="s">
        <v>101</v>
      </c>
      <c r="E324" t="s">
        <v>67</v>
      </c>
      <c r="F324" s="2">
        <v>0.14000000000000001</v>
      </c>
      <c r="G324" s="2">
        <v>0.21</v>
      </c>
      <c r="H324" s="2">
        <v>0.13</v>
      </c>
      <c r="I324" s="2">
        <v>0.23</v>
      </c>
      <c r="J324" s="2">
        <v>0.14000000000000001</v>
      </c>
      <c r="K324" s="2">
        <v>0.28999999999999998</v>
      </c>
      <c r="L324" s="2">
        <f>(F324+H324+J324)/3</f>
        <v>0.13666666666666669</v>
      </c>
      <c r="M324" s="2">
        <f>(G324+I324+K324)/3</f>
        <v>0.24333333333333332</v>
      </c>
      <c r="N324" s="2">
        <f>SUM(L324+M324)</f>
        <v>0.38</v>
      </c>
      <c r="O324" s="2">
        <v>73</v>
      </c>
      <c r="P324" t="s">
        <v>41</v>
      </c>
      <c r="Q324" t="s">
        <v>76</v>
      </c>
      <c r="S324" t="s">
        <v>78</v>
      </c>
      <c r="T324" t="s">
        <v>59</v>
      </c>
      <c r="U324" t="s">
        <v>48</v>
      </c>
      <c r="V324" t="s">
        <v>55</v>
      </c>
      <c r="X324" t="s">
        <v>98</v>
      </c>
      <c r="Z324" t="s">
        <v>69</v>
      </c>
      <c r="AB324" t="s">
        <v>90</v>
      </c>
      <c r="AD324" t="s">
        <v>40</v>
      </c>
      <c r="AE324" t="str">
        <f>IF(O324&gt;59,"2","1")</f>
        <v>2</v>
      </c>
      <c r="AF324">
        <f>IF(C324="D",L324*6, IF( C324="M",L324*5, L324*4))</f>
        <v>0.68333333333333346</v>
      </c>
      <c r="AG324">
        <f>IF(D324="D",M324*3, IF( D324="M",M324*3, M324*3))</f>
        <v>0.73</v>
      </c>
      <c r="AH324">
        <f>IFERROR(((VLOOKUP(Q324,'Team data'!$B$2:$L$21,11)*$AF324)+(VLOOKUP(Q324,'Team data'!$B$2:$L$21,11)*$AG324)+$AE324),0)+IFERROR((VLOOKUP(R324,'Team data'!$B$2:$L$21,11)*$AF324)+(VLOOKUP(R324,'Team data'!$B$2:$L$21,11)*$AG324)+$AE324,0)</f>
        <v>3.9016387672160704</v>
      </c>
      <c r="AI324">
        <f>IFERROR((VLOOKUP(S324,'Team data'!$B$2:$L$21,11)*$AF324)+(VLOOKUP(S324,'Team data'!$B$2:$L$21,11)*$AG324)+$AE324,0)</f>
        <v>3.1844982015507095</v>
      </c>
      <c r="AJ324">
        <f>IFERROR(((VLOOKUP(T324,'Team data'!$B$2:$L$21,11)*$AF324)+(VLOOKUP(T324,'Team data'!$B$2:$L$21,11)*$AG324)+$AE324),0)+IFERROR((VLOOKUP(U324,'Team data'!$B$2:$L$21,11)*$AF324)+(VLOOKUP(U324,'Team data'!$B$2:$L$21,11)*$AG324)+$AE324,0)</f>
        <v>5.8553413677444919</v>
      </c>
      <c r="AK324">
        <f>IFERROR(((VLOOKUP(V324,'Team data'!$B$2:$L$21,11)*$AF324)+(VLOOKUP(V324,'Team data'!$B$2:$L$21,11)*$AG324)+$AE324),0)+IFERROR((VLOOKUP(W324,'Team data'!$B$2:$L$21,11)*$AF324)+(VLOOKUP(W324,'Team data'!$B$2:$L$21,11)*$AG324)+$AE324,0)</f>
        <v>3.4129320315718465</v>
      </c>
      <c r="AL324">
        <f>IFERROR(((VLOOKUP(X324,'Team data'!$B$2:$L$21,11)*$AF324)+(VLOOKUP(X324,'Team data'!$B$2:$L$21,11)*$AG324)+$AE324),0)+IFERROR((VLOOKUP(Y324,'Team data'!$B$2:$L$21,11)*$AF324)+(VLOOKUP(Y324,'Team data'!$B$2:$L$21,11)*$AG324)+$AE324,0)</f>
        <v>3.3260759566907483</v>
      </c>
      <c r="AM324">
        <f>IFERROR(((VLOOKUP(Z324,'Team data'!$B$2:$L$21,11)*$AF324)+(VLOOKUP(Z324,'Team data'!$B$2:$L$21,11)*$AG324)+$AE324),0)+IFERROR((VLOOKUP(AA324,'Team data'!$B$2:$L$21,11)*$AF324)+(VLOOKUP(AA324,'Team data'!$B$2:$L$21,11)*$AG324)+$AE324,0)</f>
        <v>3.3910753522762609</v>
      </c>
      <c r="AN324">
        <f>IFERROR(((VLOOKUP(AB324,'Team data'!$B$2:$L$21,11)*$AF324)+(VLOOKUP(AB324,'Team data'!$B$2:$L$21,11)*$AG324)+$AE324),0)+IFERROR((VLOOKUP(AC324,'Team data'!$B$2:$L$21,11)*$AF324)+(VLOOKUP(AC324,'Team data'!$B$2:$L$21,11)*$AG324)+$AE324,0)</f>
        <v>3.7625850660511593</v>
      </c>
      <c r="AO324">
        <f>IFERROR((VLOOKUP(AD324,'Team data'!$B$2:$L$21,11)*$AF324)+(VLOOKUP(AD324,'Team data'!$B$2:$L$21,11)*$AG324)+$AE324,0)</f>
        <v>3.3005764974084855</v>
      </c>
      <c r="AP324">
        <f t="shared" si="5"/>
        <v>30.134723240509771</v>
      </c>
    </row>
    <row r="325" spans="1:42">
      <c r="A325" t="s">
        <v>431</v>
      </c>
      <c r="B325" t="s">
        <v>37</v>
      </c>
      <c r="C325" t="s">
        <v>38</v>
      </c>
      <c r="D325" t="s">
        <v>93</v>
      </c>
      <c r="E325" t="s">
        <v>70</v>
      </c>
      <c r="F325" s="2">
        <v>0.01</v>
      </c>
      <c r="G325" s="2">
        <v>0.01</v>
      </c>
      <c r="H325" s="2">
        <v>0.01</v>
      </c>
      <c r="I325" s="2">
        <v>0.02</v>
      </c>
      <c r="J325" s="2">
        <v>7.0000000000000007E-2</v>
      </c>
      <c r="K325" s="2">
        <v>0.02</v>
      </c>
      <c r="L325" s="2">
        <f>(F325+H325+J325)/3</f>
        <v>3.0000000000000002E-2</v>
      </c>
      <c r="M325" s="2">
        <f>(G325+I325+K325)/3</f>
        <v>1.6666666666666666E-2</v>
      </c>
      <c r="N325" s="2">
        <f>SUM(L325+M325)</f>
        <v>4.6666666666666669E-2</v>
      </c>
      <c r="O325" s="2">
        <v>84</v>
      </c>
      <c r="P325" t="s">
        <v>41</v>
      </c>
      <c r="Q325" t="s">
        <v>55</v>
      </c>
      <c r="S325" t="s">
        <v>57</v>
      </c>
      <c r="V325" t="s">
        <v>81</v>
      </c>
      <c r="X325" t="s">
        <v>48</v>
      </c>
      <c r="Z325" t="s">
        <v>78</v>
      </c>
      <c r="AB325" t="s">
        <v>67</v>
      </c>
      <c r="AC325" t="s">
        <v>80</v>
      </c>
      <c r="AD325" t="s">
        <v>43</v>
      </c>
      <c r="AE325" t="str">
        <f>IF(O325&gt;59,"2","1")</f>
        <v>2</v>
      </c>
      <c r="AF325">
        <f>IF(C325="D",L325*6, IF( C325="M",L325*5, L325*4))</f>
        <v>0.18000000000000002</v>
      </c>
      <c r="AG325">
        <f>IF(D325="D",M325*3, IF( D325="M",M325*3, M325*3))</f>
        <v>0.05</v>
      </c>
      <c r="AH325">
        <f>IFERROR(((VLOOKUP(Q325,'Team data'!$B$2:$L$21,11)*$AF325)+(VLOOKUP(Q325,'Team data'!$B$2:$L$21,11)*$AG325)+$AE325),0)+IFERROR((VLOOKUP(R325,'Team data'!$B$2:$L$21,11)*$AF325)+(VLOOKUP(R325,'Team data'!$B$2:$L$21,11)*$AG325)+$AE325,0)</f>
        <v>2.2299346938171167</v>
      </c>
      <c r="AI325">
        <f>IFERROR((VLOOKUP(S325,'Team data'!$B$2:$L$21,11)*$AF325)+(VLOOKUP(S325,'Team data'!$B$2:$L$21,11)*$AG325)+$AE325,0)</f>
        <v>2.2597387717012176</v>
      </c>
      <c r="AJ325">
        <f>IFERROR(((VLOOKUP(T325,'Team data'!$B$2:$L$21,11)*$AF325)+(VLOOKUP(T325,'Team data'!$B$2:$L$21,11)*$AG325)+$AE325),0)+IFERROR((VLOOKUP(U325,'Team data'!$B$2:$L$21,11)*$AF325)+(VLOOKUP(U325,'Team data'!$B$2:$L$21,11)*$AG325)+$AE325,0)</f>
        <v>0</v>
      </c>
      <c r="AK325">
        <f>IFERROR(((VLOOKUP(V325,'Team data'!$B$2:$L$21,11)*$AF325)+(VLOOKUP(V325,'Team data'!$B$2:$L$21,11)*$AG325)+$AE325),0)+IFERROR((VLOOKUP(W325,'Team data'!$B$2:$L$21,11)*$AF325)+(VLOOKUP(W325,'Team data'!$B$2:$L$21,11)*$AG325)+$AE325,0)</f>
        <v>2.1882860793563084</v>
      </c>
      <c r="AL325">
        <f>IFERROR(((VLOOKUP(X325,'Team data'!$B$2:$L$21,11)*$AF325)+(VLOOKUP(X325,'Team data'!$B$2:$L$21,11)*$AG325)+$AE325),0)+IFERROR((VLOOKUP(Y325,'Team data'!$B$2:$L$21,11)*$AF325)+(VLOOKUP(Y325,'Team data'!$B$2:$L$21,11)*$AG325)+$AE325,0)</f>
        <v>2.1095619630169633</v>
      </c>
      <c r="AM325">
        <f>IFERROR(((VLOOKUP(Z325,'Team data'!$B$2:$L$21,11)*$AF325)+(VLOOKUP(Z325,'Team data'!$B$2:$L$21,11)*$AG325)+$AE325),0)+IFERROR((VLOOKUP(AA325,'Team data'!$B$2:$L$21,11)*$AF325)+(VLOOKUP(AA325,'Team data'!$B$2:$L$21,11)*$AG325)+$AE325,0)</f>
        <v>2.192760320535375</v>
      </c>
      <c r="AN325">
        <f>IFERROR(((VLOOKUP(AB325,'Team data'!$B$2:$L$21,11)*$AF325)+(VLOOKUP(AB325,'Team data'!$B$2:$L$21,11)*$AG325)+$AE325),0)+IFERROR((VLOOKUP(AC325,'Team data'!$B$2:$L$21,11)*$AF325)+(VLOOKUP(AC325,'Team data'!$B$2:$L$21,11)*$AG325)+$AE325,0)</f>
        <v>4.3472391798582724</v>
      </c>
      <c r="AO325">
        <f>IFERROR((VLOOKUP(AD325,'Team data'!$B$2:$L$21,11)*$AF325)+(VLOOKUP(AD325,'Team data'!$B$2:$L$21,11)*$AG325)+$AE325,0)</f>
        <v>2.2061965605162595</v>
      </c>
      <c r="AP325">
        <f t="shared" si="5"/>
        <v>17.533717568801514</v>
      </c>
    </row>
    <row r="326" spans="1:42">
      <c r="A326" t="s">
        <v>432</v>
      </c>
      <c r="B326" t="s">
        <v>87</v>
      </c>
      <c r="C326" t="s">
        <v>88</v>
      </c>
      <c r="D326" t="s">
        <v>93</v>
      </c>
      <c r="E326" t="s">
        <v>70</v>
      </c>
      <c r="F326" s="2">
        <v>0.64</v>
      </c>
      <c r="G326" s="2">
        <v>0.16</v>
      </c>
      <c r="H326" s="2">
        <v>0.48</v>
      </c>
      <c r="I326" s="2">
        <v>0.08</v>
      </c>
      <c r="J326" s="2">
        <v>0.5</v>
      </c>
      <c r="K326" s="2">
        <v>7.0000000000000007E-2</v>
      </c>
      <c r="L326" s="2">
        <f>(F326+H326+J326)/3</f>
        <v>0.54</v>
      </c>
      <c r="M326" s="2">
        <f>(G326+I326+K326)/3</f>
        <v>0.10333333333333333</v>
      </c>
      <c r="N326" s="2">
        <f>SUM(L326+M326)</f>
        <v>0.64333333333333331</v>
      </c>
      <c r="O326" s="2">
        <v>67</v>
      </c>
      <c r="P326" t="s">
        <v>96</v>
      </c>
      <c r="Q326" t="s">
        <v>55</v>
      </c>
      <c r="S326" t="s">
        <v>57</v>
      </c>
      <c r="V326" t="s">
        <v>81</v>
      </c>
      <c r="X326" t="s">
        <v>48</v>
      </c>
      <c r="Z326" t="s">
        <v>78</v>
      </c>
      <c r="AB326" t="s">
        <v>67</v>
      </c>
      <c r="AC326" t="s">
        <v>80</v>
      </c>
      <c r="AD326" t="s">
        <v>43</v>
      </c>
      <c r="AE326" t="str">
        <f>IF(O326&gt;59,"2","1")</f>
        <v>2</v>
      </c>
      <c r="AF326">
        <f>IF(C326="D",L326*6, IF( C326="M",L326*5, L326*4))</f>
        <v>2.16</v>
      </c>
      <c r="AG326">
        <f>IF(D326="D",M326*3, IF( D326="M",M326*3, M326*3))</f>
        <v>0.31</v>
      </c>
      <c r="AH326">
        <f>IFERROR(((VLOOKUP(Q326,'Team data'!$B$2:$L$21,11)*$AF326)+(VLOOKUP(Q326,'Team data'!$B$2:$L$21,11)*$AG326)+$AE326),0)+IFERROR((VLOOKUP(R326,'Team data'!$B$2:$L$21,11)*$AF326)+(VLOOKUP(R326,'Team data'!$B$2:$L$21,11)*$AG326)+$AE326,0)</f>
        <v>4.469298668383817</v>
      </c>
      <c r="AI326">
        <f>IFERROR((VLOOKUP(S326,'Team data'!$B$2:$L$21,11)*$AF326)+(VLOOKUP(S326,'Team data'!$B$2:$L$21,11)*$AG326)+$AE326,0)</f>
        <v>4.7893685482695982</v>
      </c>
      <c r="AJ326">
        <f>IFERROR(((VLOOKUP(T326,'Team data'!$B$2:$L$21,11)*$AF326)+(VLOOKUP(T326,'Team data'!$B$2:$L$21,11)*$AG326)+$AE326),0)+IFERROR((VLOOKUP(U326,'Team data'!$B$2:$L$21,11)*$AF326)+(VLOOKUP(U326,'Team data'!$B$2:$L$21,11)*$AG326)+$AE326,0)</f>
        <v>0</v>
      </c>
      <c r="AK326">
        <f>IFERROR(((VLOOKUP(V326,'Team data'!$B$2:$L$21,11)*$AF326)+(VLOOKUP(V326,'Team data'!$B$2:$L$21,11)*$AG326)+$AE326),0)+IFERROR((VLOOKUP(W326,'Team data'!$B$2:$L$21,11)*$AF326)+(VLOOKUP(W326,'Team data'!$B$2:$L$21,11)*$AG326)+$AE326,0)</f>
        <v>4.0220287652612239</v>
      </c>
      <c r="AL326">
        <f>IFERROR(((VLOOKUP(X326,'Team data'!$B$2:$L$21,11)*$AF326)+(VLOOKUP(X326,'Team data'!$B$2:$L$21,11)*$AG326)+$AE326),0)+IFERROR((VLOOKUP(Y326,'Team data'!$B$2:$L$21,11)*$AF326)+(VLOOKUP(Y326,'Team data'!$B$2:$L$21,11)*$AG326)+$AE326,0)</f>
        <v>3.1766002115299958</v>
      </c>
      <c r="AM326">
        <f>IFERROR(((VLOOKUP(Z326,'Team data'!$B$2:$L$21,11)*$AF326)+(VLOOKUP(Z326,'Team data'!$B$2:$L$21,11)*$AG326)+$AE326),0)+IFERROR((VLOOKUP(AA326,'Team data'!$B$2:$L$21,11)*$AF326)+(VLOOKUP(AA326,'Team data'!$B$2:$L$21,11)*$AG326)+$AE326,0)</f>
        <v>4.0700782248798957</v>
      </c>
      <c r="AN326">
        <f>IFERROR(((VLOOKUP(AB326,'Team data'!$B$2:$L$21,11)*$AF326)+(VLOOKUP(AB326,'Team data'!$B$2:$L$21,11)*$AG326)+$AE326),0)+IFERROR((VLOOKUP(AC326,'Team data'!$B$2:$L$21,11)*$AF326)+(VLOOKUP(AC326,'Team data'!$B$2:$L$21,11)*$AG326)+$AE326,0)</f>
        <v>7.7290468445649232</v>
      </c>
      <c r="AO326">
        <f>IFERROR((VLOOKUP(AD326,'Team data'!$B$2:$L$21,11)*$AF326)+(VLOOKUP(AD326,'Team data'!$B$2:$L$21,11)*$AG326)+$AE326,0)</f>
        <v>4.2143717585876557</v>
      </c>
      <c r="AP326">
        <f t="shared" si="5"/>
        <v>32.470793021477107</v>
      </c>
    </row>
    <row r="327" spans="1:42">
      <c r="A327" t="s">
        <v>433</v>
      </c>
      <c r="B327" t="s">
        <v>63</v>
      </c>
      <c r="C327" t="s">
        <v>64</v>
      </c>
      <c r="D327" t="s">
        <v>125</v>
      </c>
      <c r="E327" t="s">
        <v>79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f>(F327+H327+J327)/3</f>
        <v>0</v>
      </c>
      <c r="M327" s="2">
        <f>(G327+I327+K327)/3</f>
        <v>0</v>
      </c>
      <c r="N327" s="2">
        <f>SUM(L327+M327)</f>
        <v>0</v>
      </c>
      <c r="O327" s="2">
        <v>0</v>
      </c>
      <c r="P327" t="s">
        <v>41</v>
      </c>
      <c r="Q327" t="s">
        <v>45</v>
      </c>
      <c r="S327" t="s">
        <v>40</v>
      </c>
      <c r="T327" t="s">
        <v>57</v>
      </c>
      <c r="X327" t="s">
        <v>97</v>
      </c>
      <c r="Z327" t="s">
        <v>55</v>
      </c>
      <c r="AB327" t="s">
        <v>75</v>
      </c>
      <c r="AD327" t="s">
        <v>70</v>
      </c>
      <c r="AE327" t="str">
        <f>IF(O327&gt;59,"2","1")</f>
        <v>1</v>
      </c>
      <c r="AF327">
        <f>IF(C327="D",L327*6, IF( C327="M",L327*5, L327*4))</f>
        <v>0</v>
      </c>
      <c r="AG327">
        <f>IF(D327="D",M327*3, IF( D327="M",M327*3, M327*3))</f>
        <v>0</v>
      </c>
      <c r="AH327">
        <f>IFERROR(((VLOOKUP(Q327,'Team data'!$B$2:$L$21,11)*$AF327)+(VLOOKUP(Q327,'Team data'!$B$2:$L$21,11)*$AG327)+$AE327),0)+IFERROR((VLOOKUP(R327,'Team data'!$B$2:$L$21,11)*$AF327)+(VLOOKUP(R327,'Team data'!$B$2:$L$21,11)*$AG327)+$AE327,0)</f>
        <v>1</v>
      </c>
      <c r="AI327">
        <f>IFERROR((VLOOKUP(S327,'Team data'!$B$2:$L$21,11)*$AF327)+(VLOOKUP(S327,'Team data'!$B$2:$L$21,11)*$AG327)+$AE327,0)</f>
        <v>1</v>
      </c>
      <c r="AJ327">
        <f>IFERROR(((VLOOKUP(T327,'Team data'!$B$2:$L$21,11)*$AF327)+(VLOOKUP(T327,'Team data'!$B$2:$L$21,11)*$AG327)+$AE327),0)+IFERROR((VLOOKUP(U327,'Team data'!$B$2:$L$21,11)*$AF327)+(VLOOKUP(U327,'Team data'!$B$2:$L$21,11)*$AG327)+$AE327,0)</f>
        <v>1</v>
      </c>
      <c r="AK327">
        <f>IFERROR(((VLOOKUP(V327,'Team data'!$B$2:$L$21,11)*$AF327)+(VLOOKUP(V327,'Team data'!$B$2:$L$21,11)*$AG327)+$AE327),0)+IFERROR((VLOOKUP(W327,'Team data'!$B$2:$L$21,11)*$AF327)+(VLOOKUP(W327,'Team data'!$B$2:$L$21,11)*$AG327)+$AE327,0)</f>
        <v>0</v>
      </c>
      <c r="AL327">
        <f>IFERROR(((VLOOKUP(X327,'Team data'!$B$2:$L$21,11)*$AF327)+(VLOOKUP(X327,'Team data'!$B$2:$L$21,11)*$AG327)+$AE327),0)+IFERROR((VLOOKUP(Y327,'Team data'!$B$2:$L$21,11)*$AF327)+(VLOOKUP(Y327,'Team data'!$B$2:$L$21,11)*$AG327)+$AE327,0)</f>
        <v>1</v>
      </c>
      <c r="AM327">
        <f>IFERROR(((VLOOKUP(Z327,'Team data'!$B$2:$L$21,11)*$AF327)+(VLOOKUP(Z327,'Team data'!$B$2:$L$21,11)*$AG327)+$AE327),0)+IFERROR((VLOOKUP(AA327,'Team data'!$B$2:$L$21,11)*$AF327)+(VLOOKUP(AA327,'Team data'!$B$2:$L$21,11)*$AG327)+$AE327,0)</f>
        <v>1</v>
      </c>
      <c r="AN327">
        <f>IFERROR(((VLOOKUP(AB327,'Team data'!$B$2:$L$21,11)*$AF327)+(VLOOKUP(AB327,'Team data'!$B$2:$L$21,11)*$AG327)+$AE327),0)+IFERROR((VLOOKUP(AC327,'Team data'!$B$2:$L$21,11)*$AF327)+(VLOOKUP(AC327,'Team data'!$B$2:$L$21,11)*$AG327)+$AE327,0)</f>
        <v>1</v>
      </c>
      <c r="AO327">
        <f>IFERROR((VLOOKUP(AD327,'Team data'!$B$2:$L$21,11)*$AF327)+(VLOOKUP(AD327,'Team data'!$B$2:$L$21,11)*$AG327)+$AE327,0)</f>
        <v>1</v>
      </c>
      <c r="AP327">
        <f t="shared" si="5"/>
        <v>7</v>
      </c>
    </row>
    <row r="328" spans="1:42">
      <c r="A328" t="s">
        <v>434</v>
      </c>
      <c r="B328" t="s">
        <v>87</v>
      </c>
      <c r="C328" t="s">
        <v>88</v>
      </c>
      <c r="D328" t="s">
        <v>108</v>
      </c>
      <c r="E328" t="s">
        <v>74</v>
      </c>
      <c r="F328" s="2">
        <v>0.39</v>
      </c>
      <c r="G328" s="2">
        <v>0.17</v>
      </c>
      <c r="H328" s="2">
        <v>0.48</v>
      </c>
      <c r="I328" s="2">
        <v>0.17</v>
      </c>
      <c r="J328" s="2">
        <v>0.42</v>
      </c>
      <c r="K328" s="2">
        <v>0.15</v>
      </c>
      <c r="L328" s="2">
        <f>(F328+H328+J328)/3</f>
        <v>0.43</v>
      </c>
      <c r="M328" s="2">
        <f>(G328+I328+K328)/3</f>
        <v>0.16333333333333333</v>
      </c>
      <c r="N328" s="2">
        <f>SUM(L328+M328)</f>
        <v>0.59333333333333327</v>
      </c>
      <c r="O328" s="2">
        <v>56</v>
      </c>
      <c r="P328" t="s">
        <v>41</v>
      </c>
      <c r="Q328" t="s">
        <v>97</v>
      </c>
      <c r="S328" t="s">
        <v>66</v>
      </c>
      <c r="T328" t="s">
        <v>71</v>
      </c>
      <c r="U328" t="s">
        <v>75</v>
      </c>
      <c r="V328" t="s">
        <v>58</v>
      </c>
      <c r="X328" t="s">
        <v>59</v>
      </c>
      <c r="Z328" t="s">
        <v>42</v>
      </c>
      <c r="AA328" t="s">
        <v>45</v>
      </c>
      <c r="AB328" t="s">
        <v>57</v>
      </c>
      <c r="AC328" t="s">
        <v>76</v>
      </c>
      <c r="AD328" t="s">
        <v>55</v>
      </c>
      <c r="AE328" t="str">
        <f>IF(O328&gt;59,"2","1")</f>
        <v>1</v>
      </c>
      <c r="AF328">
        <f>IF(C328="D",L328*6, IF( C328="M",L328*5, L328*4))</f>
        <v>1.72</v>
      </c>
      <c r="AG328">
        <f>IF(D328="D",M328*3, IF( D328="M",M328*3, M328*3))</f>
        <v>0.49</v>
      </c>
      <c r="AH328">
        <f>IFERROR(((VLOOKUP(Q328,'Team data'!$B$2:$L$21,11)*$AF328)+(VLOOKUP(Q328,'Team data'!$B$2:$L$21,11)*$AG328)+$AE328),0)+IFERROR((VLOOKUP(R328,'Team data'!$B$2:$L$21,11)*$AF328)+(VLOOKUP(R328,'Team data'!$B$2:$L$21,11)*$AG328)+$AE328,0)</f>
        <v>3.1751956569791533</v>
      </c>
      <c r="AI328">
        <f>IFERROR((VLOOKUP(S328,'Team data'!$B$2:$L$21,11)*$AF328)+(VLOOKUP(S328,'Team data'!$B$2:$L$21,11)*$AG328)+$AE328,0)</f>
        <v>2.8091836320758325</v>
      </c>
      <c r="AJ328">
        <f>IFERROR(((VLOOKUP(T328,'Team data'!$B$2:$L$21,11)*$AF328)+(VLOOKUP(T328,'Team data'!$B$2:$L$21,11)*$AG328)+$AE328),0)+IFERROR((VLOOKUP(U328,'Team data'!$B$2:$L$21,11)*$AF328)+(VLOOKUP(U328,'Team data'!$B$2:$L$21,11)*$AG328)+$AE328,0)</f>
        <v>6.7122941368115114</v>
      </c>
      <c r="AK328">
        <f>IFERROR(((VLOOKUP(V328,'Team data'!$B$2:$L$21,11)*$AF328)+(VLOOKUP(V328,'Team data'!$B$2:$L$21,11)*$AG328)+$AE328),0)+IFERROR((VLOOKUP(W328,'Team data'!$B$2:$L$21,11)*$AF328)+(VLOOKUP(W328,'Team data'!$B$2:$L$21,11)*$AG328)+$AE328,0)</f>
        <v>3.0001025079599222</v>
      </c>
      <c r="AL328">
        <f>IFERROR(((VLOOKUP(X328,'Team data'!$B$2:$L$21,11)*$AF328)+(VLOOKUP(X328,'Team data'!$B$2:$L$21,11)*$AG328)+$AE328),0)+IFERROR((VLOOKUP(Y328,'Team data'!$B$2:$L$21,11)*$AF328)+(VLOOKUP(Y328,'Team data'!$B$2:$L$21,11)*$AG328)+$AE328,0)</f>
        <v>2.8484112319723369</v>
      </c>
      <c r="AM328">
        <f>IFERROR(((VLOOKUP(Z328,'Team data'!$B$2:$L$21,11)*$AF328)+(VLOOKUP(Z328,'Team data'!$B$2:$L$21,11)*$AG328)+$AE328),0)+IFERROR((VLOOKUP(AA328,'Team data'!$B$2:$L$21,11)*$AF328)+(VLOOKUP(AA328,'Team data'!$B$2:$L$21,11)*$AG328)+$AE328,0)</f>
        <v>5.6521197515555386</v>
      </c>
      <c r="AN328">
        <f>IFERROR(((VLOOKUP(AB328,'Team data'!$B$2:$L$21,11)*$AF328)+(VLOOKUP(AB328,'Team data'!$B$2:$L$21,11)*$AG328)+$AE328),0)+IFERROR((VLOOKUP(AC328,'Team data'!$B$2:$L$21,11)*$AF328)+(VLOOKUP(AC328,'Team data'!$B$2:$L$21,11)*$AG328)+$AE328,0)</f>
        <v>7.4693038786678372</v>
      </c>
      <c r="AO328">
        <f>IFERROR((VLOOKUP(AD328,'Team data'!$B$2:$L$21,11)*$AF328)+(VLOOKUP(AD328,'Team data'!$B$2:$L$21,11)*$AG328)+$AE328,0)</f>
        <v>3.2093724927644676</v>
      </c>
      <c r="AP328">
        <f t="shared" si="5"/>
        <v>34.8759832887866</v>
      </c>
    </row>
    <row r="329" spans="1:42">
      <c r="A329" t="s">
        <v>435</v>
      </c>
      <c r="B329" t="s">
        <v>51</v>
      </c>
      <c r="C329" t="s">
        <v>52</v>
      </c>
      <c r="D329" t="s">
        <v>73</v>
      </c>
      <c r="E329" t="s">
        <v>69</v>
      </c>
      <c r="F329" s="2">
        <v>0.19</v>
      </c>
      <c r="G329" s="2">
        <v>0.28000000000000003</v>
      </c>
      <c r="H329" s="2">
        <v>0.19</v>
      </c>
      <c r="I329" s="2">
        <v>0.34</v>
      </c>
      <c r="J329" s="2">
        <v>0.28999999999999998</v>
      </c>
      <c r="K329" s="2">
        <v>0.18</v>
      </c>
      <c r="L329" s="2">
        <f>(F329+H329+J329)/3</f>
        <v>0.2233333333333333</v>
      </c>
      <c r="M329" s="2">
        <f>(G329+I329+K329)/3</f>
        <v>0.26666666666666666</v>
      </c>
      <c r="N329" s="2">
        <f>SUM(L329+M329)</f>
        <v>0.49</v>
      </c>
      <c r="O329" s="2">
        <v>77</v>
      </c>
      <c r="P329" t="s">
        <v>41</v>
      </c>
      <c r="Q329" t="s">
        <v>74</v>
      </c>
      <c r="S329" t="s">
        <v>75</v>
      </c>
      <c r="T329" t="s">
        <v>76</v>
      </c>
      <c r="U329" t="s">
        <v>77</v>
      </c>
      <c r="V329" t="s">
        <v>78</v>
      </c>
      <c r="X329" t="s">
        <v>79</v>
      </c>
      <c r="Z329" t="s">
        <v>49</v>
      </c>
      <c r="AB329" t="s">
        <v>80</v>
      </c>
      <c r="AD329" t="s">
        <v>81</v>
      </c>
      <c r="AE329" t="str">
        <f>IF(O329&gt;59,"2","1")</f>
        <v>2</v>
      </c>
      <c r="AF329">
        <f>IF(C329="D",L329*6, IF( C329="M",L329*5, L329*4))</f>
        <v>1.1166666666666665</v>
      </c>
      <c r="AG329">
        <f>IF(D329="D",M329*3, IF( D329="M",M329*3, M329*3))</f>
        <v>0.8</v>
      </c>
      <c r="AH329">
        <f>IFERROR(((VLOOKUP(Q329,'Team data'!$B$2:$L$21,11)*$AF329)+(VLOOKUP(Q329,'Team data'!$B$2:$L$21,11)*$AG329)+$AE329),0)+IFERROR((VLOOKUP(R329,'Team data'!$B$2:$L$21,11)*$AF329)+(VLOOKUP(R329,'Team data'!$B$2:$L$21,11)*$AG329)+$AE329,0)</f>
        <v>4.3419166212858311</v>
      </c>
      <c r="AI329">
        <f>IFERROR((VLOOKUP(S329,'Team data'!$B$2:$L$21,11)*$AF329)+(VLOOKUP(S329,'Team data'!$B$2:$L$21,11)*$AG329)+$AE329,0)</f>
        <v>4.0083428816054845</v>
      </c>
      <c r="AJ329">
        <f>IFERROR(((VLOOKUP(T329,'Team data'!$B$2:$L$21,11)*$AF329)+(VLOOKUP(T329,'Team data'!$B$2:$L$21,11)*$AG329)+$AE329),0)+IFERROR((VLOOKUP(U329,'Team data'!$B$2:$L$21,11)*$AF329)+(VLOOKUP(U329,'Team data'!$B$2:$L$21,11)*$AG329)+$AE329,0)</f>
        <v>7.7887331624899865</v>
      </c>
      <c r="AK329">
        <f>IFERROR(((VLOOKUP(V329,'Team data'!$B$2:$L$21,11)*$AF329)+(VLOOKUP(V329,'Team data'!$B$2:$L$21,11)*$AG329)+$AE329),0)+IFERROR((VLOOKUP(W329,'Team data'!$B$2:$L$21,11)*$AF329)+(VLOOKUP(W329,'Team data'!$B$2:$L$21,11)*$AG329)+$AE329,0)</f>
        <v>3.6063360044614572</v>
      </c>
      <c r="AL329">
        <f>IFERROR(((VLOOKUP(X329,'Team data'!$B$2:$L$21,11)*$AF329)+(VLOOKUP(X329,'Team data'!$B$2:$L$21,11)*$AG329)+$AE329),0)+IFERROR((VLOOKUP(Y329,'Team data'!$B$2:$L$21,11)*$AF329)+(VLOOKUP(Y329,'Team data'!$B$2:$L$21,11)*$AG329)+$AE329,0)</f>
        <v>3.7183046709688288</v>
      </c>
      <c r="AM329">
        <f>IFERROR(((VLOOKUP(Z329,'Team data'!$B$2:$L$21,11)*$AF329)+(VLOOKUP(Z329,'Team data'!$B$2:$L$21,11)*$AG329)+$AE329),0)+IFERROR((VLOOKUP(AA329,'Team data'!$B$2:$L$21,11)*$AF329)+(VLOOKUP(AA329,'Team data'!$B$2:$L$21,11)*$AG329)+$AE329,0)</f>
        <v>3.7346288719109428</v>
      </c>
      <c r="AN329">
        <f>IFERROR(((VLOOKUP(AB329,'Team data'!$B$2:$L$21,11)*$AF329)+(VLOOKUP(AB329,'Team data'!$B$2:$L$21,11)*$AG329)+$AE329),0)+IFERROR((VLOOKUP(AC329,'Team data'!$B$2:$L$21,11)*$AF329)+(VLOOKUP(AC329,'Team data'!$B$2:$L$21,11)*$AG329)+$AE329,0)</f>
        <v>3.1590309602413251</v>
      </c>
      <c r="AO329">
        <f>IFERROR((VLOOKUP(AD329,'Team data'!$B$2:$L$21,11)*$AF329)+(VLOOKUP(AD329,'Team data'!$B$2:$L$21,11)*$AG329)+$AE329,0)</f>
        <v>3.5690506613025694</v>
      </c>
      <c r="AP329">
        <f t="shared" si="5"/>
        <v>33.926343834266426</v>
      </c>
    </row>
    <row r="330" spans="1:42">
      <c r="A330" t="s">
        <v>436</v>
      </c>
      <c r="B330" t="s">
        <v>51</v>
      </c>
      <c r="C330" t="s">
        <v>52</v>
      </c>
      <c r="D330" t="s">
        <v>103</v>
      </c>
      <c r="E330" t="s">
        <v>104</v>
      </c>
      <c r="F330" s="2">
        <v>0.01</v>
      </c>
      <c r="G330" s="2">
        <v>0.01</v>
      </c>
      <c r="H330" s="2">
        <v>0.01</v>
      </c>
      <c r="I330" s="2">
        <v>0.03</v>
      </c>
      <c r="J330" s="2">
        <v>0.01</v>
      </c>
      <c r="K330" s="2">
        <v>0.02</v>
      </c>
      <c r="L330" s="2">
        <f>(F330+H330+J330)/3</f>
        <v>0.01</v>
      </c>
      <c r="M330" s="2">
        <f>(G330+I330+K330)/3</f>
        <v>0.02</v>
      </c>
      <c r="N330" s="2">
        <f>SUM(L330+M330)</f>
        <v>0.03</v>
      </c>
      <c r="O330" s="2">
        <v>61</v>
      </c>
      <c r="P330" t="s">
        <v>41</v>
      </c>
      <c r="Q330" t="s">
        <v>77</v>
      </c>
      <c r="S330" t="s">
        <v>70</v>
      </c>
      <c r="T330" t="s">
        <v>79</v>
      </c>
      <c r="V330" t="s">
        <v>105</v>
      </c>
      <c r="X330" t="s">
        <v>44</v>
      </c>
      <c r="Z330" t="s">
        <v>81</v>
      </c>
      <c r="AB330" t="s">
        <v>74</v>
      </c>
      <c r="AC330" t="s">
        <v>42</v>
      </c>
      <c r="AD330" t="s">
        <v>45</v>
      </c>
      <c r="AE330" t="str">
        <f>IF(O330&gt;59,"2","1")</f>
        <v>2</v>
      </c>
      <c r="AF330">
        <f>IF(C330="D",L330*6, IF( C330="M",L330*5, L330*4))</f>
        <v>0.05</v>
      </c>
      <c r="AG330">
        <f>IF(D330="D",M330*3, IF( D330="M",M330*3, M330*3))</f>
        <v>0.06</v>
      </c>
      <c r="AH330">
        <f>IFERROR(((VLOOKUP(Q330,'Team data'!$B$2:$L$21,11)*$AF330)+(VLOOKUP(Q330,'Team data'!$B$2:$L$21,11)*$AG330)+$AE330),0)+IFERROR((VLOOKUP(R330,'Team data'!$B$2:$L$21,11)*$AF330)+(VLOOKUP(R330,'Team data'!$B$2:$L$21,11)*$AG330)+$AE330,0)</f>
        <v>2.0694354339689705</v>
      </c>
      <c r="AI330">
        <f>IFERROR((VLOOKUP(S330,'Team data'!$B$2:$L$21,11)*$AF330)+(VLOOKUP(S330,'Team data'!$B$2:$L$21,11)*$AG330)+$AE330,0)</f>
        <v>2.1371823282539819</v>
      </c>
      <c r="AJ330">
        <f>IFERROR(((VLOOKUP(T330,'Team data'!$B$2:$L$21,11)*$AF330)+(VLOOKUP(T330,'Team data'!$B$2:$L$21,11)*$AG330)+$AE330),0)+IFERROR((VLOOKUP(U330,'Team data'!$B$2:$L$21,11)*$AF330)+(VLOOKUP(U330,'Team data'!$B$2:$L$21,11)*$AG330)+$AE330,0)</f>
        <v>2.0986157463338633</v>
      </c>
      <c r="AK330">
        <f>IFERROR(((VLOOKUP(V330,'Team data'!$B$2:$L$21,11)*$AF330)+(VLOOKUP(V330,'Team data'!$B$2:$L$21,11)*$AG330)+$AE330),0)+IFERROR((VLOOKUP(W330,'Team data'!$B$2:$L$21,11)*$AF330)+(VLOOKUP(W330,'Team data'!$B$2:$L$21,11)*$AG330)+$AE330,0)</f>
        <v>2.0523991997037649</v>
      </c>
      <c r="AL330">
        <f>IFERROR(((VLOOKUP(X330,'Team data'!$B$2:$L$21,11)*$AF330)+(VLOOKUP(X330,'Team data'!$B$2:$L$21,11)*$AG330)+$AE330),0)+IFERROR((VLOOKUP(Y330,'Team data'!$B$2:$L$21,11)*$AF330)+(VLOOKUP(Y330,'Team data'!$B$2:$L$21,11)*$AG330)+$AE330,0)</f>
        <v>2.1125702443585106</v>
      </c>
      <c r="AM330">
        <f>IFERROR(((VLOOKUP(Z330,'Team data'!$B$2:$L$21,11)*$AF330)+(VLOOKUP(Z330,'Team data'!$B$2:$L$21,11)*$AG330)+$AE330),0)+IFERROR((VLOOKUP(AA330,'Team data'!$B$2:$L$21,11)*$AF330)+(VLOOKUP(AA330,'Team data'!$B$2:$L$21,11)*$AG330)+$AE330,0)</f>
        <v>2.0900498640399734</v>
      </c>
      <c r="AN330">
        <f>IFERROR(((VLOOKUP(AB330,'Team data'!$B$2:$L$21,11)*$AF330)+(VLOOKUP(AB330,'Team data'!$B$2:$L$21,11)*$AG330)+$AE330),0)+IFERROR((VLOOKUP(AC330,'Team data'!$B$2:$L$21,11)*$AF330)+(VLOOKUP(AC330,'Team data'!$B$2:$L$21,11)*$AG330)+$AE330,0)</f>
        <v>4.2496670671224575</v>
      </c>
      <c r="AO330">
        <f>IFERROR((VLOOKUP(AD330,'Team data'!$B$2:$L$21,11)*$AF330)+(VLOOKUP(AD330,'Team data'!$B$2:$L$21,11)*$AG330)+$AE330,0)</f>
        <v>2.0665182985877628</v>
      </c>
      <c r="AP330">
        <f t="shared" si="5"/>
        <v>18.876438182369288</v>
      </c>
    </row>
    <row r="331" spans="1:42">
      <c r="A331" t="s">
        <v>437</v>
      </c>
      <c r="B331" t="s">
        <v>51</v>
      </c>
      <c r="C331" t="s">
        <v>52</v>
      </c>
      <c r="D331" t="s">
        <v>144</v>
      </c>
      <c r="E331" t="s">
        <v>58</v>
      </c>
      <c r="F331" s="2">
        <v>0.39</v>
      </c>
      <c r="G331" s="2">
        <v>0.28000000000000003</v>
      </c>
      <c r="H331" s="2">
        <v>0.27</v>
      </c>
      <c r="I331" s="2">
        <v>0.2</v>
      </c>
      <c r="J331" s="2">
        <v>0.25</v>
      </c>
      <c r="K331" s="2">
        <v>0.17</v>
      </c>
      <c r="L331" s="2">
        <f>(F331+H331+J331)/3</f>
        <v>0.30333333333333334</v>
      </c>
      <c r="M331" s="2">
        <f>(G331+I331+K331)/3</f>
        <v>0.21666666666666667</v>
      </c>
      <c r="N331" s="2">
        <f>SUM(L331+M331)</f>
        <v>0.52</v>
      </c>
      <c r="O331" s="2">
        <v>84</v>
      </c>
      <c r="P331" t="s">
        <v>41</v>
      </c>
      <c r="Q331" t="s">
        <v>98</v>
      </c>
      <c r="S331" t="s">
        <v>99</v>
      </c>
      <c r="V331" t="s">
        <v>85</v>
      </c>
      <c r="X331" t="s">
        <v>76</v>
      </c>
      <c r="Z331" t="s">
        <v>84</v>
      </c>
      <c r="AA331" t="s">
        <v>91</v>
      </c>
      <c r="AB331" t="s">
        <v>66</v>
      </c>
      <c r="AC331" t="s">
        <v>44</v>
      </c>
      <c r="AD331" t="s">
        <v>105</v>
      </c>
      <c r="AE331" t="str">
        <f>IF(O331&gt;59,"2","1")</f>
        <v>2</v>
      </c>
      <c r="AF331">
        <f>IF(C331="D",L331*6, IF( C331="M",L331*5, L331*4))</f>
        <v>1.5166666666666666</v>
      </c>
      <c r="AG331">
        <f>IF(D331="D",M331*3, IF( D331="M",M331*3, M331*3))</f>
        <v>0.65</v>
      </c>
      <c r="AH331">
        <f>IFERROR(((VLOOKUP(Q331,'Team data'!$B$2:$L$21,11)*$AF331)+(VLOOKUP(Q331,'Team data'!$B$2:$L$21,11)*$AG331)+$AE331),0)+IFERROR((VLOOKUP(R331,'Team data'!$B$2:$L$21,11)*$AF331)+(VLOOKUP(R331,'Team data'!$B$2:$L$21,11)*$AG331)+$AE331,0)</f>
        <v>4.0328994619079861</v>
      </c>
      <c r="AI331">
        <f>IFERROR((VLOOKUP(S331,'Team data'!$B$2:$L$21,11)*$AF331)+(VLOOKUP(S331,'Team data'!$B$2:$L$21,11)*$AG331)+$AE331,0)</f>
        <v>3.8121678744826832</v>
      </c>
      <c r="AJ331">
        <f>IFERROR(((VLOOKUP(T331,'Team data'!$B$2:$L$21,11)*$AF331)+(VLOOKUP(T331,'Team data'!$B$2:$L$21,11)*$AG331)+$AE331),0)+IFERROR((VLOOKUP(U331,'Team data'!$B$2:$L$21,11)*$AF331)+(VLOOKUP(U331,'Team data'!$B$2:$L$21,11)*$AG331)+$AE331,0)</f>
        <v>0</v>
      </c>
      <c r="AK331">
        <f>IFERROR(((VLOOKUP(V331,'Team data'!$B$2:$L$21,11)*$AF331)+(VLOOKUP(V331,'Team data'!$B$2:$L$21,11)*$AG331)+$AE331),0)+IFERROR((VLOOKUP(W331,'Team data'!$B$2:$L$21,11)*$AF331)+(VLOOKUP(W331,'Team data'!$B$2:$L$21,11)*$AG331)+$AE331,0)</f>
        <v>4.6473840066709391</v>
      </c>
      <c r="AL331">
        <f>IFERROR(((VLOOKUP(X331,'Team data'!$B$2:$L$21,11)*$AF331)+(VLOOKUP(X331,'Team data'!$B$2:$L$21,11)*$AG331)+$AE331),0)+IFERROR((VLOOKUP(Y331,'Team data'!$B$2:$L$21,11)*$AF331)+(VLOOKUP(Y331,'Team data'!$B$2:$L$21,11)*$AG331)+$AE331,0)</f>
        <v>4.9152481101189753</v>
      </c>
      <c r="AM331">
        <f>IFERROR(((VLOOKUP(Z331,'Team data'!$B$2:$L$21,11)*$AF331)+(VLOOKUP(Z331,'Team data'!$B$2:$L$21,11)*$AG331)+$AE331),0)+IFERROR((VLOOKUP(AA331,'Team data'!$B$2:$L$21,11)*$AF331)+(VLOOKUP(AA331,'Team data'!$B$2:$L$21,11)*$AG331)+$AE331,0)</f>
        <v>7.5849603306928071</v>
      </c>
      <c r="AN331">
        <f>IFERROR(((VLOOKUP(AB331,'Team data'!$B$2:$L$21,11)*$AF331)+(VLOOKUP(AB331,'Team data'!$B$2:$L$21,11)*$AG331)+$AE331),0)+IFERROR((VLOOKUP(AC331,'Team data'!$B$2:$L$21,11)*$AF331)+(VLOOKUP(AC331,'Team data'!$B$2:$L$21,11)*$AG331)+$AE331,0)</f>
        <v>7.9910021351216587</v>
      </c>
      <c r="AO331">
        <f>IFERROR((VLOOKUP(AD331,'Team data'!$B$2:$L$21,11)*$AF331)+(VLOOKUP(AD331,'Team data'!$B$2:$L$21,11)*$AG331)+$AE331,0)</f>
        <v>3.0321054487105226</v>
      </c>
      <c r="AP331">
        <f t="shared" si="5"/>
        <v>36.015767367705578</v>
      </c>
    </row>
    <row r="332" spans="1:42">
      <c r="A332" t="s">
        <v>438</v>
      </c>
      <c r="B332" t="s">
        <v>51</v>
      </c>
      <c r="C332" t="s">
        <v>52</v>
      </c>
      <c r="D332" t="s">
        <v>147</v>
      </c>
      <c r="E332" t="s">
        <v>48</v>
      </c>
      <c r="F332" s="2">
        <v>0.46</v>
      </c>
      <c r="G332" s="2">
        <v>0.32</v>
      </c>
      <c r="H332" s="2">
        <v>0.38</v>
      </c>
      <c r="I332" s="2">
        <v>0.38</v>
      </c>
      <c r="J332" s="2">
        <v>0.36</v>
      </c>
      <c r="K332" s="2">
        <v>0.32</v>
      </c>
      <c r="L332" s="2">
        <f>(F332+H332+J332)/3</f>
        <v>0.40000000000000008</v>
      </c>
      <c r="M332" s="2">
        <f>(G332+I332+K332)/3</f>
        <v>0.34</v>
      </c>
      <c r="N332" s="2">
        <f>SUM(L332+M332)</f>
        <v>0.7400000000000001</v>
      </c>
      <c r="O332" s="2">
        <v>83</v>
      </c>
      <c r="P332" t="s">
        <v>41</v>
      </c>
      <c r="Q332" t="s">
        <v>84</v>
      </c>
      <c r="S332" t="s">
        <v>91</v>
      </c>
      <c r="T332" t="s">
        <v>67</v>
      </c>
      <c r="V332" t="s">
        <v>104</v>
      </c>
      <c r="X332" t="s">
        <v>90</v>
      </c>
      <c r="Z332" t="s">
        <v>61</v>
      </c>
      <c r="AA332" t="s">
        <v>98</v>
      </c>
      <c r="AB332" t="s">
        <v>54</v>
      </c>
      <c r="AD332" t="s">
        <v>58</v>
      </c>
      <c r="AE332" t="str">
        <f>IF(O332&gt;59,"2","1")</f>
        <v>2</v>
      </c>
      <c r="AF332">
        <f>IF(C332="D",L332*6, IF( C332="M",L332*5, L332*4))</f>
        <v>2.0000000000000004</v>
      </c>
      <c r="AG332">
        <f>IF(D332="D",M332*3, IF( D332="M",M332*3, M332*3))</f>
        <v>1.02</v>
      </c>
      <c r="AH332">
        <f>IFERROR(((VLOOKUP(Q332,'Team data'!$B$2:$L$21,11)*$AF332)+(VLOOKUP(Q332,'Team data'!$B$2:$L$21,11)*$AG332)+$AE332),0)+IFERROR((VLOOKUP(R332,'Team data'!$B$2:$L$21,11)*$AF332)+(VLOOKUP(R332,'Team data'!$B$2:$L$21,11)*$AG332)+$AE332,0)</f>
        <v>5.09056489057002</v>
      </c>
      <c r="AI332">
        <f>IFERROR((VLOOKUP(S332,'Team data'!$B$2:$L$21,11)*$AF332)+(VLOOKUP(S332,'Team data'!$B$2:$L$21,11)*$AG332)+$AE332,0)</f>
        <v>3.906318278057185</v>
      </c>
      <c r="AJ332">
        <f>IFERROR(((VLOOKUP(T332,'Team data'!$B$2:$L$21,11)*$AF332)+(VLOOKUP(T332,'Team data'!$B$2:$L$21,11)*$AG332)+$AE332),0)+IFERROR((VLOOKUP(U332,'Team data'!$B$2:$L$21,11)*$AF332)+(VLOOKUP(U332,'Team data'!$B$2:$L$21,11)*$AG332)+$AE332,0)</f>
        <v>4.7331717529588087</v>
      </c>
      <c r="AK332">
        <f>IFERROR(((VLOOKUP(V332,'Team data'!$B$2:$L$21,11)*$AF332)+(VLOOKUP(V332,'Team data'!$B$2:$L$21,11)*$AG332)+$AE332),0)+IFERROR((VLOOKUP(W332,'Team data'!$B$2:$L$21,11)*$AF332)+(VLOOKUP(W332,'Team data'!$B$2:$L$21,11)*$AG332)+$AE332,0)</f>
        <v>5.4104830023377275</v>
      </c>
      <c r="AL332">
        <f>IFERROR(((VLOOKUP(X332,'Team data'!$B$2:$L$21,11)*$AF332)+(VLOOKUP(X332,'Team data'!$B$2:$L$21,11)*$AG332)+$AE332),0)+IFERROR((VLOOKUP(Y332,'Team data'!$B$2:$L$21,11)*$AF332)+(VLOOKUP(Y332,'Team data'!$B$2:$L$21,11)*$AG332)+$AE332,0)</f>
        <v>5.7662784666093163</v>
      </c>
      <c r="AM332">
        <f>IFERROR(((VLOOKUP(Z332,'Team data'!$B$2:$L$21,11)*$AF332)+(VLOOKUP(Z332,'Team data'!$B$2:$L$21,11)*$AG332)+$AE332),0)+IFERROR((VLOOKUP(AA332,'Team data'!$B$2:$L$21,11)*$AF332)+(VLOOKUP(AA332,'Team data'!$B$2:$L$21,11)*$AG332)+$AE332,0)</f>
        <v>10.10852383581749</v>
      </c>
      <c r="AN332">
        <f>IFERROR(((VLOOKUP(AB332,'Team data'!$B$2:$L$21,11)*$AF332)+(VLOOKUP(AB332,'Team data'!$B$2:$L$21,11)*$AG332)+$AE332),0)+IFERROR((VLOOKUP(AC332,'Team data'!$B$2:$L$21,11)*$AF332)+(VLOOKUP(AC332,'Team data'!$B$2:$L$21,11)*$AG332)+$AE332,0)</f>
        <v>4.7790620439907734</v>
      </c>
      <c r="AO332">
        <f>IFERROR((VLOOKUP(AD332,'Team data'!$B$2:$L$21,11)*$AF332)+(VLOOKUP(AD332,'Team data'!$B$2:$L$21,11)*$AG332)+$AE332,0)</f>
        <v>4.7331717529588087</v>
      </c>
      <c r="AP332">
        <f t="shared" si="5"/>
        <v>44.527574023300133</v>
      </c>
    </row>
    <row r="333" spans="1:42">
      <c r="A333" t="s">
        <v>439</v>
      </c>
      <c r="B333" t="s">
        <v>63</v>
      </c>
      <c r="C333" t="s">
        <v>64</v>
      </c>
      <c r="D333" t="s">
        <v>150</v>
      </c>
      <c r="E333" t="s">
        <v>99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f>(F333+H333+J333)/3</f>
        <v>0</v>
      </c>
      <c r="M333" s="2">
        <f>(G333+I333+K333)/3</f>
        <v>0</v>
      </c>
      <c r="N333" s="2">
        <f>SUM(L333+M333)</f>
        <v>0</v>
      </c>
      <c r="O333" s="2">
        <v>90</v>
      </c>
      <c r="P333" t="s">
        <v>41</v>
      </c>
      <c r="Q333" t="s">
        <v>61</v>
      </c>
      <c r="S333" t="s">
        <v>60</v>
      </c>
      <c r="T333" t="s">
        <v>67</v>
      </c>
      <c r="V333" t="s">
        <v>43</v>
      </c>
      <c r="X333" t="s">
        <v>74</v>
      </c>
      <c r="Z333" t="s">
        <v>77</v>
      </c>
      <c r="AA333" t="s">
        <v>46</v>
      </c>
      <c r="AB333" t="s">
        <v>44</v>
      </c>
      <c r="AD333" t="s">
        <v>47</v>
      </c>
      <c r="AE333" t="str">
        <f>IF(O333&gt;59,"2","1")</f>
        <v>2</v>
      </c>
      <c r="AF333">
        <f>IF(C333="D",L333*6, IF( C333="M",L333*5, L333*4))</f>
        <v>0</v>
      </c>
      <c r="AG333">
        <f>IF(D333="D",M333*3, IF( D333="M",M333*3, M333*3))</f>
        <v>0</v>
      </c>
      <c r="AH333">
        <f>IFERROR(((VLOOKUP(Q333,'Team data'!$B$2:$L$21,11)*$AF333)+(VLOOKUP(Q333,'Team data'!$B$2:$L$21,11)*$AG333)+$AE333),0)+IFERROR((VLOOKUP(R333,'Team data'!$B$2:$L$21,11)*$AF333)+(VLOOKUP(R333,'Team data'!$B$2:$L$21,11)*$AG333)+$AE333,0)</f>
        <v>2</v>
      </c>
      <c r="AI333">
        <f>IFERROR((VLOOKUP(S333,'Team data'!$B$2:$L$21,11)*$AF333)+(VLOOKUP(S333,'Team data'!$B$2:$L$21,11)*$AG333)+$AE333,0)</f>
        <v>2</v>
      </c>
      <c r="AJ333">
        <f>IFERROR(((VLOOKUP(T333,'Team data'!$B$2:$L$21,11)*$AF333)+(VLOOKUP(T333,'Team data'!$B$2:$L$21,11)*$AG333)+$AE333),0)+IFERROR((VLOOKUP(U333,'Team data'!$B$2:$L$21,11)*$AF333)+(VLOOKUP(U333,'Team data'!$B$2:$L$21,11)*$AG333)+$AE333,0)</f>
        <v>2</v>
      </c>
      <c r="AK333">
        <f>IFERROR(((VLOOKUP(V333,'Team data'!$B$2:$L$21,11)*$AF333)+(VLOOKUP(V333,'Team data'!$B$2:$L$21,11)*$AG333)+$AE333),0)+IFERROR((VLOOKUP(W333,'Team data'!$B$2:$L$21,11)*$AF333)+(VLOOKUP(W333,'Team data'!$B$2:$L$21,11)*$AG333)+$AE333,0)</f>
        <v>2</v>
      </c>
      <c r="AL333">
        <f>IFERROR(((VLOOKUP(X333,'Team data'!$B$2:$L$21,11)*$AF333)+(VLOOKUP(X333,'Team data'!$B$2:$L$21,11)*$AG333)+$AE333),0)+IFERROR((VLOOKUP(Y333,'Team data'!$B$2:$L$21,11)*$AF333)+(VLOOKUP(Y333,'Team data'!$B$2:$L$21,11)*$AG333)+$AE333,0)</f>
        <v>2</v>
      </c>
      <c r="AM333">
        <f>IFERROR(((VLOOKUP(Z333,'Team data'!$B$2:$L$21,11)*$AF333)+(VLOOKUP(Z333,'Team data'!$B$2:$L$21,11)*$AG333)+$AE333),0)+IFERROR((VLOOKUP(AA333,'Team data'!$B$2:$L$21,11)*$AF333)+(VLOOKUP(AA333,'Team data'!$B$2:$L$21,11)*$AG333)+$AE333,0)</f>
        <v>4</v>
      </c>
      <c r="AN333">
        <f>IFERROR(((VLOOKUP(AB333,'Team data'!$B$2:$L$21,11)*$AF333)+(VLOOKUP(AB333,'Team data'!$B$2:$L$21,11)*$AG333)+$AE333),0)+IFERROR((VLOOKUP(AC333,'Team data'!$B$2:$L$21,11)*$AF333)+(VLOOKUP(AC333,'Team data'!$B$2:$L$21,11)*$AG333)+$AE333,0)</f>
        <v>2</v>
      </c>
      <c r="AO333">
        <f>IFERROR((VLOOKUP(AD333,'Team data'!$B$2:$L$21,11)*$AF333)+(VLOOKUP(AD333,'Team data'!$B$2:$L$21,11)*$AG333)+$AE333,0)</f>
        <v>2</v>
      </c>
      <c r="AP333">
        <f t="shared" si="5"/>
        <v>18</v>
      </c>
    </row>
    <row r="334" spans="1:42">
      <c r="A334" t="s">
        <v>440</v>
      </c>
      <c r="B334" t="s">
        <v>51</v>
      </c>
      <c r="C334" t="s">
        <v>52</v>
      </c>
      <c r="D334" t="s">
        <v>150</v>
      </c>
      <c r="E334" t="s">
        <v>99</v>
      </c>
      <c r="F334" s="2">
        <v>0.09</v>
      </c>
      <c r="G334" s="2">
        <v>0.05</v>
      </c>
      <c r="H334" s="2">
        <v>0.12</v>
      </c>
      <c r="I334" s="2">
        <v>0.04</v>
      </c>
      <c r="J334" s="2">
        <v>0.1</v>
      </c>
      <c r="K334" s="2">
        <v>0.04</v>
      </c>
      <c r="L334" s="2">
        <f>(F334+H334+J334)/3</f>
        <v>0.10333333333333333</v>
      </c>
      <c r="M334" s="2">
        <f>(G334+I334+K334)/3</f>
        <v>4.3333333333333335E-2</v>
      </c>
      <c r="N334" s="2">
        <f>SUM(L334+M334)</f>
        <v>0.14666666666666667</v>
      </c>
      <c r="O334" s="2">
        <v>95</v>
      </c>
      <c r="P334" t="s">
        <v>41</v>
      </c>
      <c r="Q334" t="s">
        <v>61</v>
      </c>
      <c r="S334" t="s">
        <v>60</v>
      </c>
      <c r="T334" t="s">
        <v>67</v>
      </c>
      <c r="V334" t="s">
        <v>43</v>
      </c>
      <c r="X334" t="s">
        <v>74</v>
      </c>
      <c r="Z334" t="s">
        <v>77</v>
      </c>
      <c r="AA334" t="s">
        <v>46</v>
      </c>
      <c r="AB334" t="s">
        <v>44</v>
      </c>
      <c r="AD334" t="s">
        <v>47</v>
      </c>
      <c r="AE334" t="str">
        <f>IF(O334&gt;59,"2","1")</f>
        <v>2</v>
      </c>
      <c r="AF334">
        <f>IF(C334="D",L334*6, IF( C334="M",L334*5, L334*4))</f>
        <v>0.51666666666666661</v>
      </c>
      <c r="AG334">
        <f>IF(D334="D",M334*3, IF( D334="M",M334*3, M334*3))</f>
        <v>0.13</v>
      </c>
      <c r="AH334">
        <f>IFERROR(((VLOOKUP(Q334,'Team data'!$B$2:$L$21,11)*$AF334)+(VLOOKUP(Q334,'Team data'!$B$2:$L$21,11)*$AG334)+$AE334),0)+IFERROR((VLOOKUP(R334,'Team data'!$B$2:$L$21,11)*$AF334)+(VLOOKUP(R334,'Team data'!$B$2:$L$21,11)*$AG334)+$AE334,0)</f>
        <v>2.7012639067308375</v>
      </c>
      <c r="AI334">
        <f>IFERROR((VLOOKUP(S334,'Team data'!$B$2:$L$21,11)*$AF334)+(VLOOKUP(S334,'Team data'!$B$2:$L$21,11)*$AG334)+$AE334,0)</f>
        <v>2.585248697653431</v>
      </c>
      <c r="AJ334">
        <f>IFERROR(((VLOOKUP(T334,'Team data'!$B$2:$L$21,11)*$AF334)+(VLOOKUP(T334,'Team data'!$B$2:$L$21,11)*$AG334)+$AE334),0)+IFERROR((VLOOKUP(U334,'Team data'!$B$2:$L$21,11)*$AF334)+(VLOOKUP(U334,'Team data'!$B$2:$L$21,11)*$AG334)+$AE334,0)</f>
        <v>2.585248697653431</v>
      </c>
      <c r="AK334">
        <f>IFERROR(((VLOOKUP(V334,'Team data'!$B$2:$L$21,11)*$AF334)+(VLOOKUP(V334,'Team data'!$B$2:$L$21,11)*$AG334)+$AE334),0)+IFERROR((VLOOKUP(W334,'Team data'!$B$2:$L$21,11)*$AF334)+(VLOOKUP(W334,'Team data'!$B$2:$L$21,11)*$AG334)+$AE334,0)</f>
        <v>2.5797410542051353</v>
      </c>
      <c r="AL334">
        <f>IFERROR(((VLOOKUP(X334,'Team data'!$B$2:$L$21,11)*$AF334)+(VLOOKUP(X334,'Team data'!$B$2:$L$21,11)*$AG334)+$AE334),0)+IFERROR((VLOOKUP(Y334,'Team data'!$B$2:$L$21,11)*$AF334)+(VLOOKUP(Y334,'Team data'!$B$2:$L$21,11)*$AG334)+$AE334,0)</f>
        <v>2.7901423035294801</v>
      </c>
      <c r="AM334">
        <f>IFERROR(((VLOOKUP(Z334,'Team data'!$B$2:$L$21,11)*$AF334)+(VLOOKUP(Z334,'Team data'!$B$2:$L$21,11)*$AG334)+$AE334),0)+IFERROR((VLOOKUP(AA334,'Team data'!$B$2:$L$21,11)*$AF334)+(VLOOKUP(AA334,'Team data'!$B$2:$L$21,11)*$AG334)+$AE334,0)</f>
        <v>4.9501599873412854</v>
      </c>
      <c r="AN334">
        <f>IFERROR(((VLOOKUP(AB334,'Team data'!$B$2:$L$21,11)*$AF334)+(VLOOKUP(AB334,'Team data'!$B$2:$L$21,11)*$AG334)+$AE334),0)+IFERROR((VLOOKUP(AC334,'Team data'!$B$2:$L$21,11)*$AF334)+(VLOOKUP(AC334,'Team data'!$B$2:$L$21,11)*$AG334)+$AE334,0)</f>
        <v>2.6617765880470019</v>
      </c>
      <c r="AO334">
        <f>IFERROR((VLOOKUP(AD334,'Team data'!$B$2:$L$21,11)*$AF334)+(VLOOKUP(AD334,'Team data'!$B$2:$L$21,11)*$AG334)+$AE334,0)</f>
        <v>2.8700894359432017</v>
      </c>
      <c r="AP334">
        <f t="shared" si="5"/>
        <v>23.723670671103804</v>
      </c>
    </row>
    <row r="335" spans="1:42">
      <c r="A335" t="s">
        <v>441</v>
      </c>
      <c r="B335" t="s">
        <v>51</v>
      </c>
      <c r="C335" t="s">
        <v>52</v>
      </c>
      <c r="D335" t="s">
        <v>95</v>
      </c>
      <c r="E335" t="s">
        <v>76</v>
      </c>
      <c r="F335" s="2">
        <v>0.08</v>
      </c>
      <c r="G335" s="2">
        <v>0.08</v>
      </c>
      <c r="H335" s="2">
        <v>7.0000000000000007E-2</v>
      </c>
      <c r="I335" s="2">
        <v>7.0000000000000007E-2</v>
      </c>
      <c r="J335" s="2">
        <v>0.08</v>
      </c>
      <c r="K335" s="2">
        <v>0.09</v>
      </c>
      <c r="L335" s="2">
        <f>(F335+H335+J335)/3</f>
        <v>7.6666666666666675E-2</v>
      </c>
      <c r="M335" s="2">
        <f>(G335+I335+K335)/3</f>
        <v>0.08</v>
      </c>
      <c r="N335" s="2">
        <f>SUM(L335+M335)</f>
        <v>0.15666666666666668</v>
      </c>
      <c r="O335" s="2">
        <v>73</v>
      </c>
      <c r="P335" t="s">
        <v>41</v>
      </c>
      <c r="Q335" t="s">
        <v>49</v>
      </c>
      <c r="S335" t="s">
        <v>44</v>
      </c>
      <c r="T335" t="s">
        <v>97</v>
      </c>
      <c r="V335" t="s">
        <v>61</v>
      </c>
      <c r="X335" t="s">
        <v>60</v>
      </c>
      <c r="Z335" t="s">
        <v>40</v>
      </c>
      <c r="AB335" t="s">
        <v>98</v>
      </c>
      <c r="AC335" t="s">
        <v>85</v>
      </c>
      <c r="AD335" t="s">
        <v>99</v>
      </c>
      <c r="AE335" t="str">
        <f>IF(O335&gt;59,"2","1")</f>
        <v>2</v>
      </c>
      <c r="AF335">
        <f>IF(C335="D",L335*6, IF( C335="M",L335*5, L335*4))</f>
        <v>0.38333333333333336</v>
      </c>
      <c r="AG335">
        <f>IF(D335="D",M335*3, IF( D335="M",M335*3, M335*3))</f>
        <v>0.24</v>
      </c>
      <c r="AH335">
        <f>IFERROR(((VLOOKUP(Q335,'Team data'!$B$2:$L$21,11)*$AF335)+(VLOOKUP(Q335,'Team data'!$B$2:$L$21,11)*$AG335)+$AE335),0)+IFERROR((VLOOKUP(R335,'Team data'!$B$2:$L$21,11)*$AF335)+(VLOOKUP(R335,'Team data'!$B$2:$L$21,11)*$AG335)+$AE335,0)</f>
        <v>2.5641314766040804</v>
      </c>
      <c r="AI335">
        <f>IFERROR((VLOOKUP(S335,'Team data'!$B$2:$L$21,11)*$AF335)+(VLOOKUP(S335,'Team data'!$B$2:$L$21,11)*$AG335)+$AE335,0)</f>
        <v>2.6378980513648935</v>
      </c>
      <c r="AJ335">
        <f>IFERROR(((VLOOKUP(T335,'Team data'!$B$2:$L$21,11)*$AF335)+(VLOOKUP(T335,'Team data'!$B$2:$L$21,11)*$AG335)+$AE335),0)+IFERROR((VLOOKUP(U335,'Team data'!$B$2:$L$21,11)*$AF335)+(VLOOKUP(U335,'Team data'!$B$2:$L$21,11)*$AG335)+$AE335,0)</f>
        <v>2.6135167237633512</v>
      </c>
      <c r="AK335">
        <f>IFERROR(((VLOOKUP(V335,'Team data'!$B$2:$L$21,11)*$AF335)+(VLOOKUP(V335,'Team data'!$B$2:$L$21,11)*$AG335)+$AE335),0)+IFERROR((VLOOKUP(W335,'Team data'!$B$2:$L$21,11)*$AF335)+(VLOOKUP(W335,'Team data'!$B$2:$L$21,11)*$AG335)+$AE335,0)</f>
        <v>2.6759605698900337</v>
      </c>
      <c r="AL335">
        <f>IFERROR(((VLOOKUP(X335,'Team data'!$B$2:$L$21,11)*$AF335)+(VLOOKUP(X335,'Team data'!$B$2:$L$21,11)*$AG335)+$AE335),0)+IFERROR((VLOOKUP(Y335,'Team data'!$B$2:$L$21,11)*$AF335)+(VLOOKUP(Y335,'Team data'!$B$2:$L$21,11)*$AG335)+$AE335,0)</f>
        <v>2.5641314766040804</v>
      </c>
      <c r="AM335">
        <f>IFERROR(((VLOOKUP(Z335,'Team data'!$B$2:$L$21,11)*$AF335)+(VLOOKUP(Z335,'Team data'!$B$2:$L$21,11)*$AG335)+$AE335),0)+IFERROR((VLOOKUP(AA335,'Team data'!$B$2:$L$21,11)*$AF335)+(VLOOKUP(AA335,'Team data'!$B$2:$L$21,11)*$AG335)+$AE335,0)</f>
        <v>2.5736033137155347</v>
      </c>
      <c r="AN335">
        <f>IFERROR(((VLOOKUP(AB335,'Team data'!$B$2:$L$21,11)*$AF335)+(VLOOKUP(AB335,'Team data'!$B$2:$L$21,11)*$AG335)+$AE335),0)+IFERROR((VLOOKUP(AC335,'Team data'!$B$2:$L$21,11)*$AF335)+(VLOOKUP(AC335,'Team data'!$B$2:$L$21,11)*$AG335)+$AE335,0)</f>
        <v>5.3464815517296289</v>
      </c>
      <c r="AO335">
        <f>IFERROR((VLOOKUP(AD335,'Team data'!$B$2:$L$21,11)*$AF335)+(VLOOKUP(AD335,'Team data'!$B$2:$L$21,11)*$AG335)+$AE335,0)</f>
        <v>2.5213467577357873</v>
      </c>
      <c r="AP335">
        <f t="shared" si="5"/>
        <v>23.497069921407391</v>
      </c>
    </row>
    <row r="336" spans="1:42">
      <c r="A336" t="s">
        <v>442</v>
      </c>
      <c r="B336" t="s">
        <v>87</v>
      </c>
      <c r="C336" t="s">
        <v>88</v>
      </c>
      <c r="D336" t="s">
        <v>65</v>
      </c>
      <c r="E336" t="s">
        <v>46</v>
      </c>
      <c r="F336" s="2">
        <v>0.5</v>
      </c>
      <c r="G336" s="2">
        <v>7.0000000000000007E-2</v>
      </c>
      <c r="H336" s="2">
        <v>0.59</v>
      </c>
      <c r="I336" s="2">
        <v>7.0000000000000007E-2</v>
      </c>
      <c r="J336" s="2">
        <v>0.55000000000000004</v>
      </c>
      <c r="K336" s="2">
        <v>0.06</v>
      </c>
      <c r="L336" s="2">
        <f>(F336+H336+J336)/3</f>
        <v>0.54666666666666663</v>
      </c>
      <c r="M336" s="2">
        <f>(G336+I336+K336)/3</f>
        <v>6.6666666666666666E-2</v>
      </c>
      <c r="N336" s="2">
        <f>SUM(L336+M336)</f>
        <v>0.61333333333333329</v>
      </c>
      <c r="O336" s="2">
        <v>80</v>
      </c>
      <c r="P336" t="s">
        <v>96</v>
      </c>
      <c r="Q336" t="s">
        <v>66</v>
      </c>
      <c r="S336" t="s">
        <v>67</v>
      </c>
      <c r="T336" t="s">
        <v>68</v>
      </c>
      <c r="U336" t="s">
        <v>45</v>
      </c>
      <c r="V336" t="s">
        <v>69</v>
      </c>
      <c r="X336" t="s">
        <v>54</v>
      </c>
      <c r="Z336" t="s">
        <v>70</v>
      </c>
      <c r="AA336" t="s">
        <v>59</v>
      </c>
      <c r="AB336" t="s">
        <v>71</v>
      </c>
      <c r="AD336" t="s">
        <v>42</v>
      </c>
      <c r="AE336" t="str">
        <f>IF(O336&gt;59,"2","1")</f>
        <v>2</v>
      </c>
      <c r="AF336">
        <f>IF(C336="D",L336*6, IF( C336="M",L336*5, L336*4))</f>
        <v>2.1866666666666665</v>
      </c>
      <c r="AG336">
        <f>IF(D336="D",M336*3, IF( D336="M",M336*3, M336*3))</f>
        <v>0.2</v>
      </c>
      <c r="AH336">
        <f>IFERROR(((VLOOKUP(Q336,'Team data'!$B$2:$L$21,11)*$AF336)+(VLOOKUP(Q336,'Team data'!$B$2:$L$21,11)*$AG336)+$AE336),0)+IFERROR((VLOOKUP(R336,'Team data'!$B$2:$L$21,11)*$AF336)+(VLOOKUP(R336,'Team data'!$B$2:$L$21,11)*$AG336)+$AE336,0)</f>
        <v>3.9538091712915477</v>
      </c>
      <c r="AI336">
        <f>IFERROR((VLOOKUP(S336,'Team data'!$B$2:$L$21,11)*$AF336)+(VLOOKUP(S336,'Team data'!$B$2:$L$21,11)*$AG336)+$AE336,0)</f>
        <v>4.1599900387621478</v>
      </c>
      <c r="AJ336">
        <f>IFERROR(((VLOOKUP(T336,'Team data'!$B$2:$L$21,11)*$AF336)+(VLOOKUP(T336,'Team data'!$B$2:$L$21,11)*$AG336)+$AE336),0)+IFERROR((VLOOKUP(U336,'Team data'!$B$2:$L$21,11)*$AF336)+(VLOOKUP(U336,'Team data'!$B$2:$L$21,11)*$AG336)+$AE336,0)</f>
        <v>7.8292345054636243</v>
      </c>
      <c r="AK336">
        <f>IFERROR(((VLOOKUP(V336,'Team data'!$B$2:$L$21,11)*$AF336)+(VLOOKUP(V336,'Team data'!$B$2:$L$21,11)*$AG336)+$AE336),0)+IFERROR((VLOOKUP(W336,'Team data'!$B$2:$L$21,11)*$AF336)+(VLOOKUP(W336,'Team data'!$B$2:$L$21,11)*$AG336)+$AE336,0)</f>
        <v>4.349080076013685</v>
      </c>
      <c r="AL336">
        <f>IFERROR(((VLOOKUP(X336,'Team data'!$B$2:$L$21,11)*$AF336)+(VLOOKUP(X336,'Team data'!$B$2:$L$21,11)*$AG336)+$AE336),0)+IFERROR((VLOOKUP(Y336,'Team data'!$B$2:$L$21,11)*$AF336)+(VLOOKUP(Y336,'Team data'!$B$2:$L$21,11)*$AG336)+$AE336,0)</f>
        <v>4.196256538076593</v>
      </c>
      <c r="AM336">
        <f>IFERROR(((VLOOKUP(Z336,'Team data'!$B$2:$L$21,11)*$AF336)+(VLOOKUP(Z336,'Team data'!$B$2:$L$21,11)*$AG336)+$AE336),0)+IFERROR((VLOOKUP(AA336,'Team data'!$B$2:$L$21,11)*$AF336)+(VLOOKUP(AA336,'Team data'!$B$2:$L$21,11)*$AG336)+$AE336,0)</f>
        <v>8.9726134315934694</v>
      </c>
      <c r="AN336">
        <f>IFERROR(((VLOOKUP(AB336,'Team data'!$B$2:$L$21,11)*$AF336)+(VLOOKUP(AB336,'Team data'!$B$2:$L$21,11)*$AG336)+$AE336),0)+IFERROR((VLOOKUP(AC336,'Team data'!$B$2:$L$21,11)*$AF336)+(VLOOKUP(AC336,'Team data'!$B$2:$L$21,11)*$AG336)+$AE336,0)</f>
        <v>4.5881698825736059</v>
      </c>
      <c r="AO336">
        <f>IFERROR((VLOOKUP(AD336,'Team data'!$B$2:$L$21,11)*$AF336)+(VLOOKUP(AD336,'Team data'!$B$2:$L$21,11)*$AG336)+$AE336,0)</f>
        <v>4.5008234838774381</v>
      </c>
      <c r="AP336">
        <f t="shared" si="5"/>
        <v>42.549977127652113</v>
      </c>
    </row>
    <row r="337" spans="1:42">
      <c r="A337" t="s">
        <v>443</v>
      </c>
      <c r="B337" t="s">
        <v>37</v>
      </c>
      <c r="C337" t="s">
        <v>38</v>
      </c>
      <c r="D337" t="s">
        <v>125</v>
      </c>
      <c r="E337" t="s">
        <v>79</v>
      </c>
      <c r="F337" s="2">
        <v>7.0000000000000007E-2</v>
      </c>
      <c r="G337" s="2">
        <v>0.02</v>
      </c>
      <c r="H337" s="2">
        <v>0.09</v>
      </c>
      <c r="I337" s="2">
        <v>0.02</v>
      </c>
      <c r="J337" s="2">
        <v>0.09</v>
      </c>
      <c r="K337" s="2">
        <v>0.02</v>
      </c>
      <c r="L337" s="2">
        <f>(F337+H337+J337)/3</f>
        <v>8.3333333333333329E-2</v>
      </c>
      <c r="M337" s="2">
        <f>(G337+I337+K337)/3</f>
        <v>0.02</v>
      </c>
      <c r="N337" s="2">
        <f>SUM(L337+M337)</f>
        <v>0.10333333333333333</v>
      </c>
      <c r="O337" s="2">
        <v>98</v>
      </c>
      <c r="P337" t="s">
        <v>41</v>
      </c>
      <c r="Q337" t="s">
        <v>45</v>
      </c>
      <c r="S337" t="s">
        <v>40</v>
      </c>
      <c r="T337" t="s">
        <v>57</v>
      </c>
      <c r="X337" t="s">
        <v>97</v>
      </c>
      <c r="Z337" t="s">
        <v>55</v>
      </c>
      <c r="AB337" t="s">
        <v>75</v>
      </c>
      <c r="AD337" t="s">
        <v>70</v>
      </c>
      <c r="AE337" t="str">
        <f>IF(O337&gt;59,"2","1")</f>
        <v>2</v>
      </c>
      <c r="AF337">
        <f>IF(C337="D",L337*6, IF( C337="M",L337*5, L337*4))</f>
        <v>0.5</v>
      </c>
      <c r="AG337">
        <f>IF(D337="D",M337*3, IF( D337="M",M337*3, M337*3))</f>
        <v>0.06</v>
      </c>
      <c r="AH337">
        <f>IFERROR(((VLOOKUP(Q337,'Team data'!$B$2:$L$21,11)*$AF337)+(VLOOKUP(Q337,'Team data'!$B$2:$L$21,11)*$AG337)+$AE337),0)+IFERROR((VLOOKUP(R337,'Team data'!$B$2:$L$21,11)*$AF337)+(VLOOKUP(R337,'Team data'!$B$2:$L$21,11)*$AG337)+$AE337,0)</f>
        <v>2.3386386109922483</v>
      </c>
      <c r="AI337">
        <f>IFERROR((VLOOKUP(S337,'Team data'!$B$2:$L$21,11)*$AF337)+(VLOOKUP(S337,'Team data'!$B$2:$L$21,11)*$AG337)+$AE337,0)</f>
        <v>2.5153227631241171</v>
      </c>
      <c r="AJ337">
        <f>IFERROR(((VLOOKUP(T337,'Team data'!$B$2:$L$21,11)*$AF337)+(VLOOKUP(T337,'Team data'!$B$2:$L$21,11)*$AG337)+$AE337),0)+IFERROR((VLOOKUP(U337,'Team data'!$B$2:$L$21,11)*$AF337)+(VLOOKUP(U337,'Team data'!$B$2:$L$21,11)*$AG337)+$AE337,0)</f>
        <v>2.6324074441420953</v>
      </c>
      <c r="AK337">
        <f>IFERROR(((VLOOKUP(V337,'Team data'!$B$2:$L$21,11)*$AF337)+(VLOOKUP(V337,'Team data'!$B$2:$L$21,11)*$AG337)+$AE337),0)+IFERROR((VLOOKUP(W337,'Team data'!$B$2:$L$21,11)*$AF337)+(VLOOKUP(W337,'Team data'!$B$2:$L$21,11)*$AG337)+$AE337,0)</f>
        <v>0</v>
      </c>
      <c r="AL337">
        <f>IFERROR(((VLOOKUP(X337,'Team data'!$B$2:$L$21,11)*$AF337)+(VLOOKUP(X337,'Team data'!$B$2:$L$21,11)*$AG337)+$AE337),0)+IFERROR((VLOOKUP(Y337,'Team data'!$B$2:$L$21,11)*$AF337)+(VLOOKUP(Y337,'Team data'!$B$2:$L$21,11)*$AG337)+$AE337,0)</f>
        <v>2.5511807999585185</v>
      </c>
      <c r="AM337">
        <f>IFERROR(((VLOOKUP(Z337,'Team data'!$B$2:$L$21,11)*$AF337)+(VLOOKUP(Z337,'Team data'!$B$2:$L$21,11)*$AG337)+$AE337),0)+IFERROR((VLOOKUP(AA337,'Team data'!$B$2:$L$21,11)*$AF337)+(VLOOKUP(AA337,'Team data'!$B$2:$L$21,11)*$AG337)+$AE337,0)</f>
        <v>2.5598409936416751</v>
      </c>
      <c r="AN337">
        <f>IFERROR(((VLOOKUP(AB337,'Team data'!$B$2:$L$21,11)*$AF337)+(VLOOKUP(AB337,'Team data'!$B$2:$L$21,11)*$AG337)+$AE337),0)+IFERROR((VLOOKUP(AC337,'Team data'!$B$2:$L$21,11)*$AF337)+(VLOOKUP(AC337,'Team data'!$B$2:$L$21,11)*$AG337)+$AE337,0)</f>
        <v>2.5867853984516893</v>
      </c>
      <c r="AO337">
        <f>IFERROR((VLOOKUP(AD337,'Team data'!$B$2:$L$21,11)*$AF337)+(VLOOKUP(AD337,'Team data'!$B$2:$L$21,11)*$AG337)+$AE337,0)</f>
        <v>2.6983827620202705</v>
      </c>
      <c r="AP337">
        <f t="shared" si="5"/>
        <v>17.882558772330611</v>
      </c>
    </row>
    <row r="338" spans="1:42">
      <c r="A338" t="s">
        <v>444</v>
      </c>
      <c r="B338" t="s">
        <v>51</v>
      </c>
      <c r="C338" t="s">
        <v>52</v>
      </c>
      <c r="D338" t="s">
        <v>95</v>
      </c>
      <c r="E338" t="s">
        <v>76</v>
      </c>
      <c r="F338" s="2">
        <v>0.1</v>
      </c>
      <c r="G338" s="2">
        <v>0.06</v>
      </c>
      <c r="H338" s="2">
        <v>0.06</v>
      </c>
      <c r="I338" s="2">
        <v>0.01</v>
      </c>
      <c r="J338" s="2">
        <v>7.0000000000000007E-2</v>
      </c>
      <c r="K338" s="2">
        <v>0.03</v>
      </c>
      <c r="L338" s="2">
        <f>(F338+H338+J338)/3</f>
        <v>7.6666666666666675E-2</v>
      </c>
      <c r="M338" s="2">
        <f>(G338+I338+K338)/3</f>
        <v>3.3333333333333333E-2</v>
      </c>
      <c r="N338" s="2">
        <f>SUM(L338+M338)</f>
        <v>0.11000000000000001</v>
      </c>
      <c r="O338" s="2">
        <v>54</v>
      </c>
      <c r="P338" t="s">
        <v>41</v>
      </c>
      <c r="Q338" t="s">
        <v>49</v>
      </c>
      <c r="S338" t="s">
        <v>44</v>
      </c>
      <c r="T338" t="s">
        <v>97</v>
      </c>
      <c r="V338" t="s">
        <v>61</v>
      </c>
      <c r="X338" t="s">
        <v>60</v>
      </c>
      <c r="Z338" t="s">
        <v>40</v>
      </c>
      <c r="AB338" t="s">
        <v>98</v>
      </c>
      <c r="AC338" t="s">
        <v>85</v>
      </c>
      <c r="AD338" t="s">
        <v>99</v>
      </c>
      <c r="AE338" t="str">
        <f>IF(O338&gt;59,"2","1")</f>
        <v>1</v>
      </c>
      <c r="AF338">
        <f>IF(C338="D",L338*6, IF( C338="M",L338*5, L338*4))</f>
        <v>0.38333333333333336</v>
      </c>
      <c r="AG338">
        <f>IF(D338="D",M338*3, IF( D338="M",M338*3, M338*3))</f>
        <v>0.1</v>
      </c>
      <c r="AH338">
        <f>IFERROR(((VLOOKUP(Q338,'Team data'!$B$2:$L$21,11)*$AF338)+(VLOOKUP(Q338,'Team data'!$B$2:$L$21,11)*$AG338)+$AE338),0)+IFERROR((VLOOKUP(R338,'Team data'!$B$2:$L$21,11)*$AF338)+(VLOOKUP(R338,'Team data'!$B$2:$L$21,11)*$AG338)+$AE338,0)</f>
        <v>1.4374281503079769</v>
      </c>
      <c r="AI338">
        <f>IFERROR((VLOOKUP(S338,'Team data'!$B$2:$L$21,11)*$AF338)+(VLOOKUP(S338,'Team data'!$B$2:$L$21,11)*$AG338)+$AE338,0)</f>
        <v>1.4946268312722437</v>
      </c>
      <c r="AJ338">
        <f>IFERROR(((VLOOKUP(T338,'Team data'!$B$2:$L$21,11)*$AF338)+(VLOOKUP(T338,'Team data'!$B$2:$L$21,11)*$AG338)+$AE338),0)+IFERROR((VLOOKUP(U338,'Team data'!$B$2:$L$21,11)*$AF338)+(VLOOKUP(U338,'Team data'!$B$2:$L$21,11)*$AG338)+$AE338,0)</f>
        <v>1.4757215237737213</v>
      </c>
      <c r="AK338">
        <f>IFERROR(((VLOOKUP(V338,'Team data'!$B$2:$L$21,11)*$AF338)+(VLOOKUP(V338,'Team data'!$B$2:$L$21,11)*$AG338)+$AE338),0)+IFERROR((VLOOKUP(W338,'Team data'!$B$2:$L$21,11)*$AF338)+(VLOOKUP(W338,'Team data'!$B$2:$L$21,11)*$AG338)+$AE338,0)</f>
        <v>1.5241405488452135</v>
      </c>
      <c r="AL338">
        <f>IFERROR(((VLOOKUP(X338,'Team data'!$B$2:$L$21,11)*$AF338)+(VLOOKUP(X338,'Team data'!$B$2:$L$21,11)*$AG338)+$AE338),0)+IFERROR((VLOOKUP(Y338,'Team data'!$B$2:$L$21,11)*$AF338)+(VLOOKUP(Y338,'Team data'!$B$2:$L$21,11)*$AG338)+$AE338,0)</f>
        <v>1.4374281503079769</v>
      </c>
      <c r="AM338">
        <f>IFERROR(((VLOOKUP(Z338,'Team data'!$B$2:$L$21,11)*$AF338)+(VLOOKUP(Z338,'Team data'!$B$2:$L$21,11)*$AG338)+$AE338),0)+IFERROR((VLOOKUP(AA338,'Team data'!$B$2:$L$21,11)*$AF338)+(VLOOKUP(AA338,'Team data'!$B$2:$L$21,11)*$AG338)+$AE338,0)</f>
        <v>1.4447726229345057</v>
      </c>
      <c r="AN338">
        <f>IFERROR(((VLOOKUP(AB338,'Team data'!$B$2:$L$21,11)*$AF338)+(VLOOKUP(AB338,'Team data'!$B$2:$L$21,11)*$AG338)+$AE338),0)+IFERROR((VLOOKUP(AC338,'Team data'!$B$2:$L$21,11)*$AF338)+(VLOOKUP(AC338,'Team data'!$B$2:$L$21,11)*$AG338)+$AE338,0)</f>
        <v>3.0440632352983759</v>
      </c>
      <c r="AO338">
        <f>IFERROR((VLOOKUP(AD338,'Team data'!$B$2:$L$21,11)*$AF338)+(VLOOKUP(AD338,'Team data'!$B$2:$L$21,11)*$AG338)+$AE338,0)</f>
        <v>1.4042528335384448</v>
      </c>
      <c r="AP338">
        <f t="shared" si="5"/>
        <v>13.262433896278459</v>
      </c>
    </row>
    <row r="339" spans="1:42">
      <c r="A339" t="s">
        <v>445</v>
      </c>
      <c r="B339" t="s">
        <v>51</v>
      </c>
      <c r="C339" t="s">
        <v>52</v>
      </c>
      <c r="D339" t="s">
        <v>147</v>
      </c>
      <c r="E339" t="s">
        <v>48</v>
      </c>
      <c r="F339" s="2">
        <v>0.57999999999999996</v>
      </c>
      <c r="G339" s="2">
        <v>0.19</v>
      </c>
      <c r="H339" s="2">
        <v>0.61</v>
      </c>
      <c r="I339" s="2">
        <v>0.23</v>
      </c>
      <c r="J339" s="2">
        <v>0.56000000000000005</v>
      </c>
      <c r="K339" s="2">
        <v>0.22</v>
      </c>
      <c r="L339" s="2">
        <f>(F339+H339+J339)/3</f>
        <v>0.58333333333333337</v>
      </c>
      <c r="M339" s="2">
        <f>(G339+I339+K339)/3</f>
        <v>0.21333333333333335</v>
      </c>
      <c r="N339" s="2">
        <f>SUM(L339+M339)</f>
        <v>0.79666666666666675</v>
      </c>
      <c r="O339" s="2">
        <v>73</v>
      </c>
      <c r="P339" t="s">
        <v>41</v>
      </c>
      <c r="Q339" t="s">
        <v>84</v>
      </c>
      <c r="S339" t="s">
        <v>91</v>
      </c>
      <c r="T339" t="s">
        <v>67</v>
      </c>
      <c r="V339" t="s">
        <v>104</v>
      </c>
      <c r="X339" t="s">
        <v>90</v>
      </c>
      <c r="Z339" t="s">
        <v>61</v>
      </c>
      <c r="AA339" t="s">
        <v>98</v>
      </c>
      <c r="AB339" t="s">
        <v>54</v>
      </c>
      <c r="AD339" t="s">
        <v>58</v>
      </c>
      <c r="AE339" t="str">
        <f>IF(O339&gt;59,"2","1")</f>
        <v>2</v>
      </c>
      <c r="AF339">
        <f>IF(C339="D",L339*6, IF( C339="M",L339*5, L339*4))</f>
        <v>2.916666666666667</v>
      </c>
      <c r="AG339">
        <f>IF(D339="D",M339*3, IF( D339="M",M339*3, M339*3))</f>
        <v>0.64</v>
      </c>
      <c r="AH339">
        <f>IFERROR(((VLOOKUP(Q339,'Team data'!$B$2:$L$21,11)*$AF339)+(VLOOKUP(Q339,'Team data'!$B$2:$L$21,11)*$AG339)+$AE339),0)+IFERROR((VLOOKUP(R339,'Team data'!$B$2:$L$21,11)*$AF339)+(VLOOKUP(R339,'Team data'!$B$2:$L$21,11)*$AG339)+$AE339,0)</f>
        <v>5.6397712342585109</v>
      </c>
      <c r="AI339">
        <f>IFERROR((VLOOKUP(S339,'Team data'!$B$2:$L$21,11)*$AF339)+(VLOOKUP(S339,'Team data'!$B$2:$L$21,11)*$AG339)+$AE339,0)</f>
        <v>4.2450790316633729</v>
      </c>
      <c r="AJ339">
        <f>IFERROR(((VLOOKUP(T339,'Team data'!$B$2:$L$21,11)*$AF339)+(VLOOKUP(T339,'Team data'!$B$2:$L$21,11)*$AG339)+$AE339),0)+IFERROR((VLOOKUP(U339,'Team data'!$B$2:$L$21,11)*$AF339)+(VLOOKUP(U339,'Team data'!$B$2:$L$21,11)*$AG339)+$AE339,0)</f>
        <v>5.2188678370938728</v>
      </c>
      <c r="AK339">
        <f>IFERROR(((VLOOKUP(V339,'Team data'!$B$2:$L$21,11)*$AF339)+(VLOOKUP(V339,'Team data'!$B$2:$L$21,11)*$AG339)+$AE339),0)+IFERROR((VLOOKUP(W339,'Team data'!$B$2:$L$21,11)*$AF339)+(VLOOKUP(W339,'Team data'!$B$2:$L$21,11)*$AG339)+$AE339,0)</f>
        <v>6.0165401363072348</v>
      </c>
      <c r="AL339">
        <f>IFERROR(((VLOOKUP(X339,'Team data'!$B$2:$L$21,11)*$AF339)+(VLOOKUP(X339,'Team data'!$B$2:$L$21,11)*$AG339)+$AE339),0)+IFERROR((VLOOKUP(Y339,'Team data'!$B$2:$L$21,11)*$AF339)+(VLOOKUP(Y339,'Team data'!$B$2:$L$21,11)*$AG339)+$AE339,0)</f>
        <v>6.4355619468787424</v>
      </c>
      <c r="AM339">
        <f>IFERROR(((VLOOKUP(Z339,'Team data'!$B$2:$L$21,11)*$AF339)+(VLOOKUP(Z339,'Team data'!$B$2:$L$21,11)*$AG339)+$AE339),0)+IFERROR((VLOOKUP(AA339,'Team data'!$B$2:$L$21,11)*$AF339)+(VLOOKUP(AA339,'Team data'!$B$2:$L$21,11)*$AG339)+$AE339,0)</f>
        <v>11.194034142182408</v>
      </c>
      <c r="AN339">
        <f>IFERROR(((VLOOKUP(AB339,'Team data'!$B$2:$L$21,11)*$AF339)+(VLOOKUP(AB339,'Team data'!$B$2:$L$21,11)*$AG339)+$AE339),0)+IFERROR((VLOOKUP(AC339,'Team data'!$B$2:$L$21,11)*$AF339)+(VLOOKUP(AC339,'Team data'!$B$2:$L$21,11)*$AG339)+$AE339,0)</f>
        <v>5.2729130253180525</v>
      </c>
      <c r="AO339">
        <f>IFERROR((VLOOKUP(AD339,'Team data'!$B$2:$L$21,11)*$AF339)+(VLOOKUP(AD339,'Team data'!$B$2:$L$21,11)*$AG339)+$AE339,0)</f>
        <v>5.2188678370938728</v>
      </c>
      <c r="AP339">
        <f t="shared" si="5"/>
        <v>49.241635190796075</v>
      </c>
    </row>
    <row r="340" spans="1:42">
      <c r="A340" t="s">
        <v>446</v>
      </c>
      <c r="B340" t="s">
        <v>51</v>
      </c>
      <c r="C340" t="s">
        <v>52</v>
      </c>
      <c r="D340" t="s">
        <v>93</v>
      </c>
      <c r="E340" t="s">
        <v>70</v>
      </c>
      <c r="F340" s="2">
        <v>0.38</v>
      </c>
      <c r="G340" s="2">
        <v>0.22</v>
      </c>
      <c r="H340" s="2">
        <v>0.3</v>
      </c>
      <c r="I340" s="2">
        <v>0.23</v>
      </c>
      <c r="J340" s="2">
        <v>0.31</v>
      </c>
      <c r="K340" s="2">
        <v>0.22</v>
      </c>
      <c r="L340" s="2">
        <f>(F340+H340+J340)/3</f>
        <v>0.33</v>
      </c>
      <c r="M340" s="2">
        <f>(G340+I340+K340)/3</f>
        <v>0.22333333333333336</v>
      </c>
      <c r="N340" s="2">
        <f>SUM(L340+M340)</f>
        <v>0.55333333333333334</v>
      </c>
      <c r="O340" s="2">
        <v>90</v>
      </c>
      <c r="P340" t="s">
        <v>41</v>
      </c>
      <c r="Q340" t="s">
        <v>55</v>
      </c>
      <c r="S340" t="s">
        <v>57</v>
      </c>
      <c r="V340" t="s">
        <v>81</v>
      </c>
      <c r="X340" t="s">
        <v>48</v>
      </c>
      <c r="Z340" t="s">
        <v>78</v>
      </c>
      <c r="AB340" t="s">
        <v>67</v>
      </c>
      <c r="AC340" t="s">
        <v>80</v>
      </c>
      <c r="AD340" t="s">
        <v>43</v>
      </c>
      <c r="AE340" t="str">
        <f>IF(O340&gt;59,"2","1")</f>
        <v>2</v>
      </c>
      <c r="AF340">
        <f>IF(C340="D",L340*6, IF( C340="M",L340*5, L340*4))</f>
        <v>1.6500000000000001</v>
      </c>
      <c r="AG340">
        <f>IF(D340="D",M340*3, IF( D340="M",M340*3, M340*3))</f>
        <v>0.67</v>
      </c>
      <c r="AH340">
        <f>IFERROR(((VLOOKUP(Q340,'Team data'!$B$2:$L$21,11)*$AF340)+(VLOOKUP(Q340,'Team data'!$B$2:$L$21,11)*$AG340)+$AE340),0)+IFERROR((VLOOKUP(R340,'Team data'!$B$2:$L$21,11)*$AF340)+(VLOOKUP(R340,'Team data'!$B$2:$L$21,11)*$AG340)+$AE340,0)</f>
        <v>4.3193412593726546</v>
      </c>
      <c r="AI340">
        <f>IFERROR((VLOOKUP(S340,'Team data'!$B$2:$L$21,11)*$AF340)+(VLOOKUP(S340,'Team data'!$B$2:$L$21,11)*$AG340)+$AE340,0)</f>
        <v>4.6199736971601082</v>
      </c>
      <c r="AJ340">
        <f>IFERROR(((VLOOKUP(T340,'Team data'!$B$2:$L$21,11)*$AF340)+(VLOOKUP(T340,'Team data'!$B$2:$L$21,11)*$AG340)+$AE340),0)+IFERROR((VLOOKUP(U340,'Team data'!$B$2:$L$21,11)*$AF340)+(VLOOKUP(U340,'Team data'!$B$2:$L$21,11)*$AG340)+$AE340,0)</f>
        <v>0</v>
      </c>
      <c r="AK340">
        <f>IFERROR(((VLOOKUP(V340,'Team data'!$B$2:$L$21,11)*$AF340)+(VLOOKUP(V340,'Team data'!$B$2:$L$21,11)*$AG340)+$AE340),0)+IFERROR((VLOOKUP(W340,'Team data'!$B$2:$L$21,11)*$AF340)+(VLOOKUP(W340,'Team data'!$B$2:$L$21,11)*$AG340)+$AE340,0)</f>
        <v>3.8992334961158059</v>
      </c>
      <c r="AL340">
        <f>IFERROR(((VLOOKUP(X340,'Team data'!$B$2:$L$21,11)*$AF340)+(VLOOKUP(X340,'Team data'!$B$2:$L$21,11)*$AG340)+$AE340),0)+IFERROR((VLOOKUP(Y340,'Team data'!$B$2:$L$21,11)*$AF340)+(VLOOKUP(Y340,'Team data'!$B$2:$L$21,11)*$AG340)+$AE340,0)</f>
        <v>3.1051467573884981</v>
      </c>
      <c r="AM340">
        <f>IFERROR(((VLOOKUP(Z340,'Team data'!$B$2:$L$21,11)*$AF340)+(VLOOKUP(Z340,'Team data'!$B$2:$L$21,11)*$AG340)+$AE340),0)+IFERROR((VLOOKUP(AA340,'Team data'!$B$2:$L$21,11)*$AF340)+(VLOOKUP(AA340,'Team data'!$B$2:$L$21,11)*$AG340)+$AE340,0)</f>
        <v>3.9443649723568255</v>
      </c>
      <c r="AN340">
        <f>IFERROR(((VLOOKUP(AB340,'Team data'!$B$2:$L$21,11)*$AF340)+(VLOOKUP(AB340,'Team data'!$B$2:$L$21,11)*$AG340)+$AE340),0)+IFERROR((VLOOKUP(AC340,'Team data'!$B$2:$L$21,11)*$AF340)+(VLOOKUP(AC340,'Team data'!$B$2:$L$21,11)*$AG340)+$AE340,0)</f>
        <v>7.502586509874746</v>
      </c>
      <c r="AO340">
        <f>IFERROR((VLOOKUP(AD340,'Team data'!$B$2:$L$21,11)*$AF340)+(VLOOKUP(AD340,'Team data'!$B$2:$L$21,11)*$AG340)+$AE340,0)</f>
        <v>4.0798957408596603</v>
      </c>
      <c r="AP340">
        <f t="shared" si="5"/>
        <v>31.470542433128294</v>
      </c>
    </row>
    <row r="341" spans="1:42">
      <c r="A341" t="s">
        <v>447</v>
      </c>
      <c r="B341" t="s">
        <v>37</v>
      </c>
      <c r="C341" t="s">
        <v>38</v>
      </c>
      <c r="D341" t="s">
        <v>73</v>
      </c>
      <c r="E341" t="s">
        <v>69</v>
      </c>
      <c r="F341" s="2">
        <v>0.04</v>
      </c>
      <c r="G341" s="2">
        <v>0.01</v>
      </c>
      <c r="H341" s="2">
        <v>0.04</v>
      </c>
      <c r="I341" s="2">
        <v>0.01</v>
      </c>
      <c r="J341" s="2">
        <v>7.0000000000000007E-2</v>
      </c>
      <c r="K341" s="2">
        <v>0.03</v>
      </c>
      <c r="L341" s="2">
        <f>(F341+H341+J341)/3</f>
        <v>5.000000000000001E-2</v>
      </c>
      <c r="M341" s="2">
        <f>(G341+I341+K341)/3</f>
        <v>1.6666666666666666E-2</v>
      </c>
      <c r="N341" s="2">
        <f>SUM(L341+M341)</f>
        <v>6.666666666666668E-2</v>
      </c>
      <c r="O341" s="2">
        <v>88</v>
      </c>
      <c r="P341" t="s">
        <v>41</v>
      </c>
      <c r="Q341" t="s">
        <v>74</v>
      </c>
      <c r="S341" t="s">
        <v>75</v>
      </c>
      <c r="T341" t="s">
        <v>76</v>
      </c>
      <c r="U341" t="s">
        <v>77</v>
      </c>
      <c r="V341" t="s">
        <v>78</v>
      </c>
      <c r="X341" t="s">
        <v>79</v>
      </c>
      <c r="Z341" t="s">
        <v>49</v>
      </c>
      <c r="AB341" t="s">
        <v>80</v>
      </c>
      <c r="AD341" t="s">
        <v>81</v>
      </c>
      <c r="AE341" t="str">
        <f>IF(O341&gt;59,"2","1")</f>
        <v>2</v>
      </c>
      <c r="AF341">
        <f>IF(C341="D",L341*6, IF( C341="M",L341*5, L341*4))</f>
        <v>0.30000000000000004</v>
      </c>
      <c r="AG341">
        <f>IF(D341="D",M341*3, IF( D341="M",M341*3, M341*3))</f>
        <v>0.05</v>
      </c>
      <c r="AH341">
        <f>IFERROR(((VLOOKUP(Q341,'Team data'!$B$2:$L$21,11)*$AF341)+(VLOOKUP(Q341,'Team data'!$B$2:$L$21,11)*$AG341)+$AE341),0)+IFERROR((VLOOKUP(R341,'Team data'!$B$2:$L$21,11)*$AF341)+(VLOOKUP(R341,'Team data'!$B$2:$L$21,11)*$AG341)+$AE341,0)</f>
        <v>2.4276543395391519</v>
      </c>
      <c r="AI341">
        <f>IFERROR((VLOOKUP(S341,'Team data'!$B$2:$L$21,11)*$AF341)+(VLOOKUP(S341,'Team data'!$B$2:$L$21,11)*$AG341)+$AE341,0)</f>
        <v>2.3667408740323062</v>
      </c>
      <c r="AJ341">
        <f>IFERROR(((VLOOKUP(T341,'Team data'!$B$2:$L$21,11)*$AF341)+(VLOOKUP(T341,'Team data'!$B$2:$L$21,11)*$AG341)+$AE341),0)+IFERROR((VLOOKUP(U341,'Team data'!$B$2:$L$21,11)*$AF341)+(VLOOKUP(U341,'Team data'!$B$2:$L$21,11)*$AG341)+$AE341,0)</f>
        <v>4.6918556209764324</v>
      </c>
      <c r="AK341">
        <f>IFERROR(((VLOOKUP(V341,'Team data'!$B$2:$L$21,11)*$AF341)+(VLOOKUP(V341,'Team data'!$B$2:$L$21,11)*$AG341)+$AE341),0)+IFERROR((VLOOKUP(W341,'Team data'!$B$2:$L$21,11)*$AF341)+(VLOOKUP(W341,'Team data'!$B$2:$L$21,11)*$AG341)+$AE341,0)</f>
        <v>2.2933309225538316</v>
      </c>
      <c r="AL341">
        <f>IFERROR(((VLOOKUP(X341,'Team data'!$B$2:$L$21,11)*$AF341)+(VLOOKUP(X341,'Team data'!$B$2:$L$21,11)*$AG341)+$AE341),0)+IFERROR((VLOOKUP(Y341,'Team data'!$B$2:$L$21,11)*$AF341)+(VLOOKUP(Y341,'Team data'!$B$2:$L$21,11)*$AG341)+$AE341,0)</f>
        <v>2.3137773746986556</v>
      </c>
      <c r="AM341">
        <f>IFERROR(((VLOOKUP(Z341,'Team data'!$B$2:$L$21,11)*$AF341)+(VLOOKUP(Z341,'Team data'!$B$2:$L$21,11)*$AG341)+$AE341),0)+IFERROR((VLOOKUP(AA341,'Team data'!$B$2:$L$21,11)*$AF341)+(VLOOKUP(AA341,'Team data'!$B$2:$L$21,11)*$AG341)+$AE341,0)</f>
        <v>2.3167583157402594</v>
      </c>
      <c r="AN341">
        <f>IFERROR(((VLOOKUP(AB341,'Team data'!$B$2:$L$21,11)*$AF341)+(VLOOKUP(AB341,'Team data'!$B$2:$L$21,11)*$AG341)+$AE341),0)+IFERROR((VLOOKUP(AC341,'Team data'!$B$2:$L$21,11)*$AF341)+(VLOOKUP(AC341,'Team data'!$B$2:$L$21,11)*$AG341)+$AE341,0)</f>
        <v>2.2116491318701552</v>
      </c>
      <c r="AO341">
        <f>IFERROR((VLOOKUP(AD341,'Team data'!$B$2:$L$21,11)*$AF341)+(VLOOKUP(AD341,'Team data'!$B$2:$L$21,11)*$AG341)+$AE341,0)</f>
        <v>2.2865222946726433</v>
      </c>
      <c r="AP341">
        <f t="shared" si="5"/>
        <v>20.908288874083439</v>
      </c>
    </row>
    <row r="342" spans="1:42">
      <c r="A342" t="s">
        <v>448</v>
      </c>
      <c r="B342" t="s">
        <v>87</v>
      </c>
      <c r="C342" t="s">
        <v>88</v>
      </c>
      <c r="D342" t="s">
        <v>186</v>
      </c>
      <c r="E342" t="s">
        <v>56</v>
      </c>
      <c r="F342" s="2">
        <v>0.24</v>
      </c>
      <c r="G342" s="2">
        <v>0.1</v>
      </c>
      <c r="H342" s="2">
        <v>0.26</v>
      </c>
      <c r="I342" s="2">
        <v>0.12</v>
      </c>
      <c r="J342" s="2">
        <v>0.28999999999999998</v>
      </c>
      <c r="K342" s="2">
        <v>0.11</v>
      </c>
      <c r="L342" s="2">
        <f>(F342+H342+J342)/3</f>
        <v>0.26333333333333336</v>
      </c>
      <c r="M342" s="2">
        <f>(G342+I342+K342)/3</f>
        <v>0.11</v>
      </c>
      <c r="N342" s="2">
        <f>SUM(L342+M342)</f>
        <v>0.37333333333333335</v>
      </c>
      <c r="O342" s="2">
        <v>83</v>
      </c>
      <c r="P342" t="s">
        <v>96</v>
      </c>
      <c r="Q342" t="s">
        <v>58</v>
      </c>
      <c r="S342" t="s">
        <v>71</v>
      </c>
      <c r="V342" t="s">
        <v>84</v>
      </c>
      <c r="X342" t="s">
        <v>67</v>
      </c>
      <c r="Z342" t="s">
        <v>45</v>
      </c>
      <c r="AA342" t="s">
        <v>48</v>
      </c>
      <c r="AB342" t="s">
        <v>76</v>
      </c>
      <c r="AD342" t="s">
        <v>77</v>
      </c>
      <c r="AE342" t="str">
        <f>IF(O342&gt;59,"2","1")</f>
        <v>2</v>
      </c>
      <c r="AF342">
        <f>IF(C342="D",L342*6, IF( C342="M",L342*5, L342*4))</f>
        <v>1.0533333333333335</v>
      </c>
      <c r="AG342">
        <f>IF(D342="D",M342*3, IF( D342="M",M342*3, M342*3))</f>
        <v>0.33</v>
      </c>
      <c r="AH342">
        <f>IFERROR(((VLOOKUP(Q342,'Team data'!$B$2:$L$21,11)*$AF342)+(VLOOKUP(Q342,'Team data'!$B$2:$L$21,11)*$AG342)+$AE342),0)+IFERROR((VLOOKUP(R342,'Team data'!$B$2:$L$21,11)*$AF342)+(VLOOKUP(R342,'Team data'!$B$2:$L$21,11)*$AG342)+$AE342,0)</f>
        <v>3.2519495336400723</v>
      </c>
      <c r="AI342">
        <f>IFERROR((VLOOKUP(S342,'Team data'!$B$2:$L$21,11)*$AF342)+(VLOOKUP(S342,'Team data'!$B$2:$L$21,11)*$AG342)+$AE342,0)</f>
        <v>3.5001263984190594</v>
      </c>
      <c r="AJ342">
        <f>IFERROR(((VLOOKUP(T342,'Team data'!$B$2:$L$21,11)*$AF342)+(VLOOKUP(T342,'Team data'!$B$2:$L$21,11)*$AG342)+$AE342),0)+IFERROR((VLOOKUP(U342,'Team data'!$B$2:$L$21,11)*$AF342)+(VLOOKUP(U342,'Team data'!$B$2:$L$21,11)*$AG342)+$AE342,0)</f>
        <v>0</v>
      </c>
      <c r="AK342">
        <f>IFERROR(((VLOOKUP(V342,'Team data'!$B$2:$L$21,11)*$AF342)+(VLOOKUP(V342,'Team data'!$B$2:$L$21,11)*$AG342)+$AE342),0)+IFERROR((VLOOKUP(W342,'Team data'!$B$2:$L$21,11)*$AF342)+(VLOOKUP(W342,'Team data'!$B$2:$L$21,11)*$AG342)+$AE342,0)</f>
        <v>3.4156561032964223</v>
      </c>
      <c r="AL342">
        <f>IFERROR(((VLOOKUP(X342,'Team data'!$B$2:$L$21,11)*$AF342)+(VLOOKUP(X342,'Team data'!$B$2:$L$21,11)*$AG342)+$AE342),0)+IFERROR((VLOOKUP(Y342,'Team data'!$B$2:$L$21,11)*$AF342)+(VLOOKUP(Y342,'Team data'!$B$2:$L$21,11)*$AG342)+$AE342,0)</f>
        <v>3.2519495336400723</v>
      </c>
      <c r="AM342">
        <f>IFERROR(((VLOOKUP(Z342,'Team data'!$B$2:$L$21,11)*$AF342)+(VLOOKUP(Z342,'Team data'!$B$2:$L$21,11)*$AG342)+$AE342),0)+IFERROR((VLOOKUP(AA342,'Team data'!$B$2:$L$21,11)*$AF342)+(VLOOKUP(AA342,'Team data'!$B$2:$L$21,11)*$AG342)+$AE342,0)</f>
        <v>5.4954776300298223</v>
      </c>
      <c r="AN342">
        <f>IFERROR(((VLOOKUP(AB342,'Team data'!$B$2:$L$21,11)*$AF342)+(VLOOKUP(AB342,'Team data'!$B$2:$L$21,11)*$AG342)+$AE342),0)+IFERROR((VLOOKUP(AC342,'Team data'!$B$2:$L$21,11)*$AF342)+(VLOOKUP(AC342,'Team data'!$B$2:$L$21,11)*$AG342)+$AE342,0)</f>
        <v>3.8612737933836536</v>
      </c>
      <c r="AO342">
        <f>IFERROR((VLOOKUP(AD342,'Team data'!$B$2:$L$21,11)*$AF342)+(VLOOKUP(AD342,'Team data'!$B$2:$L$21,11)*$AG342)+$AE342,0)</f>
        <v>2.8732031847612935</v>
      </c>
      <c r="AP342">
        <f t="shared" si="5"/>
        <v>25.649636177170397</v>
      </c>
    </row>
    <row r="343" spans="1:42">
      <c r="A343" t="s">
        <v>449</v>
      </c>
      <c r="B343" t="s">
        <v>37</v>
      </c>
      <c r="C343" t="s">
        <v>38</v>
      </c>
      <c r="D343" t="s">
        <v>186</v>
      </c>
      <c r="E343" t="s">
        <v>56</v>
      </c>
      <c r="F343" s="2">
        <v>0.03</v>
      </c>
      <c r="G343" s="2">
        <v>0.1</v>
      </c>
      <c r="H343" s="2">
        <v>0.02</v>
      </c>
      <c r="I343" s="2">
        <v>0.13</v>
      </c>
      <c r="J343" s="2">
        <v>0.03</v>
      </c>
      <c r="K343" s="2">
        <v>0.14000000000000001</v>
      </c>
      <c r="L343" s="2">
        <f>(F343+H343+J343)/3</f>
        <v>2.6666666666666668E-2</v>
      </c>
      <c r="M343" s="2">
        <f>(G343+I343+K343)/3</f>
        <v>0.12333333333333334</v>
      </c>
      <c r="N343" s="2">
        <f>SUM(L343+M343)</f>
        <v>0.15</v>
      </c>
      <c r="O343" s="2">
        <v>90</v>
      </c>
      <c r="P343" t="s">
        <v>41</v>
      </c>
      <c r="Q343" t="s">
        <v>58</v>
      </c>
      <c r="S343" t="s">
        <v>71</v>
      </c>
      <c r="V343" t="s">
        <v>84</v>
      </c>
      <c r="X343" t="s">
        <v>67</v>
      </c>
      <c r="Z343" t="s">
        <v>45</v>
      </c>
      <c r="AA343" t="s">
        <v>48</v>
      </c>
      <c r="AB343" t="s">
        <v>76</v>
      </c>
      <c r="AD343" t="s">
        <v>77</v>
      </c>
      <c r="AE343" t="str">
        <f>IF(O343&gt;59,"2","1")</f>
        <v>2</v>
      </c>
      <c r="AF343">
        <f>IF(C343="D",L343*6, IF( C343="M",L343*5, L343*4))</f>
        <v>0.16</v>
      </c>
      <c r="AG343">
        <f>IF(D343="D",M343*3, IF( D343="M",M343*3, M343*3))</f>
        <v>0.37</v>
      </c>
      <c r="AH343">
        <f>IFERROR(((VLOOKUP(Q343,'Team data'!$B$2:$L$21,11)*$AF343)+(VLOOKUP(Q343,'Team data'!$B$2:$L$21,11)*$AG343)+$AE343),0)+IFERROR((VLOOKUP(R343,'Team data'!$B$2:$L$21,11)*$AF343)+(VLOOKUP(R343,'Team data'!$B$2:$L$21,11)*$AG343)+$AE343,0)</f>
        <v>2.4796625924066782</v>
      </c>
      <c r="AI343">
        <f>IFERROR((VLOOKUP(S343,'Team data'!$B$2:$L$21,11)*$AF343)+(VLOOKUP(S343,'Team data'!$B$2:$L$21,11)*$AG343)+$AE343,0)</f>
        <v>2.5747472225268204</v>
      </c>
      <c r="AJ343">
        <f>IFERROR(((VLOOKUP(T343,'Team data'!$B$2:$L$21,11)*$AF343)+(VLOOKUP(T343,'Team data'!$B$2:$L$21,11)*$AG343)+$AE343),0)+IFERROR((VLOOKUP(U343,'Team data'!$B$2:$L$21,11)*$AF343)+(VLOOKUP(U343,'Team data'!$B$2:$L$21,11)*$AG343)+$AE343,0)</f>
        <v>0</v>
      </c>
      <c r="AK343">
        <f>IFERROR(((VLOOKUP(V343,'Team data'!$B$2:$L$21,11)*$AF343)+(VLOOKUP(V343,'Team data'!$B$2:$L$21,11)*$AG343)+$AE343),0)+IFERROR((VLOOKUP(W343,'Team data'!$B$2:$L$21,11)*$AF343)+(VLOOKUP(W343,'Team data'!$B$2:$L$21,11)*$AG343)+$AE343,0)</f>
        <v>2.5423839046364605</v>
      </c>
      <c r="AL343">
        <f>IFERROR(((VLOOKUP(X343,'Team data'!$B$2:$L$21,11)*$AF343)+(VLOOKUP(X343,'Team data'!$B$2:$L$21,11)*$AG343)+$AE343),0)+IFERROR((VLOOKUP(Y343,'Team data'!$B$2:$L$21,11)*$AF343)+(VLOOKUP(Y343,'Team data'!$B$2:$L$21,11)*$AG343)+$AE343,0)</f>
        <v>2.4796625924066782</v>
      </c>
      <c r="AM343">
        <f>IFERROR(((VLOOKUP(Z343,'Team data'!$B$2:$L$21,11)*$AF343)+(VLOOKUP(Z343,'Team data'!$B$2:$L$21,11)*$AG343)+$AE343),0)+IFERROR((VLOOKUP(AA343,'Team data'!$B$2:$L$21,11)*$AF343)+(VLOOKUP(AA343,'Team data'!$B$2:$L$21,11)*$AG343)+$AE343,0)</f>
        <v>4.5729661281319078</v>
      </c>
      <c r="AN343">
        <f>IFERROR(((VLOOKUP(AB343,'Team data'!$B$2:$L$21,11)*$AF343)+(VLOOKUP(AB343,'Team data'!$B$2:$L$21,11)*$AG343)+$AE343),0)+IFERROR((VLOOKUP(AC343,'Team data'!$B$2:$L$21,11)*$AF343)+(VLOOKUP(AC343,'Team data'!$B$2:$L$21,11)*$AG343)+$AE343,0)</f>
        <v>2.7131145377060264</v>
      </c>
      <c r="AO343">
        <f>IFERROR((VLOOKUP(AD343,'Team data'!$B$2:$L$21,11)*$AF343)+(VLOOKUP(AD343,'Team data'!$B$2:$L$21,11)*$AG343)+$AE343,0)</f>
        <v>2.334552545486857</v>
      </c>
      <c r="AP343">
        <f t="shared" si="5"/>
        <v>19.697089523301429</v>
      </c>
    </row>
    <row r="344" spans="1:42">
      <c r="A344" t="s">
        <v>450</v>
      </c>
      <c r="B344" t="s">
        <v>37</v>
      </c>
      <c r="C344" t="s">
        <v>38</v>
      </c>
      <c r="D344" t="s">
        <v>128</v>
      </c>
      <c r="E344" t="s">
        <v>80</v>
      </c>
      <c r="F344" s="2">
        <v>0.14000000000000001</v>
      </c>
      <c r="G344" s="2">
        <v>0.27</v>
      </c>
      <c r="H344" s="2">
        <v>0.15</v>
      </c>
      <c r="I344" s="2">
        <v>0.3</v>
      </c>
      <c r="J344" s="2">
        <v>0.15</v>
      </c>
      <c r="K344" s="2">
        <v>0.28000000000000003</v>
      </c>
      <c r="L344" s="2">
        <f>(F344+H344+J344)/3</f>
        <v>0.1466666666666667</v>
      </c>
      <c r="M344" s="2">
        <f>(G344+I344+K344)/3</f>
        <v>0.28333333333333338</v>
      </c>
      <c r="N344" s="2">
        <f>SUM(L344+M344)</f>
        <v>0.43000000000000005</v>
      </c>
      <c r="O344" s="2">
        <v>75</v>
      </c>
      <c r="P344" t="s">
        <v>41</v>
      </c>
      <c r="Q344" t="s">
        <v>79</v>
      </c>
      <c r="S344" t="s">
        <v>68</v>
      </c>
      <c r="T344" t="s">
        <v>46</v>
      </c>
      <c r="V344" t="s">
        <v>40</v>
      </c>
      <c r="X344" t="s">
        <v>75</v>
      </c>
      <c r="Z344" t="s">
        <v>56</v>
      </c>
      <c r="AA344" t="s">
        <v>74</v>
      </c>
      <c r="AB344" t="s">
        <v>97</v>
      </c>
      <c r="AC344" t="s">
        <v>90</v>
      </c>
      <c r="AD344" t="s">
        <v>104</v>
      </c>
      <c r="AE344" t="str">
        <f>IF(O344&gt;59,"2","1")</f>
        <v>2</v>
      </c>
      <c r="AF344">
        <f>IF(C344="D",L344*6, IF( C344="M",L344*5, L344*4))</f>
        <v>0.88000000000000012</v>
      </c>
      <c r="AG344">
        <f>IF(D344="D",M344*3, IF( D344="M",M344*3, M344*3))</f>
        <v>0.85000000000000009</v>
      </c>
      <c r="AH344">
        <f>IFERROR(((VLOOKUP(Q344,'Team data'!$B$2:$L$21,11)*$AF344)+(VLOOKUP(Q344,'Team data'!$B$2:$L$21,11)*$AG344)+$AE344),0)+IFERROR((VLOOKUP(R344,'Team data'!$B$2:$L$21,11)*$AF344)+(VLOOKUP(R344,'Team data'!$B$2:$L$21,11)*$AG344)+$AE344,0)</f>
        <v>3.5509567377962123</v>
      </c>
      <c r="AI344">
        <f>IFERROR((VLOOKUP(S344,'Team data'!$B$2:$L$21,11)*$AF344)+(VLOOKUP(S344,'Team data'!$B$2:$L$21,11)*$AG344)+$AE344,0)</f>
        <v>3.7295087839287464</v>
      </c>
      <c r="AJ344">
        <f>IFERROR(((VLOOKUP(T344,'Team data'!$B$2:$L$21,11)*$AF344)+(VLOOKUP(T344,'Team data'!$B$2:$L$21,11)*$AG344)+$AE344),0)+IFERROR((VLOOKUP(U344,'Team data'!$B$2:$L$21,11)*$AF344)+(VLOOKUP(U344,'Team data'!$B$2:$L$21,11)*$AG344)+$AE344,0)</f>
        <v>3.4498928457660809</v>
      </c>
      <c r="AK344">
        <f>IFERROR(((VLOOKUP(V344,'Team data'!$B$2:$L$21,11)*$AF344)+(VLOOKUP(V344,'Team data'!$B$2:$L$21,11)*$AG344)+$AE344),0)+IFERROR((VLOOKUP(W344,'Team data'!$B$2:$L$21,11)*$AF344)+(VLOOKUP(W344,'Team data'!$B$2:$L$21,11)*$AG344)+$AE344,0)</f>
        <v>3.5919792503655756</v>
      </c>
      <c r="AL344">
        <f>IFERROR(((VLOOKUP(X344,'Team data'!$B$2:$L$21,11)*$AF344)+(VLOOKUP(X344,'Team data'!$B$2:$L$21,11)*$AG344)+$AE344),0)+IFERROR((VLOOKUP(Y344,'Team data'!$B$2:$L$21,11)*$AF344)+(VLOOKUP(Y344,'Team data'!$B$2:$L$21,11)*$AG344)+$AE344,0)</f>
        <v>3.8127477487882548</v>
      </c>
      <c r="AM344">
        <f>IFERROR(((VLOOKUP(Z344,'Team data'!$B$2:$L$21,11)*$AF344)+(VLOOKUP(Z344,'Team data'!$B$2:$L$21,11)*$AG344)+$AE344),0)+IFERROR((VLOOKUP(AA344,'Team data'!$B$2:$L$21,11)*$AF344)+(VLOOKUP(AA344,'Team data'!$B$2:$L$21,11)*$AG344)+$AE344,0)</f>
        <v>7.7370263387576346</v>
      </c>
      <c r="AN344">
        <f>IFERROR(((VLOOKUP(AB344,'Team data'!$B$2:$L$21,11)*$AF344)+(VLOOKUP(AB344,'Team data'!$B$2:$L$21,11)*$AG344)+$AE344),0)+IFERROR((VLOOKUP(AC344,'Team data'!$B$2:$L$21,11)*$AF344)+(VLOOKUP(AC344,'Team data'!$B$2:$L$21,11)*$AG344)+$AE344,0)</f>
        <v>7.8602588611130457</v>
      </c>
      <c r="AO344">
        <f>IFERROR((VLOOKUP(AD344,'Team data'!$B$2:$L$21,11)*$AF344)+(VLOOKUP(AD344,'Team data'!$B$2:$L$21,11)*$AG344)+$AE344,0)</f>
        <v>3.9536872827961154</v>
      </c>
      <c r="AP344">
        <f t="shared" si="5"/>
        <v>37.686057849311666</v>
      </c>
    </row>
    <row r="345" spans="1:42">
      <c r="A345" t="s">
        <v>451</v>
      </c>
      <c r="B345" t="s">
        <v>37</v>
      </c>
      <c r="C345" t="s">
        <v>38</v>
      </c>
      <c r="D345" t="s">
        <v>108</v>
      </c>
      <c r="E345" t="s">
        <v>74</v>
      </c>
      <c r="F345" s="2">
        <v>7.0000000000000007E-2</v>
      </c>
      <c r="G345" s="2">
        <v>0.12</v>
      </c>
      <c r="H345" s="2">
        <v>0.06</v>
      </c>
      <c r="I345" s="2">
        <v>0.09</v>
      </c>
      <c r="J345" s="2">
        <v>0.05</v>
      </c>
      <c r="K345" s="2">
        <v>0.1</v>
      </c>
      <c r="L345" s="2">
        <f>(F345+H345+J345)/3</f>
        <v>0.06</v>
      </c>
      <c r="M345" s="2">
        <f>(G345+I345+K345)/3</f>
        <v>0.10333333333333333</v>
      </c>
      <c r="N345" s="2">
        <f>SUM(L345+M345)</f>
        <v>0.16333333333333333</v>
      </c>
      <c r="O345" s="2">
        <v>79</v>
      </c>
      <c r="P345" t="s">
        <v>41</v>
      </c>
      <c r="Q345" t="s">
        <v>97</v>
      </c>
      <c r="S345" t="s">
        <v>66</v>
      </c>
      <c r="T345" t="s">
        <v>71</v>
      </c>
      <c r="U345" t="s">
        <v>75</v>
      </c>
      <c r="V345" t="s">
        <v>58</v>
      </c>
      <c r="X345" t="s">
        <v>59</v>
      </c>
      <c r="Z345" t="s">
        <v>42</v>
      </c>
      <c r="AA345" t="s">
        <v>45</v>
      </c>
      <c r="AB345" t="s">
        <v>57</v>
      </c>
      <c r="AC345" t="s">
        <v>76</v>
      </c>
      <c r="AD345" t="s">
        <v>55</v>
      </c>
      <c r="AE345" t="str">
        <f>IF(O345&gt;59,"2","1")</f>
        <v>2</v>
      </c>
      <c r="AF345">
        <f>IF(C345="D",L345*6, IF( C345="M",L345*5, L345*4))</f>
        <v>0.36</v>
      </c>
      <c r="AG345">
        <f>IF(D345="D",M345*3, IF( D345="M",M345*3, M345*3))</f>
        <v>0.31</v>
      </c>
      <c r="AH345">
        <f>IFERROR(((VLOOKUP(Q345,'Team data'!$B$2:$L$21,11)*$AF345)+(VLOOKUP(Q345,'Team data'!$B$2:$L$21,11)*$AG345)+$AE345),0)+IFERROR((VLOOKUP(R345,'Team data'!$B$2:$L$21,11)*$AF345)+(VLOOKUP(R345,'Team data'!$B$2:$L$21,11)*$AG345)+$AE345,0)</f>
        <v>2.6594484570932275</v>
      </c>
      <c r="AI345">
        <f>IFERROR((VLOOKUP(S345,'Team data'!$B$2:$L$21,11)*$AF345)+(VLOOKUP(S345,'Team data'!$B$2:$L$21,11)*$AG345)+$AE345,0)</f>
        <v>2.5484855355162024</v>
      </c>
      <c r="AJ345">
        <f>IFERROR(((VLOOKUP(T345,'Team data'!$B$2:$L$21,11)*$AF345)+(VLOOKUP(T345,'Team data'!$B$2:$L$21,11)*$AG345)+$AE345),0)+IFERROR((VLOOKUP(U345,'Team data'!$B$2:$L$21,11)*$AF345)+(VLOOKUP(U345,'Team data'!$B$2:$L$21,11)*$AG345)+$AE345,0)</f>
        <v>5.4286140595763399</v>
      </c>
      <c r="AK345">
        <f>IFERROR(((VLOOKUP(V345,'Team data'!$B$2:$L$21,11)*$AF345)+(VLOOKUP(V345,'Team data'!$B$2:$L$21,11)*$AG345)+$AE345),0)+IFERROR((VLOOKUP(W345,'Team data'!$B$2:$L$21,11)*$AF345)+(VLOOKUP(W345,'Team data'!$B$2:$L$21,11)*$AG345)+$AE345,0)</f>
        <v>2.6063659187027817</v>
      </c>
      <c r="AL345">
        <f>IFERROR(((VLOOKUP(X345,'Team data'!$B$2:$L$21,11)*$AF345)+(VLOOKUP(X345,'Team data'!$B$2:$L$21,11)*$AG345)+$AE345),0)+IFERROR((VLOOKUP(Y345,'Team data'!$B$2:$L$21,11)*$AF345)+(VLOOKUP(Y345,'Team data'!$B$2:$L$21,11)*$AG345)+$AE345,0)</f>
        <v>2.5603780658015682</v>
      </c>
      <c r="AM345">
        <f>IFERROR(((VLOOKUP(Z345,'Team data'!$B$2:$L$21,11)*$AF345)+(VLOOKUP(Z345,'Team data'!$B$2:$L$21,11)*$AG345)+$AE345),0)+IFERROR((VLOOKUP(AA345,'Team data'!$B$2:$L$21,11)*$AF345)+(VLOOKUP(AA345,'Team data'!$B$2:$L$21,11)*$AG345)+$AE345,0)</f>
        <v>5.1072037255847107</v>
      </c>
      <c r="AN345">
        <f>IFERROR(((VLOOKUP(AB345,'Team data'!$B$2:$L$21,11)*$AF345)+(VLOOKUP(AB345,'Team data'!$B$2:$L$21,11)*$AG345)+$AE345),0)+IFERROR((VLOOKUP(AC345,'Team data'!$B$2:$L$21,11)*$AF345)+(VLOOKUP(AC345,'Team data'!$B$2:$L$21,11)*$AG345)+$AE345,0)</f>
        <v>5.6581147505463578</v>
      </c>
      <c r="AO345">
        <f>IFERROR((VLOOKUP(AD345,'Team data'!$B$2:$L$21,11)*$AF345)+(VLOOKUP(AD345,'Team data'!$B$2:$L$21,11)*$AG345)+$AE345,0)</f>
        <v>2.6698097602498612</v>
      </c>
      <c r="AP345">
        <f t="shared" si="5"/>
        <v>29.23842027307105</v>
      </c>
    </row>
    <row r="346" spans="1:42">
      <c r="A346" t="s">
        <v>452</v>
      </c>
      <c r="B346" t="s">
        <v>87</v>
      </c>
      <c r="C346" t="s">
        <v>88</v>
      </c>
      <c r="D346" t="s">
        <v>83</v>
      </c>
      <c r="E346" t="s">
        <v>42</v>
      </c>
      <c r="F346" s="2">
        <v>0.26</v>
      </c>
      <c r="G346" s="2">
        <v>0.17</v>
      </c>
      <c r="H346" s="2">
        <v>0.22</v>
      </c>
      <c r="I346" s="2">
        <v>0.18</v>
      </c>
      <c r="J346" s="2">
        <v>0.26</v>
      </c>
      <c r="K346" s="2">
        <v>0.16</v>
      </c>
      <c r="L346" s="2">
        <f>(F346+H346+J346)/3</f>
        <v>0.24666666666666667</v>
      </c>
      <c r="M346" s="2">
        <f>(G346+I346+K346)/3</f>
        <v>0.17</v>
      </c>
      <c r="N346" s="2">
        <f>SUM(L346+M346)</f>
        <v>0.41666666666666669</v>
      </c>
      <c r="O346" s="2">
        <v>88</v>
      </c>
      <c r="P346" t="s">
        <v>41</v>
      </c>
      <c r="Q346" t="s">
        <v>54</v>
      </c>
      <c r="R346" t="s">
        <v>84</v>
      </c>
      <c r="S346" t="s">
        <v>69</v>
      </c>
      <c r="T346" t="s">
        <v>74</v>
      </c>
      <c r="V346" t="s">
        <v>77</v>
      </c>
      <c r="X346" t="s">
        <v>80</v>
      </c>
      <c r="Z346" t="s">
        <v>85</v>
      </c>
      <c r="AA346" t="s">
        <v>66</v>
      </c>
      <c r="AB346" t="s">
        <v>79</v>
      </c>
      <c r="AC346" t="s">
        <v>57</v>
      </c>
      <c r="AD346" t="s">
        <v>78</v>
      </c>
      <c r="AE346" t="str">
        <f>IF(O346&gt;59,"2","1")</f>
        <v>2</v>
      </c>
      <c r="AF346">
        <f>IF(C346="D",L346*6, IF( C346="M",L346*5, L346*4))</f>
        <v>0.98666666666666669</v>
      </c>
      <c r="AG346">
        <f>IF(D346="D",M346*3, IF( D346="M",M346*3, M346*3))</f>
        <v>0.51</v>
      </c>
      <c r="AH346">
        <f>IFERROR(((VLOOKUP(Q346,'Team data'!$B$2:$L$21,11)*$AF346)+(VLOOKUP(Q346,'Team data'!$B$2:$L$21,11)*$AG346)+$AE346),0)+IFERROR((VLOOKUP(R346,'Team data'!$B$2:$L$21,11)*$AF346)+(VLOOKUP(R346,'Team data'!$B$2:$L$21,11)*$AG346)+$AE346,0)</f>
        <v>6.9088989995781418</v>
      </c>
      <c r="AI346">
        <f>IFERROR((VLOOKUP(S346,'Team data'!$B$2:$L$21,11)*$AF346)+(VLOOKUP(S346,'Team data'!$B$2:$L$21,11)*$AG346)+$AE346,0)</f>
        <v>3.4730963046510404</v>
      </c>
      <c r="AJ346">
        <f>IFERROR(((VLOOKUP(T346,'Team data'!$B$2:$L$21,11)*$AF346)+(VLOOKUP(T346,'Team data'!$B$2:$L$21,11)*$AG346)+$AE346),0)+IFERROR((VLOOKUP(U346,'Team data'!$B$2:$L$21,11)*$AF346)+(VLOOKUP(U346,'Team data'!$B$2:$L$21,11)*$AG346)+$AE346,0)</f>
        <v>3.8287314138388489</v>
      </c>
      <c r="AK346">
        <f>IFERROR(((VLOOKUP(V346,'Team data'!$B$2:$L$21,11)*$AF346)+(VLOOKUP(V346,'Team data'!$B$2:$L$21,11)*$AG346)+$AE346),0)+IFERROR((VLOOKUP(W346,'Team data'!$B$2:$L$21,11)*$AF346)+(VLOOKUP(W346,'Team data'!$B$2:$L$21,11)*$AG346)+$AE346,0)</f>
        <v>2.944742722789929</v>
      </c>
      <c r="AL346">
        <f>IFERROR(((VLOOKUP(X346,'Team data'!$B$2:$L$21,11)*$AF346)+(VLOOKUP(X346,'Team data'!$B$2:$L$21,11)*$AG346)+$AE346),0)+IFERROR((VLOOKUP(Y346,'Team data'!$B$2:$L$21,11)*$AF346)+(VLOOKUP(Y346,'Team data'!$B$2:$L$21,11)*$AG346)+$AE346,0)</f>
        <v>2.9050520019971393</v>
      </c>
      <c r="AM346">
        <f>IFERROR(((VLOOKUP(Z346,'Team data'!$B$2:$L$21,11)*$AF346)+(VLOOKUP(Z346,'Team data'!$B$2:$L$21,11)*$AG346)+$AE346),0)+IFERROR((VLOOKUP(AA346,'Team data'!$B$2:$L$21,11)*$AF346)+(VLOOKUP(AA346,'Team data'!$B$2:$L$21,11)*$AG346)+$AE346,0)</f>
        <v>7.0539553215342465</v>
      </c>
      <c r="AN346">
        <f>IFERROR(((VLOOKUP(AB346,'Team data'!$B$2:$L$21,11)*$AF346)+(VLOOKUP(AB346,'Team data'!$B$2:$L$21,11)*$AG346)+$AE346),0)+IFERROR((VLOOKUP(AC346,'Team data'!$B$2:$L$21,11)*$AF346)+(VLOOKUP(AC346,'Team data'!$B$2:$L$21,11)*$AG346)+$AE346,0)</f>
        <v>7.0319560024006842</v>
      </c>
      <c r="AO346">
        <f>IFERROR((VLOOKUP(AD346,'Team data'!$B$2:$L$21,11)*$AF346)+(VLOOKUP(AD346,'Team data'!$B$2:$L$21,11)*$AG346)+$AE346,0)</f>
        <v>3.2543388973968597</v>
      </c>
      <c r="AP346">
        <f t="shared" si="5"/>
        <v>37.400771664186891</v>
      </c>
    </row>
    <row r="347" spans="1:42">
      <c r="A347" t="s">
        <v>453</v>
      </c>
      <c r="B347" t="s">
        <v>37</v>
      </c>
      <c r="C347" t="s">
        <v>38</v>
      </c>
      <c r="D347" t="s">
        <v>125</v>
      </c>
      <c r="E347" t="s">
        <v>79</v>
      </c>
      <c r="F347" s="2">
        <v>7.0000000000000007E-2</v>
      </c>
      <c r="G347" s="2">
        <v>0.04</v>
      </c>
      <c r="H347" s="2">
        <v>7.0000000000000007E-2</v>
      </c>
      <c r="I347" s="2">
        <v>0.03</v>
      </c>
      <c r="J347" s="2">
        <v>0.06</v>
      </c>
      <c r="K347" s="2">
        <v>0.03</v>
      </c>
      <c r="L347" s="2">
        <f>(F347+H347+J347)/3</f>
        <v>6.6666666666666666E-2</v>
      </c>
      <c r="M347" s="2">
        <f>(G347+I347+K347)/3</f>
        <v>3.3333333333333333E-2</v>
      </c>
      <c r="N347" s="2">
        <f>SUM(L347+M347)</f>
        <v>0.1</v>
      </c>
      <c r="O347" s="2">
        <v>86</v>
      </c>
      <c r="P347" t="s">
        <v>41</v>
      </c>
      <c r="Q347" t="s">
        <v>45</v>
      </c>
      <c r="S347" t="s">
        <v>40</v>
      </c>
      <c r="T347" t="s">
        <v>57</v>
      </c>
      <c r="X347" t="s">
        <v>97</v>
      </c>
      <c r="Z347" t="s">
        <v>55</v>
      </c>
      <c r="AB347" t="s">
        <v>75</v>
      </c>
      <c r="AD347" t="s">
        <v>70</v>
      </c>
      <c r="AE347" t="str">
        <f>IF(O347&gt;59,"2","1")</f>
        <v>2</v>
      </c>
      <c r="AF347">
        <f>IF(C347="D",L347*6, IF( C347="M",L347*5, L347*4))</f>
        <v>0.4</v>
      </c>
      <c r="AG347">
        <f>IF(D347="D",M347*3, IF( D347="M",M347*3, M347*3))</f>
        <v>0.1</v>
      </c>
      <c r="AH347">
        <f>IFERROR(((VLOOKUP(Q347,'Team data'!$B$2:$L$21,11)*$AF347)+(VLOOKUP(Q347,'Team data'!$B$2:$L$21,11)*$AG347)+$AE347),0)+IFERROR((VLOOKUP(R347,'Team data'!$B$2:$L$21,11)*$AF347)+(VLOOKUP(R347,'Team data'!$B$2:$L$21,11)*$AG347)+$AE347,0)</f>
        <v>2.3023559026716502</v>
      </c>
      <c r="AI347">
        <f>IFERROR((VLOOKUP(S347,'Team data'!$B$2:$L$21,11)*$AF347)+(VLOOKUP(S347,'Team data'!$B$2:$L$21,11)*$AG347)+$AE347,0)</f>
        <v>2.460109609932247</v>
      </c>
      <c r="AJ347">
        <f>IFERROR(((VLOOKUP(T347,'Team data'!$B$2:$L$21,11)*$AF347)+(VLOOKUP(T347,'Team data'!$B$2:$L$21,11)*$AG347)+$AE347),0)+IFERROR((VLOOKUP(U347,'Team data'!$B$2:$L$21,11)*$AF347)+(VLOOKUP(U347,'Team data'!$B$2:$L$21,11)*$AG347)+$AE347,0)</f>
        <v>2.5646495036982992</v>
      </c>
      <c r="AK347">
        <f>IFERROR(((VLOOKUP(V347,'Team data'!$B$2:$L$21,11)*$AF347)+(VLOOKUP(V347,'Team data'!$B$2:$L$21,11)*$AG347)+$AE347),0)+IFERROR((VLOOKUP(W347,'Team data'!$B$2:$L$21,11)*$AF347)+(VLOOKUP(W347,'Team data'!$B$2:$L$21,11)*$AG347)+$AE347,0)</f>
        <v>0</v>
      </c>
      <c r="AL347">
        <f>IFERROR(((VLOOKUP(X347,'Team data'!$B$2:$L$21,11)*$AF347)+(VLOOKUP(X347,'Team data'!$B$2:$L$21,11)*$AG347)+$AE347),0)+IFERROR((VLOOKUP(Y347,'Team data'!$B$2:$L$21,11)*$AF347)+(VLOOKUP(Y347,'Team data'!$B$2:$L$21,11)*$AG347)+$AE347,0)</f>
        <v>2.4921257142486772</v>
      </c>
      <c r="AM347">
        <f>IFERROR(((VLOOKUP(Z347,'Team data'!$B$2:$L$21,11)*$AF347)+(VLOOKUP(Z347,'Team data'!$B$2:$L$21,11)*$AG347)+$AE347),0)+IFERROR((VLOOKUP(AA347,'Team data'!$B$2:$L$21,11)*$AF347)+(VLOOKUP(AA347,'Team data'!$B$2:$L$21,11)*$AG347)+$AE347,0)</f>
        <v>2.4998580300372097</v>
      </c>
      <c r="AN347">
        <f>IFERROR(((VLOOKUP(AB347,'Team data'!$B$2:$L$21,11)*$AF347)+(VLOOKUP(AB347,'Team data'!$B$2:$L$21,11)*$AG347)+$AE347),0)+IFERROR((VLOOKUP(AC347,'Team data'!$B$2:$L$21,11)*$AF347)+(VLOOKUP(AC347,'Team data'!$B$2:$L$21,11)*$AG347)+$AE347,0)</f>
        <v>2.5239155343318656</v>
      </c>
      <c r="AO347">
        <f>IFERROR((VLOOKUP(AD347,'Team data'!$B$2:$L$21,11)*$AF347)+(VLOOKUP(AD347,'Team data'!$B$2:$L$21,11)*$AG347)+$AE347,0)</f>
        <v>2.6235560375180986</v>
      </c>
      <c r="AP347">
        <f t="shared" si="5"/>
        <v>17.466570332438049</v>
      </c>
    </row>
    <row r="348" spans="1:42">
      <c r="A348" t="s">
        <v>454</v>
      </c>
      <c r="B348" t="s">
        <v>51</v>
      </c>
      <c r="C348" t="s">
        <v>52</v>
      </c>
      <c r="D348" t="s">
        <v>147</v>
      </c>
      <c r="E348" t="s">
        <v>48</v>
      </c>
      <c r="F348" s="2">
        <v>0.61</v>
      </c>
      <c r="G348" s="2">
        <v>0.23</v>
      </c>
      <c r="H348" s="2">
        <v>0.57999999999999996</v>
      </c>
      <c r="I348" s="2">
        <v>0.35</v>
      </c>
      <c r="J348" s="2">
        <v>0.56000000000000005</v>
      </c>
      <c r="K348" s="2">
        <v>0.33</v>
      </c>
      <c r="L348" s="2">
        <f>(F348+H348+J348)/3</f>
        <v>0.58333333333333337</v>
      </c>
      <c r="M348" s="2">
        <f>(G348+I348+K348)/3</f>
        <v>0.30333333333333329</v>
      </c>
      <c r="N348" s="2">
        <f>SUM(L348+M348)</f>
        <v>0.88666666666666671</v>
      </c>
      <c r="O348" s="2">
        <v>61</v>
      </c>
      <c r="P348" t="s">
        <v>41</v>
      </c>
      <c r="Q348" t="s">
        <v>84</v>
      </c>
      <c r="S348" t="s">
        <v>91</v>
      </c>
      <c r="T348" t="s">
        <v>67</v>
      </c>
      <c r="V348" t="s">
        <v>104</v>
      </c>
      <c r="X348" t="s">
        <v>90</v>
      </c>
      <c r="Z348" t="s">
        <v>61</v>
      </c>
      <c r="AA348" t="s">
        <v>98</v>
      </c>
      <c r="AB348" t="s">
        <v>54</v>
      </c>
      <c r="AD348" t="s">
        <v>58</v>
      </c>
      <c r="AE348" t="str">
        <f>IF(O348&gt;59,"2","1")</f>
        <v>2</v>
      </c>
      <c r="AF348">
        <f>IF(C348="D",L348*6, IF( C348="M",L348*5, L348*4))</f>
        <v>2.916666666666667</v>
      </c>
      <c r="AG348">
        <f>IF(D348="D",M348*3, IF( D348="M",M348*3, M348*3))</f>
        <v>0.90999999999999992</v>
      </c>
      <c r="AH348">
        <f>IFERROR(((VLOOKUP(Q348,'Team data'!$B$2:$L$21,11)*$AF348)+(VLOOKUP(Q348,'Team data'!$B$2:$L$21,11)*$AG348)+$AE348),0)+IFERROR((VLOOKUP(R348,'Team data'!$B$2:$L$21,11)*$AF348)+(VLOOKUP(R348,'Team data'!$B$2:$L$21,11)*$AG348)+$AE348,0)</f>
        <v>5.9160800158657647</v>
      </c>
      <c r="AI348">
        <f>IFERROR((VLOOKUP(S348,'Team data'!$B$2:$L$21,11)*$AF348)+(VLOOKUP(S348,'Team data'!$B$2:$L$21,11)*$AG348)+$AE348,0)</f>
        <v>4.4155114604963002</v>
      </c>
      <c r="AJ348">
        <f>IFERROR(((VLOOKUP(T348,'Team data'!$B$2:$L$21,11)*$AF348)+(VLOOKUP(T348,'Team data'!$B$2:$L$21,11)*$AG348)+$AE348),0)+IFERROR((VLOOKUP(U348,'Team data'!$B$2:$L$21,11)*$AF348)+(VLOOKUP(U348,'Team data'!$B$2:$L$21,11)*$AG348)+$AE348,0)</f>
        <v>5.4632242520935002</v>
      </c>
      <c r="AK348">
        <f>IFERROR(((VLOOKUP(V348,'Team data'!$B$2:$L$21,11)*$AF348)+(VLOOKUP(V348,'Team data'!$B$2:$L$21,11)*$AG348)+$AE348),0)+IFERROR((VLOOKUP(W348,'Team data'!$B$2:$L$21,11)*$AF348)+(VLOOKUP(W348,'Team data'!$B$2:$L$21,11)*$AG348)+$AE348,0)</f>
        <v>6.321450868304316</v>
      </c>
      <c r="AL348">
        <f>IFERROR(((VLOOKUP(X348,'Team data'!$B$2:$L$21,11)*$AF348)+(VLOOKUP(X348,'Team data'!$B$2:$L$21,11)*$AG348)+$AE348),0)+IFERROR((VLOOKUP(Y348,'Team data'!$B$2:$L$21,11)*$AF348)+(VLOOKUP(Y348,'Team data'!$B$2:$L$21,11)*$AG348)+$AE348,0)</f>
        <v>6.7722822071385158</v>
      </c>
      <c r="AM348">
        <f>IFERROR(((VLOOKUP(Z348,'Team data'!$B$2:$L$21,11)*$AF348)+(VLOOKUP(Z348,'Team data'!$B$2:$L$21,11)*$AG348)+$AE348),0)+IFERROR((VLOOKUP(AA348,'Team data'!$B$2:$L$21,11)*$AF348)+(VLOOKUP(AA348,'Team data'!$B$2:$L$21,11)*$AG348)+$AE348,0)</f>
        <v>11.740160445384635</v>
      </c>
      <c r="AN348">
        <f>IFERROR(((VLOOKUP(AB348,'Team data'!$B$2:$L$21,11)*$AF348)+(VLOOKUP(AB348,'Team data'!$B$2:$L$21,11)*$AG348)+$AE348),0)+IFERROR((VLOOKUP(AC348,'Team data'!$B$2:$L$21,11)*$AF348)+(VLOOKUP(AC348,'Team data'!$B$2:$L$21,11)*$AG348)+$AE348,0)</f>
        <v>5.521372214681465</v>
      </c>
      <c r="AO348">
        <f>IFERROR((VLOOKUP(AD348,'Team data'!$B$2:$L$21,11)*$AF348)+(VLOOKUP(AD348,'Team data'!$B$2:$L$21,11)*$AG348)+$AE348,0)</f>
        <v>5.4632242520935002</v>
      </c>
      <c r="AP348">
        <f t="shared" si="5"/>
        <v>51.613305716057994</v>
      </c>
    </row>
    <row r="349" spans="1:42">
      <c r="A349" t="s">
        <v>455</v>
      </c>
      <c r="B349" t="s">
        <v>37</v>
      </c>
      <c r="C349" t="s">
        <v>38</v>
      </c>
      <c r="D349" t="s">
        <v>65</v>
      </c>
      <c r="E349" t="s">
        <v>46</v>
      </c>
      <c r="F349" s="2">
        <v>0.04</v>
      </c>
      <c r="G349" s="2">
        <v>0</v>
      </c>
      <c r="H349" s="2">
        <v>0.11</v>
      </c>
      <c r="I349" s="2">
        <v>0</v>
      </c>
      <c r="J349" s="2">
        <v>0.14000000000000001</v>
      </c>
      <c r="K349" s="2">
        <v>0</v>
      </c>
      <c r="L349" s="2">
        <f>(F349+H349+J349)/3</f>
        <v>9.6666666666666679E-2</v>
      </c>
      <c r="M349" s="2">
        <f>(G349+I349+K349)/3</f>
        <v>0</v>
      </c>
      <c r="N349" s="2">
        <f>SUM(L349+M349)</f>
        <v>9.6666666666666679E-2</v>
      </c>
      <c r="O349" s="2">
        <v>55</v>
      </c>
      <c r="P349" t="s">
        <v>41</v>
      </c>
      <c r="Q349" t="s">
        <v>66</v>
      </c>
      <c r="S349" t="s">
        <v>67</v>
      </c>
      <c r="T349" t="s">
        <v>68</v>
      </c>
      <c r="U349" t="s">
        <v>45</v>
      </c>
      <c r="V349" t="s">
        <v>69</v>
      </c>
      <c r="X349" t="s">
        <v>54</v>
      </c>
      <c r="Z349" t="s">
        <v>70</v>
      </c>
      <c r="AA349" t="s">
        <v>59</v>
      </c>
      <c r="AB349" t="s">
        <v>71</v>
      </c>
      <c r="AD349" t="s">
        <v>42</v>
      </c>
      <c r="AE349" t="str">
        <f>IF(O349&gt;59,"2","1")</f>
        <v>1</v>
      </c>
      <c r="AF349">
        <f>IF(C349="D",L349*6, IF( C349="M",L349*5, L349*4))</f>
        <v>0.58000000000000007</v>
      </c>
      <c r="AG349">
        <f>IF(D349="D",M349*3, IF( D349="M",M349*3, M349*3))</f>
        <v>0</v>
      </c>
      <c r="AH349">
        <f>IFERROR(((VLOOKUP(Q349,'Team data'!$B$2:$L$21,11)*$AF349)+(VLOOKUP(Q349,'Team data'!$B$2:$L$21,11)*$AG349)+$AE349),0)+IFERROR((VLOOKUP(R349,'Team data'!$B$2:$L$21,11)*$AF349)+(VLOOKUP(R349,'Team data'!$B$2:$L$21,11)*$AG349)+$AE349,0)</f>
        <v>1.4748083740289515</v>
      </c>
      <c r="AI349">
        <f>IFERROR((VLOOKUP(S349,'Team data'!$B$2:$L$21,11)*$AF349)+(VLOOKUP(S349,'Team data'!$B$2:$L$21,11)*$AG349)+$AE349,0)</f>
        <v>1.5249137803695723</v>
      </c>
      <c r="AJ349">
        <f>IFERROR(((VLOOKUP(T349,'Team data'!$B$2:$L$21,11)*$AF349)+(VLOOKUP(T349,'Team data'!$B$2:$L$21,11)*$AG349)+$AE349),0)+IFERROR((VLOOKUP(U349,'Team data'!$B$2:$L$21,11)*$AF349)+(VLOOKUP(U349,'Team data'!$B$2:$L$21,11)*$AG349)+$AE349,0)</f>
        <v>2.9305681619422779</v>
      </c>
      <c r="AK349">
        <f>IFERROR(((VLOOKUP(V349,'Team data'!$B$2:$L$21,11)*$AF349)+(VLOOKUP(V349,'Team data'!$B$2:$L$21,11)*$AG349)+$AE349),0)+IFERROR((VLOOKUP(W349,'Team data'!$B$2:$L$21,11)*$AF349)+(VLOOKUP(W349,'Team data'!$B$2:$L$21,11)*$AG349)+$AE349,0)</f>
        <v>1.5708658285284656</v>
      </c>
      <c r="AL349">
        <f>IFERROR(((VLOOKUP(X349,'Team data'!$B$2:$L$21,11)*$AF349)+(VLOOKUP(X349,'Team data'!$B$2:$L$21,11)*$AG349)+$AE349),0)+IFERROR((VLOOKUP(Y349,'Team data'!$B$2:$L$21,11)*$AF349)+(VLOOKUP(Y349,'Team data'!$B$2:$L$21,11)*$AG349)+$AE349,0)</f>
        <v>1.5337271475214069</v>
      </c>
      <c r="AM349">
        <f>IFERROR(((VLOOKUP(Z349,'Team data'!$B$2:$L$21,11)*$AF349)+(VLOOKUP(Z349,'Team data'!$B$2:$L$21,11)*$AG349)+$AE349),0)+IFERROR((VLOOKUP(AA349,'Team data'!$B$2:$L$21,11)*$AF349)+(VLOOKUP(AA349,'Team data'!$B$2:$L$21,11)*$AG349)+$AE349,0)</f>
        <v>3.2084284037671287</v>
      </c>
      <c r="AN349">
        <f>IFERROR(((VLOOKUP(AB349,'Team data'!$B$2:$L$21,11)*$AF349)+(VLOOKUP(AB349,'Team data'!$B$2:$L$21,11)*$AG349)+$AE349),0)+IFERROR((VLOOKUP(AC349,'Team data'!$B$2:$L$21,11)*$AF349)+(VLOOKUP(AC349,'Team data'!$B$2:$L$21,11)*$AG349)+$AE349,0)</f>
        <v>1.6289686586142564</v>
      </c>
      <c r="AO349">
        <f>IFERROR((VLOOKUP(AD349,'Team data'!$B$2:$L$21,11)*$AF349)+(VLOOKUP(AD349,'Team data'!$B$2:$L$21,11)*$AG349)+$AE349,0)</f>
        <v>1.6077420198249641</v>
      </c>
      <c r="AP349">
        <f t="shared" si="5"/>
        <v>15.480022374597025</v>
      </c>
    </row>
    <row r="350" spans="1:42">
      <c r="A350" t="s">
        <v>456</v>
      </c>
      <c r="B350" t="s">
        <v>63</v>
      </c>
      <c r="C350" t="s">
        <v>64</v>
      </c>
      <c r="D350" t="s">
        <v>101</v>
      </c>
      <c r="E350" t="s">
        <v>67</v>
      </c>
      <c r="F350" s="2">
        <v>0</v>
      </c>
      <c r="G350" s="2">
        <v>0.02</v>
      </c>
      <c r="H350" s="2">
        <v>0</v>
      </c>
      <c r="I350" s="2">
        <v>0.03</v>
      </c>
      <c r="J350" s="2">
        <v>0</v>
      </c>
      <c r="K350" s="2">
        <v>0.03</v>
      </c>
      <c r="L350" s="2">
        <f>(F350+H350+J350)/3</f>
        <v>0</v>
      </c>
      <c r="M350" s="2">
        <f>(G350+I350+K350)/3</f>
        <v>2.6666666666666668E-2</v>
      </c>
      <c r="N350" s="2">
        <f>SUM(L350+M350)</f>
        <v>2.6666666666666668E-2</v>
      </c>
      <c r="O350" s="2">
        <v>97</v>
      </c>
      <c r="P350" t="s">
        <v>41</v>
      </c>
      <c r="Q350" t="s">
        <v>76</v>
      </c>
      <c r="S350" t="s">
        <v>78</v>
      </c>
      <c r="T350" t="s">
        <v>59</v>
      </c>
      <c r="U350" t="s">
        <v>48</v>
      </c>
      <c r="V350" t="s">
        <v>55</v>
      </c>
      <c r="X350" t="s">
        <v>98</v>
      </c>
      <c r="Z350" t="s">
        <v>69</v>
      </c>
      <c r="AB350" t="s">
        <v>90</v>
      </c>
      <c r="AD350" t="s">
        <v>40</v>
      </c>
      <c r="AE350" t="str">
        <f>IF(O350&gt;59,"2","1")</f>
        <v>2</v>
      </c>
      <c r="AF350">
        <f>IF(C350="D",L350*6, IF( C350="M",L350*5, L350*4))</f>
        <v>0</v>
      </c>
      <c r="AG350">
        <f>IF(D350="D",M350*3, IF( D350="M",M350*3, M350*3))</f>
        <v>0.08</v>
      </c>
      <c r="AH350">
        <f>IFERROR(((VLOOKUP(Q350,'Team data'!$B$2:$L$21,11)*$AF350)+(VLOOKUP(Q350,'Team data'!$B$2:$L$21,11)*$AG350)+$AE350),0)+IFERROR((VLOOKUP(R350,'Team data'!$B$2:$L$21,11)*$AF350)+(VLOOKUP(R350,'Team data'!$B$2:$L$21,11)*$AG350)+$AE350,0)</f>
        <v>2.1076399302197775</v>
      </c>
      <c r="AI350">
        <f>IFERROR((VLOOKUP(S350,'Team data'!$B$2:$L$21,11)*$AF350)+(VLOOKUP(S350,'Team data'!$B$2:$L$21,11)*$AG350)+$AE350,0)</f>
        <v>2.0670470680123043</v>
      </c>
      <c r="AJ350">
        <f>IFERROR(((VLOOKUP(T350,'Team data'!$B$2:$L$21,11)*$AF350)+(VLOOKUP(T350,'Team data'!$B$2:$L$21,11)*$AG350)+$AE350),0)+IFERROR((VLOOKUP(U350,'Team data'!$B$2:$L$21,11)*$AF350)+(VLOOKUP(U350,'Team data'!$B$2:$L$21,11)*$AG350)+$AE350,0)</f>
        <v>4.1050193227025185</v>
      </c>
      <c r="AK350">
        <f>IFERROR(((VLOOKUP(V350,'Team data'!$B$2:$L$21,11)*$AF350)+(VLOOKUP(V350,'Team data'!$B$2:$L$21,11)*$AG350)+$AE350),0)+IFERROR((VLOOKUP(W350,'Team data'!$B$2:$L$21,11)*$AF350)+(VLOOKUP(W350,'Team data'!$B$2:$L$21,11)*$AG350)+$AE350,0)</f>
        <v>2.0799772848059535</v>
      </c>
      <c r="AL350">
        <f>IFERROR(((VLOOKUP(X350,'Team data'!$B$2:$L$21,11)*$AF350)+(VLOOKUP(X350,'Team data'!$B$2:$L$21,11)*$AG350)+$AE350),0)+IFERROR((VLOOKUP(Y350,'Team data'!$B$2:$L$21,11)*$AF350)+(VLOOKUP(Y350,'Team data'!$B$2:$L$21,11)*$AG350)+$AE350,0)</f>
        <v>2.0750609032089105</v>
      </c>
      <c r="AM350">
        <f>IFERROR(((VLOOKUP(Z350,'Team data'!$B$2:$L$21,11)*$AF350)+(VLOOKUP(Z350,'Team data'!$B$2:$L$21,11)*$AG350)+$AE350),0)+IFERROR((VLOOKUP(AA350,'Team data'!$B$2:$L$21,11)*$AF350)+(VLOOKUP(AA350,'Team data'!$B$2:$L$21,11)*$AG350)+$AE350,0)</f>
        <v>2.0787401142797886</v>
      </c>
      <c r="AN350">
        <f>IFERROR(((VLOOKUP(AB350,'Team data'!$B$2:$L$21,11)*$AF350)+(VLOOKUP(AB350,'Team data'!$B$2:$L$21,11)*$AG350)+$AE350),0)+IFERROR((VLOOKUP(AC350,'Team data'!$B$2:$L$21,11)*$AF350)+(VLOOKUP(AC350,'Team data'!$B$2:$L$21,11)*$AG350)+$AE350,0)</f>
        <v>2.099768966002896</v>
      </c>
      <c r="AO350">
        <f>IFERROR((VLOOKUP(AD350,'Team data'!$B$2:$L$21,11)*$AF350)+(VLOOKUP(AD350,'Team data'!$B$2:$L$21,11)*$AG350)+$AE350,0)</f>
        <v>2.0736175375891595</v>
      </c>
      <c r="AP350">
        <f t="shared" si="5"/>
        <v>18.686871126821309</v>
      </c>
    </row>
    <row r="351" spans="1:42">
      <c r="A351" t="s">
        <v>457</v>
      </c>
      <c r="B351" t="s">
        <v>87</v>
      </c>
      <c r="C351" t="s">
        <v>88</v>
      </c>
      <c r="D351" t="s">
        <v>110</v>
      </c>
      <c r="E351" t="s">
        <v>91</v>
      </c>
      <c r="F351" s="2">
        <v>0.53</v>
      </c>
      <c r="G351" s="2">
        <v>0.22</v>
      </c>
      <c r="H351" s="2">
        <v>0.55000000000000004</v>
      </c>
      <c r="I351" s="2">
        <v>0.17</v>
      </c>
      <c r="J351" s="2">
        <v>0.47</v>
      </c>
      <c r="K351" s="2">
        <v>0.13</v>
      </c>
      <c r="L351" s="2">
        <f>(F351+H351+J351)/3</f>
        <v>0.51666666666666672</v>
      </c>
      <c r="M351" s="2">
        <f>(G351+I351+K351)/3</f>
        <v>0.17333333333333334</v>
      </c>
      <c r="N351" s="2">
        <f>SUM(L351+M351)</f>
        <v>0.69000000000000006</v>
      </c>
      <c r="O351" s="4">
        <v>53</v>
      </c>
      <c r="P351" t="s">
        <v>41</v>
      </c>
      <c r="Q351" t="s">
        <v>104</v>
      </c>
      <c r="S351" t="s">
        <v>105</v>
      </c>
      <c r="T351" t="s">
        <v>69</v>
      </c>
      <c r="V351" t="s">
        <v>42</v>
      </c>
      <c r="X351" t="s">
        <v>71</v>
      </c>
      <c r="Z351" t="s">
        <v>99</v>
      </c>
      <c r="AA351" t="s">
        <v>111</v>
      </c>
      <c r="AB351" t="s">
        <v>68</v>
      </c>
      <c r="AD351" t="s">
        <v>56</v>
      </c>
      <c r="AE351" t="str">
        <f>IF(O351&gt;59,"2","1")</f>
        <v>1</v>
      </c>
      <c r="AF351">
        <f>IF(C351="D",L351*6, IF( C351="M",L351*5, L351*4))</f>
        <v>2.0666666666666669</v>
      </c>
      <c r="AG351">
        <f>IF(D351="D",M351*3, IF( D351="M",M351*3, M351*3))</f>
        <v>0.52</v>
      </c>
      <c r="AH351">
        <f>IFERROR(((VLOOKUP(Q351,'Team data'!$B$2:$L$21,11)*$AF351)+(VLOOKUP(Q351,'Team data'!$B$2:$L$21,11)*$AG351)+$AE351),0)+IFERROR((VLOOKUP(R351,'Team data'!$B$2:$L$21,11)*$AF351)+(VLOOKUP(R351,'Team data'!$B$2:$L$21,11)*$AG351)+$AE351,0)</f>
        <v>3.9211200991325348</v>
      </c>
      <c r="AI351">
        <f>IFERROR((VLOOKUP(S351,'Team data'!$B$2:$L$21,11)*$AF351)+(VLOOKUP(S351,'Team data'!$B$2:$L$21,11)*$AG351)+$AE351,0)</f>
        <v>2.2321751203067164</v>
      </c>
      <c r="AJ351">
        <f>IFERROR(((VLOOKUP(T351,'Team data'!$B$2:$L$21,11)*$AF351)+(VLOOKUP(T351,'Team data'!$B$2:$L$21,11)*$AG351)+$AE351),0)+IFERROR((VLOOKUP(U351,'Team data'!$B$2:$L$21,11)*$AF351)+(VLOOKUP(U351,'Team data'!$B$2:$L$21,11)*$AG351)+$AE351,0)</f>
        <v>3.5459303617131566</v>
      </c>
      <c r="AK351">
        <f>IFERROR(((VLOOKUP(V351,'Team data'!$B$2:$L$21,11)*$AF351)+(VLOOKUP(V351,'Team data'!$B$2:$L$21,11)*$AG351)+$AE351),0)+IFERROR((VLOOKUP(W351,'Team data'!$B$2:$L$21,11)*$AF351)+(VLOOKUP(W351,'Team data'!$B$2:$L$21,11)*$AG351)+$AE351,0)</f>
        <v>3.7103896976101844</v>
      </c>
      <c r="AL351">
        <f>IFERROR(((VLOOKUP(X351,'Team data'!$B$2:$L$21,11)*$AF351)+(VLOOKUP(X351,'Team data'!$B$2:$L$21,11)*$AG351)+$AE351),0)+IFERROR((VLOOKUP(Y351,'Team data'!$B$2:$L$21,11)*$AF351)+(VLOOKUP(Y351,'Team data'!$B$2:$L$21,11)*$AG351)+$AE351,0)</f>
        <v>3.80505562692335</v>
      </c>
      <c r="AM351">
        <f>IFERROR(((VLOOKUP(Z351,'Team data'!$B$2:$L$21,11)*$AF351)+(VLOOKUP(Z351,'Team data'!$B$2:$L$21,11)*$AG351)+$AE351),0)+IFERROR((VLOOKUP(AA351,'Team data'!$B$2:$L$21,11)*$AF351)+(VLOOKUP(AA351,'Team data'!$B$2:$L$21,11)*$AG351)+$AE351,0)</f>
        <v>6.5044444376884361</v>
      </c>
      <c r="AN351">
        <f>IFERROR(((VLOOKUP(AB351,'Team data'!$B$2:$L$21,11)*$AF351)+(VLOOKUP(AB351,'Team data'!$B$2:$L$21,11)*$AG351)+$AE351),0)+IFERROR((VLOOKUP(AC351,'Team data'!$B$2:$L$21,11)*$AF351)+(VLOOKUP(AC351,'Team data'!$B$2:$L$21,11)*$AG351)+$AE351,0)</f>
        <v>3.5859322087258327</v>
      </c>
      <c r="AO351">
        <f>IFERROR((VLOOKUP(AD351,'Team data'!$B$2:$L$21,11)*$AF351)+(VLOOKUP(AD351,'Team data'!$B$2:$L$21,11)*$AG351)+$AE351,0)</f>
        <v>3.4269692037547657</v>
      </c>
      <c r="AP351">
        <f t="shared" si="5"/>
        <v>30.732016755854975</v>
      </c>
    </row>
    <row r="352" spans="1:42">
      <c r="A352" t="s">
        <v>458</v>
      </c>
      <c r="B352" t="s">
        <v>37</v>
      </c>
      <c r="C352" t="s">
        <v>38</v>
      </c>
      <c r="D352" t="s">
        <v>93</v>
      </c>
      <c r="E352" t="s">
        <v>70</v>
      </c>
      <c r="F352" s="2">
        <v>0.04</v>
      </c>
      <c r="G352" s="2">
        <v>0.05</v>
      </c>
      <c r="H352" s="2">
        <v>0.04</v>
      </c>
      <c r="I352" s="2">
        <v>0.01</v>
      </c>
      <c r="J352" s="2">
        <v>0.05</v>
      </c>
      <c r="K352" s="2">
        <v>0.01</v>
      </c>
      <c r="L352" s="2">
        <f>(F352+H352+J352)/3</f>
        <v>4.3333333333333335E-2</v>
      </c>
      <c r="M352" s="2">
        <f>(G352+I352+K352)/3</f>
        <v>2.3333333333333334E-2</v>
      </c>
      <c r="N352" s="2">
        <f>SUM(L352+M352)</f>
        <v>6.6666666666666666E-2</v>
      </c>
      <c r="O352" s="2">
        <v>85</v>
      </c>
      <c r="P352" t="s">
        <v>41</v>
      </c>
      <c r="Q352" t="s">
        <v>55</v>
      </c>
      <c r="S352" t="s">
        <v>57</v>
      </c>
      <c r="V352" t="s">
        <v>81</v>
      </c>
      <c r="X352" t="s">
        <v>48</v>
      </c>
      <c r="Z352" t="s">
        <v>78</v>
      </c>
      <c r="AB352" t="s">
        <v>67</v>
      </c>
      <c r="AC352" t="s">
        <v>80</v>
      </c>
      <c r="AD352" t="s">
        <v>43</v>
      </c>
      <c r="AE352" t="str">
        <f>IF(O352&gt;59,"2","1")</f>
        <v>2</v>
      </c>
      <c r="AF352">
        <f>IF(C352="D",L352*6, IF( C352="M",L352*5, L352*4))</f>
        <v>0.26</v>
      </c>
      <c r="AG352">
        <f>IF(D352="D",M352*3, IF( D352="M",M352*3, M352*3))</f>
        <v>7.0000000000000007E-2</v>
      </c>
      <c r="AH352">
        <f>IFERROR(((VLOOKUP(Q352,'Team data'!$B$2:$L$21,11)*$AF352)+(VLOOKUP(Q352,'Team data'!$B$2:$L$21,11)*$AG352)+$AE352),0)+IFERROR((VLOOKUP(R352,'Team data'!$B$2:$L$21,11)*$AF352)+(VLOOKUP(R352,'Team data'!$B$2:$L$21,11)*$AG352)+$AE352,0)</f>
        <v>2.3299062998245583</v>
      </c>
      <c r="AI352">
        <f>IFERROR((VLOOKUP(S352,'Team data'!$B$2:$L$21,11)*$AF352)+(VLOOKUP(S352,'Team data'!$B$2:$L$21,11)*$AG352)+$AE352,0)</f>
        <v>2.3726686724408772</v>
      </c>
      <c r="AJ352">
        <f>IFERROR(((VLOOKUP(T352,'Team data'!$B$2:$L$21,11)*$AF352)+(VLOOKUP(T352,'Team data'!$B$2:$L$21,11)*$AG352)+$AE352),0)+IFERROR((VLOOKUP(U352,'Team data'!$B$2:$L$21,11)*$AF352)+(VLOOKUP(U352,'Team data'!$B$2:$L$21,11)*$AG352)+$AE352,0)</f>
        <v>0</v>
      </c>
      <c r="AK352">
        <f>IFERROR(((VLOOKUP(V352,'Team data'!$B$2:$L$21,11)*$AF352)+(VLOOKUP(V352,'Team data'!$B$2:$L$21,11)*$AG352)+$AE352),0)+IFERROR((VLOOKUP(W352,'Team data'!$B$2:$L$21,11)*$AF352)+(VLOOKUP(W352,'Team data'!$B$2:$L$21,11)*$AG352)+$AE352,0)</f>
        <v>2.2701495921199206</v>
      </c>
      <c r="AL352">
        <f>IFERROR(((VLOOKUP(X352,'Team data'!$B$2:$L$21,11)*$AF352)+(VLOOKUP(X352,'Team data'!$B$2:$L$21,11)*$AG352)+$AE352),0)+IFERROR((VLOOKUP(Y352,'Team data'!$B$2:$L$21,11)*$AF352)+(VLOOKUP(Y352,'Team data'!$B$2:$L$21,11)*$AG352)+$AE352,0)</f>
        <v>2.1571975991112948</v>
      </c>
      <c r="AM352">
        <f>IFERROR(((VLOOKUP(Z352,'Team data'!$B$2:$L$21,11)*$AF352)+(VLOOKUP(Z352,'Team data'!$B$2:$L$21,11)*$AG352)+$AE352),0)+IFERROR((VLOOKUP(AA352,'Team data'!$B$2:$L$21,11)*$AF352)+(VLOOKUP(AA352,'Team data'!$B$2:$L$21,11)*$AG352)+$AE352,0)</f>
        <v>2.2765691555507552</v>
      </c>
      <c r="AN352">
        <f>IFERROR(((VLOOKUP(AB352,'Team data'!$B$2:$L$21,11)*$AF352)+(VLOOKUP(AB352,'Team data'!$B$2:$L$21,11)*$AG352)+$AE352),0)+IFERROR((VLOOKUP(AC352,'Team data'!$B$2:$L$21,11)*$AF352)+(VLOOKUP(AC352,'Team data'!$B$2:$L$21,11)*$AG352)+$AE352,0)</f>
        <v>4.4982127363183899</v>
      </c>
      <c r="AO352">
        <f>IFERROR((VLOOKUP(AD352,'Team data'!$B$2:$L$21,11)*$AF352)+(VLOOKUP(AD352,'Team data'!$B$2:$L$21,11)*$AG352)+$AE352,0)</f>
        <v>2.2958472390015898</v>
      </c>
      <c r="AP352">
        <f t="shared" si="5"/>
        <v>18.200551294367386</v>
      </c>
    </row>
    <row r="353" spans="1:42">
      <c r="A353" t="s">
        <v>459</v>
      </c>
      <c r="B353" t="s">
        <v>51</v>
      </c>
      <c r="C353" t="s">
        <v>52</v>
      </c>
      <c r="D353" t="s">
        <v>147</v>
      </c>
      <c r="E353" t="s">
        <v>48</v>
      </c>
      <c r="F353" s="2">
        <v>7.0000000000000007E-2</v>
      </c>
      <c r="G353" s="2">
        <v>0.06</v>
      </c>
      <c r="H353" s="2">
        <v>0.06</v>
      </c>
      <c r="I353" s="2">
        <v>0.05</v>
      </c>
      <c r="J353" s="2">
        <v>0.08</v>
      </c>
      <c r="K353" s="2">
        <v>0.04</v>
      </c>
      <c r="L353" s="2">
        <f>(F353+H353+J353)/3</f>
        <v>7.0000000000000007E-2</v>
      </c>
      <c r="M353" s="2">
        <f>(G353+I353+K353)/3</f>
        <v>4.9999999999999996E-2</v>
      </c>
      <c r="N353" s="2">
        <f>SUM(L353+M353)</f>
        <v>0.12</v>
      </c>
      <c r="O353" s="2">
        <v>94</v>
      </c>
      <c r="P353" t="s">
        <v>41</v>
      </c>
      <c r="Q353" t="s">
        <v>84</v>
      </c>
      <c r="S353" t="s">
        <v>91</v>
      </c>
      <c r="T353" t="s">
        <v>67</v>
      </c>
      <c r="V353" t="s">
        <v>104</v>
      </c>
      <c r="X353" t="s">
        <v>90</v>
      </c>
      <c r="Z353" t="s">
        <v>61</v>
      </c>
      <c r="AA353" t="s">
        <v>98</v>
      </c>
      <c r="AB353" t="s">
        <v>54</v>
      </c>
      <c r="AD353" t="s">
        <v>58</v>
      </c>
      <c r="AE353" t="str">
        <f>IF(O353&gt;59,"2","1")</f>
        <v>2</v>
      </c>
      <c r="AF353">
        <f>IF(C353="D",L353*6, IF( C353="M",L353*5, L353*4))</f>
        <v>0.35000000000000003</v>
      </c>
      <c r="AG353">
        <f>IF(D353="D",M353*3, IF( D353="M",M353*3, M353*3))</f>
        <v>0.15</v>
      </c>
      <c r="AH353">
        <f>IFERROR(((VLOOKUP(Q353,'Team data'!$B$2:$L$21,11)*$AF353)+(VLOOKUP(Q353,'Team data'!$B$2:$L$21,11)*$AG353)+$AE353),0)+IFERROR((VLOOKUP(R353,'Team data'!$B$2:$L$21,11)*$AF353)+(VLOOKUP(R353,'Team data'!$B$2:$L$21,11)*$AG353)+$AE353,0)</f>
        <v>2.5116829289023213</v>
      </c>
      <c r="AI353">
        <f>IFERROR((VLOOKUP(S353,'Team data'!$B$2:$L$21,11)*$AF353)+(VLOOKUP(S353,'Team data'!$B$2:$L$21,11)*$AG353)+$AE353,0)</f>
        <v>2.315615608949865</v>
      </c>
      <c r="AJ353">
        <f>IFERROR(((VLOOKUP(T353,'Team data'!$B$2:$L$21,11)*$AF353)+(VLOOKUP(T353,'Team data'!$B$2:$L$21,11)*$AG353)+$AE353),0)+IFERROR((VLOOKUP(U353,'Team data'!$B$2:$L$21,11)*$AF353)+(VLOOKUP(U353,'Team data'!$B$2:$L$21,11)*$AG353)+$AE353,0)</f>
        <v>2.4525118796289416</v>
      </c>
      <c r="AK353">
        <f>IFERROR(((VLOOKUP(V353,'Team data'!$B$2:$L$21,11)*$AF353)+(VLOOKUP(V353,'Team data'!$B$2:$L$21,11)*$AG353)+$AE353),0)+IFERROR((VLOOKUP(W353,'Team data'!$B$2:$L$21,11)*$AF353)+(VLOOKUP(W353,'Team data'!$B$2:$L$21,11)*$AG353)+$AE353,0)</f>
        <v>2.5646495036982992</v>
      </c>
      <c r="AL353">
        <f>IFERROR(((VLOOKUP(X353,'Team data'!$B$2:$L$21,11)*$AF353)+(VLOOKUP(X353,'Team data'!$B$2:$L$21,11)*$AG353)+$AE353),0)+IFERROR((VLOOKUP(Y353,'Team data'!$B$2:$L$21,11)*$AF353)+(VLOOKUP(Y353,'Team data'!$B$2:$L$21,11)*$AG353)+$AE353,0)</f>
        <v>2.6235560375180986</v>
      </c>
      <c r="AM353">
        <f>IFERROR(((VLOOKUP(Z353,'Team data'!$B$2:$L$21,11)*$AF353)+(VLOOKUP(Z353,'Team data'!$B$2:$L$21,11)*$AG353)+$AE353),0)+IFERROR((VLOOKUP(AA353,'Team data'!$B$2:$L$21,11)*$AF353)+(VLOOKUP(AA353,'Team data'!$B$2:$L$21,11)*$AG353)+$AE353,0)</f>
        <v>5.0113450059300479</v>
      </c>
      <c r="AN353">
        <f>IFERROR(((VLOOKUP(AB353,'Team data'!$B$2:$L$21,11)*$AF353)+(VLOOKUP(AB353,'Team data'!$B$2:$L$21,11)*$AG353)+$AE353),0)+IFERROR((VLOOKUP(AC353,'Team data'!$B$2:$L$21,11)*$AF353)+(VLOOKUP(AC353,'Team data'!$B$2:$L$21,11)*$AG353)+$AE353,0)</f>
        <v>2.460109609932247</v>
      </c>
      <c r="AO353">
        <f>IFERROR((VLOOKUP(AD353,'Team data'!$B$2:$L$21,11)*$AF353)+(VLOOKUP(AD353,'Team data'!$B$2:$L$21,11)*$AG353)+$AE353,0)</f>
        <v>2.4525118796289416</v>
      </c>
      <c r="AP353">
        <f t="shared" si="5"/>
        <v>22.391982454188764</v>
      </c>
    </row>
    <row r="354" spans="1:42">
      <c r="A354" t="s">
        <v>460</v>
      </c>
      <c r="B354" t="s">
        <v>87</v>
      </c>
      <c r="C354" t="s">
        <v>88</v>
      </c>
      <c r="D354" t="s">
        <v>93</v>
      </c>
      <c r="E354" t="s">
        <v>70</v>
      </c>
      <c r="F354" s="2">
        <v>0.27</v>
      </c>
      <c r="G354" s="2">
        <v>0.28999999999999998</v>
      </c>
      <c r="H354" s="2">
        <v>0.24</v>
      </c>
      <c r="I354" s="2">
        <v>0.16</v>
      </c>
      <c r="J354" s="2">
        <v>0.17</v>
      </c>
      <c r="K354" s="2">
        <v>0.14000000000000001</v>
      </c>
      <c r="L354" s="2">
        <f>(F354+H354+J354)/3</f>
        <v>0.22666666666666668</v>
      </c>
      <c r="M354" s="2">
        <f>(G354+I354+K354)/3</f>
        <v>0.19666666666666666</v>
      </c>
      <c r="N354" s="2">
        <f>SUM(L354+M354)</f>
        <v>0.42333333333333334</v>
      </c>
      <c r="O354" s="2">
        <v>77</v>
      </c>
      <c r="P354" t="s">
        <v>41</v>
      </c>
      <c r="Q354" t="s">
        <v>55</v>
      </c>
      <c r="S354" t="s">
        <v>57</v>
      </c>
      <c r="V354" t="s">
        <v>81</v>
      </c>
      <c r="X354" t="s">
        <v>48</v>
      </c>
      <c r="Z354" t="s">
        <v>78</v>
      </c>
      <c r="AB354" t="s">
        <v>67</v>
      </c>
      <c r="AC354" t="s">
        <v>80</v>
      </c>
      <c r="AD354" t="s">
        <v>43</v>
      </c>
      <c r="AE354" t="str">
        <f>IF(O354&gt;59,"2","1")</f>
        <v>2</v>
      </c>
      <c r="AF354">
        <f>IF(C354="D",L354*6, IF( C354="M",L354*5, L354*4))</f>
        <v>0.90666666666666673</v>
      </c>
      <c r="AG354">
        <f>IF(D354="D",M354*3, IF( D354="M",M354*3, M354*3))</f>
        <v>0.59</v>
      </c>
      <c r="AH354">
        <f>IFERROR(((VLOOKUP(Q354,'Team data'!$B$2:$L$21,11)*$AF354)+(VLOOKUP(Q354,'Team data'!$B$2:$L$21,11)*$AG354)+$AE354),0)+IFERROR((VLOOKUP(R354,'Team data'!$B$2:$L$21,11)*$AF354)+(VLOOKUP(R354,'Team data'!$B$2:$L$21,11)*$AG354)+$AE354,0)</f>
        <v>3.4962417032447148</v>
      </c>
      <c r="AI354">
        <f>IFERROR((VLOOKUP(S354,'Team data'!$B$2:$L$21,11)*$AF354)+(VLOOKUP(S354,'Team data'!$B$2:$L$21,11)*$AG354)+$AE354,0)</f>
        <v>3.6901841810702423</v>
      </c>
      <c r="AJ354">
        <f>IFERROR(((VLOOKUP(T354,'Team data'!$B$2:$L$21,11)*$AF354)+(VLOOKUP(T354,'Team data'!$B$2:$L$21,11)*$AG354)+$AE354),0)+IFERROR((VLOOKUP(U354,'Team data'!$B$2:$L$21,11)*$AF354)+(VLOOKUP(U354,'Team data'!$B$2:$L$21,11)*$AG354)+$AE354,0)</f>
        <v>0</v>
      </c>
      <c r="AK354">
        <f>IFERROR(((VLOOKUP(V354,'Team data'!$B$2:$L$21,11)*$AF354)+(VLOOKUP(V354,'Team data'!$B$2:$L$21,11)*$AG354)+$AE354),0)+IFERROR((VLOOKUP(W354,'Team data'!$B$2:$L$21,11)*$AF354)+(VLOOKUP(W354,'Team data'!$B$2:$L$21,11)*$AG354)+$AE354,0)</f>
        <v>3.2252239076953977</v>
      </c>
      <c r="AL354">
        <f>IFERROR(((VLOOKUP(X354,'Team data'!$B$2:$L$21,11)*$AF354)+(VLOOKUP(X354,'Team data'!$B$2:$L$21,11)*$AG354)+$AE354),0)+IFERROR((VLOOKUP(Y354,'Team data'!$B$2:$L$21,11)*$AF354)+(VLOOKUP(Y354,'Team data'!$B$2:$L$21,11)*$AG354)+$AE354,0)</f>
        <v>2.7129466868784995</v>
      </c>
      <c r="AM354">
        <f>IFERROR(((VLOOKUP(Z354,'Team data'!$B$2:$L$21,11)*$AF354)+(VLOOKUP(Z354,'Team data'!$B$2:$L$21,11)*$AG354)+$AE354),0)+IFERROR((VLOOKUP(AA354,'Team data'!$B$2:$L$21,11)*$AF354)+(VLOOKUP(AA354,'Team data'!$B$2:$L$21,11)*$AG354)+$AE354,0)</f>
        <v>3.2543388973968597</v>
      </c>
      <c r="AN354">
        <f>IFERROR(((VLOOKUP(AB354,'Team data'!$B$2:$L$21,11)*$AF354)+(VLOOKUP(AB354,'Team data'!$B$2:$L$21,11)*$AG354)+$AE354),0)+IFERROR((VLOOKUP(AC354,'Team data'!$B$2:$L$21,11)*$AF354)+(VLOOKUP(AC354,'Team data'!$B$2:$L$21,11)*$AG354)+$AE354,0)</f>
        <v>6.2595708950197722</v>
      </c>
      <c r="AO354">
        <f>IFERROR((VLOOKUP(AD354,'Team data'!$B$2:$L$21,11)*$AF354)+(VLOOKUP(AD354,'Team data'!$B$2:$L$21,11)*$AG354)+$AE354,0)</f>
        <v>3.3417718213304419</v>
      </c>
      <c r="AP354">
        <f t="shared" si="5"/>
        <v>25.980278092635931</v>
      </c>
    </row>
    <row r="355" spans="1:42">
      <c r="A355" t="s">
        <v>461</v>
      </c>
      <c r="B355" t="s">
        <v>37</v>
      </c>
      <c r="C355" t="s">
        <v>38</v>
      </c>
      <c r="D355" t="s">
        <v>89</v>
      </c>
      <c r="E355" t="s">
        <v>55</v>
      </c>
      <c r="F355" s="2">
        <v>0.06</v>
      </c>
      <c r="G355" s="2">
        <v>0.02</v>
      </c>
      <c r="H355" s="2">
        <v>0.03</v>
      </c>
      <c r="I355" s="2">
        <v>0.01</v>
      </c>
      <c r="J355" s="2">
        <v>0.05</v>
      </c>
      <c r="K355" s="2">
        <v>0.03</v>
      </c>
      <c r="L355" s="2">
        <f>(F355+H355+J355)/3</f>
        <v>4.6666666666666669E-2</v>
      </c>
      <c r="M355" s="2">
        <f>(G355+I355+K355)/3</f>
        <v>0.02</v>
      </c>
      <c r="N355" s="2">
        <f>SUM(L355+M355)</f>
        <v>6.6666666666666666E-2</v>
      </c>
      <c r="O355" s="2">
        <v>87</v>
      </c>
      <c r="P355" t="s">
        <v>41</v>
      </c>
      <c r="Q355" t="s">
        <v>90</v>
      </c>
      <c r="S355" t="s">
        <v>80</v>
      </c>
      <c r="T355" t="s">
        <v>46</v>
      </c>
      <c r="U355" t="s">
        <v>84</v>
      </c>
      <c r="V355" t="s">
        <v>49</v>
      </c>
      <c r="X355" t="s">
        <v>66</v>
      </c>
      <c r="Z355" t="s">
        <v>43</v>
      </c>
      <c r="AB355" t="s">
        <v>91</v>
      </c>
      <c r="AD355" t="s">
        <v>85</v>
      </c>
      <c r="AE355" t="str">
        <f>IF(O355&gt;59,"2","1")</f>
        <v>2</v>
      </c>
      <c r="AF355">
        <f>IF(C355="D",L355*6, IF( C355="M",L355*5, L355*4))</f>
        <v>0.28000000000000003</v>
      </c>
      <c r="AG355">
        <f>IF(D355="D",M355*3, IF( D355="M",M355*3, M355*3))</f>
        <v>0.06</v>
      </c>
      <c r="AH355">
        <f>IFERROR(((VLOOKUP(Q355,'Team data'!$B$2:$L$21,11)*$AF355)+(VLOOKUP(Q355,'Team data'!$B$2:$L$21,11)*$AG355)+$AE355),0)+IFERROR((VLOOKUP(R355,'Team data'!$B$2:$L$21,11)*$AF355)+(VLOOKUP(R355,'Team data'!$B$2:$L$21,11)*$AG355)+$AE355,0)</f>
        <v>2.4240181055123071</v>
      </c>
      <c r="AI355">
        <f>IFERROR((VLOOKUP(S355,'Team data'!$B$2:$L$21,11)*$AF355)+(VLOOKUP(S355,'Team data'!$B$2:$L$21,11)*$AG355)+$AE355,0)</f>
        <v>2.2056020138167223</v>
      </c>
      <c r="AJ355">
        <f>IFERROR(((VLOOKUP(T355,'Team data'!$B$2:$L$21,11)*$AF355)+(VLOOKUP(T355,'Team data'!$B$2:$L$21,11)*$AG355)+$AE355),0)+IFERROR((VLOOKUP(U355,'Team data'!$B$2:$L$21,11)*$AF355)+(VLOOKUP(U355,'Team data'!$B$2:$L$21,11)*$AG355)+$AE355,0)</f>
        <v>4.6328944307058713</v>
      </c>
      <c r="AK355">
        <f>IFERROR(((VLOOKUP(V355,'Team data'!$B$2:$L$21,11)*$AF355)+(VLOOKUP(V355,'Team data'!$B$2:$L$21,11)*$AG355)+$AE355),0)+IFERROR((VLOOKUP(W355,'Team data'!$B$2:$L$21,11)*$AF355)+(VLOOKUP(W355,'Team data'!$B$2:$L$21,11)*$AG355)+$AE355,0)</f>
        <v>2.3077080781476802</v>
      </c>
      <c r="AL355">
        <f>IFERROR(((VLOOKUP(X355,'Team data'!$B$2:$L$21,11)*$AF355)+(VLOOKUP(X355,'Team data'!$B$2:$L$21,11)*$AG355)+$AE355),0)+IFERROR((VLOOKUP(Y355,'Team data'!$B$2:$L$21,11)*$AF355)+(VLOOKUP(Y355,'Team data'!$B$2:$L$21,11)*$AG355)+$AE355,0)</f>
        <v>2.2783359433962818</v>
      </c>
      <c r="AM355">
        <f>IFERROR(((VLOOKUP(Z355,'Team data'!$B$2:$L$21,11)*$AF355)+(VLOOKUP(Z355,'Team data'!$B$2:$L$21,11)*$AG355)+$AE355),0)+IFERROR((VLOOKUP(AA355,'Team data'!$B$2:$L$21,11)*$AF355)+(VLOOKUP(AA355,'Team data'!$B$2:$L$21,11)*$AG355)+$AE355,0)</f>
        <v>2.3048123068501227</v>
      </c>
      <c r="AN355">
        <f>IFERROR(((VLOOKUP(AB355,'Team data'!$B$2:$L$21,11)*$AF355)+(VLOOKUP(AB355,'Team data'!$B$2:$L$21,11)*$AG355)+$AE355),0)+IFERROR((VLOOKUP(AC355,'Team data'!$B$2:$L$21,11)*$AF355)+(VLOOKUP(AC355,'Team data'!$B$2:$L$21,11)*$AG355)+$AE355,0)</f>
        <v>2.2146186140859081</v>
      </c>
      <c r="AO355">
        <f>IFERROR((VLOOKUP(AD355,'Team data'!$B$2:$L$21,11)*$AF355)+(VLOOKUP(AD355,'Team data'!$B$2:$L$21,11)*$AG355)+$AE355,0)</f>
        <v>2.4154356441237472</v>
      </c>
      <c r="AP355">
        <f t="shared" si="5"/>
        <v>20.783425136638641</v>
      </c>
    </row>
    <row r="356" spans="1:42">
      <c r="A356" t="s">
        <v>462</v>
      </c>
      <c r="B356" t="s">
        <v>37</v>
      </c>
      <c r="C356" t="s">
        <v>38</v>
      </c>
      <c r="D356" t="s">
        <v>186</v>
      </c>
      <c r="E356" t="s">
        <v>56</v>
      </c>
      <c r="F356" s="2">
        <v>0.12</v>
      </c>
      <c r="G356" s="2">
        <v>0.01</v>
      </c>
      <c r="H356" s="2">
        <v>0.14000000000000001</v>
      </c>
      <c r="I356" s="2">
        <v>0.01</v>
      </c>
      <c r="J356" s="2">
        <v>0.13</v>
      </c>
      <c r="K356" s="2">
        <v>0.01</v>
      </c>
      <c r="L356" s="2">
        <f>(F356+H356+J356)/3</f>
        <v>0.13</v>
      </c>
      <c r="M356" s="2">
        <f>(G356+I356+K356)/3</f>
        <v>0.01</v>
      </c>
      <c r="N356" s="2">
        <f>SUM(L356+M356)</f>
        <v>0.14000000000000001</v>
      </c>
      <c r="O356" s="2">
        <v>96</v>
      </c>
      <c r="P356" t="s">
        <v>41</v>
      </c>
      <c r="Q356" t="s">
        <v>58</v>
      </c>
      <c r="S356" t="s">
        <v>71</v>
      </c>
      <c r="V356" t="s">
        <v>84</v>
      </c>
      <c r="X356" t="s">
        <v>67</v>
      </c>
      <c r="Z356" t="s">
        <v>45</v>
      </c>
      <c r="AA356" t="s">
        <v>48</v>
      </c>
      <c r="AB356" t="s">
        <v>76</v>
      </c>
      <c r="AD356" t="s">
        <v>77</v>
      </c>
      <c r="AE356" t="str">
        <f>IF(O356&gt;59,"2","1")</f>
        <v>2</v>
      </c>
      <c r="AF356">
        <f>IF(C356="D",L356*6, IF( C356="M",L356*5, L356*4))</f>
        <v>0.78</v>
      </c>
      <c r="AG356">
        <f>IF(D356="D",M356*3, IF( D356="M",M356*3, M356*3))</f>
        <v>0.03</v>
      </c>
      <c r="AH356">
        <f>IFERROR(((VLOOKUP(Q356,'Team data'!$B$2:$L$21,11)*$AF356)+(VLOOKUP(Q356,'Team data'!$B$2:$L$21,11)*$AG356)+$AE356),0)+IFERROR((VLOOKUP(R356,'Team data'!$B$2:$L$21,11)*$AF356)+(VLOOKUP(R356,'Team data'!$B$2:$L$21,11)*$AG356)+$AE356,0)</f>
        <v>2.7330692449988856</v>
      </c>
      <c r="AI356">
        <f>IFERROR((VLOOKUP(S356,'Team data'!$B$2:$L$21,11)*$AF356)+(VLOOKUP(S356,'Team data'!$B$2:$L$21,11)*$AG356)+$AE356,0)</f>
        <v>2.8783872646164612</v>
      </c>
      <c r="AJ356">
        <f>IFERROR(((VLOOKUP(T356,'Team data'!$B$2:$L$21,11)*$AF356)+(VLOOKUP(T356,'Team data'!$B$2:$L$21,11)*$AG356)+$AE356),0)+IFERROR((VLOOKUP(U356,'Team data'!$B$2:$L$21,11)*$AF356)+(VLOOKUP(U356,'Team data'!$B$2:$L$21,11)*$AG356)+$AE356,0)</f>
        <v>0</v>
      </c>
      <c r="AK356">
        <f>IFERROR(((VLOOKUP(V356,'Team data'!$B$2:$L$21,11)*$AF356)+(VLOOKUP(V356,'Team data'!$B$2:$L$21,11)*$AG356)+$AE356),0)+IFERROR((VLOOKUP(W356,'Team data'!$B$2:$L$21,11)*$AF356)+(VLOOKUP(W356,'Team data'!$B$2:$L$21,11)*$AG356)+$AE356,0)</f>
        <v>2.8289263448217605</v>
      </c>
      <c r="AL356">
        <f>IFERROR(((VLOOKUP(X356,'Team data'!$B$2:$L$21,11)*$AF356)+(VLOOKUP(X356,'Team data'!$B$2:$L$21,11)*$AG356)+$AE356),0)+IFERROR((VLOOKUP(Y356,'Team data'!$B$2:$L$21,11)*$AF356)+(VLOOKUP(Y356,'Team data'!$B$2:$L$21,11)*$AG356)+$AE356,0)</f>
        <v>2.7330692449988856</v>
      </c>
      <c r="AM356">
        <f>IFERROR(((VLOOKUP(Z356,'Team data'!$B$2:$L$21,11)*$AF356)+(VLOOKUP(Z356,'Team data'!$B$2:$L$21,11)*$AG356)+$AE356),0)+IFERROR((VLOOKUP(AA356,'Team data'!$B$2:$L$21,11)*$AF356)+(VLOOKUP(AA356,'Team data'!$B$2:$L$21,11)*$AG356)+$AE356,0)</f>
        <v>4.8756652146921606</v>
      </c>
      <c r="AN356">
        <f>IFERROR(((VLOOKUP(AB356,'Team data'!$B$2:$L$21,11)*$AF356)+(VLOOKUP(AB356,'Team data'!$B$2:$L$21,11)*$AG356)+$AE356),0)+IFERROR((VLOOKUP(AC356,'Team data'!$B$2:$L$21,11)*$AF356)+(VLOOKUP(AC356,'Team data'!$B$2:$L$21,11)*$AG356)+$AE356,0)</f>
        <v>3.0898542934752475</v>
      </c>
      <c r="AO356">
        <f>IFERROR((VLOOKUP(AD356,'Team data'!$B$2:$L$21,11)*$AF356)+(VLOOKUP(AD356,'Team data'!$B$2:$L$21,11)*$AG356)+$AE356,0)</f>
        <v>2.5112972864987815</v>
      </c>
      <c r="AP356">
        <f t="shared" si="5"/>
        <v>21.650268894102183</v>
      </c>
    </row>
    <row r="357" spans="1:42">
      <c r="A357" t="s">
        <v>463</v>
      </c>
      <c r="B357" t="s">
        <v>87</v>
      </c>
      <c r="C357" t="s">
        <v>88</v>
      </c>
      <c r="D357" t="s">
        <v>128</v>
      </c>
      <c r="E357" t="s">
        <v>80</v>
      </c>
      <c r="F357" s="2">
        <v>0.38</v>
      </c>
      <c r="G357" s="2">
        <v>0.2</v>
      </c>
      <c r="H357" s="2">
        <v>0.41</v>
      </c>
      <c r="I357" s="2">
        <v>0.2</v>
      </c>
      <c r="J357" s="2">
        <v>0.36</v>
      </c>
      <c r="K357" s="2">
        <v>0.18</v>
      </c>
      <c r="L357" s="2">
        <f>(F357+H357+J357)/3</f>
        <v>0.3833333333333333</v>
      </c>
      <c r="M357" s="2">
        <f>(G357+I357+K357)/3</f>
        <v>0.19333333333333336</v>
      </c>
      <c r="N357" s="2">
        <f>SUM(L357+M357)</f>
        <v>0.57666666666666666</v>
      </c>
      <c r="O357" s="2">
        <v>70</v>
      </c>
      <c r="P357" t="s">
        <v>41</v>
      </c>
      <c r="Q357" t="s">
        <v>79</v>
      </c>
      <c r="S357" t="s">
        <v>68</v>
      </c>
      <c r="T357" t="s">
        <v>46</v>
      </c>
      <c r="V357" t="s">
        <v>40</v>
      </c>
      <c r="X357" t="s">
        <v>75</v>
      </c>
      <c r="Z357" t="s">
        <v>56</v>
      </c>
      <c r="AA357" t="s">
        <v>74</v>
      </c>
      <c r="AB357" t="s">
        <v>97</v>
      </c>
      <c r="AC357" t="s">
        <v>90</v>
      </c>
      <c r="AD357" t="s">
        <v>104</v>
      </c>
      <c r="AE357" t="str">
        <f>IF(O357&gt;59,"2","1")</f>
        <v>2</v>
      </c>
      <c r="AF357">
        <f>IF(C357="D",L357*6, IF( C357="M",L357*5, L357*4))</f>
        <v>1.5333333333333332</v>
      </c>
      <c r="AG357">
        <f>IF(D357="D",M357*3, IF( D357="M",M357*3, M357*3))</f>
        <v>0.58000000000000007</v>
      </c>
      <c r="AH357">
        <f>IFERROR(((VLOOKUP(Q357,'Team data'!$B$2:$L$21,11)*$AF357)+(VLOOKUP(Q357,'Team data'!$B$2:$L$21,11)*$AG357)+$AE357),0)+IFERROR((VLOOKUP(R357,'Team data'!$B$2:$L$21,11)*$AF357)+(VLOOKUP(R357,'Team data'!$B$2:$L$21,11)*$AG357)+$AE357,0)</f>
        <v>3.8946176719899781</v>
      </c>
      <c r="AI357">
        <f>IFERROR((VLOOKUP(S357,'Team data'!$B$2:$L$21,11)*$AF357)+(VLOOKUP(S357,'Team data'!$B$2:$L$21,11)*$AG357)+$AE357,0)</f>
        <v>4.1127332736239399</v>
      </c>
      <c r="AJ357">
        <f>IFERROR(((VLOOKUP(T357,'Team data'!$B$2:$L$21,11)*$AF357)+(VLOOKUP(T357,'Team data'!$B$2:$L$21,11)*$AG357)+$AE357),0)+IFERROR((VLOOKUP(U357,'Team data'!$B$2:$L$21,11)*$AF357)+(VLOOKUP(U357,'Team data'!$B$2:$L$21,11)*$AG357)+$AE357,0)</f>
        <v>3.7711600466583723</v>
      </c>
      <c r="AK357">
        <f>IFERROR(((VLOOKUP(V357,'Team data'!$B$2:$L$21,11)*$AF357)+(VLOOKUP(V357,'Team data'!$B$2:$L$21,11)*$AG357)+$AE357),0)+IFERROR((VLOOKUP(W357,'Team data'!$B$2:$L$21,11)*$AF357)+(VLOOKUP(W357,'Team data'!$B$2:$L$21,11)*$AG357)+$AE357,0)</f>
        <v>3.9447299513136316</v>
      </c>
      <c r="AL357">
        <f>IFERROR(((VLOOKUP(X357,'Team data'!$B$2:$L$21,11)*$AF357)+(VLOOKUP(X357,'Team data'!$B$2:$L$21,11)*$AG357)+$AE357),0)+IFERROR((VLOOKUP(Y357,'Team data'!$B$2:$L$21,11)*$AF357)+(VLOOKUP(Y357,'Team data'!$B$2:$L$21,11)*$AG357)+$AE357,0)</f>
        <v>4.2144163251093518</v>
      </c>
      <c r="AM357">
        <f>IFERROR(((VLOOKUP(Z357,'Team data'!$B$2:$L$21,11)*$AF357)+(VLOOKUP(Z357,'Team data'!$B$2:$L$21,11)*$AG357)+$AE357),0)+IFERROR((VLOOKUP(AA357,'Team data'!$B$2:$L$21,11)*$AF357)+(VLOOKUP(AA357,'Team data'!$B$2:$L$21,11)*$AG357)+$AE357,0)</f>
        <v>8.5650764908908297</v>
      </c>
      <c r="AN357">
        <f>IFERROR(((VLOOKUP(AB357,'Team data'!$B$2:$L$21,11)*$AF357)+(VLOOKUP(AB357,'Team data'!$B$2:$L$21,11)*$AG357)+$AE357),0)+IFERROR((VLOOKUP(AC357,'Team data'!$B$2:$L$21,11)*$AF357)+(VLOOKUP(AC357,'Team data'!$B$2:$L$21,11)*$AG357)+$AE357,0)</f>
        <v>8.7156148708009056</v>
      </c>
      <c r="AO357">
        <f>IFERROR((VLOOKUP(AD357,'Team data'!$B$2:$L$21,11)*$AF357)+(VLOOKUP(AD357,'Team data'!$B$2:$L$21,11)*$AG357)+$AE357,0)</f>
        <v>4.3865852356314772</v>
      </c>
      <c r="AP357">
        <f t="shared" si="5"/>
        <v>41.604933866018492</v>
      </c>
    </row>
    <row r="358" spans="1:42">
      <c r="A358" t="s">
        <v>464</v>
      </c>
      <c r="B358" t="s">
        <v>37</v>
      </c>
      <c r="C358" t="s">
        <v>38</v>
      </c>
      <c r="D358" t="s">
        <v>147</v>
      </c>
      <c r="E358" t="s">
        <v>48</v>
      </c>
      <c r="F358" s="2">
        <v>7.0000000000000007E-2</v>
      </c>
      <c r="G358" s="2">
        <v>0.06</v>
      </c>
      <c r="H358" s="2">
        <v>0.08</v>
      </c>
      <c r="I358" s="2">
        <v>0.1</v>
      </c>
      <c r="J358" s="2">
        <v>0.09</v>
      </c>
      <c r="K358" s="2">
        <v>0.1</v>
      </c>
      <c r="L358" s="2">
        <f>(F358+H358+J358)/3</f>
        <v>0.08</v>
      </c>
      <c r="M358" s="2">
        <f>(G358+I358+K358)/3</f>
        <v>8.666666666666667E-2</v>
      </c>
      <c r="N358" s="2">
        <f>SUM(L358+M358)</f>
        <v>0.16666666666666669</v>
      </c>
      <c r="O358" s="2">
        <v>92</v>
      </c>
      <c r="P358" t="s">
        <v>41</v>
      </c>
      <c r="Q358" t="s">
        <v>84</v>
      </c>
      <c r="S358" t="s">
        <v>91</v>
      </c>
      <c r="T358" t="s">
        <v>67</v>
      </c>
      <c r="V358" t="s">
        <v>104</v>
      </c>
      <c r="X358" t="s">
        <v>90</v>
      </c>
      <c r="Z358" t="s">
        <v>61</v>
      </c>
      <c r="AA358" t="s">
        <v>98</v>
      </c>
      <c r="AB358" t="s">
        <v>54</v>
      </c>
      <c r="AD358" t="s">
        <v>58</v>
      </c>
      <c r="AE358" t="str">
        <f>IF(O358&gt;59,"2","1")</f>
        <v>2</v>
      </c>
      <c r="AF358">
        <f>IF(C358="D",L358*6, IF( C358="M",L358*5, L358*4))</f>
        <v>0.48</v>
      </c>
      <c r="AG358">
        <f>IF(D358="D",M358*3, IF( D358="M",M358*3, M358*3))</f>
        <v>0.26</v>
      </c>
      <c r="AH358">
        <f>IFERROR(((VLOOKUP(Q358,'Team data'!$B$2:$L$21,11)*$AF358)+(VLOOKUP(Q358,'Team data'!$B$2:$L$21,11)*$AG358)+$AE358),0)+IFERROR((VLOOKUP(R358,'Team data'!$B$2:$L$21,11)*$AF358)+(VLOOKUP(R358,'Team data'!$B$2:$L$21,11)*$AG358)+$AE358,0)</f>
        <v>2.7572907347754354</v>
      </c>
      <c r="AI358">
        <f>IFERROR((VLOOKUP(S358,'Team data'!$B$2:$L$21,11)*$AF358)+(VLOOKUP(S358,'Team data'!$B$2:$L$21,11)*$AG358)+$AE358,0)</f>
        <v>2.4671111012458002</v>
      </c>
      <c r="AJ358">
        <f>IFERROR(((VLOOKUP(T358,'Team data'!$B$2:$L$21,11)*$AF358)+(VLOOKUP(T358,'Team data'!$B$2:$L$21,11)*$AG358)+$AE358),0)+IFERROR((VLOOKUP(U358,'Team data'!$B$2:$L$21,11)*$AF358)+(VLOOKUP(U358,'Team data'!$B$2:$L$21,11)*$AG358)+$AE358,0)</f>
        <v>2.6697175818508336</v>
      </c>
      <c r="AK358">
        <f>IFERROR(((VLOOKUP(V358,'Team data'!$B$2:$L$21,11)*$AF358)+(VLOOKUP(V358,'Team data'!$B$2:$L$21,11)*$AG358)+$AE358),0)+IFERROR((VLOOKUP(W358,'Team data'!$B$2:$L$21,11)*$AF358)+(VLOOKUP(W358,'Team data'!$B$2:$L$21,11)*$AG358)+$AE358,0)</f>
        <v>2.8356812654734824</v>
      </c>
      <c r="AL358">
        <f>IFERROR(((VLOOKUP(X358,'Team data'!$B$2:$L$21,11)*$AF358)+(VLOOKUP(X358,'Team data'!$B$2:$L$21,11)*$AG358)+$AE358),0)+IFERROR((VLOOKUP(Y358,'Team data'!$B$2:$L$21,11)*$AF358)+(VLOOKUP(Y358,'Team data'!$B$2:$L$21,11)*$AG358)+$AE358,0)</f>
        <v>2.9228629355267861</v>
      </c>
      <c r="AM358">
        <f>IFERROR(((VLOOKUP(Z358,'Team data'!$B$2:$L$21,11)*$AF358)+(VLOOKUP(Z358,'Team data'!$B$2:$L$21,11)*$AG358)+$AE358),0)+IFERROR((VLOOKUP(AA358,'Team data'!$B$2:$L$21,11)*$AF358)+(VLOOKUP(AA358,'Team data'!$B$2:$L$21,11)*$AG358)+$AE358,0)</f>
        <v>5.4967906087764717</v>
      </c>
      <c r="AN358">
        <f>IFERROR(((VLOOKUP(AB358,'Team data'!$B$2:$L$21,11)*$AF358)+(VLOOKUP(AB358,'Team data'!$B$2:$L$21,11)*$AG358)+$AE358),0)+IFERROR((VLOOKUP(AC358,'Team data'!$B$2:$L$21,11)*$AF358)+(VLOOKUP(AC358,'Team data'!$B$2:$L$21,11)*$AG358)+$AE358,0)</f>
        <v>2.6809622226997258</v>
      </c>
      <c r="AO358">
        <f>IFERROR((VLOOKUP(AD358,'Team data'!$B$2:$L$21,11)*$AF358)+(VLOOKUP(AD358,'Team data'!$B$2:$L$21,11)*$AG358)+$AE358,0)</f>
        <v>2.6697175818508336</v>
      </c>
      <c r="AP358">
        <f t="shared" si="5"/>
        <v>24.500134032199369</v>
      </c>
    </row>
    <row r="359" spans="1:42">
      <c r="A359" t="s">
        <v>465</v>
      </c>
      <c r="B359" t="s">
        <v>51</v>
      </c>
      <c r="C359" t="s">
        <v>52</v>
      </c>
      <c r="D359" t="s">
        <v>128</v>
      </c>
      <c r="E359" t="s">
        <v>80</v>
      </c>
      <c r="F359" s="2">
        <v>0.11</v>
      </c>
      <c r="G359" s="2">
        <v>0.1</v>
      </c>
      <c r="H359" s="2">
        <v>0.1</v>
      </c>
      <c r="I359" s="2">
        <v>0.17</v>
      </c>
      <c r="J359" s="2">
        <v>0.12</v>
      </c>
      <c r="K359" s="2">
        <v>0.14000000000000001</v>
      </c>
      <c r="L359" s="2">
        <f>(F359+H359+J359)/3</f>
        <v>0.11</v>
      </c>
      <c r="M359" s="2">
        <f>(G359+I359+K359)/3</f>
        <v>0.13666666666666669</v>
      </c>
      <c r="N359" s="2">
        <f>SUM(L359+M359)</f>
        <v>0.2466666666666667</v>
      </c>
      <c r="O359" s="2">
        <v>58</v>
      </c>
      <c r="P359" t="s">
        <v>41</v>
      </c>
      <c r="Q359" t="s">
        <v>79</v>
      </c>
      <c r="S359" t="s">
        <v>68</v>
      </c>
      <c r="T359" t="s">
        <v>46</v>
      </c>
      <c r="V359" t="s">
        <v>40</v>
      </c>
      <c r="X359" t="s">
        <v>75</v>
      </c>
      <c r="Z359" t="s">
        <v>56</v>
      </c>
      <c r="AA359" t="s">
        <v>74</v>
      </c>
      <c r="AB359" t="s">
        <v>97</v>
      </c>
      <c r="AC359" t="s">
        <v>90</v>
      </c>
      <c r="AD359" t="s">
        <v>104</v>
      </c>
      <c r="AE359" t="str">
        <f>IF(O359&gt;59,"2","1")</f>
        <v>1</v>
      </c>
      <c r="AF359">
        <f>IF(C359="D",L359*6, IF( C359="M",L359*5, L359*4))</f>
        <v>0.55000000000000004</v>
      </c>
      <c r="AG359">
        <f>IF(D359="D",M359*3, IF( D359="M",M359*3, M359*3))</f>
        <v>0.41000000000000003</v>
      </c>
      <c r="AH359">
        <f>IFERROR(((VLOOKUP(Q359,'Team data'!$B$2:$L$21,11)*$AF359)+(VLOOKUP(Q359,'Team data'!$B$2:$L$21,11)*$AG359)+$AE359),0)+IFERROR((VLOOKUP(R359,'Team data'!$B$2:$L$21,11)*$AF359)+(VLOOKUP(R359,'Team data'!$B$2:$L$21,11)*$AG359)+$AE359,0)</f>
        <v>1.8606465134591699</v>
      </c>
      <c r="AI359">
        <f>IFERROR((VLOOKUP(S359,'Team data'!$B$2:$L$21,11)*$AF359)+(VLOOKUP(S359,'Team data'!$B$2:$L$21,11)*$AG359)+$AE359,0)</f>
        <v>1.959727417671443</v>
      </c>
      <c r="AJ359">
        <f>IFERROR(((VLOOKUP(T359,'Team data'!$B$2:$L$21,11)*$AF359)+(VLOOKUP(T359,'Team data'!$B$2:$L$21,11)*$AG359)+$AE359),0)+IFERROR((VLOOKUP(U359,'Team data'!$B$2:$L$21,11)*$AF359)+(VLOOKUP(U359,'Team data'!$B$2:$L$21,11)*$AG359)+$AE359,0)</f>
        <v>1.8045648161476517</v>
      </c>
      <c r="AK359">
        <f>IFERROR(((VLOOKUP(V359,'Team data'!$B$2:$L$21,11)*$AF359)+(VLOOKUP(V359,'Team data'!$B$2:$L$21,11)*$AG359)+$AE359),0)+IFERROR((VLOOKUP(W359,'Team data'!$B$2:$L$21,11)*$AF359)+(VLOOKUP(W359,'Team data'!$B$2:$L$21,11)*$AG359)+$AE359,0)</f>
        <v>1.8834104510699148</v>
      </c>
      <c r="AL359">
        <f>IFERROR(((VLOOKUP(X359,'Team data'!$B$2:$L$21,11)*$AF359)+(VLOOKUP(X359,'Team data'!$B$2:$L$21,11)*$AG359)+$AE359),0)+IFERROR((VLOOKUP(Y359,'Team data'!$B$2:$L$21,11)*$AF359)+(VLOOKUP(Y359,'Team data'!$B$2:$L$21,11)*$AG359)+$AE359,0)</f>
        <v>2.0059178259171819</v>
      </c>
      <c r="AM359">
        <f>IFERROR(((VLOOKUP(Z359,'Team data'!$B$2:$L$21,11)*$AF359)+(VLOOKUP(Z359,'Team data'!$B$2:$L$21,11)*$AG359)+$AE359),0)+IFERROR((VLOOKUP(AA359,'Team data'!$B$2:$L$21,11)*$AF359)+(VLOOKUP(AA359,'Team data'!$B$2:$L$21,11)*$AG359)+$AE359,0)</f>
        <v>4.0737255983857388</v>
      </c>
      <c r="AN359">
        <f>IFERROR(((VLOOKUP(AB359,'Team data'!$B$2:$L$21,11)*$AF359)+(VLOOKUP(AB359,'Team data'!$B$2:$L$21,11)*$AG359)+$AE359),0)+IFERROR((VLOOKUP(AC359,'Team data'!$B$2:$L$21,11)*$AF359)+(VLOOKUP(AC359,'Team data'!$B$2:$L$21,11)*$AG359)+$AE359,0)</f>
        <v>4.1421089633922099</v>
      </c>
      <c r="AO359">
        <f>IFERROR((VLOOKUP(AD359,'Team data'!$B$2:$L$21,11)*$AF359)+(VLOOKUP(AD359,'Team data'!$B$2:$L$21,11)*$AG359)+$AE359,0)</f>
        <v>2.0841270471007345</v>
      </c>
      <c r="AP359">
        <f t="shared" si="5"/>
        <v>19.814228633144047</v>
      </c>
    </row>
    <row r="360" spans="1:42">
      <c r="A360" t="s">
        <v>466</v>
      </c>
      <c r="B360" t="s">
        <v>51</v>
      </c>
      <c r="C360" t="s">
        <v>52</v>
      </c>
      <c r="D360" t="s">
        <v>186</v>
      </c>
      <c r="E360" t="s">
        <v>56</v>
      </c>
      <c r="F360" s="2">
        <v>0.04</v>
      </c>
      <c r="G360" s="2">
        <v>0.09</v>
      </c>
      <c r="H360" s="2">
        <v>0.04</v>
      </c>
      <c r="I360" s="2">
        <v>0.09</v>
      </c>
      <c r="J360" s="2">
        <v>0.04</v>
      </c>
      <c r="K360" s="2">
        <v>0.1</v>
      </c>
      <c r="L360" s="2">
        <f>(F360+H360+J360)/3</f>
        <v>0.04</v>
      </c>
      <c r="M360" s="2">
        <f>(G360+I360+K360)/3</f>
        <v>9.3333333333333338E-2</v>
      </c>
      <c r="N360" s="2">
        <f>SUM(L360+M360)</f>
        <v>0.13333333333333333</v>
      </c>
      <c r="O360" s="2">
        <v>89</v>
      </c>
      <c r="P360" t="s">
        <v>41</v>
      </c>
      <c r="Q360" t="s">
        <v>58</v>
      </c>
      <c r="S360" t="s">
        <v>71</v>
      </c>
      <c r="V360" t="s">
        <v>84</v>
      </c>
      <c r="X360" t="s">
        <v>67</v>
      </c>
      <c r="Z360" t="s">
        <v>45</v>
      </c>
      <c r="AA360" t="s">
        <v>48</v>
      </c>
      <c r="AB360" t="s">
        <v>76</v>
      </c>
      <c r="AD360" t="s">
        <v>77</v>
      </c>
      <c r="AE360" t="str">
        <f>IF(O360&gt;59,"2","1")</f>
        <v>2</v>
      </c>
      <c r="AF360">
        <f>IF(C360="D",L360*6, IF( C360="M",L360*5, L360*4))</f>
        <v>0.2</v>
      </c>
      <c r="AG360">
        <f>IF(D360="D",M360*3, IF( D360="M",M360*3, M360*3))</f>
        <v>0.28000000000000003</v>
      </c>
      <c r="AH360">
        <f>IFERROR(((VLOOKUP(Q360,'Team data'!$B$2:$L$21,11)*$AF360)+(VLOOKUP(Q360,'Team data'!$B$2:$L$21,11)*$AG360)+$AE360),0)+IFERROR((VLOOKUP(R360,'Team data'!$B$2:$L$21,11)*$AF360)+(VLOOKUP(R360,'Team data'!$B$2:$L$21,11)*$AG360)+$AE360,0)</f>
        <v>2.4344114044437841</v>
      </c>
      <c r="AI360">
        <f>IFERROR((VLOOKUP(S360,'Team data'!$B$2:$L$21,11)*$AF360)+(VLOOKUP(S360,'Team data'!$B$2:$L$21,11)*$AG360)+$AE360,0)</f>
        <v>2.5205257864393844</v>
      </c>
      <c r="AJ360">
        <f>IFERROR(((VLOOKUP(T360,'Team data'!$B$2:$L$21,11)*$AF360)+(VLOOKUP(T360,'Team data'!$B$2:$L$21,11)*$AG360)+$AE360),0)+IFERROR((VLOOKUP(U360,'Team data'!$B$2:$L$21,11)*$AF360)+(VLOOKUP(U360,'Team data'!$B$2:$L$21,11)*$AG360)+$AE360,0)</f>
        <v>0</v>
      </c>
      <c r="AK360">
        <f>IFERROR(((VLOOKUP(V360,'Team data'!$B$2:$L$21,11)*$AF360)+(VLOOKUP(V360,'Team data'!$B$2:$L$21,11)*$AG360)+$AE360),0)+IFERROR((VLOOKUP(W360,'Team data'!$B$2:$L$21,11)*$AF360)+(VLOOKUP(W360,'Team data'!$B$2:$L$21,11)*$AG360)+$AE360,0)</f>
        <v>2.4912156117462283</v>
      </c>
      <c r="AL360">
        <f>IFERROR(((VLOOKUP(X360,'Team data'!$B$2:$L$21,11)*$AF360)+(VLOOKUP(X360,'Team data'!$B$2:$L$21,11)*$AG360)+$AE360),0)+IFERROR((VLOOKUP(Y360,'Team data'!$B$2:$L$21,11)*$AF360)+(VLOOKUP(Y360,'Team data'!$B$2:$L$21,11)*$AG360)+$AE360,0)</f>
        <v>2.4344114044437841</v>
      </c>
      <c r="AM360">
        <f>IFERROR(((VLOOKUP(Z360,'Team data'!$B$2:$L$21,11)*$AF360)+(VLOOKUP(Z360,'Team data'!$B$2:$L$21,11)*$AG360)+$AE360),0)+IFERROR((VLOOKUP(AA360,'Team data'!$B$2:$L$21,11)*$AF360)+(VLOOKUP(AA360,'Team data'!$B$2:$L$21,11)*$AG360)+$AE360,0)</f>
        <v>4.5189127198175765</v>
      </c>
      <c r="AN360">
        <f>IFERROR(((VLOOKUP(AB360,'Team data'!$B$2:$L$21,11)*$AF360)+(VLOOKUP(AB360,'Team data'!$B$2:$L$21,11)*$AG360)+$AE360),0)+IFERROR((VLOOKUP(AC360,'Team data'!$B$2:$L$21,11)*$AF360)+(VLOOKUP(AC360,'Team data'!$B$2:$L$21,11)*$AG360)+$AE360,0)</f>
        <v>2.6458395813186653</v>
      </c>
      <c r="AO360">
        <f>IFERROR((VLOOKUP(AD360,'Team data'!$B$2:$L$21,11)*$AF360)+(VLOOKUP(AD360,'Team data'!$B$2:$L$21,11)*$AG360)+$AE360,0)</f>
        <v>2.3029909845918706</v>
      </c>
      <c r="AP360">
        <f t="shared" si="5"/>
        <v>19.348307492801297</v>
      </c>
    </row>
    <row r="361" spans="1:42">
      <c r="A361" t="s">
        <v>467</v>
      </c>
      <c r="B361" t="s">
        <v>37</v>
      </c>
      <c r="C361" t="s">
        <v>38</v>
      </c>
      <c r="D361" t="s">
        <v>108</v>
      </c>
      <c r="E361" t="s">
        <v>74</v>
      </c>
      <c r="F361" s="2">
        <v>0</v>
      </c>
      <c r="G361" s="2">
        <v>0.08</v>
      </c>
      <c r="H361" s="2">
        <v>0</v>
      </c>
      <c r="I361" s="2">
        <v>0</v>
      </c>
      <c r="J361" s="2">
        <v>0</v>
      </c>
      <c r="K361" s="2">
        <v>0</v>
      </c>
      <c r="L361" s="2">
        <f>(F361+H361+J361)/3</f>
        <v>0</v>
      </c>
      <c r="M361" s="2">
        <f>(G361+I361+K361)/3</f>
        <v>2.6666666666666668E-2</v>
      </c>
      <c r="N361" s="2">
        <f>SUM(L361+M361)</f>
        <v>2.6666666666666668E-2</v>
      </c>
      <c r="O361" s="2">
        <v>90</v>
      </c>
      <c r="P361" t="s">
        <v>41</v>
      </c>
      <c r="Q361" t="s">
        <v>97</v>
      </c>
      <c r="S361" t="s">
        <v>66</v>
      </c>
      <c r="T361" t="s">
        <v>71</v>
      </c>
      <c r="U361" t="s">
        <v>75</v>
      </c>
      <c r="V361" t="s">
        <v>58</v>
      </c>
      <c r="X361" t="s">
        <v>59</v>
      </c>
      <c r="Z361" t="s">
        <v>42</v>
      </c>
      <c r="AA361" t="s">
        <v>45</v>
      </c>
      <c r="AB361" t="s">
        <v>57</v>
      </c>
      <c r="AC361" t="s">
        <v>76</v>
      </c>
      <c r="AD361" t="s">
        <v>55</v>
      </c>
      <c r="AE361" t="str">
        <f>IF(O361&gt;59,"2","1")</f>
        <v>2</v>
      </c>
      <c r="AF361">
        <f>IF(C361="D",L361*6, IF( C361="M",L361*5, L361*4))</f>
        <v>0</v>
      </c>
      <c r="AG361">
        <f>IF(D361="D",M361*3, IF( D361="M",M361*3, M361*3))</f>
        <v>0.08</v>
      </c>
      <c r="AH361">
        <f>IFERROR(((VLOOKUP(Q361,'Team data'!$B$2:$L$21,11)*$AF361)+(VLOOKUP(Q361,'Team data'!$B$2:$L$21,11)*$AG361)+$AE361),0)+IFERROR((VLOOKUP(R361,'Team data'!$B$2:$L$21,11)*$AF361)+(VLOOKUP(R361,'Team data'!$B$2:$L$21,11)*$AG361)+$AE361,0)</f>
        <v>2.0787401142797886</v>
      </c>
      <c r="AI361">
        <f>IFERROR((VLOOKUP(S361,'Team data'!$B$2:$L$21,11)*$AF361)+(VLOOKUP(S361,'Team data'!$B$2:$L$21,11)*$AG361)+$AE361,0)</f>
        <v>2.06549081021089</v>
      </c>
      <c r="AJ361">
        <f>IFERROR(((VLOOKUP(T361,'Team data'!$B$2:$L$21,11)*$AF361)+(VLOOKUP(T361,'Team data'!$B$2:$L$21,11)*$AG361)+$AE361),0)+IFERROR((VLOOKUP(U361,'Team data'!$B$2:$L$21,11)*$AF361)+(VLOOKUP(U361,'Team data'!$B$2:$L$21,11)*$AG361)+$AE361,0)</f>
        <v>4.170580783232996</v>
      </c>
      <c r="AK361">
        <f>IFERROR(((VLOOKUP(V361,'Team data'!$B$2:$L$21,11)*$AF361)+(VLOOKUP(V361,'Team data'!$B$2:$L$21,11)*$AG361)+$AE361),0)+IFERROR((VLOOKUP(W361,'Team data'!$B$2:$L$21,11)*$AF361)+(VLOOKUP(W361,'Team data'!$B$2:$L$21,11)*$AG361)+$AE361,0)</f>
        <v>2.0724019007406307</v>
      </c>
      <c r="AL361">
        <f>IFERROR(((VLOOKUP(X361,'Team data'!$B$2:$L$21,11)*$AF361)+(VLOOKUP(X361,'Team data'!$B$2:$L$21,11)*$AG361)+$AE361),0)+IFERROR((VLOOKUP(Y361,'Team data'!$B$2:$L$21,11)*$AF361)+(VLOOKUP(Y361,'Team data'!$B$2:$L$21,11)*$AG361)+$AE361,0)</f>
        <v>2.0669108138270529</v>
      </c>
      <c r="AM361">
        <f>IFERROR(((VLOOKUP(Z361,'Team data'!$B$2:$L$21,11)*$AF361)+(VLOOKUP(Z361,'Team data'!$B$2:$L$21,11)*$AG361)+$AE361),0)+IFERROR((VLOOKUP(AA361,'Team data'!$B$2:$L$21,11)*$AF361)+(VLOOKUP(AA361,'Team data'!$B$2:$L$21,11)*$AG361)+$AE361,0)</f>
        <v>4.1322034299205619</v>
      </c>
      <c r="AN361">
        <f>IFERROR(((VLOOKUP(AB361,'Team data'!$B$2:$L$21,11)*$AF361)+(VLOOKUP(AB361,'Team data'!$B$2:$L$21,11)*$AG361)+$AE361),0)+IFERROR((VLOOKUP(AC361,'Team data'!$B$2:$L$21,11)*$AF361)+(VLOOKUP(AC361,'Team data'!$B$2:$L$21,11)*$AG361)+$AE361,0)</f>
        <v>4.1979838508115055</v>
      </c>
      <c r="AO361">
        <f>IFERROR((VLOOKUP(AD361,'Team data'!$B$2:$L$21,11)*$AF361)+(VLOOKUP(AD361,'Team data'!$B$2:$L$21,11)*$AG361)+$AE361,0)</f>
        <v>2.0799772848059535</v>
      </c>
      <c r="AP361">
        <f t="shared" si="5"/>
        <v>22.864288987829379</v>
      </c>
    </row>
    <row r="362" spans="1:42">
      <c r="A362" t="s">
        <v>468</v>
      </c>
      <c r="B362" t="s">
        <v>51</v>
      </c>
      <c r="C362" t="s">
        <v>52</v>
      </c>
      <c r="D362" t="s">
        <v>122</v>
      </c>
      <c r="E362" t="s">
        <v>61</v>
      </c>
      <c r="F362" s="2">
        <v>7.0000000000000007E-2</v>
      </c>
      <c r="G362" s="2">
        <v>0.15</v>
      </c>
      <c r="H362" s="2">
        <v>7.0000000000000007E-2</v>
      </c>
      <c r="I362" s="2">
        <v>0.12</v>
      </c>
      <c r="J362" s="2">
        <v>0.17</v>
      </c>
      <c r="K362" s="2">
        <v>0.15</v>
      </c>
      <c r="L362" s="2">
        <f>(F362+H362+J362)/3</f>
        <v>0.10333333333333335</v>
      </c>
      <c r="M362" s="2">
        <f>(G362+I362+K362)/3</f>
        <v>0.14000000000000001</v>
      </c>
      <c r="N362" s="2">
        <f>SUM(L362+M362)</f>
        <v>0.24333333333333335</v>
      </c>
      <c r="O362" s="2">
        <v>61</v>
      </c>
      <c r="P362" t="s">
        <v>41</v>
      </c>
      <c r="Q362" t="s">
        <v>59</v>
      </c>
      <c r="S362" t="s">
        <v>56</v>
      </c>
      <c r="T362" t="s">
        <v>74</v>
      </c>
      <c r="U362" t="s">
        <v>66</v>
      </c>
      <c r="V362" t="s">
        <v>47</v>
      </c>
      <c r="X362" t="s">
        <v>91</v>
      </c>
      <c r="Z362" t="s">
        <v>105</v>
      </c>
      <c r="AB362" t="s">
        <v>46</v>
      </c>
      <c r="AD362" t="s">
        <v>84</v>
      </c>
      <c r="AE362" t="str">
        <f>IF(O362&gt;59,"2","1")</f>
        <v>2</v>
      </c>
      <c r="AF362">
        <f>IF(C362="D",L362*6, IF( C362="M",L362*5, L362*4))</f>
        <v>0.51666666666666672</v>
      </c>
      <c r="AG362">
        <f>IF(D362="D",M362*3, IF( D362="M",M362*3, M362*3))</f>
        <v>0.42000000000000004</v>
      </c>
      <c r="AH362">
        <f>IFERROR(((VLOOKUP(Q362,'Team data'!$B$2:$L$21,11)*$AF362)+(VLOOKUP(Q362,'Team data'!$B$2:$L$21,11)*$AG362)+$AE362),0)+IFERROR((VLOOKUP(R362,'Team data'!$B$2:$L$21,11)*$AF362)+(VLOOKUP(R362,'Team data'!$B$2:$L$21,11)*$AG362)+$AE362,0)</f>
        <v>2.7834141118917448</v>
      </c>
      <c r="AI362">
        <f>IFERROR((VLOOKUP(S362,'Team data'!$B$2:$L$21,11)*$AF362)+(VLOOKUP(S362,'Team data'!$B$2:$L$21,11)*$AG362)+$AE362,0)</f>
        <v>2.8788380750709912</v>
      </c>
      <c r="AJ362">
        <f>IFERROR(((VLOOKUP(T362,'Team data'!$B$2:$L$21,11)*$AF362)+(VLOOKUP(T362,'Team data'!$B$2:$L$21,11)*$AG362)+$AE362),0)+IFERROR((VLOOKUP(U362,'Team data'!$B$2:$L$21,11)*$AF362)+(VLOOKUP(U362,'Team data'!$B$2:$L$21,11)*$AG362)+$AE362,0)</f>
        <v>5.9112727067953745</v>
      </c>
      <c r="AK362">
        <f>IFERROR(((VLOOKUP(V362,'Team data'!$B$2:$L$21,11)*$AF362)+(VLOOKUP(V362,'Team data'!$B$2:$L$21,11)*$AG362)+$AE362),0)+IFERROR((VLOOKUP(W362,'Team data'!$B$2:$L$21,11)*$AF362)+(VLOOKUP(W362,'Team data'!$B$2:$L$21,11)*$AG362)+$AE362,0)</f>
        <v>3.2602841829898956</v>
      </c>
      <c r="AL362">
        <f>IFERROR(((VLOOKUP(X362,'Team data'!$B$2:$L$21,11)*$AF362)+(VLOOKUP(X362,'Team data'!$B$2:$L$21,11)*$AG362)+$AE362),0)+IFERROR((VLOOKUP(Y362,'Team data'!$B$2:$L$21,11)*$AF362)+(VLOOKUP(Y362,'Team data'!$B$2:$L$21,11)*$AG362)+$AE362,0)</f>
        <v>2.5912532407660804</v>
      </c>
      <c r="AM362">
        <f>IFERROR(((VLOOKUP(Z362,'Team data'!$B$2:$L$21,11)*$AF362)+(VLOOKUP(Z362,'Team data'!$B$2:$L$21,11)*$AG362)+$AE362),0)+IFERROR((VLOOKUP(AA362,'Team data'!$B$2:$L$21,11)*$AF362)+(VLOOKUP(AA362,'Team data'!$B$2:$L$21,11)*$AG362)+$AE362,0)</f>
        <v>2.4461871247502414</v>
      </c>
      <c r="AN362">
        <f>IFERROR(((VLOOKUP(AB362,'Team data'!$B$2:$L$21,11)*$AF362)+(VLOOKUP(AB362,'Team data'!$B$2:$L$21,11)*$AG362)+$AE362),0)+IFERROR((VLOOKUP(AC362,'Team data'!$B$2:$L$21,11)*$AF362)+(VLOOKUP(AC362,'Team data'!$B$2:$L$21,11)*$AG362)+$AE362,0)</f>
        <v>2.7850094213107299</v>
      </c>
      <c r="AO362">
        <f>IFERROR((VLOOKUP(AD362,'Team data'!$B$2:$L$21,11)*$AF362)+(VLOOKUP(AD362,'Team data'!$B$2:$L$21,11)*$AG362)+$AE362,0)</f>
        <v>2.9585526868103482</v>
      </c>
      <c r="AP362">
        <f t="shared" si="5"/>
        <v>25.614811550385404</v>
      </c>
    </row>
    <row r="363" spans="1:42">
      <c r="A363" t="s">
        <v>469</v>
      </c>
      <c r="B363" t="s">
        <v>51</v>
      </c>
      <c r="C363" t="s">
        <v>52</v>
      </c>
      <c r="D363" t="s">
        <v>150</v>
      </c>
      <c r="E363" t="s">
        <v>99</v>
      </c>
      <c r="F363" s="2">
        <v>0.03</v>
      </c>
      <c r="G363" s="2">
        <v>0.13</v>
      </c>
      <c r="H363" s="2">
        <v>0.03</v>
      </c>
      <c r="I363" s="2">
        <v>0.1</v>
      </c>
      <c r="J363" s="2">
        <v>0.02</v>
      </c>
      <c r="K363" s="2">
        <v>0.01</v>
      </c>
      <c r="L363" s="2">
        <f>(F363+H363+J363)/3</f>
        <v>2.6666666666666668E-2</v>
      </c>
      <c r="M363" s="2">
        <f>(G363+I363+K363)/3</f>
        <v>0.08</v>
      </c>
      <c r="N363" s="2">
        <f>SUM(L363+M363)</f>
        <v>0.10666666666666667</v>
      </c>
      <c r="O363" s="2">
        <v>63</v>
      </c>
      <c r="P363" t="s">
        <v>96</v>
      </c>
      <c r="Q363" t="s">
        <v>61</v>
      </c>
      <c r="S363" t="s">
        <v>60</v>
      </c>
      <c r="T363" t="s">
        <v>67</v>
      </c>
      <c r="V363" t="s">
        <v>43</v>
      </c>
      <c r="X363" t="s">
        <v>74</v>
      </c>
      <c r="Z363" t="s">
        <v>77</v>
      </c>
      <c r="AA363" t="s">
        <v>46</v>
      </c>
      <c r="AB363" t="s">
        <v>44</v>
      </c>
      <c r="AD363" t="s">
        <v>47</v>
      </c>
      <c r="AE363" t="str">
        <f>IF(O363&gt;59,"2","1")</f>
        <v>2</v>
      </c>
      <c r="AF363">
        <f>IF(C363="D",L363*6, IF( C363="M",L363*5, L363*4))</f>
        <v>0.13333333333333333</v>
      </c>
      <c r="AG363">
        <f>IF(D363="D",M363*3, IF( D363="M",M363*3, M363*3))</f>
        <v>0.24</v>
      </c>
      <c r="AH363">
        <f>IFERROR(((VLOOKUP(Q363,'Team data'!$B$2:$L$21,11)*$AF363)+(VLOOKUP(Q363,'Team data'!$B$2:$L$21,11)*$AG363)+$AE363),0)+IFERROR((VLOOKUP(R363,'Team data'!$B$2:$L$21,11)*$AF363)+(VLOOKUP(R363,'Team data'!$B$2:$L$21,11)*$AG363)+$AE363,0)</f>
        <v>2.4048533894528545</v>
      </c>
      <c r="AI363">
        <f>IFERROR((VLOOKUP(S363,'Team data'!$B$2:$L$21,11)*$AF363)+(VLOOKUP(S363,'Team data'!$B$2:$L$21,11)*$AG363)+$AE363,0)</f>
        <v>2.3378755367896096</v>
      </c>
      <c r="AJ363">
        <f>IFERROR(((VLOOKUP(T363,'Team data'!$B$2:$L$21,11)*$AF363)+(VLOOKUP(T363,'Team data'!$B$2:$L$21,11)*$AG363)+$AE363),0)+IFERROR((VLOOKUP(U363,'Team data'!$B$2:$L$21,11)*$AF363)+(VLOOKUP(U363,'Team data'!$B$2:$L$21,11)*$AG363)+$AE363,0)</f>
        <v>2.3378755367896096</v>
      </c>
      <c r="AK363">
        <f>IFERROR(((VLOOKUP(V363,'Team data'!$B$2:$L$21,11)*$AF363)+(VLOOKUP(V363,'Team data'!$B$2:$L$21,11)*$AG363)+$AE363),0)+IFERROR((VLOOKUP(W363,'Team data'!$B$2:$L$21,11)*$AF363)+(VLOOKUP(W363,'Team data'!$B$2:$L$21,11)*$AG363)+$AE363,0)</f>
        <v>2.3346958663452329</v>
      </c>
      <c r="AL363">
        <f>IFERROR(((VLOOKUP(X363,'Team data'!$B$2:$L$21,11)*$AF363)+(VLOOKUP(X363,'Team data'!$B$2:$L$21,11)*$AG363)+$AE363),0)+IFERROR((VLOOKUP(Y363,'Team data'!$B$2:$L$21,11)*$AF363)+(VLOOKUP(Y363,'Team data'!$B$2:$L$21,11)*$AG363)+$AE363,0)</f>
        <v>2.456164628841762</v>
      </c>
      <c r="AM363">
        <f>IFERROR(((VLOOKUP(Z363,'Team data'!$B$2:$L$21,11)*$AF363)+(VLOOKUP(Z363,'Team data'!$B$2:$L$21,11)*$AG363)+$AE363),0)+IFERROR((VLOOKUP(AA363,'Team data'!$B$2:$L$21,11)*$AF363)+(VLOOKUP(AA363,'Team data'!$B$2:$L$21,11)*$AG363)+$AE363,0)</f>
        <v>4.5485459720733195</v>
      </c>
      <c r="AN363">
        <f>IFERROR(((VLOOKUP(AB363,'Team data'!$B$2:$L$21,11)*$AF363)+(VLOOKUP(AB363,'Team data'!$B$2:$L$21,11)*$AG363)+$AE363),0)+IFERROR((VLOOKUP(AC363,'Team data'!$B$2:$L$21,11)*$AF363)+(VLOOKUP(AC363,'Team data'!$B$2:$L$21,11)*$AG363)+$AE363,0)</f>
        <v>2.3820565869137331</v>
      </c>
      <c r="AO363">
        <f>IFERROR((VLOOKUP(AD363,'Team data'!$B$2:$L$21,11)*$AF363)+(VLOOKUP(AD363,'Team data'!$B$2:$L$21,11)*$AG363)+$AE363,0)</f>
        <v>2.502319674358962</v>
      </c>
      <c r="AP363">
        <f t="shared" si="5"/>
        <v>21.304387191565084</v>
      </c>
    </row>
    <row r="364" spans="1:42">
      <c r="A364" t="s">
        <v>470</v>
      </c>
      <c r="B364" t="s">
        <v>51</v>
      </c>
      <c r="C364" t="s">
        <v>52</v>
      </c>
      <c r="D364" t="s">
        <v>110</v>
      </c>
      <c r="E364" t="s">
        <v>91</v>
      </c>
      <c r="F364" s="2">
        <v>0.57999999999999996</v>
      </c>
      <c r="G364" s="2">
        <v>0.15</v>
      </c>
      <c r="H364" s="2">
        <v>0.55000000000000004</v>
      </c>
      <c r="I364" s="2">
        <v>0.18</v>
      </c>
      <c r="J364" s="2">
        <v>0.54</v>
      </c>
      <c r="K364" s="2">
        <v>0.2</v>
      </c>
      <c r="L364" s="2">
        <f>(F364+H364+J364)/3</f>
        <v>0.55666666666666664</v>
      </c>
      <c r="M364" s="2">
        <f>(G364+I364+K364)/3</f>
        <v>0.17666666666666667</v>
      </c>
      <c r="N364" s="2">
        <f>SUM(L364+M364)</f>
        <v>0.73333333333333328</v>
      </c>
      <c r="O364" s="4">
        <v>91</v>
      </c>
      <c r="P364" t="s">
        <v>41</v>
      </c>
      <c r="Q364" t="s">
        <v>104</v>
      </c>
      <c r="S364" t="s">
        <v>105</v>
      </c>
      <c r="T364" t="s">
        <v>69</v>
      </c>
      <c r="V364" t="s">
        <v>42</v>
      </c>
      <c r="X364" t="s">
        <v>71</v>
      </c>
      <c r="Z364" t="s">
        <v>99</v>
      </c>
      <c r="AA364" t="s">
        <v>111</v>
      </c>
      <c r="AB364" t="s">
        <v>68</v>
      </c>
      <c r="AD364" t="s">
        <v>56</v>
      </c>
      <c r="AE364" t="str">
        <f>IF(O364&gt;59,"2","1")</f>
        <v>2</v>
      </c>
      <c r="AF364">
        <f>IF(C364="D",L364*6, IF( C364="M",L364*5, L364*4))</f>
        <v>2.7833333333333332</v>
      </c>
      <c r="AG364">
        <f>IF(D364="D",M364*3, IF( D364="M",M364*3, M364*3))</f>
        <v>0.53</v>
      </c>
      <c r="AH364">
        <f>IFERROR(((VLOOKUP(Q364,'Team data'!$B$2:$L$21,11)*$AF364)+(VLOOKUP(Q364,'Team data'!$B$2:$L$21,11)*$AG364)+$AE364),0)+IFERROR((VLOOKUP(R364,'Team data'!$B$2:$L$21,11)*$AF364)+(VLOOKUP(R364,'Team data'!$B$2:$L$21,11)*$AG364)+$AE364,0)</f>
        <v>5.7417440445073957</v>
      </c>
      <c r="AI364">
        <f>IFERROR((VLOOKUP(S364,'Team data'!$B$2:$L$21,11)*$AF364)+(VLOOKUP(S364,'Team data'!$B$2:$L$21,11)*$AG364)+$AE364,0)</f>
        <v>3.5783274092588604</v>
      </c>
      <c r="AJ364">
        <f>IFERROR(((VLOOKUP(T364,'Team data'!$B$2:$L$21,11)*$AF364)+(VLOOKUP(T364,'Team data'!$B$2:$L$21,11)*$AG364)+$AE364),0)+IFERROR((VLOOKUP(U364,'Team data'!$B$2:$L$21,11)*$AF364)+(VLOOKUP(U364,'Team data'!$B$2:$L$21,11)*$AG364)+$AE364,0)</f>
        <v>5.261153066421234</v>
      </c>
      <c r="AK364">
        <f>IFERROR(((VLOOKUP(V364,'Team data'!$B$2:$L$21,11)*$AF364)+(VLOOKUP(V364,'Team data'!$B$2:$L$21,11)*$AG364)+$AE364),0)+IFERROR((VLOOKUP(W364,'Team data'!$B$2:$L$21,11)*$AF364)+(VLOOKUP(W364,'Team data'!$B$2:$L$21,11)*$AG364)+$AE364,0)</f>
        <v>5.4718136075058288</v>
      </c>
      <c r="AL364">
        <f>IFERROR(((VLOOKUP(X364,'Team data'!$B$2:$L$21,11)*$AF364)+(VLOOKUP(X364,'Team data'!$B$2:$L$21,11)*$AG364)+$AE364),0)+IFERROR((VLOOKUP(Y364,'Team data'!$B$2:$L$21,11)*$AF364)+(VLOOKUP(Y364,'Team data'!$B$2:$L$21,11)*$AG364)+$AE364,0)</f>
        <v>5.5930738313940846</v>
      </c>
      <c r="AM364">
        <f>IFERROR(((VLOOKUP(Z364,'Team data'!$B$2:$L$21,11)*$AF364)+(VLOOKUP(Z364,'Team data'!$B$2:$L$21,11)*$AG364)+$AE364),0)+IFERROR((VLOOKUP(AA364,'Team data'!$B$2:$L$21,11)*$AF364)+(VLOOKUP(AA364,'Team data'!$B$2:$L$21,11)*$AG364)+$AE364,0)</f>
        <v>9.76986826167823</v>
      </c>
      <c r="AN364">
        <f>IFERROR(((VLOOKUP(AB364,'Team data'!$B$2:$L$21,11)*$AF364)+(VLOOKUP(AB364,'Team data'!$B$2:$L$21,11)*$AG364)+$AE364),0)+IFERROR((VLOOKUP(AC364,'Team data'!$B$2:$L$21,11)*$AF364)+(VLOOKUP(AC364,'Team data'!$B$2:$L$21,11)*$AG364)+$AE364,0)</f>
        <v>5.3123925457132444</v>
      </c>
      <c r="AO364">
        <f>IFERROR((VLOOKUP(AD364,'Team data'!$B$2:$L$21,11)*$AF364)+(VLOOKUP(AD364,'Team data'!$B$2:$L$21,11)*$AG364)+$AE364,0)</f>
        <v>5.1087724079023671</v>
      </c>
      <c r="AP364">
        <f t="shared" si="5"/>
        <v>45.837145174381241</v>
      </c>
    </row>
    <row r="365" spans="1:42">
      <c r="A365" t="s">
        <v>471</v>
      </c>
      <c r="B365" t="s">
        <v>51</v>
      </c>
      <c r="C365" t="s">
        <v>52</v>
      </c>
      <c r="D365" t="s">
        <v>39</v>
      </c>
      <c r="E365" t="s">
        <v>40</v>
      </c>
      <c r="F365" s="2">
        <v>0.21</v>
      </c>
      <c r="G365" s="2">
        <v>0.13</v>
      </c>
      <c r="H365" s="2">
        <v>0.22</v>
      </c>
      <c r="I365" s="2">
        <v>0.2</v>
      </c>
      <c r="J365" s="2">
        <v>0.25</v>
      </c>
      <c r="K365" s="2">
        <v>0.17</v>
      </c>
      <c r="L365" s="2">
        <f>(F365+H365+J365)/3</f>
        <v>0.22666666666666666</v>
      </c>
      <c r="M365" s="2">
        <f>(G365+I365+K365)/3</f>
        <v>0.16666666666666666</v>
      </c>
      <c r="N365" s="2">
        <f>SUM(L365+M365)</f>
        <v>0.39333333333333331</v>
      </c>
      <c r="O365" s="2">
        <v>73</v>
      </c>
      <c r="P365" t="s">
        <v>41</v>
      </c>
      <c r="Q365" t="s">
        <v>42</v>
      </c>
      <c r="S365" t="s">
        <v>43</v>
      </c>
      <c r="T365" t="s">
        <v>44</v>
      </c>
      <c r="V365" t="s">
        <v>45</v>
      </c>
      <c r="X365" t="s">
        <v>46</v>
      </c>
      <c r="Z365" t="s">
        <v>47</v>
      </c>
      <c r="AB365" t="s">
        <v>48</v>
      </c>
      <c r="AD365" t="s">
        <v>49</v>
      </c>
      <c r="AE365" t="str">
        <f>IF(O365&gt;59,"2","1")</f>
        <v>2</v>
      </c>
      <c r="AF365">
        <f>IF(C365="D",L365*6, IF( C365="M",L365*5, L365*4))</f>
        <v>1.1333333333333333</v>
      </c>
      <c r="AG365">
        <f>IF(D365="D",M365*3, IF( D365="M",M365*3, M365*3))</f>
        <v>0.5</v>
      </c>
      <c r="AH365">
        <f>IFERROR(((VLOOKUP(Q365,'Team data'!$B$2:$L$21,11)*$AF365)+(VLOOKUP(Q365,'Team data'!$B$2:$L$21,11)*$AG365)+$AE365),0)+IFERROR((VLOOKUP(R365,'Team data'!$B$2:$L$21,11)*$AF365)+(VLOOKUP(R365,'Team data'!$B$2:$L$21,11)*$AG365)+$AE365,0)</f>
        <v>3.7114574121507609</v>
      </c>
      <c r="AI365">
        <f>IFERROR((VLOOKUP(S365,'Team data'!$B$2:$L$21,11)*$AF365)+(VLOOKUP(S365,'Team data'!$B$2:$L$21,11)*$AG365)+$AE365,0)</f>
        <v>3.4642944152603929</v>
      </c>
      <c r="AJ365">
        <f>IFERROR(((VLOOKUP(T365,'Team data'!$B$2:$L$21,11)*$AF365)+(VLOOKUP(T365,'Team data'!$B$2:$L$21,11)*$AG365)+$AE365),0)+IFERROR((VLOOKUP(U365,'Team data'!$B$2:$L$21,11)*$AF365)+(VLOOKUP(U365,'Team data'!$B$2:$L$21,11)*$AG365)+$AE365,0)</f>
        <v>3.6714975677475823</v>
      </c>
      <c r="AK365">
        <f>IFERROR(((VLOOKUP(V365,'Team data'!$B$2:$L$21,11)*$AF365)+(VLOOKUP(V365,'Team data'!$B$2:$L$21,11)*$AG365)+$AE365),0)+IFERROR((VLOOKUP(W365,'Team data'!$B$2:$L$21,11)*$AF365)+(VLOOKUP(W365,'Team data'!$B$2:$L$21,11)*$AG365)+$AE365,0)</f>
        <v>2.9876959487273904</v>
      </c>
      <c r="AL365">
        <f>IFERROR(((VLOOKUP(X365,'Team data'!$B$2:$L$21,11)*$AF365)+(VLOOKUP(X365,'Team data'!$B$2:$L$21,11)*$AG365)+$AE365),0)+IFERROR((VLOOKUP(Y365,'Team data'!$B$2:$L$21,11)*$AF365)+(VLOOKUP(Y365,'Team data'!$B$2:$L$21,11)*$AG365)+$AE365,0)</f>
        <v>3.3688776385845465</v>
      </c>
      <c r="AM365">
        <f>IFERROR(((VLOOKUP(Z365,'Team data'!$B$2:$L$21,11)*$AF365)+(VLOOKUP(Z365,'Team data'!$B$2:$L$21,11)*$AG365)+$AE365),0)+IFERROR((VLOOKUP(AA365,'Team data'!$B$2:$L$21,11)*$AF365)+(VLOOKUP(AA365,'Team data'!$B$2:$L$21,11)*$AG365)+$AE365,0)</f>
        <v>4.1976485753204589</v>
      </c>
      <c r="AN365">
        <f>IFERROR(((VLOOKUP(AB365,'Team data'!$B$2:$L$21,11)*$AF365)+(VLOOKUP(AB365,'Team data'!$B$2:$L$21,11)*$AG365)+$AE365),0)+IFERROR((VLOOKUP(AC365,'Team data'!$B$2:$L$21,11)*$AF365)+(VLOOKUP(AC365,'Team data'!$B$2:$L$21,11)*$AG365)+$AE365,0)</f>
        <v>2.778048722874086</v>
      </c>
      <c r="AO365">
        <f>IFERROR((VLOOKUP(AD365,'Team data'!$B$2:$L$21,11)*$AF365)+(VLOOKUP(AD365,'Team data'!$B$2:$L$21,11)*$AG365)+$AE365,0)</f>
        <v>3.4782054734545427</v>
      </c>
      <c r="AP365">
        <f t="shared" si="5"/>
        <v>27.657725754119763</v>
      </c>
    </row>
    <row r="366" spans="1:42">
      <c r="A366" t="s">
        <v>472</v>
      </c>
      <c r="B366" t="s">
        <v>87</v>
      </c>
      <c r="C366" t="s">
        <v>88</v>
      </c>
      <c r="D366" t="s">
        <v>83</v>
      </c>
      <c r="E366" t="s">
        <v>42</v>
      </c>
      <c r="F366" s="2">
        <v>0.25</v>
      </c>
      <c r="G366" s="2">
        <v>0.08</v>
      </c>
      <c r="H366" s="2">
        <v>0.26</v>
      </c>
      <c r="I366" s="2">
        <v>7.0000000000000007E-2</v>
      </c>
      <c r="J366" s="2">
        <v>0.27</v>
      </c>
      <c r="K366" s="2">
        <v>0.08</v>
      </c>
      <c r="L366" s="2">
        <f>(F366+H366+J366)/3</f>
        <v>0.26</v>
      </c>
      <c r="M366" s="2">
        <f>(G366+I366+K366)/3</f>
        <v>7.6666666666666675E-2</v>
      </c>
      <c r="N366" s="2">
        <f>SUM(L366+M366)</f>
        <v>0.33666666666666667</v>
      </c>
      <c r="O366" s="2">
        <v>56</v>
      </c>
      <c r="P366" t="s">
        <v>41</v>
      </c>
      <c r="Q366" t="s">
        <v>54</v>
      </c>
      <c r="R366" t="s">
        <v>84</v>
      </c>
      <c r="S366" t="s">
        <v>69</v>
      </c>
      <c r="T366" t="s">
        <v>74</v>
      </c>
      <c r="V366" t="s">
        <v>77</v>
      </c>
      <c r="X366" t="s">
        <v>80</v>
      </c>
      <c r="Z366" t="s">
        <v>85</v>
      </c>
      <c r="AA366" t="s">
        <v>66</v>
      </c>
      <c r="AB366" t="s">
        <v>79</v>
      </c>
      <c r="AC366" t="s">
        <v>57</v>
      </c>
      <c r="AD366" t="s">
        <v>78</v>
      </c>
      <c r="AE366" t="str">
        <f>IF(O366&gt;59,"2","1")</f>
        <v>1</v>
      </c>
      <c r="AF366">
        <f>IF(C366="D",L366*6, IF( C366="M",L366*5, L366*4))</f>
        <v>1.04</v>
      </c>
      <c r="AG366">
        <f>IF(D366="D",M366*3, IF( D366="M",M366*3, M366*3))</f>
        <v>0.23000000000000004</v>
      </c>
      <c r="AH366">
        <f>IFERROR(((VLOOKUP(Q366,'Team data'!$B$2:$L$21,11)*$AF366)+(VLOOKUP(Q366,'Team data'!$B$2:$L$21,11)*$AG366)+$AE366),0)+IFERROR((VLOOKUP(R366,'Team data'!$B$2:$L$21,11)*$AF366)+(VLOOKUP(R366,'Team data'!$B$2:$L$21,11)*$AG366)+$AE366,0)</f>
        <v>4.4683530486398038</v>
      </c>
      <c r="AI366">
        <f>IFERROR((VLOOKUP(S366,'Team data'!$B$2:$L$21,11)*$AF366)+(VLOOKUP(S366,'Team data'!$B$2:$L$21,11)*$AG366)+$AE366,0)</f>
        <v>2.2499993141916401</v>
      </c>
      <c r="AJ366">
        <f>IFERROR(((VLOOKUP(T366,'Team data'!$B$2:$L$21,11)*$AF366)+(VLOOKUP(T366,'Team data'!$B$2:$L$21,11)*$AG366)+$AE366),0)+IFERROR((VLOOKUP(U366,'Team data'!$B$2:$L$21,11)*$AF366)+(VLOOKUP(U366,'Team data'!$B$2:$L$21,11)*$AG366)+$AE366,0)</f>
        <v>2.5517743177563506</v>
      </c>
      <c r="AK366">
        <f>IFERROR(((VLOOKUP(V366,'Team data'!$B$2:$L$21,11)*$AF366)+(VLOOKUP(V366,'Team data'!$B$2:$L$21,11)*$AG366)+$AE366),0)+IFERROR((VLOOKUP(W366,'Team data'!$B$2:$L$21,11)*$AF366)+(VLOOKUP(W366,'Team data'!$B$2:$L$21,11)*$AG366)+$AE366,0)</f>
        <v>1.8016636467326572</v>
      </c>
      <c r="AL366">
        <f>IFERROR(((VLOOKUP(X366,'Team data'!$B$2:$L$21,11)*$AF366)+(VLOOKUP(X366,'Team data'!$B$2:$L$21,11)*$AG366)+$AE366),0)+IFERROR((VLOOKUP(Y366,'Team data'!$B$2:$L$21,11)*$AF366)+(VLOOKUP(Y366,'Team data'!$B$2:$L$21,11)*$AG366)+$AE366,0)</f>
        <v>1.7679839927859913</v>
      </c>
      <c r="AM366">
        <f>IFERROR(((VLOOKUP(Z366,'Team data'!$B$2:$L$21,11)*$AF366)+(VLOOKUP(Z366,'Team data'!$B$2:$L$21,11)*$AG366)+$AE366),0)+IFERROR((VLOOKUP(AA366,'Team data'!$B$2:$L$21,11)*$AF366)+(VLOOKUP(AA366,'Team data'!$B$2:$L$21,11)*$AG366)+$AE366,0)</f>
        <v>4.5914409298542278</v>
      </c>
      <c r="AN366">
        <f>IFERROR(((VLOOKUP(AB366,'Team data'!$B$2:$L$21,11)*$AF366)+(VLOOKUP(AB366,'Team data'!$B$2:$L$21,11)*$AG366)+$AE366),0)+IFERROR((VLOOKUP(AC366,'Team data'!$B$2:$L$21,11)*$AF366)+(VLOOKUP(AC366,'Team data'!$B$2:$L$21,11)*$AG366)+$AE366,0)</f>
        <v>4.5727733561573736</v>
      </c>
      <c r="AO366">
        <f>IFERROR((VLOOKUP(AD366,'Team data'!$B$2:$L$21,11)*$AF366)+(VLOOKUP(AD366,'Team data'!$B$2:$L$21,11)*$AG366)+$AE366,0)</f>
        <v>2.064372204695331</v>
      </c>
      <c r="AP366">
        <f t="shared" si="5"/>
        <v>24.068360810813378</v>
      </c>
    </row>
    <row r="367" spans="1:42">
      <c r="A367" t="s">
        <v>473</v>
      </c>
      <c r="B367" t="s">
        <v>51</v>
      </c>
      <c r="C367" t="s">
        <v>52</v>
      </c>
      <c r="D367" t="s">
        <v>125</v>
      </c>
      <c r="E367" t="s">
        <v>79</v>
      </c>
      <c r="F367" s="2">
        <v>0.13</v>
      </c>
      <c r="G367" s="2">
        <v>0.25</v>
      </c>
      <c r="H367" s="2">
        <v>0.16</v>
      </c>
      <c r="I367" s="2">
        <v>0.27</v>
      </c>
      <c r="J367" s="2">
        <v>0.12</v>
      </c>
      <c r="K367" s="2">
        <v>0.19</v>
      </c>
      <c r="L367" s="2">
        <f>(F367+H367+J367)/3</f>
        <v>0.13666666666666669</v>
      </c>
      <c r="M367" s="2">
        <f>(G367+I367+K367)/3</f>
        <v>0.23666666666666666</v>
      </c>
      <c r="N367" s="2">
        <f>SUM(L367+M367)</f>
        <v>0.37333333333333335</v>
      </c>
      <c r="O367" s="2">
        <v>36</v>
      </c>
      <c r="P367" t="s">
        <v>41</v>
      </c>
      <c r="Q367" t="s">
        <v>45</v>
      </c>
      <c r="S367" t="s">
        <v>40</v>
      </c>
      <c r="T367" t="s">
        <v>57</v>
      </c>
      <c r="X367" t="s">
        <v>97</v>
      </c>
      <c r="Z367" t="s">
        <v>55</v>
      </c>
      <c r="AB367" t="s">
        <v>75</v>
      </c>
      <c r="AD367" t="s">
        <v>70</v>
      </c>
      <c r="AE367" t="str">
        <f>IF(O367&gt;59,"2","1")</f>
        <v>1</v>
      </c>
      <c r="AF367">
        <f>IF(C367="D",L367*6, IF( C367="M",L367*5, L367*4))</f>
        <v>0.68333333333333346</v>
      </c>
      <c r="AG367">
        <f>IF(D367="D",M367*3, IF( D367="M",M367*3, M367*3))</f>
        <v>0.71</v>
      </c>
      <c r="AH367">
        <f>IFERROR(((VLOOKUP(Q367,'Team data'!$B$2:$L$21,11)*$AF367)+(VLOOKUP(Q367,'Team data'!$B$2:$L$21,11)*$AG367)+$AE367),0)+IFERROR((VLOOKUP(R367,'Team data'!$B$2:$L$21,11)*$AF367)+(VLOOKUP(R367,'Team data'!$B$2:$L$21,11)*$AG367)+$AE367,0)</f>
        <v>1.8425651154449985</v>
      </c>
      <c r="AI367">
        <f>IFERROR((VLOOKUP(S367,'Team data'!$B$2:$L$21,11)*$AF367)+(VLOOKUP(S367,'Team data'!$B$2:$L$21,11)*$AG367)+$AE367,0)</f>
        <v>2.2821721130111956</v>
      </c>
      <c r="AJ367">
        <f>IFERROR(((VLOOKUP(T367,'Team data'!$B$2:$L$21,11)*$AF367)+(VLOOKUP(T367,'Team data'!$B$2:$L$21,11)*$AG367)+$AE367),0)+IFERROR((VLOOKUP(U367,'Team data'!$B$2:$L$21,11)*$AF367)+(VLOOKUP(U367,'Team data'!$B$2:$L$21,11)*$AG367)+$AE367,0)</f>
        <v>2.5734899503059272</v>
      </c>
      <c r="AK367">
        <f>IFERROR(((VLOOKUP(V367,'Team data'!$B$2:$L$21,11)*$AF367)+(VLOOKUP(V367,'Team data'!$B$2:$L$21,11)*$AG367)+$AE367),0)+IFERROR((VLOOKUP(W367,'Team data'!$B$2:$L$21,11)*$AF367)+(VLOOKUP(W367,'Team data'!$B$2:$L$21,11)*$AG367)+$AE367,0)</f>
        <v>0</v>
      </c>
      <c r="AL367">
        <f>IFERROR(((VLOOKUP(X367,'Team data'!$B$2:$L$21,11)*$AF367)+(VLOOKUP(X367,'Team data'!$B$2:$L$21,11)*$AG367)+$AE367),0)+IFERROR((VLOOKUP(Y367,'Team data'!$B$2:$L$21,11)*$AF367)+(VLOOKUP(Y367,'Team data'!$B$2:$L$21,11)*$AG367)+$AE367,0)</f>
        <v>2.3713903237063141</v>
      </c>
      <c r="AM367">
        <f>IFERROR(((VLOOKUP(Z367,'Team data'!$B$2:$L$21,11)*$AF367)+(VLOOKUP(Z367,'Team data'!$B$2:$L$21,11)*$AG367)+$AE367),0)+IFERROR((VLOOKUP(AA367,'Team data'!$B$2:$L$21,11)*$AF367)+(VLOOKUP(AA367,'Team data'!$B$2:$L$21,11)*$AG367)+$AE367,0)</f>
        <v>2.3929377103703584</v>
      </c>
      <c r="AN367">
        <f>IFERROR(((VLOOKUP(AB367,'Team data'!$B$2:$L$21,11)*$AF367)+(VLOOKUP(AB367,'Team data'!$B$2:$L$21,11)*$AG367)+$AE367),0)+IFERROR((VLOOKUP(AC367,'Team data'!$B$2:$L$21,11)*$AF367)+(VLOOKUP(AC367,'Team data'!$B$2:$L$21,11)*$AG367)+$AE367,0)</f>
        <v>2.4599779556714654</v>
      </c>
      <c r="AO367">
        <f>IFERROR((VLOOKUP(AD367,'Team data'!$B$2:$L$21,11)*$AF367)+(VLOOKUP(AD367,'Team data'!$B$2:$L$21,11)*$AG367)+$AE367,0)</f>
        <v>2.7376428245504352</v>
      </c>
      <c r="AP367">
        <f t="shared" si="5"/>
        <v>16.660175993060694</v>
      </c>
    </row>
    <row r="368" spans="1:42">
      <c r="A368" t="s">
        <v>474</v>
      </c>
      <c r="B368" t="s">
        <v>51</v>
      </c>
      <c r="C368" t="s">
        <v>52</v>
      </c>
      <c r="D368" t="s">
        <v>128</v>
      </c>
      <c r="E368" t="s">
        <v>80</v>
      </c>
      <c r="F368" s="2">
        <v>0.04</v>
      </c>
      <c r="G368" s="2">
        <v>0.06</v>
      </c>
      <c r="H368" s="2">
        <v>0.03</v>
      </c>
      <c r="I368" s="2">
        <v>0</v>
      </c>
      <c r="J368" s="2">
        <v>0.05</v>
      </c>
      <c r="K368" s="2">
        <v>0</v>
      </c>
      <c r="L368" s="2">
        <f>(F368+H368+J368)/3</f>
        <v>0.04</v>
      </c>
      <c r="M368" s="2">
        <f>(G368+I368+K368)/3</f>
        <v>0.02</v>
      </c>
      <c r="N368" s="2">
        <f>SUM(L368+M368)</f>
        <v>0.06</v>
      </c>
      <c r="O368" s="2">
        <v>48</v>
      </c>
      <c r="P368" t="s">
        <v>41</v>
      </c>
      <c r="Q368" t="s">
        <v>79</v>
      </c>
      <c r="S368" t="s">
        <v>68</v>
      </c>
      <c r="T368" t="s">
        <v>46</v>
      </c>
      <c r="V368" t="s">
        <v>40</v>
      </c>
      <c r="X368" t="s">
        <v>75</v>
      </c>
      <c r="Z368" t="s">
        <v>56</v>
      </c>
      <c r="AA368" t="s">
        <v>74</v>
      </c>
      <c r="AB368" t="s">
        <v>97</v>
      </c>
      <c r="AC368" t="s">
        <v>90</v>
      </c>
      <c r="AD368" t="s">
        <v>104</v>
      </c>
      <c r="AE368" t="str">
        <f>IF(O368&gt;59,"2","1")</f>
        <v>1</v>
      </c>
      <c r="AF368">
        <f>IF(C368="D",L368*6, IF( C368="M",L368*5, L368*4))</f>
        <v>0.2</v>
      </c>
      <c r="AG368">
        <f>IF(D368="D",M368*3, IF( D368="M",M368*3, M368*3))</f>
        <v>0.06</v>
      </c>
      <c r="AH368">
        <f>IFERROR(((VLOOKUP(Q368,'Team data'!$B$2:$L$21,11)*$AF368)+(VLOOKUP(Q368,'Team data'!$B$2:$L$21,11)*$AG368)+$AE368),0)+IFERROR((VLOOKUP(R368,'Team data'!$B$2:$L$21,11)*$AF368)+(VLOOKUP(R368,'Team data'!$B$2:$L$21,11)*$AG368)+$AE368,0)</f>
        <v>1.2330917640618586</v>
      </c>
      <c r="AI368">
        <f>IFERROR((VLOOKUP(S368,'Team data'!$B$2:$L$21,11)*$AF368)+(VLOOKUP(S368,'Team data'!$B$2:$L$21,11)*$AG368)+$AE368,0)</f>
        <v>1.2599261756193492</v>
      </c>
      <c r="AJ368">
        <f>IFERROR(((VLOOKUP(T368,'Team data'!$B$2:$L$21,11)*$AF368)+(VLOOKUP(T368,'Team data'!$B$2:$L$21,11)*$AG368)+$AE368),0)+IFERROR((VLOOKUP(U368,'Team data'!$B$2:$L$21,11)*$AF368)+(VLOOKUP(U368,'Team data'!$B$2:$L$21,11)*$AG368)+$AE368,0)</f>
        <v>1.2179029710399889</v>
      </c>
      <c r="AK368">
        <f>IFERROR(((VLOOKUP(V368,'Team data'!$B$2:$L$21,11)*$AF368)+(VLOOKUP(V368,'Team data'!$B$2:$L$21,11)*$AG368)+$AE368),0)+IFERROR((VLOOKUP(W368,'Team data'!$B$2:$L$21,11)*$AF368)+(VLOOKUP(W368,'Team data'!$B$2:$L$21,11)*$AG368)+$AE368,0)</f>
        <v>1.2392569971647687</v>
      </c>
      <c r="AL368">
        <f>IFERROR(((VLOOKUP(X368,'Team data'!$B$2:$L$21,11)*$AF368)+(VLOOKUP(X368,'Team data'!$B$2:$L$21,11)*$AG368)+$AE368),0)+IFERROR((VLOOKUP(Y368,'Team data'!$B$2:$L$21,11)*$AF368)+(VLOOKUP(Y368,'Team data'!$B$2:$L$21,11)*$AG368)+$AE368,0)</f>
        <v>1.2724360778525701</v>
      </c>
      <c r="AM368">
        <f>IFERROR(((VLOOKUP(Z368,'Team data'!$B$2:$L$21,11)*$AF368)+(VLOOKUP(Z368,'Team data'!$B$2:$L$21,11)*$AG368)+$AE368),0)+IFERROR((VLOOKUP(AA368,'Team data'!$B$2:$L$21,11)*$AF368)+(VLOOKUP(AA368,'Team data'!$B$2:$L$21,11)*$AG368)+$AE368,0)</f>
        <v>2.5616340162294708</v>
      </c>
      <c r="AN368">
        <f>IFERROR(((VLOOKUP(AB368,'Team data'!$B$2:$L$21,11)*$AF368)+(VLOOKUP(AB368,'Team data'!$B$2:$L$21,11)*$AG368)+$AE368),0)+IFERROR((VLOOKUP(AC368,'Team data'!$B$2:$L$21,11)*$AF368)+(VLOOKUP(AC368,'Team data'!$B$2:$L$21,11)*$AG368)+$AE368,0)</f>
        <v>2.5801545109187236</v>
      </c>
      <c r="AO368">
        <f>IFERROR((VLOOKUP(AD368,'Team data'!$B$2:$L$21,11)*$AF368)+(VLOOKUP(AD368,'Team data'!$B$2:$L$21,11)*$AG368)+$AE368,0)</f>
        <v>1.2936177419231156</v>
      </c>
      <c r="AP368">
        <f t="shared" si="5"/>
        <v>12.658020254809847</v>
      </c>
    </row>
    <row r="369" spans="1:42">
      <c r="A369" t="s">
        <v>475</v>
      </c>
      <c r="B369" t="s">
        <v>51</v>
      </c>
      <c r="C369" t="s">
        <v>52</v>
      </c>
      <c r="D369" t="s">
        <v>73</v>
      </c>
      <c r="E369" t="s">
        <v>69</v>
      </c>
      <c r="F369" s="2">
        <v>0.05</v>
      </c>
      <c r="G369" s="2">
        <v>0.08</v>
      </c>
      <c r="H369" s="2">
        <v>0.04</v>
      </c>
      <c r="I369" s="2">
        <v>0.09</v>
      </c>
      <c r="J369" s="2">
        <v>0.05</v>
      </c>
      <c r="K369" s="2">
        <v>7.0000000000000007E-2</v>
      </c>
      <c r="L369" s="2">
        <f>(F369+H369+J369)/3</f>
        <v>4.6666666666666669E-2</v>
      </c>
      <c r="M369" s="2">
        <f>(G369+I369+K369)/3</f>
        <v>0.08</v>
      </c>
      <c r="N369" s="2">
        <f>SUM(L369+M369)</f>
        <v>0.12666666666666668</v>
      </c>
      <c r="O369" s="2">
        <v>84</v>
      </c>
      <c r="P369" t="s">
        <v>41</v>
      </c>
      <c r="Q369" t="s">
        <v>74</v>
      </c>
      <c r="S369" t="s">
        <v>75</v>
      </c>
      <c r="T369" t="s">
        <v>76</v>
      </c>
      <c r="U369" t="s">
        <v>77</v>
      </c>
      <c r="V369" t="s">
        <v>78</v>
      </c>
      <c r="X369" t="s">
        <v>79</v>
      </c>
      <c r="Z369" t="s">
        <v>49</v>
      </c>
      <c r="AB369" t="s">
        <v>80</v>
      </c>
      <c r="AD369" t="s">
        <v>81</v>
      </c>
      <c r="AE369" t="str">
        <f>IF(O369&gt;59,"2","1")</f>
        <v>2</v>
      </c>
      <c r="AF369">
        <f>IF(C369="D",L369*6, IF( C369="M",L369*5, L369*4))</f>
        <v>0.23333333333333334</v>
      </c>
      <c r="AG369">
        <f>IF(D369="D",M369*3, IF( D369="M",M369*3, M369*3))</f>
        <v>0.24</v>
      </c>
      <c r="AH369">
        <f>IFERROR(((VLOOKUP(Q369,'Team data'!$B$2:$L$21,11)*$AF369)+(VLOOKUP(Q369,'Team data'!$B$2:$L$21,11)*$AG369)+$AE369),0)+IFERROR((VLOOKUP(R369,'Team data'!$B$2:$L$21,11)*$AF369)+(VLOOKUP(R369,'Team data'!$B$2:$L$21,11)*$AG369)+$AE369,0)</f>
        <v>2.578351582995805</v>
      </c>
      <c r="AI369">
        <f>IFERROR((VLOOKUP(S369,'Team data'!$B$2:$L$21,11)*$AF369)+(VLOOKUP(S369,'Team data'!$B$2:$L$21,11)*$AG369)+$AE369,0)</f>
        <v>2.4959733725008326</v>
      </c>
      <c r="AJ369">
        <f>IFERROR(((VLOOKUP(T369,'Team data'!$B$2:$L$21,11)*$AF369)+(VLOOKUP(T369,'Team data'!$B$2:$L$21,11)*$AG369)+$AE369),0)+IFERROR((VLOOKUP(U369,'Team data'!$B$2:$L$21,11)*$AF369)+(VLOOKUP(U369,'Team data'!$B$2:$L$21,11)*$AG369)+$AE369,0)</f>
        <v>4.9356523636062226</v>
      </c>
      <c r="AK369">
        <f>IFERROR(((VLOOKUP(V369,'Team data'!$B$2:$L$21,11)*$AF369)+(VLOOKUP(V369,'Team data'!$B$2:$L$21,11)*$AG369)+$AE369),0)+IFERROR((VLOOKUP(W369,'Team data'!$B$2:$L$21,11)*$AF369)+(VLOOKUP(W369,'Team data'!$B$2:$L$21,11)*$AG369)+$AE369,0)</f>
        <v>2.3966951524061337</v>
      </c>
      <c r="AL369">
        <f>IFERROR(((VLOOKUP(X369,'Team data'!$B$2:$L$21,11)*$AF369)+(VLOOKUP(X369,'Team data'!$B$2:$L$21,11)*$AG369)+$AE369),0)+IFERROR((VLOOKUP(Y369,'Team data'!$B$2:$L$21,11)*$AF369)+(VLOOKUP(Y369,'Team data'!$B$2:$L$21,11)*$AG369)+$AE369,0)</f>
        <v>2.4243465448305628</v>
      </c>
      <c r="AM369">
        <f>IFERROR(((VLOOKUP(Z369,'Team data'!$B$2:$L$21,11)*$AF369)+(VLOOKUP(Z369,'Team data'!$B$2:$L$21,11)*$AG369)+$AE369),0)+IFERROR((VLOOKUP(AA369,'Team data'!$B$2:$L$21,11)*$AF369)+(VLOOKUP(AA369,'Team data'!$B$2:$L$21,11)*$AG369)+$AE369,0)</f>
        <v>2.4283779127153982</v>
      </c>
      <c r="AN369">
        <f>IFERROR(((VLOOKUP(AB369,'Team data'!$B$2:$L$21,11)*$AF369)+(VLOOKUP(AB369,'Team data'!$B$2:$L$21,11)*$AG369)+$AE369),0)+IFERROR((VLOOKUP(AC369,'Team data'!$B$2:$L$21,11)*$AF369)+(VLOOKUP(AC369,'Team data'!$B$2:$L$21,11)*$AG369)+$AE369,0)</f>
        <v>2.286230254529162</v>
      </c>
      <c r="AO369">
        <f>IFERROR((VLOOKUP(AD369,'Team data'!$B$2:$L$21,11)*$AF369)+(VLOOKUP(AD369,'Team data'!$B$2:$L$21,11)*$AG369)+$AE369,0)</f>
        <v>2.3874872937477649</v>
      </c>
      <c r="AP369">
        <f t="shared" si="5"/>
        <v>21.93311447733188</v>
      </c>
    </row>
    <row r="370" spans="1:42">
      <c r="A370" t="s">
        <v>476</v>
      </c>
      <c r="B370" t="s">
        <v>37</v>
      </c>
      <c r="C370" t="s">
        <v>38</v>
      </c>
      <c r="D370" t="s">
        <v>83</v>
      </c>
      <c r="E370" t="s">
        <v>42</v>
      </c>
      <c r="F370" s="2">
        <v>0.01</v>
      </c>
      <c r="G370" s="2">
        <v>0.06</v>
      </c>
      <c r="H370" s="2">
        <v>0.01</v>
      </c>
      <c r="I370" s="2">
        <v>0.04</v>
      </c>
      <c r="J370" s="2">
        <v>0.05</v>
      </c>
      <c r="K370" s="2">
        <v>0.03</v>
      </c>
      <c r="L370" s="2">
        <f>(F370+H370+J370)/3</f>
        <v>2.3333333333333334E-2</v>
      </c>
      <c r="M370" s="2">
        <f>(G370+I370+K370)/3</f>
        <v>4.3333333333333335E-2</v>
      </c>
      <c r="N370" s="2">
        <f>SUM(L370+M370)</f>
        <v>6.6666666666666666E-2</v>
      </c>
      <c r="O370" s="2">
        <v>96</v>
      </c>
      <c r="P370" t="s">
        <v>41</v>
      </c>
      <c r="Q370" t="s">
        <v>54</v>
      </c>
      <c r="R370" t="s">
        <v>84</v>
      </c>
      <c r="S370" t="s">
        <v>69</v>
      </c>
      <c r="T370" t="s">
        <v>74</v>
      </c>
      <c r="V370" t="s">
        <v>77</v>
      </c>
      <c r="X370" t="s">
        <v>80</v>
      </c>
      <c r="Z370" t="s">
        <v>85</v>
      </c>
      <c r="AA370" t="s">
        <v>66</v>
      </c>
      <c r="AB370" t="s">
        <v>79</v>
      </c>
      <c r="AC370" t="s">
        <v>57</v>
      </c>
      <c r="AD370" t="s">
        <v>78</v>
      </c>
      <c r="AE370" t="str">
        <f>IF(O370&gt;59,"2","1")</f>
        <v>2</v>
      </c>
      <c r="AF370">
        <f>IF(C370="D",L370*6, IF( C370="M",L370*5, L370*4))</f>
        <v>0.14000000000000001</v>
      </c>
      <c r="AG370">
        <f>IF(D370="D",M370*3, IF( D370="M",M370*3, M370*3))</f>
        <v>0.13</v>
      </c>
      <c r="AH370">
        <f>IFERROR(((VLOOKUP(Q370,'Team data'!$B$2:$L$21,11)*$AF370)+(VLOOKUP(Q370,'Team data'!$B$2:$L$21,11)*$AG370)+$AE370),0)+IFERROR((VLOOKUP(R370,'Team data'!$B$2:$L$21,11)*$AF370)+(VLOOKUP(R370,'Team data'!$B$2:$L$21,11)*$AG370)+$AE370,0)</f>
        <v>4.5247679709706663</v>
      </c>
      <c r="AI370">
        <f>IFERROR((VLOOKUP(S370,'Team data'!$B$2:$L$21,11)*$AF370)+(VLOOKUP(S370,'Team data'!$B$2:$L$21,11)*$AG370)+$AE370,0)</f>
        <v>2.2657478856942856</v>
      </c>
      <c r="AJ370">
        <f>IFERROR(((VLOOKUP(T370,'Team data'!$B$2:$L$21,11)*$AF370)+(VLOOKUP(T370,'Team data'!$B$2:$L$21,11)*$AG370)+$AE370),0)+IFERROR((VLOOKUP(U370,'Team data'!$B$2:$L$21,11)*$AF370)+(VLOOKUP(U370,'Team data'!$B$2:$L$21,11)*$AG370)+$AE370,0)</f>
        <v>2.3299047762159173</v>
      </c>
      <c r="AK370">
        <f>IFERROR(((VLOOKUP(V370,'Team data'!$B$2:$L$21,11)*$AF370)+(VLOOKUP(V370,'Team data'!$B$2:$L$21,11)*$AG370)+$AE370),0)+IFERROR((VLOOKUP(W370,'Team data'!$B$2:$L$21,11)*$AF370)+(VLOOKUP(W370,'Team data'!$B$2:$L$21,11)*$AG370)+$AE370,0)</f>
        <v>2.1704324288329273</v>
      </c>
      <c r="AL370">
        <f>IFERROR(((VLOOKUP(X370,'Team data'!$B$2:$L$21,11)*$AF370)+(VLOOKUP(X370,'Team data'!$B$2:$L$21,11)*$AG370)+$AE370),0)+IFERROR((VLOOKUP(Y370,'Team data'!$B$2:$L$21,11)*$AF370)+(VLOOKUP(Y370,'Team data'!$B$2:$L$21,11)*$AG370)+$AE370,0)</f>
        <v>2.1632721874426912</v>
      </c>
      <c r="AM370">
        <f>IFERROR(((VLOOKUP(Z370,'Team data'!$B$2:$L$21,11)*$AF370)+(VLOOKUP(Z370,'Team data'!$B$2:$L$21,11)*$AG370)+$AE370),0)+IFERROR((VLOOKUP(AA370,'Team data'!$B$2:$L$21,11)*$AF370)+(VLOOKUP(AA370,'Team data'!$B$2:$L$21,11)*$AG370)+$AE370,0)</f>
        <v>4.5509362606776707</v>
      </c>
      <c r="AN370">
        <f>IFERROR(((VLOOKUP(AB370,'Team data'!$B$2:$L$21,11)*$AF370)+(VLOOKUP(AB370,'Team data'!$B$2:$L$21,11)*$AG370)+$AE370),0)+IFERROR((VLOOKUP(AC370,'Team data'!$B$2:$L$21,11)*$AF370)+(VLOOKUP(AC370,'Team data'!$B$2:$L$21,11)*$AG370)+$AE370,0)</f>
        <v>4.5469675639074731</v>
      </c>
      <c r="AO370">
        <f>IFERROR((VLOOKUP(AD370,'Team data'!$B$2:$L$21,11)*$AF370)+(VLOOKUP(AD370,'Team data'!$B$2:$L$21,11)*$AG370)+$AE370,0)</f>
        <v>2.2262838545415269</v>
      </c>
      <c r="AP370">
        <f t="shared" si="5"/>
        <v>24.77831292828316</v>
      </c>
    </row>
    <row r="371" spans="1:42">
      <c r="A371" t="s">
        <v>477</v>
      </c>
      <c r="B371" t="s">
        <v>51</v>
      </c>
      <c r="C371" t="s">
        <v>52</v>
      </c>
      <c r="D371" t="s">
        <v>122</v>
      </c>
      <c r="E371" t="s">
        <v>61</v>
      </c>
      <c r="F371" s="2">
        <v>0.1</v>
      </c>
      <c r="G371" s="2">
        <v>0.04</v>
      </c>
      <c r="H371" s="2">
        <v>0.06</v>
      </c>
      <c r="I371" s="2">
        <v>0.03</v>
      </c>
      <c r="J371" s="2">
        <v>7.0000000000000007E-2</v>
      </c>
      <c r="K371" s="2">
        <v>0.02</v>
      </c>
      <c r="L371" s="2">
        <f>(F371+H371+J371)/3</f>
        <v>7.6666666666666675E-2</v>
      </c>
      <c r="M371" s="2">
        <f>(G371+I371+K371)/3</f>
        <v>3.0000000000000002E-2</v>
      </c>
      <c r="N371" s="2">
        <f>SUM(L371+M371)</f>
        <v>0.10666666666666667</v>
      </c>
      <c r="O371" s="2">
        <v>68</v>
      </c>
      <c r="P371" t="s">
        <v>41</v>
      </c>
      <c r="Q371" t="s">
        <v>59</v>
      </c>
      <c r="S371" t="s">
        <v>56</v>
      </c>
      <c r="T371" t="s">
        <v>74</v>
      </c>
      <c r="U371" t="s">
        <v>66</v>
      </c>
      <c r="V371" t="s">
        <v>47</v>
      </c>
      <c r="X371" t="s">
        <v>91</v>
      </c>
      <c r="Z371" t="s">
        <v>105</v>
      </c>
      <c r="AB371" t="s">
        <v>46</v>
      </c>
      <c r="AD371" t="s">
        <v>84</v>
      </c>
      <c r="AE371" t="str">
        <f>IF(O371&gt;59,"2","1")</f>
        <v>2</v>
      </c>
      <c r="AF371">
        <f>IF(C371="D",L371*6, IF( C371="M",L371*5, L371*4))</f>
        <v>0.38333333333333336</v>
      </c>
      <c r="AG371">
        <f>IF(D371="D",M371*3, IF( D371="M",M371*3, M371*3))</f>
        <v>9.0000000000000011E-2</v>
      </c>
      <c r="AH371">
        <f>IFERROR(((VLOOKUP(Q371,'Team data'!$B$2:$L$21,11)*$AF371)+(VLOOKUP(Q371,'Team data'!$B$2:$L$21,11)*$AG371)+$AE371),0)+IFERROR((VLOOKUP(R371,'Team data'!$B$2:$L$21,11)*$AF371)+(VLOOKUP(R371,'Team data'!$B$2:$L$21,11)*$AG371)+$AE371,0)</f>
        <v>2.3958889818100633</v>
      </c>
      <c r="AI371">
        <f>IFERROR((VLOOKUP(S371,'Team data'!$B$2:$L$21,11)*$AF371)+(VLOOKUP(S371,'Team data'!$B$2:$L$21,11)*$AG371)+$AE371,0)</f>
        <v>2.4441103439860523</v>
      </c>
      <c r="AJ371">
        <f>IFERROR(((VLOOKUP(T371,'Team data'!$B$2:$L$21,11)*$AF371)+(VLOOKUP(T371,'Team data'!$B$2:$L$21,11)*$AG371)+$AE371),0)+IFERROR((VLOOKUP(U371,'Team data'!$B$2:$L$21,11)*$AF371)+(VLOOKUP(U371,'Team data'!$B$2:$L$21,11)*$AG371)+$AE371,0)</f>
        <v>4.9658388767435699</v>
      </c>
      <c r="AK371">
        <f>IFERROR(((VLOOKUP(V371,'Team data'!$B$2:$L$21,11)*$AF371)+(VLOOKUP(V371,'Team data'!$B$2:$L$21,11)*$AG371)+$AE371),0)+IFERROR((VLOOKUP(W371,'Team data'!$B$2:$L$21,11)*$AF371)+(VLOOKUP(W371,'Team data'!$B$2:$L$21,11)*$AG371)+$AE371,0)</f>
        <v>2.6368695871336838</v>
      </c>
      <c r="AL371">
        <f>IFERROR(((VLOOKUP(X371,'Team data'!$B$2:$L$21,11)*$AF371)+(VLOOKUP(X371,'Team data'!$B$2:$L$21,11)*$AG371)+$AE371),0)+IFERROR((VLOOKUP(Y371,'Team data'!$B$2:$L$21,11)*$AF371)+(VLOOKUP(Y371,'Team data'!$B$2:$L$21,11)*$AG371)+$AE371,0)</f>
        <v>2.2987827764725388</v>
      </c>
      <c r="AM371">
        <f>IFERROR(((VLOOKUP(Z371,'Team data'!$B$2:$L$21,11)*$AF371)+(VLOOKUP(Z371,'Team data'!$B$2:$L$21,11)*$AG371)+$AE371),0)+IFERROR((VLOOKUP(AA371,'Team data'!$B$2:$L$21,11)*$AF371)+(VLOOKUP(AA371,'Team data'!$B$2:$L$21,11)*$AG371)+$AE371,0)</f>
        <v>2.2254753441798374</v>
      </c>
      <c r="AN371">
        <f>IFERROR(((VLOOKUP(AB371,'Team data'!$B$2:$L$21,11)*$AF371)+(VLOOKUP(AB371,'Team data'!$B$2:$L$21,11)*$AG371)+$AE371),0)+IFERROR((VLOOKUP(AC371,'Team data'!$B$2:$L$21,11)*$AF371)+(VLOOKUP(AC371,'Team data'!$B$2:$L$21,11)*$AG371)+$AE371,0)</f>
        <v>2.3966951524061337</v>
      </c>
      <c r="AO371">
        <f>IFERROR((VLOOKUP(AD371,'Team data'!$B$2:$L$21,11)*$AF371)+(VLOOKUP(AD371,'Team data'!$B$2:$L$21,11)*$AG371)+$AE371,0)</f>
        <v>2.4843931726941975</v>
      </c>
      <c r="AP371">
        <f t="shared" si="5"/>
        <v>21.84805423542608</v>
      </c>
    </row>
    <row r="372" spans="1:42">
      <c r="A372" t="s">
        <v>478</v>
      </c>
      <c r="B372" t="s">
        <v>51</v>
      </c>
      <c r="C372" t="s">
        <v>52</v>
      </c>
      <c r="D372" t="s">
        <v>125</v>
      </c>
      <c r="E372" t="s">
        <v>79</v>
      </c>
      <c r="F372" s="2">
        <v>0.12</v>
      </c>
      <c r="G372" s="2">
        <v>7.0000000000000007E-2</v>
      </c>
      <c r="H372" s="2">
        <v>0.14000000000000001</v>
      </c>
      <c r="I372" s="2">
        <v>0.08</v>
      </c>
      <c r="J372" s="2">
        <v>0.13</v>
      </c>
      <c r="K372" s="2">
        <v>0.09</v>
      </c>
      <c r="L372" s="2">
        <f>(F372+H372+J372)/3</f>
        <v>0.13</v>
      </c>
      <c r="M372" s="2">
        <f>(G372+I372+K372)/3</f>
        <v>0.08</v>
      </c>
      <c r="N372" s="2">
        <f>SUM(L372+M372)</f>
        <v>0.21000000000000002</v>
      </c>
      <c r="O372" s="2">
        <v>79</v>
      </c>
      <c r="P372" t="s">
        <v>41</v>
      </c>
      <c r="Q372" t="s">
        <v>45</v>
      </c>
      <c r="S372" t="s">
        <v>40</v>
      </c>
      <c r="T372" t="s">
        <v>57</v>
      </c>
      <c r="X372" t="s">
        <v>97</v>
      </c>
      <c r="Z372" t="s">
        <v>55</v>
      </c>
      <c r="AB372" t="s">
        <v>75</v>
      </c>
      <c r="AD372" t="s">
        <v>70</v>
      </c>
      <c r="AE372" t="str">
        <f>IF(O372&gt;59,"2","1")</f>
        <v>2</v>
      </c>
      <c r="AF372">
        <f>IF(C372="D",L372*6, IF( C372="M",L372*5, L372*4))</f>
        <v>0.65</v>
      </c>
      <c r="AG372">
        <f>IF(D372="D",M372*3, IF( D372="M",M372*3, M372*3))</f>
        <v>0.24</v>
      </c>
      <c r="AH372">
        <f>IFERROR(((VLOOKUP(Q372,'Team data'!$B$2:$L$21,11)*$AF372)+(VLOOKUP(Q372,'Team data'!$B$2:$L$21,11)*$AG372)+$AE372),0)+IFERROR((VLOOKUP(R372,'Team data'!$B$2:$L$21,11)*$AF372)+(VLOOKUP(R372,'Team data'!$B$2:$L$21,11)*$AG372)+$AE372,0)</f>
        <v>2.5381935067555372</v>
      </c>
      <c r="AI372">
        <f>IFERROR((VLOOKUP(S372,'Team data'!$B$2:$L$21,11)*$AF372)+(VLOOKUP(S372,'Team data'!$B$2:$L$21,11)*$AG372)+$AE372,0)</f>
        <v>2.8189951056794</v>
      </c>
      <c r="AJ372">
        <f>IFERROR(((VLOOKUP(T372,'Team data'!$B$2:$L$21,11)*$AF372)+(VLOOKUP(T372,'Team data'!$B$2:$L$21,11)*$AG372)+$AE372),0)+IFERROR((VLOOKUP(U372,'Team data'!$B$2:$L$21,11)*$AF372)+(VLOOKUP(U372,'Team data'!$B$2:$L$21,11)*$AG372)+$AE372,0)</f>
        <v>3.0050761165829725</v>
      </c>
      <c r="AK372">
        <f>IFERROR(((VLOOKUP(V372,'Team data'!$B$2:$L$21,11)*$AF372)+(VLOOKUP(V372,'Team data'!$B$2:$L$21,11)*$AG372)+$AE372),0)+IFERROR((VLOOKUP(W372,'Team data'!$B$2:$L$21,11)*$AF372)+(VLOOKUP(W372,'Team data'!$B$2:$L$21,11)*$AG372)+$AE372,0)</f>
        <v>0</v>
      </c>
      <c r="AL372">
        <f>IFERROR(((VLOOKUP(X372,'Team data'!$B$2:$L$21,11)*$AF372)+(VLOOKUP(X372,'Team data'!$B$2:$L$21,11)*$AG372)+$AE372),0)+IFERROR((VLOOKUP(Y372,'Team data'!$B$2:$L$21,11)*$AF372)+(VLOOKUP(Y372,'Team data'!$B$2:$L$21,11)*$AG372)+$AE372,0)</f>
        <v>2.8759837713626455</v>
      </c>
      <c r="AM372">
        <f>IFERROR(((VLOOKUP(Z372,'Team data'!$B$2:$L$21,11)*$AF372)+(VLOOKUP(Z372,'Team data'!$B$2:$L$21,11)*$AG372)+$AE372),0)+IFERROR((VLOOKUP(AA372,'Team data'!$B$2:$L$21,11)*$AF372)+(VLOOKUP(AA372,'Team data'!$B$2:$L$21,11)*$AG372)+$AE372,0)</f>
        <v>2.8897472934662334</v>
      </c>
      <c r="AN372">
        <f>IFERROR(((VLOOKUP(AB372,'Team data'!$B$2:$L$21,11)*$AF372)+(VLOOKUP(AB372,'Team data'!$B$2:$L$21,11)*$AG372)+$AE372),0)+IFERROR((VLOOKUP(AC372,'Team data'!$B$2:$L$21,11)*$AF372)+(VLOOKUP(AC372,'Team data'!$B$2:$L$21,11)*$AG372)+$AE372,0)</f>
        <v>2.9325696511107209</v>
      </c>
      <c r="AO372">
        <f>IFERROR((VLOOKUP(AD372,'Team data'!$B$2:$L$21,11)*$AF372)+(VLOOKUP(AD372,'Team data'!$B$2:$L$21,11)*$AG372)+$AE372,0)</f>
        <v>3.1099297467822158</v>
      </c>
      <c r="AP372">
        <f t="shared" si="5"/>
        <v>20.170495191739725</v>
      </c>
    </row>
    <row r="373" spans="1:42">
      <c r="A373" t="s">
        <v>479</v>
      </c>
      <c r="B373" t="s">
        <v>37</v>
      </c>
      <c r="C373" t="s">
        <v>38</v>
      </c>
      <c r="D373" t="s">
        <v>150</v>
      </c>
      <c r="E373" t="s">
        <v>99</v>
      </c>
      <c r="F373" s="2">
        <v>0.15</v>
      </c>
      <c r="G373" s="2">
        <v>0.2</v>
      </c>
      <c r="H373" s="2">
        <v>0.15</v>
      </c>
      <c r="I373" s="2">
        <v>0.18</v>
      </c>
      <c r="J373" s="2">
        <v>0.15</v>
      </c>
      <c r="K373" s="2">
        <v>0.18</v>
      </c>
      <c r="L373" s="2">
        <f>(F373+H373+J373)/3</f>
        <v>0.15</v>
      </c>
      <c r="M373" s="2">
        <f>(G373+I373+K373)/3</f>
        <v>0.18666666666666668</v>
      </c>
      <c r="N373" s="2">
        <f>SUM(L373+M373)</f>
        <v>0.33666666666666667</v>
      </c>
      <c r="O373" s="2">
        <v>85</v>
      </c>
      <c r="P373" t="s">
        <v>41</v>
      </c>
      <c r="Q373" t="s">
        <v>61</v>
      </c>
      <c r="S373" t="s">
        <v>60</v>
      </c>
      <c r="T373" t="s">
        <v>67</v>
      </c>
      <c r="V373" t="s">
        <v>43</v>
      </c>
      <c r="X373" t="s">
        <v>74</v>
      </c>
      <c r="Z373" t="s">
        <v>77</v>
      </c>
      <c r="AA373" t="s">
        <v>46</v>
      </c>
      <c r="AB373" t="s">
        <v>44</v>
      </c>
      <c r="AD373" t="s">
        <v>47</v>
      </c>
      <c r="AE373" t="str">
        <f>IF(O373&gt;59,"2","1")</f>
        <v>2</v>
      </c>
      <c r="AF373">
        <f>IF(C373="D",L373*6, IF( C373="M",L373*5, L373*4))</f>
        <v>0.89999999999999991</v>
      </c>
      <c r="AG373">
        <f>IF(D373="D",M373*3, IF( D373="M",M373*3, M373*3))</f>
        <v>0.56000000000000005</v>
      </c>
      <c r="AH373">
        <f>IFERROR(((VLOOKUP(Q373,'Team data'!$B$2:$L$21,11)*$AF373)+(VLOOKUP(Q373,'Team data'!$B$2:$L$21,11)*$AG373)+$AE373),0)+IFERROR((VLOOKUP(R373,'Team data'!$B$2:$L$21,11)*$AF373)+(VLOOKUP(R373,'Team data'!$B$2:$L$21,11)*$AG373)+$AE373,0)</f>
        <v>3.5832659337531276</v>
      </c>
      <c r="AI373">
        <f>IFERROR((VLOOKUP(S373,'Team data'!$B$2:$L$21,11)*$AF373)+(VLOOKUP(S373,'Team data'!$B$2:$L$21,11)*$AG373)+$AE373,0)</f>
        <v>3.3213346885165098</v>
      </c>
      <c r="AJ373">
        <f>IFERROR(((VLOOKUP(T373,'Team data'!$B$2:$L$21,11)*$AF373)+(VLOOKUP(T373,'Team data'!$B$2:$L$21,11)*$AG373)+$AE373),0)+IFERROR((VLOOKUP(U373,'Team data'!$B$2:$L$21,11)*$AF373)+(VLOOKUP(U373,'Team data'!$B$2:$L$21,11)*$AG373)+$AE373,0)</f>
        <v>3.3213346885165098</v>
      </c>
      <c r="AK373">
        <f>IFERROR(((VLOOKUP(V373,'Team data'!$B$2:$L$21,11)*$AF373)+(VLOOKUP(V373,'Team data'!$B$2:$L$21,11)*$AG373)+$AE373),0)+IFERROR((VLOOKUP(W373,'Team data'!$B$2:$L$21,11)*$AF373)+(VLOOKUP(W373,'Team data'!$B$2:$L$21,11)*$AG373)+$AE373,0)</f>
        <v>3.3088999058858208</v>
      </c>
      <c r="AL373">
        <f>IFERROR(((VLOOKUP(X373,'Team data'!$B$2:$L$21,11)*$AF373)+(VLOOKUP(X373,'Team data'!$B$2:$L$21,11)*$AG373)+$AE373),0)+IFERROR((VLOOKUP(Y373,'Team data'!$B$2:$L$21,11)*$AF373)+(VLOOKUP(Y373,'Team data'!$B$2:$L$21,11)*$AG373)+$AE373,0)</f>
        <v>3.7839295306490328</v>
      </c>
      <c r="AM373">
        <f>IFERROR(((VLOOKUP(Z373,'Team data'!$B$2:$L$21,11)*$AF373)+(VLOOKUP(Z373,'Team data'!$B$2:$L$21,11)*$AG373)+$AE373),0)+IFERROR((VLOOKUP(AA373,'Team data'!$B$2:$L$21,11)*$AF373)+(VLOOKUP(AA373,'Team data'!$B$2:$L$21,11)*$AG373)+$AE373,0)</f>
        <v>6.1452065693581597</v>
      </c>
      <c r="AN373">
        <f>IFERROR(((VLOOKUP(AB373,'Team data'!$B$2:$L$21,11)*$AF373)+(VLOOKUP(AB373,'Team data'!$B$2:$L$21,11)*$AG373)+$AE373),0)+IFERROR((VLOOKUP(AC373,'Team data'!$B$2:$L$21,11)*$AF373)+(VLOOKUP(AC373,'Team data'!$B$2:$L$21,11)*$AG373)+$AE373,0)</f>
        <v>3.4941141523947774</v>
      </c>
      <c r="AO373">
        <f>IFERROR((VLOOKUP(AD373,'Team data'!$B$2:$L$21,11)*$AF373)+(VLOOKUP(AD373,'Team data'!$B$2:$L$21,11)*$AG373)+$AE373,0)</f>
        <v>3.9644287265109401</v>
      </c>
      <c r="AP373">
        <f t="shared" si="5"/>
        <v>30.922514195584874</v>
      </c>
    </row>
    <row r="374" spans="1:42">
      <c r="A374" t="s">
        <v>480</v>
      </c>
      <c r="B374" t="s">
        <v>51</v>
      </c>
      <c r="C374" t="s">
        <v>52</v>
      </c>
      <c r="D374" t="s">
        <v>125</v>
      </c>
      <c r="E374" t="s">
        <v>79</v>
      </c>
      <c r="F374" s="2">
        <v>0.06</v>
      </c>
      <c r="G374" s="2">
        <v>0.05</v>
      </c>
      <c r="H374" s="2">
        <v>0.05</v>
      </c>
      <c r="I374" s="2">
        <v>0.05</v>
      </c>
      <c r="J374" s="2">
        <v>0.06</v>
      </c>
      <c r="K374" s="2">
        <v>0.03</v>
      </c>
      <c r="L374" s="2">
        <f>(F374+H374+J374)/3</f>
        <v>5.6666666666666664E-2</v>
      </c>
      <c r="M374" s="2">
        <f>(G374+I374+K374)/3</f>
        <v>4.3333333333333335E-2</v>
      </c>
      <c r="N374" s="2">
        <f>SUM(L374+M374)</f>
        <v>0.1</v>
      </c>
      <c r="O374" s="2">
        <v>50</v>
      </c>
      <c r="P374" t="s">
        <v>41</v>
      </c>
      <c r="Q374" t="s">
        <v>45</v>
      </c>
      <c r="S374" t="s">
        <v>40</v>
      </c>
      <c r="T374" t="s">
        <v>57</v>
      </c>
      <c r="X374" t="s">
        <v>97</v>
      </c>
      <c r="Z374" t="s">
        <v>55</v>
      </c>
      <c r="AB374" t="s">
        <v>75</v>
      </c>
      <c r="AD374" t="s">
        <v>70</v>
      </c>
      <c r="AE374" t="str">
        <f>IF(O374&gt;59,"2","1")</f>
        <v>1</v>
      </c>
      <c r="AF374">
        <f>IF(C374="D",L374*6, IF( C374="M",L374*5, L374*4))</f>
        <v>0.28333333333333333</v>
      </c>
      <c r="AG374">
        <f>IF(D374="D",M374*3, IF( D374="M",M374*3, M374*3))</f>
        <v>0.13</v>
      </c>
      <c r="AH374">
        <f>IFERROR(((VLOOKUP(Q374,'Team data'!$B$2:$L$21,11)*$AF374)+(VLOOKUP(Q374,'Team data'!$B$2:$L$21,11)*$AG374)+$AE374),0)+IFERROR((VLOOKUP(R374,'Team data'!$B$2:$L$21,11)*$AF374)+(VLOOKUP(R374,'Team data'!$B$2:$L$21,11)*$AG374)+$AE374,0)</f>
        <v>1.2499475462085641</v>
      </c>
      <c r="AI374">
        <f>IFERROR((VLOOKUP(S374,'Team data'!$B$2:$L$21,11)*$AF374)+(VLOOKUP(S374,'Team data'!$B$2:$L$21,11)*$AG374)+$AE374,0)</f>
        <v>1.380357277543991</v>
      </c>
      <c r="AJ374">
        <f>IFERROR(((VLOOKUP(T374,'Team data'!$B$2:$L$21,11)*$AF374)+(VLOOKUP(T374,'Team data'!$B$2:$L$21,11)*$AG374)+$AE374),0)+IFERROR((VLOOKUP(U374,'Team data'!$B$2:$L$21,11)*$AF374)+(VLOOKUP(U374,'Team data'!$B$2:$L$21,11)*$AG374)+$AE374,0)</f>
        <v>1.4667769230572607</v>
      </c>
      <c r="AK374">
        <f>IFERROR(((VLOOKUP(V374,'Team data'!$B$2:$L$21,11)*$AF374)+(VLOOKUP(V374,'Team data'!$B$2:$L$21,11)*$AG374)+$AE374),0)+IFERROR((VLOOKUP(W374,'Team data'!$B$2:$L$21,11)*$AF374)+(VLOOKUP(W374,'Team data'!$B$2:$L$21,11)*$AG374)+$AE374,0)</f>
        <v>0</v>
      </c>
      <c r="AL374">
        <f>IFERROR(((VLOOKUP(X374,'Team data'!$B$2:$L$21,11)*$AF374)+(VLOOKUP(X374,'Team data'!$B$2:$L$21,11)*$AG374)+$AE374),0)+IFERROR((VLOOKUP(Y374,'Team data'!$B$2:$L$21,11)*$AF374)+(VLOOKUP(Y374,'Team data'!$B$2:$L$21,11)*$AG374)+$AE374,0)</f>
        <v>1.4068239237789064</v>
      </c>
      <c r="AM374">
        <f>IFERROR(((VLOOKUP(Z374,'Team data'!$B$2:$L$21,11)*$AF374)+(VLOOKUP(Z374,'Team data'!$B$2:$L$21,11)*$AG374)+$AE374),0)+IFERROR((VLOOKUP(AA374,'Team data'!$B$2:$L$21,11)*$AF374)+(VLOOKUP(AA374,'Team data'!$B$2:$L$21,11)*$AG374)+$AE374,0)</f>
        <v>1.4132159714974268</v>
      </c>
      <c r="AN374">
        <f>IFERROR(((VLOOKUP(AB374,'Team data'!$B$2:$L$21,11)*$AF374)+(VLOOKUP(AB374,'Team data'!$B$2:$L$21,11)*$AG374)+$AE374),0)+IFERROR((VLOOKUP(AC374,'Team data'!$B$2:$L$21,11)*$AF374)+(VLOOKUP(AC374,'Team data'!$B$2:$L$21,11)*$AG374)+$AE374,0)</f>
        <v>1.4331035083810089</v>
      </c>
      <c r="AO374">
        <f>IFERROR((VLOOKUP(AD374,'Team data'!$B$2:$L$21,11)*$AF374)+(VLOOKUP(AD374,'Team data'!$B$2:$L$21,11)*$AG374)+$AE374,0)</f>
        <v>1.5154729910149616</v>
      </c>
      <c r="AP374">
        <f t="shared" si="5"/>
        <v>9.8656981414821185</v>
      </c>
    </row>
    <row r="375" spans="1:42">
      <c r="A375" t="s">
        <v>481</v>
      </c>
      <c r="B375" t="s">
        <v>37</v>
      </c>
      <c r="C375" t="s">
        <v>38</v>
      </c>
      <c r="D375" t="s">
        <v>101</v>
      </c>
      <c r="E375" t="s">
        <v>67</v>
      </c>
      <c r="F375" s="2">
        <v>0.06</v>
      </c>
      <c r="G375" s="2">
        <v>0.01</v>
      </c>
      <c r="H375" s="2">
        <v>0.05</v>
      </c>
      <c r="I375" s="2">
        <v>0</v>
      </c>
      <c r="J375" s="2">
        <v>0.1</v>
      </c>
      <c r="K375" s="2">
        <v>0.01</v>
      </c>
      <c r="L375" s="2">
        <f>(F375+H375+J375)/3</f>
        <v>7.0000000000000007E-2</v>
      </c>
      <c r="M375" s="2">
        <f>(G375+I375+K375)/3</f>
        <v>6.6666666666666671E-3</v>
      </c>
      <c r="N375" s="2">
        <f>SUM(L375+M375)</f>
        <v>7.6666666666666675E-2</v>
      </c>
      <c r="O375" s="2">
        <v>87</v>
      </c>
      <c r="P375" t="s">
        <v>41</v>
      </c>
      <c r="Q375" t="s">
        <v>76</v>
      </c>
      <c r="S375" t="s">
        <v>78</v>
      </c>
      <c r="T375" t="s">
        <v>59</v>
      </c>
      <c r="U375" t="s">
        <v>48</v>
      </c>
      <c r="V375" t="s">
        <v>55</v>
      </c>
      <c r="X375" t="s">
        <v>98</v>
      </c>
      <c r="Z375" t="s">
        <v>69</v>
      </c>
      <c r="AB375" t="s">
        <v>90</v>
      </c>
      <c r="AD375" t="s">
        <v>40</v>
      </c>
      <c r="AE375" t="str">
        <f>IF(O375&gt;59,"2","1")</f>
        <v>2</v>
      </c>
      <c r="AF375">
        <f>IF(C375="D",L375*6, IF( C375="M",L375*5, L375*4))</f>
        <v>0.42000000000000004</v>
      </c>
      <c r="AG375">
        <f>IF(D375="D",M375*3, IF( D375="M",M375*3, M375*3))</f>
        <v>0.02</v>
      </c>
      <c r="AH375">
        <f>IFERROR(((VLOOKUP(Q375,'Team data'!$B$2:$L$21,11)*$AF375)+(VLOOKUP(Q375,'Team data'!$B$2:$L$21,11)*$AG375)+$AE375),0)+IFERROR((VLOOKUP(R375,'Team data'!$B$2:$L$21,11)*$AF375)+(VLOOKUP(R375,'Team data'!$B$2:$L$21,11)*$AG375)+$AE375,0)</f>
        <v>2.5920196162087765</v>
      </c>
      <c r="AI375">
        <f>IFERROR((VLOOKUP(S375,'Team data'!$B$2:$L$21,11)*$AF375)+(VLOOKUP(S375,'Team data'!$B$2:$L$21,11)*$AG375)+$AE375,0)</f>
        <v>2.3687588740676739</v>
      </c>
      <c r="AJ375">
        <f>IFERROR(((VLOOKUP(T375,'Team data'!$B$2:$L$21,11)*$AF375)+(VLOOKUP(T375,'Team data'!$B$2:$L$21,11)*$AG375)+$AE375),0)+IFERROR((VLOOKUP(U375,'Team data'!$B$2:$L$21,11)*$AF375)+(VLOOKUP(U375,'Team data'!$B$2:$L$21,11)*$AG375)+$AE375,0)</f>
        <v>4.5776062748638511</v>
      </c>
      <c r="AK375">
        <f>IFERROR(((VLOOKUP(V375,'Team data'!$B$2:$L$21,11)*$AF375)+(VLOOKUP(V375,'Team data'!$B$2:$L$21,11)*$AG375)+$AE375),0)+IFERROR((VLOOKUP(W375,'Team data'!$B$2:$L$21,11)*$AF375)+(VLOOKUP(W375,'Team data'!$B$2:$L$21,11)*$AG375)+$AE375,0)</f>
        <v>2.4398750664327449</v>
      </c>
      <c r="AL375">
        <f>IFERROR(((VLOOKUP(X375,'Team data'!$B$2:$L$21,11)*$AF375)+(VLOOKUP(X375,'Team data'!$B$2:$L$21,11)*$AG375)+$AE375),0)+IFERROR((VLOOKUP(Y375,'Team data'!$B$2:$L$21,11)*$AF375)+(VLOOKUP(Y375,'Team data'!$B$2:$L$21,11)*$AG375)+$AE375,0)</f>
        <v>2.4128349676490064</v>
      </c>
      <c r="AM375">
        <f>IFERROR(((VLOOKUP(Z375,'Team data'!$B$2:$L$21,11)*$AF375)+(VLOOKUP(Z375,'Team data'!$B$2:$L$21,11)*$AG375)+$AE375),0)+IFERROR((VLOOKUP(AA375,'Team data'!$B$2:$L$21,11)*$AF375)+(VLOOKUP(AA375,'Team data'!$B$2:$L$21,11)*$AG375)+$AE375,0)</f>
        <v>2.4330706285388359</v>
      </c>
      <c r="AN375">
        <f>IFERROR(((VLOOKUP(AB375,'Team data'!$B$2:$L$21,11)*$AF375)+(VLOOKUP(AB375,'Team data'!$B$2:$L$21,11)*$AG375)+$AE375),0)+IFERROR((VLOOKUP(AC375,'Team data'!$B$2:$L$21,11)*$AF375)+(VLOOKUP(AC375,'Team data'!$B$2:$L$21,11)*$AG375)+$AE375,0)</f>
        <v>2.5487293130159268</v>
      </c>
      <c r="AO375">
        <f>IFERROR((VLOOKUP(AD375,'Team data'!$B$2:$L$21,11)*$AF375)+(VLOOKUP(AD375,'Team data'!$B$2:$L$21,11)*$AG375)+$AE375,0)</f>
        <v>2.4048964567403774</v>
      </c>
      <c r="AP375">
        <f t="shared" si="5"/>
        <v>21.777791197517193</v>
      </c>
    </row>
    <row r="376" spans="1:42">
      <c r="A376" t="s">
        <v>482</v>
      </c>
      <c r="B376" t="s">
        <v>51</v>
      </c>
      <c r="C376" t="s">
        <v>52</v>
      </c>
      <c r="D376" t="s">
        <v>101</v>
      </c>
      <c r="E376" t="s">
        <v>67</v>
      </c>
      <c r="F376" s="2">
        <v>0.09</v>
      </c>
      <c r="G376" s="2">
        <v>0.12</v>
      </c>
      <c r="H376" s="2">
        <v>0.1</v>
      </c>
      <c r="I376" s="2">
        <v>0.18</v>
      </c>
      <c r="J376" s="2">
        <v>0.06</v>
      </c>
      <c r="K376" s="2">
        <v>0.16</v>
      </c>
      <c r="L376" s="2">
        <f>(F376+H376+J376)/3</f>
        <v>8.3333333333333329E-2</v>
      </c>
      <c r="M376" s="2">
        <f>(G376+I376+K376)/3</f>
        <v>0.15333333333333332</v>
      </c>
      <c r="N376" s="2">
        <f>SUM(L376+M376)</f>
        <v>0.23666666666666664</v>
      </c>
      <c r="O376" s="2">
        <v>60</v>
      </c>
      <c r="P376" t="s">
        <v>41</v>
      </c>
      <c r="Q376" t="s">
        <v>76</v>
      </c>
      <c r="S376" t="s">
        <v>78</v>
      </c>
      <c r="T376" t="s">
        <v>59</v>
      </c>
      <c r="U376" t="s">
        <v>48</v>
      </c>
      <c r="V376" t="s">
        <v>55</v>
      </c>
      <c r="X376" t="s">
        <v>98</v>
      </c>
      <c r="Z376" t="s">
        <v>69</v>
      </c>
      <c r="AB376" t="s">
        <v>90</v>
      </c>
      <c r="AD376" t="s">
        <v>40</v>
      </c>
      <c r="AE376" t="str">
        <f>IF(O376&gt;59,"2","1")</f>
        <v>2</v>
      </c>
      <c r="AF376">
        <f>IF(C376="D",L376*6, IF( C376="M",L376*5, L376*4))</f>
        <v>0.41666666666666663</v>
      </c>
      <c r="AG376">
        <f>IF(D376="D",M376*3, IF( D376="M",M376*3, M376*3))</f>
        <v>0.45999999999999996</v>
      </c>
      <c r="AH376">
        <f>IFERROR(((VLOOKUP(Q376,'Team data'!$B$2:$L$21,11)*$AF376)+(VLOOKUP(Q376,'Team data'!$B$2:$L$21,11)*$AG376)+$AE376),0)+IFERROR((VLOOKUP(R376,'Team data'!$B$2:$L$21,11)*$AF376)+(VLOOKUP(R376,'Team data'!$B$2:$L$21,11)*$AG376)+$AE376,0)</f>
        <v>3.1795542353250621</v>
      </c>
      <c r="AI376">
        <f>IFERROR((VLOOKUP(S376,'Team data'!$B$2:$L$21,11)*$AF376)+(VLOOKUP(S376,'Team data'!$B$2:$L$21,11)*$AG376)+$AE376,0)</f>
        <v>2.7347241203015011</v>
      </c>
      <c r="AJ376">
        <f>IFERROR(((VLOOKUP(T376,'Team data'!$B$2:$L$21,11)*$AF376)+(VLOOKUP(T376,'Team data'!$B$2:$L$21,11)*$AG376)+$AE376),0)+IFERROR((VLOOKUP(U376,'Team data'!$B$2:$L$21,11)*$AF376)+(VLOOKUP(U376,'Team data'!$B$2:$L$21,11)*$AG376)+$AE376,0)</f>
        <v>5.1508367446150967</v>
      </c>
      <c r="AK376">
        <f>IFERROR(((VLOOKUP(V376,'Team data'!$B$2:$L$21,11)*$AF376)+(VLOOKUP(V376,'Team data'!$B$2:$L$21,11)*$AG376)+$AE376),0)+IFERROR((VLOOKUP(W376,'Team data'!$B$2:$L$21,11)*$AF376)+(VLOOKUP(W376,'Team data'!$B$2:$L$21,11)*$AG376)+$AE376,0)</f>
        <v>2.8764177459985745</v>
      </c>
      <c r="AL376">
        <f>IFERROR(((VLOOKUP(X376,'Team data'!$B$2:$L$21,11)*$AF376)+(VLOOKUP(X376,'Team data'!$B$2:$L$21,11)*$AG376)+$AE376),0)+IFERROR((VLOOKUP(Y376,'Team data'!$B$2:$L$21,11)*$AF376)+(VLOOKUP(Y376,'Team data'!$B$2:$L$21,11)*$AG376)+$AE376,0)</f>
        <v>2.822542397664308</v>
      </c>
      <c r="AM376">
        <f>IFERROR(((VLOOKUP(Z376,'Team data'!$B$2:$L$21,11)*$AF376)+(VLOOKUP(Z376,'Team data'!$B$2:$L$21,11)*$AG376)+$AE376),0)+IFERROR((VLOOKUP(AA376,'Team data'!$B$2:$L$21,11)*$AF376)+(VLOOKUP(AA376,'Team data'!$B$2:$L$21,11)*$AG376)+$AE376,0)</f>
        <v>2.8628604189826805</v>
      </c>
      <c r="AN376">
        <f>IFERROR(((VLOOKUP(AB376,'Team data'!$B$2:$L$21,11)*$AF376)+(VLOOKUP(AB376,'Team data'!$B$2:$L$21,11)*$AG376)+$AE376),0)+IFERROR((VLOOKUP(AC376,'Team data'!$B$2:$L$21,11)*$AF376)+(VLOOKUP(AC376,'Team data'!$B$2:$L$21,11)*$AG376)+$AE376,0)</f>
        <v>3.0933015857817328</v>
      </c>
      <c r="AO376">
        <f>IFERROR((VLOOKUP(AD376,'Team data'!$B$2:$L$21,11)*$AF376)+(VLOOKUP(AD376,'Team data'!$B$2:$L$21,11)*$AG376)+$AE376,0)</f>
        <v>2.8067255160812068</v>
      </c>
      <c r="AP376">
        <f t="shared" si="5"/>
        <v>25.526962764750166</v>
      </c>
    </row>
    <row r="377" spans="1:42">
      <c r="A377" t="s">
        <v>483</v>
      </c>
      <c r="B377" t="s">
        <v>51</v>
      </c>
      <c r="C377" t="s">
        <v>52</v>
      </c>
      <c r="D377" t="s">
        <v>150</v>
      </c>
      <c r="E377" t="s">
        <v>99</v>
      </c>
      <c r="F377" s="2">
        <v>0.42</v>
      </c>
      <c r="G377" s="2">
        <v>0.27</v>
      </c>
      <c r="H377" s="2">
        <v>0.42</v>
      </c>
      <c r="I377" s="2">
        <v>0.2</v>
      </c>
      <c r="J377" s="2">
        <v>0.43</v>
      </c>
      <c r="K377" s="2">
        <v>0.22</v>
      </c>
      <c r="L377" s="2">
        <f>(F377+H377+J377)/3</f>
        <v>0.42333333333333334</v>
      </c>
      <c r="M377" s="2">
        <f>(G377+I377+K377)/3</f>
        <v>0.23</v>
      </c>
      <c r="N377" s="2">
        <f>SUM(L377+M377)</f>
        <v>0.65333333333333332</v>
      </c>
      <c r="O377" s="2">
        <v>92</v>
      </c>
      <c r="P377" t="s">
        <v>41</v>
      </c>
      <c r="Q377" t="s">
        <v>61</v>
      </c>
      <c r="S377" t="s">
        <v>60</v>
      </c>
      <c r="T377" t="s">
        <v>67</v>
      </c>
      <c r="V377" t="s">
        <v>43</v>
      </c>
      <c r="X377" t="s">
        <v>74</v>
      </c>
      <c r="Z377" t="s">
        <v>77</v>
      </c>
      <c r="AA377" t="s">
        <v>46</v>
      </c>
      <c r="AB377" t="s">
        <v>44</v>
      </c>
      <c r="AD377" t="s">
        <v>47</v>
      </c>
      <c r="AE377" t="str">
        <f>IF(O377&gt;59,"2","1")</f>
        <v>2</v>
      </c>
      <c r="AF377">
        <f>IF(C377="D",L377*6, IF( C377="M",L377*5, L377*4))</f>
        <v>2.1166666666666667</v>
      </c>
      <c r="AG377">
        <f>IF(D377="D",M377*3, IF( D377="M",M377*3, M377*3))</f>
        <v>0.69000000000000006</v>
      </c>
      <c r="AH377">
        <f>IFERROR(((VLOOKUP(Q377,'Team data'!$B$2:$L$21,11)*$AF377)+(VLOOKUP(Q377,'Team data'!$B$2:$L$21,11)*$AG377)+$AE377),0)+IFERROR((VLOOKUP(R377,'Team data'!$B$2:$L$21,11)*$AF377)+(VLOOKUP(R377,'Team data'!$B$2:$L$21,11)*$AG377)+$AE377,0)</f>
        <v>5.0436299457080676</v>
      </c>
      <c r="AI377">
        <f>IFERROR((VLOOKUP(S377,'Team data'!$B$2:$L$21,11)*$AF377)+(VLOOKUP(S377,'Team data'!$B$2:$L$21,11)*$AG377)+$AE377,0)</f>
        <v>4.5401000176504596</v>
      </c>
      <c r="AJ377">
        <f>IFERROR(((VLOOKUP(T377,'Team data'!$B$2:$L$21,11)*$AF377)+(VLOOKUP(T377,'Team data'!$B$2:$L$21,11)*$AG377)+$AE377),0)+IFERROR((VLOOKUP(U377,'Team data'!$B$2:$L$21,11)*$AF377)+(VLOOKUP(U377,'Team data'!$B$2:$L$21,11)*$AG377)+$AE377,0)</f>
        <v>4.5401000176504596</v>
      </c>
      <c r="AK377">
        <f>IFERROR(((VLOOKUP(V377,'Team data'!$B$2:$L$21,11)*$AF377)+(VLOOKUP(V377,'Team data'!$B$2:$L$21,11)*$AG377)+$AE377),0)+IFERROR((VLOOKUP(W377,'Team data'!$B$2:$L$21,11)*$AF377)+(VLOOKUP(W377,'Team data'!$B$2:$L$21,11)*$AG377)+$AE377,0)</f>
        <v>4.516195709488267</v>
      </c>
      <c r="AL377">
        <f>IFERROR(((VLOOKUP(X377,'Team data'!$B$2:$L$21,11)*$AF377)+(VLOOKUP(X377,'Team data'!$B$2:$L$21,11)*$AG377)+$AE377),0)+IFERROR((VLOOKUP(Y377,'Team data'!$B$2:$L$21,11)*$AF377)+(VLOOKUP(Y377,'Team data'!$B$2:$L$21,11)*$AG377)+$AE377,0)</f>
        <v>5.4293805132568167</v>
      </c>
      <c r="AM377">
        <f>IFERROR(((VLOOKUP(Z377,'Team data'!$B$2:$L$21,11)*$AF377)+(VLOOKUP(Z377,'Team data'!$B$2:$L$21,11)*$AG377)+$AE377),0)+IFERROR((VLOOKUP(AA377,'Team data'!$B$2:$L$21,11)*$AF377)+(VLOOKUP(AA377,'Team data'!$B$2:$L$21,11)*$AG377)+$AE377,0)</f>
        <v>8.1238902543369189</v>
      </c>
      <c r="AN377">
        <f>IFERROR(((VLOOKUP(AB377,'Team data'!$B$2:$L$21,11)*$AF377)+(VLOOKUP(AB377,'Team data'!$B$2:$L$21,11)*$AG377)+$AE377),0)+IFERROR((VLOOKUP(AC377,'Team data'!$B$2:$L$21,11)*$AF377)+(VLOOKUP(AC377,'Team data'!$B$2:$L$21,11)*$AG377)+$AE377,0)</f>
        <v>4.8722468409050297</v>
      </c>
      <c r="AO377">
        <f>IFERROR((VLOOKUP(AD377,'Team data'!$B$2:$L$21,11)*$AF377)+(VLOOKUP(AD377,'Team data'!$B$2:$L$21,11)*$AG377)+$AE377,0)</f>
        <v>5.776367551877196</v>
      </c>
      <c r="AP377">
        <f t="shared" si="5"/>
        <v>42.841910850873212</v>
      </c>
    </row>
    <row r="378" spans="1:42">
      <c r="A378" t="s">
        <v>484</v>
      </c>
      <c r="B378" t="s">
        <v>51</v>
      </c>
      <c r="C378" t="s">
        <v>52</v>
      </c>
      <c r="D378" t="s">
        <v>101</v>
      </c>
      <c r="E378" t="s">
        <v>67</v>
      </c>
      <c r="F378" s="2">
        <v>0.02</v>
      </c>
      <c r="G378" s="2">
        <v>0.04</v>
      </c>
      <c r="H378" s="2">
        <v>0.03</v>
      </c>
      <c r="I378" s="2">
        <v>0.06</v>
      </c>
      <c r="J378" s="2">
        <v>0.02</v>
      </c>
      <c r="K378" s="2">
        <v>0.06</v>
      </c>
      <c r="L378" s="2">
        <f>(F378+H378+J378)/3</f>
        <v>2.3333333333333334E-2</v>
      </c>
      <c r="M378" s="2">
        <f>(G378+I378+K378)/3</f>
        <v>5.3333333333333337E-2</v>
      </c>
      <c r="N378" s="2">
        <f>SUM(L378+M378)</f>
        <v>7.6666666666666675E-2</v>
      </c>
      <c r="O378" s="2">
        <v>49</v>
      </c>
      <c r="P378" t="s">
        <v>41</v>
      </c>
      <c r="Q378" t="s">
        <v>76</v>
      </c>
      <c r="S378" t="s">
        <v>78</v>
      </c>
      <c r="T378" t="s">
        <v>59</v>
      </c>
      <c r="U378" t="s">
        <v>48</v>
      </c>
      <c r="V378" t="s">
        <v>55</v>
      </c>
      <c r="X378" t="s">
        <v>98</v>
      </c>
      <c r="Z378" t="s">
        <v>69</v>
      </c>
      <c r="AB378" t="s">
        <v>90</v>
      </c>
      <c r="AD378" t="s">
        <v>40</v>
      </c>
      <c r="AE378" t="str">
        <f>IF(O378&gt;59,"2","1")</f>
        <v>1</v>
      </c>
      <c r="AF378">
        <f>IF(C378="D",L378*6, IF( C378="M",L378*5, L378*4))</f>
        <v>0.11666666666666667</v>
      </c>
      <c r="AG378">
        <f>IF(D378="D",M378*3, IF( D378="M",M378*3, M378*3))</f>
        <v>0.16</v>
      </c>
      <c r="AH378">
        <f>IFERROR(((VLOOKUP(Q378,'Team data'!$B$2:$L$21,11)*$AF378)+(VLOOKUP(Q378,'Team data'!$B$2:$L$21,11)*$AG378)+$AE378),0)+IFERROR((VLOOKUP(R378,'Team data'!$B$2:$L$21,11)*$AF378)+(VLOOKUP(R378,'Team data'!$B$2:$L$21,11)*$AG378)+$AE378,0)</f>
        <v>1.3722547586767306</v>
      </c>
      <c r="AI378">
        <f>IFERROR((VLOOKUP(S378,'Team data'!$B$2:$L$21,11)*$AF378)+(VLOOKUP(S378,'Team data'!$B$2:$L$21,11)*$AG378)+$AE378,0)</f>
        <v>1.231871110209219</v>
      </c>
      <c r="AJ378">
        <f>IFERROR(((VLOOKUP(T378,'Team data'!$B$2:$L$21,11)*$AF378)+(VLOOKUP(T378,'Team data'!$B$2:$L$21,11)*$AG378)+$AE378),0)+IFERROR((VLOOKUP(U378,'Team data'!$B$2:$L$21,11)*$AF378)+(VLOOKUP(U378,'Team data'!$B$2:$L$21,11)*$AG378)+$AE378,0)</f>
        <v>2.3631918243462096</v>
      </c>
      <c r="AK378">
        <f>IFERROR(((VLOOKUP(V378,'Team data'!$B$2:$L$21,11)*$AF378)+(VLOOKUP(V378,'Team data'!$B$2:$L$21,11)*$AG378)+$AE378),0)+IFERROR((VLOOKUP(W378,'Team data'!$B$2:$L$21,11)*$AF378)+(VLOOKUP(W378,'Team data'!$B$2:$L$21,11)*$AG378)+$AE378,0)</f>
        <v>1.2765881099539227</v>
      </c>
      <c r="AL378">
        <f>IFERROR(((VLOOKUP(X378,'Team data'!$B$2:$L$21,11)*$AF378)+(VLOOKUP(X378,'Team data'!$B$2:$L$21,11)*$AG378)+$AE378),0)+IFERROR((VLOOKUP(Y378,'Team data'!$B$2:$L$21,11)*$AF378)+(VLOOKUP(Y378,'Team data'!$B$2:$L$21,11)*$AG378)+$AE378,0)</f>
        <v>1.2595856235974814</v>
      </c>
      <c r="AM378">
        <f>IFERROR(((VLOOKUP(Z378,'Team data'!$B$2:$L$21,11)*$AF378)+(VLOOKUP(Z378,'Team data'!$B$2:$L$21,11)*$AG378)+$AE378),0)+IFERROR((VLOOKUP(AA378,'Team data'!$B$2:$L$21,11)*$AF378)+(VLOOKUP(AA378,'Team data'!$B$2:$L$21,11)*$AG378)+$AE378,0)</f>
        <v>1.2723095618842679</v>
      </c>
      <c r="AN378">
        <f>IFERROR(((VLOOKUP(AB378,'Team data'!$B$2:$L$21,11)*$AF378)+(VLOOKUP(AB378,'Team data'!$B$2:$L$21,11)*$AG378)+$AE378),0)+IFERROR((VLOOKUP(AC378,'Team data'!$B$2:$L$21,11)*$AF378)+(VLOOKUP(AC378,'Team data'!$B$2:$L$21,11)*$AG378)+$AE378,0)</f>
        <v>1.3450343407600145</v>
      </c>
      <c r="AO378">
        <f>IFERROR((VLOOKUP(AD378,'Team data'!$B$2:$L$21,11)*$AF378)+(VLOOKUP(AD378,'Team data'!$B$2:$L$21,11)*$AG378)+$AE378,0)</f>
        <v>1.25459398416251</v>
      </c>
      <c r="AP378">
        <f t="shared" si="5"/>
        <v>11.375429313590356</v>
      </c>
    </row>
    <row r="379" spans="1:42">
      <c r="A379" t="s">
        <v>485</v>
      </c>
      <c r="B379" t="s">
        <v>51</v>
      </c>
      <c r="C379" t="s">
        <v>52</v>
      </c>
      <c r="D379" t="s">
        <v>150</v>
      </c>
      <c r="E379" t="s">
        <v>99</v>
      </c>
      <c r="F379" s="2">
        <v>0.41</v>
      </c>
      <c r="G379" s="2">
        <v>0.11</v>
      </c>
      <c r="H379" s="2">
        <v>0.41</v>
      </c>
      <c r="I379" s="2">
        <v>0.16</v>
      </c>
      <c r="J379" s="2">
        <v>0.43</v>
      </c>
      <c r="K379" s="2">
        <v>0.12</v>
      </c>
      <c r="L379" s="2">
        <f>(F379+H379+J379)/3</f>
        <v>0.41666666666666669</v>
      </c>
      <c r="M379" s="2">
        <f>(G379+I379+K379)/3</f>
        <v>0.13</v>
      </c>
      <c r="N379" s="2">
        <f>SUM(L379+M379)</f>
        <v>0.54666666666666663</v>
      </c>
      <c r="O379" s="2">
        <v>32</v>
      </c>
      <c r="P379" t="s">
        <v>41</v>
      </c>
      <c r="Q379" t="s">
        <v>61</v>
      </c>
      <c r="S379" t="s">
        <v>60</v>
      </c>
      <c r="T379" t="s">
        <v>67</v>
      </c>
      <c r="V379" t="s">
        <v>43</v>
      </c>
      <c r="X379" t="s">
        <v>74</v>
      </c>
      <c r="Z379" t="s">
        <v>77</v>
      </c>
      <c r="AA379" t="s">
        <v>46</v>
      </c>
      <c r="AB379" t="s">
        <v>44</v>
      </c>
      <c r="AD379" t="s">
        <v>47</v>
      </c>
      <c r="AE379" t="str">
        <f>IF(O379&gt;59,"2","1")</f>
        <v>1</v>
      </c>
      <c r="AF379">
        <f>IF(C379="D",L379*6, IF( C379="M",L379*5, L379*4))</f>
        <v>2.0833333333333335</v>
      </c>
      <c r="AG379">
        <f>IF(D379="D",M379*3, IF( D379="M",M379*3, M379*3))</f>
        <v>0.39</v>
      </c>
      <c r="AH379">
        <f>IFERROR(((VLOOKUP(Q379,'Team data'!$B$2:$L$21,11)*$AF379)+(VLOOKUP(Q379,'Team data'!$B$2:$L$21,11)*$AG379)+$AE379),0)+IFERROR((VLOOKUP(R379,'Team data'!$B$2:$L$21,11)*$AF379)+(VLOOKUP(R379,'Team data'!$B$2:$L$21,11)*$AG379)+$AE379,0)</f>
        <v>3.6821537051251618</v>
      </c>
      <c r="AI379">
        <f>IFERROR((VLOOKUP(S379,'Team data'!$B$2:$L$21,11)*$AF379)+(VLOOKUP(S379,'Team data'!$B$2:$L$21,11)*$AG379)+$AE379,0)</f>
        <v>3.2384254312311649</v>
      </c>
      <c r="AJ379">
        <f>IFERROR(((VLOOKUP(T379,'Team data'!$B$2:$L$21,11)*$AF379)+(VLOOKUP(T379,'Team data'!$B$2:$L$21,11)*$AG379)+$AE379),0)+IFERROR((VLOOKUP(U379,'Team data'!$B$2:$L$21,11)*$AF379)+(VLOOKUP(U379,'Team data'!$B$2:$L$21,11)*$AG379)+$AE379,0)</f>
        <v>3.2384254312311649</v>
      </c>
      <c r="AK379">
        <f>IFERROR(((VLOOKUP(V379,'Team data'!$B$2:$L$21,11)*$AF379)+(VLOOKUP(V379,'Team data'!$B$2:$L$21,11)*$AG379)+$AE379),0)+IFERROR((VLOOKUP(W379,'Team data'!$B$2:$L$21,11)*$AF379)+(VLOOKUP(W379,'Team data'!$B$2:$L$21,11)*$AG379)+$AE379,0)</f>
        <v>3.2173601145371671</v>
      </c>
      <c r="AL379">
        <f>IFERROR(((VLOOKUP(X379,'Team data'!$B$2:$L$21,11)*$AF379)+(VLOOKUP(X379,'Team data'!$B$2:$L$21,11)*$AG379)+$AE379),0)+IFERROR((VLOOKUP(Y379,'Team data'!$B$2:$L$21,11)*$AF379)+(VLOOKUP(Y379,'Team data'!$B$2:$L$21,11)*$AG379)+$AE379,0)</f>
        <v>4.0220906660766724</v>
      </c>
      <c r="AM379">
        <f>IFERROR(((VLOOKUP(Z379,'Team data'!$B$2:$L$21,11)*$AF379)+(VLOOKUP(Z379,'Team data'!$B$2:$L$21,11)*$AG379)+$AE379),0)+IFERROR((VLOOKUP(AA379,'Team data'!$B$2:$L$21,11)*$AF379)+(VLOOKUP(AA379,'Team data'!$B$2:$L$21,11)*$AG379)+$AE379,0)</f>
        <v>5.6341170649857411</v>
      </c>
      <c r="AN379">
        <f>IFERROR(((VLOOKUP(AB379,'Team data'!$B$2:$L$21,11)*$AF379)+(VLOOKUP(AB379,'Team data'!$B$2:$L$21,11)*$AG379)+$AE379),0)+IFERROR((VLOOKUP(AC379,'Team data'!$B$2:$L$21,11)*$AF379)+(VLOOKUP(AC379,'Team data'!$B$2:$L$21,11)*$AG379)+$AE379,0)</f>
        <v>3.531124888303482</v>
      </c>
      <c r="AO379">
        <f>IFERROR((VLOOKUP(AD379,'Team data'!$B$2:$L$21,11)*$AF379)+(VLOOKUP(AD379,'Team data'!$B$2:$L$21,11)*$AG379)+$AE379,0)</f>
        <v>4.3278678426281232</v>
      </c>
      <c r="AP379">
        <f t="shared" si="5"/>
        <v>30.891565144118676</v>
      </c>
    </row>
    <row r="380" spans="1:42">
      <c r="A380" t="s">
        <v>486</v>
      </c>
      <c r="B380" t="s">
        <v>51</v>
      </c>
      <c r="C380" t="s">
        <v>52</v>
      </c>
      <c r="D380" t="s">
        <v>89</v>
      </c>
      <c r="E380" t="s">
        <v>55</v>
      </c>
      <c r="F380" s="2">
        <v>0.23</v>
      </c>
      <c r="G380" s="2">
        <v>0.09</v>
      </c>
      <c r="H380" s="2">
        <v>0.19</v>
      </c>
      <c r="I380" s="2">
        <v>0.13</v>
      </c>
      <c r="J380" s="2">
        <v>0.17</v>
      </c>
      <c r="K380" s="2">
        <v>0.09</v>
      </c>
      <c r="L380" s="2">
        <f>(F380+H380+J380)/3</f>
        <v>0.19666666666666668</v>
      </c>
      <c r="M380" s="2">
        <f>(G380+I380+K380)/3</f>
        <v>0.10333333333333333</v>
      </c>
      <c r="N380" s="2">
        <f>SUM(L380+M380)</f>
        <v>0.30000000000000004</v>
      </c>
      <c r="O380" s="2">
        <v>67</v>
      </c>
      <c r="P380" t="s">
        <v>41</v>
      </c>
      <c r="Q380" t="s">
        <v>90</v>
      </c>
      <c r="S380" t="s">
        <v>80</v>
      </c>
      <c r="T380" t="s">
        <v>46</v>
      </c>
      <c r="U380" t="s">
        <v>84</v>
      </c>
      <c r="V380" t="s">
        <v>49</v>
      </c>
      <c r="X380" t="s">
        <v>66</v>
      </c>
      <c r="Z380" t="s">
        <v>43</v>
      </c>
      <c r="AB380" t="s">
        <v>91</v>
      </c>
      <c r="AD380" t="s">
        <v>85</v>
      </c>
      <c r="AE380" t="str">
        <f>IF(O380&gt;59,"2","1")</f>
        <v>2</v>
      </c>
      <c r="AF380">
        <f>IF(C380="D",L380*6, IF( C380="M",L380*5, L380*4))</f>
        <v>0.98333333333333339</v>
      </c>
      <c r="AG380">
        <f>IF(D380="D",M380*3, IF( D380="M",M380*3, M380*3))</f>
        <v>0.31</v>
      </c>
      <c r="AH380">
        <f>IFERROR(((VLOOKUP(Q380,'Team data'!$B$2:$L$21,11)*$AF380)+(VLOOKUP(Q380,'Team data'!$B$2:$L$21,11)*$AG380)+$AE380),0)+IFERROR((VLOOKUP(R380,'Team data'!$B$2:$L$21,11)*$AF380)+(VLOOKUP(R380,'Team data'!$B$2:$L$21,11)*$AG380)+$AE380,0)</f>
        <v>3.6129316170468155</v>
      </c>
      <c r="AI380">
        <f>IFERROR((VLOOKUP(S380,'Team data'!$B$2:$L$21,11)*$AF380)+(VLOOKUP(S380,'Team data'!$B$2:$L$21,11)*$AG380)+$AE380,0)</f>
        <v>2.7820939349106686</v>
      </c>
      <c r="AJ380">
        <f>IFERROR(((VLOOKUP(T380,'Team data'!$B$2:$L$21,11)*$AF380)+(VLOOKUP(T380,'Team data'!$B$2:$L$21,11)*$AG380)+$AE380),0)+IFERROR((VLOOKUP(U380,'Team data'!$B$2:$L$21,11)*$AF380)+(VLOOKUP(U380,'Team data'!$B$2:$L$21,11)*$AG380)+$AE380,0)</f>
        <v>6.4074807756262571</v>
      </c>
      <c r="AK380">
        <f>IFERROR(((VLOOKUP(V380,'Team data'!$B$2:$L$21,11)*$AF380)+(VLOOKUP(V380,'Team data'!$B$2:$L$21,11)*$AG380)+$AE380),0)+IFERROR((VLOOKUP(W380,'Team data'!$B$2:$L$21,11)*$AF380)+(VLOOKUP(W380,'Team data'!$B$2:$L$21,11)*$AG380)+$AE380,0)</f>
        <v>3.1704973953068625</v>
      </c>
      <c r="AL380">
        <f>IFERROR(((VLOOKUP(X380,'Team data'!$B$2:$L$21,11)*$AF380)+(VLOOKUP(X380,'Team data'!$B$2:$L$21,11)*$AG380)+$AE380),0)+IFERROR((VLOOKUP(Y380,'Team data'!$B$2:$L$21,11)*$AF380)+(VLOOKUP(Y380,'Team data'!$B$2:$L$21,11)*$AG380)+$AE380,0)</f>
        <v>3.0587680984093861</v>
      </c>
      <c r="AM380">
        <f>IFERROR(((VLOOKUP(Z380,'Team data'!$B$2:$L$21,11)*$AF380)+(VLOOKUP(Z380,'Team data'!$B$2:$L$21,11)*$AG380)+$AE380),0)+IFERROR((VLOOKUP(AA380,'Team data'!$B$2:$L$21,11)*$AF380)+(VLOOKUP(AA380,'Team data'!$B$2:$L$21,11)*$AG380)+$AE380,0)</f>
        <v>3.1594821084102707</v>
      </c>
      <c r="AN380">
        <f>IFERROR(((VLOOKUP(AB380,'Team data'!$B$2:$L$21,11)*$AF380)+(VLOOKUP(AB380,'Team data'!$B$2:$L$21,11)*$AG380)+$AE380),0)+IFERROR((VLOOKUP(AC380,'Team data'!$B$2:$L$21,11)*$AF380)+(VLOOKUP(AC380,'Team data'!$B$2:$L$21,11)*$AG380)+$AE380,0)</f>
        <v>2.8163923751503175</v>
      </c>
      <c r="AO380">
        <f>IFERROR((VLOOKUP(AD380,'Team data'!$B$2:$L$21,11)*$AF380)+(VLOOKUP(AD380,'Team data'!$B$2:$L$21,11)*$AG380)+$AE380,0)</f>
        <v>3.5802846070589607</v>
      </c>
      <c r="AP380">
        <f t="shared" si="5"/>
        <v>28.587930911919539</v>
      </c>
    </row>
    <row r="381" spans="1:42">
      <c r="A381" t="s">
        <v>487</v>
      </c>
      <c r="B381" t="s">
        <v>51</v>
      </c>
      <c r="C381" t="s">
        <v>52</v>
      </c>
      <c r="D381" t="s">
        <v>93</v>
      </c>
      <c r="E381" t="s">
        <v>70</v>
      </c>
      <c r="F381" s="2">
        <v>7.0000000000000007E-2</v>
      </c>
      <c r="G381" s="2">
        <v>0.09</v>
      </c>
      <c r="H381" s="2">
        <v>0.05</v>
      </c>
      <c r="I381" s="2">
        <v>0.08</v>
      </c>
      <c r="J381" s="2">
        <v>7.0000000000000007E-2</v>
      </c>
      <c r="K381" s="2">
        <v>0.09</v>
      </c>
      <c r="L381" s="2">
        <f>(F381+H381+J381)/3</f>
        <v>6.3333333333333339E-2</v>
      </c>
      <c r="M381" s="2">
        <f>(G381+I381+K381)/3</f>
        <v>8.666666666666667E-2</v>
      </c>
      <c r="N381" s="2">
        <f>SUM(L381+M381)</f>
        <v>0.15000000000000002</v>
      </c>
      <c r="O381" s="2">
        <v>94</v>
      </c>
      <c r="P381" t="s">
        <v>41</v>
      </c>
      <c r="Q381" t="s">
        <v>55</v>
      </c>
      <c r="S381" t="s">
        <v>57</v>
      </c>
      <c r="V381" t="s">
        <v>81</v>
      </c>
      <c r="X381" t="s">
        <v>48</v>
      </c>
      <c r="Z381" t="s">
        <v>78</v>
      </c>
      <c r="AB381" t="s">
        <v>67</v>
      </c>
      <c r="AC381" t="s">
        <v>80</v>
      </c>
      <c r="AD381" t="s">
        <v>43</v>
      </c>
      <c r="AE381" t="str">
        <f>IF(O381&gt;59,"2","1")</f>
        <v>2</v>
      </c>
      <c r="AF381">
        <f>IF(C381="D",L381*6, IF( C381="M",L381*5, L381*4))</f>
        <v>0.31666666666666671</v>
      </c>
      <c r="AG381">
        <f>IF(D381="D",M381*3, IF( D381="M",M381*3, M381*3))</f>
        <v>0.26</v>
      </c>
      <c r="AH381">
        <f>IFERROR(((VLOOKUP(Q381,'Team data'!$B$2:$L$21,11)*$AF381)+(VLOOKUP(Q381,'Team data'!$B$2:$L$21,11)*$AG381)+$AE381),0)+IFERROR((VLOOKUP(R381,'Team data'!$B$2:$L$21,11)*$AF381)+(VLOOKUP(R381,'Team data'!$B$2:$L$21,11)*$AG381)+$AE381,0)</f>
        <v>2.5765029279762488</v>
      </c>
      <c r="AI381">
        <f>IFERROR((VLOOKUP(S381,'Team data'!$B$2:$L$21,11)*$AF381)+(VLOOKUP(S381,'Team data'!$B$2:$L$21,11)*$AG381)+$AE381,0)</f>
        <v>2.6512290942653718</v>
      </c>
      <c r="AJ381">
        <f>IFERROR(((VLOOKUP(T381,'Team data'!$B$2:$L$21,11)*$AF381)+(VLOOKUP(T381,'Team data'!$B$2:$L$21,11)*$AG381)+$AE381),0)+IFERROR((VLOOKUP(U381,'Team data'!$B$2:$L$21,11)*$AF381)+(VLOOKUP(U381,'Team data'!$B$2:$L$21,11)*$AG381)+$AE381,0)</f>
        <v>0</v>
      </c>
      <c r="AK381">
        <f>IFERROR(((VLOOKUP(V381,'Team data'!$B$2:$L$21,11)*$AF381)+(VLOOKUP(V381,'Team data'!$B$2:$L$21,11)*$AG381)+$AE381),0)+IFERROR((VLOOKUP(W381,'Team data'!$B$2:$L$21,11)*$AF381)+(VLOOKUP(W381,'Team data'!$B$2:$L$21,11)*$AG381)+$AE381,0)</f>
        <v>2.4720795902701642</v>
      </c>
      <c r="AL381">
        <f>IFERROR(((VLOOKUP(X381,'Team data'!$B$2:$L$21,11)*$AF381)+(VLOOKUP(X381,'Team data'!$B$2:$L$21,11)*$AG381)+$AE381),0)+IFERROR((VLOOKUP(Y381,'Team data'!$B$2:$L$21,11)*$AF381)+(VLOOKUP(Y381,'Team data'!$B$2:$L$21,11)*$AG381)+$AE381,0)</f>
        <v>2.2746988348106467</v>
      </c>
      <c r="AM381">
        <f>IFERROR(((VLOOKUP(Z381,'Team data'!$B$2:$L$21,11)*$AF381)+(VLOOKUP(Z381,'Team data'!$B$2:$L$21,11)*$AG381)+$AE381),0)+IFERROR((VLOOKUP(AA381,'Team data'!$B$2:$L$21,11)*$AF381)+(VLOOKUP(AA381,'Team data'!$B$2:$L$21,11)*$AG381)+$AE381,0)</f>
        <v>2.4832976152553603</v>
      </c>
      <c r="AN381">
        <f>IFERROR(((VLOOKUP(AB381,'Team data'!$B$2:$L$21,11)*$AF381)+(VLOOKUP(AB381,'Team data'!$B$2:$L$21,11)*$AG381)+$AE381),0)+IFERROR((VLOOKUP(AC381,'Team data'!$B$2:$L$21,11)*$AF381)+(VLOOKUP(AC381,'Team data'!$B$2:$L$21,11)*$AG381)+$AE381,0)</f>
        <v>4.8706141755866827</v>
      </c>
      <c r="AO381">
        <f>IFERROR((VLOOKUP(AD381,'Team data'!$B$2:$L$21,11)*$AF381)+(VLOOKUP(AD381,'Team data'!$B$2:$L$21,11)*$AG381)+$AE381,0)</f>
        <v>2.5169855792654041</v>
      </c>
      <c r="AP381">
        <f t="shared" si="5"/>
        <v>19.84540781742988</v>
      </c>
    </row>
    <row r="382" spans="1:42">
      <c r="A382" t="s">
        <v>488</v>
      </c>
      <c r="B382" t="s">
        <v>37</v>
      </c>
      <c r="C382" t="s">
        <v>38</v>
      </c>
      <c r="D382" t="s">
        <v>65</v>
      </c>
      <c r="E382" t="s">
        <v>46</v>
      </c>
      <c r="F382" s="2">
        <v>0.02</v>
      </c>
      <c r="G382" s="2">
        <v>0.04</v>
      </c>
      <c r="H382" s="2">
        <v>0.02</v>
      </c>
      <c r="I382" s="2">
        <v>0.06</v>
      </c>
      <c r="J382" s="2">
        <v>0.03</v>
      </c>
      <c r="K382" s="2">
        <v>0.06</v>
      </c>
      <c r="L382" s="2">
        <f>(F382+H382+J382)/3</f>
        <v>2.3333333333333334E-2</v>
      </c>
      <c r="M382" s="2">
        <f>(G382+I382+K382)/3</f>
        <v>5.3333333333333337E-2</v>
      </c>
      <c r="N382" s="2">
        <f>SUM(L382+M382)</f>
        <v>7.6666666666666675E-2</v>
      </c>
      <c r="O382" s="2">
        <v>93</v>
      </c>
      <c r="P382" t="s">
        <v>96</v>
      </c>
      <c r="Q382" t="s">
        <v>66</v>
      </c>
      <c r="S382" t="s">
        <v>67</v>
      </c>
      <c r="T382" t="s">
        <v>68</v>
      </c>
      <c r="U382" t="s">
        <v>45</v>
      </c>
      <c r="V382" t="s">
        <v>69</v>
      </c>
      <c r="X382" t="s">
        <v>54</v>
      </c>
      <c r="Z382" t="s">
        <v>70</v>
      </c>
      <c r="AA382" t="s">
        <v>59</v>
      </c>
      <c r="AB382" t="s">
        <v>71</v>
      </c>
      <c r="AD382" t="s">
        <v>42</v>
      </c>
      <c r="AE382" t="str">
        <f>IF(O382&gt;59,"2","1")</f>
        <v>2</v>
      </c>
      <c r="AF382">
        <f>IF(C382="D",L382*6, IF( C382="M",L382*5, L382*4))</f>
        <v>0.14000000000000001</v>
      </c>
      <c r="AG382">
        <f>IF(D382="D",M382*3, IF( D382="M",M382*3, M382*3))</f>
        <v>0.16</v>
      </c>
      <c r="AH382">
        <f>IFERROR(((VLOOKUP(Q382,'Team data'!$B$2:$L$21,11)*$AF382)+(VLOOKUP(Q382,'Team data'!$B$2:$L$21,11)*$AG382)+$AE382),0)+IFERROR((VLOOKUP(R382,'Team data'!$B$2:$L$21,11)*$AF382)+(VLOOKUP(R382,'Team data'!$B$2:$L$21,11)*$AG382)+$AE382,0)</f>
        <v>2.2455905382908368</v>
      </c>
      <c r="AI382">
        <f>IFERROR((VLOOKUP(S382,'Team data'!$B$2:$L$21,11)*$AF382)+(VLOOKUP(S382,'Team data'!$B$2:$L$21,11)*$AG382)+$AE382,0)</f>
        <v>2.2715071277773649</v>
      </c>
      <c r="AJ382">
        <f>IFERROR(((VLOOKUP(T382,'Team data'!$B$2:$L$21,11)*$AF382)+(VLOOKUP(T382,'Team data'!$B$2:$L$21,11)*$AG382)+$AE382),0)+IFERROR((VLOOKUP(U382,'Team data'!$B$2:$L$21,11)*$AF382)+(VLOOKUP(U382,'Team data'!$B$2:$L$21,11)*$AG382)+$AE382,0)</f>
        <v>4.4813283596253157</v>
      </c>
      <c r="AK382">
        <f>IFERROR(((VLOOKUP(V382,'Team data'!$B$2:$L$21,11)*$AF382)+(VLOOKUP(V382,'Team data'!$B$2:$L$21,11)*$AG382)+$AE382),0)+IFERROR((VLOOKUP(W382,'Team data'!$B$2:$L$21,11)*$AF382)+(VLOOKUP(W382,'Team data'!$B$2:$L$21,11)*$AG382)+$AE382,0)</f>
        <v>2.2952754285492061</v>
      </c>
      <c r="AL382">
        <f>IFERROR(((VLOOKUP(X382,'Team data'!$B$2:$L$21,11)*$AF382)+(VLOOKUP(X382,'Team data'!$B$2:$L$21,11)*$AG382)+$AE382),0)+IFERROR((VLOOKUP(Y382,'Team data'!$B$2:$L$21,11)*$AF382)+(VLOOKUP(Y382,'Team data'!$B$2:$L$21,11)*$AG382)+$AE382,0)</f>
        <v>2.2760657659593484</v>
      </c>
      <c r="AM382">
        <f>IFERROR(((VLOOKUP(Z382,'Team data'!$B$2:$L$21,11)*$AF382)+(VLOOKUP(Z382,'Team data'!$B$2:$L$21,11)*$AG382)+$AE382),0)+IFERROR((VLOOKUP(AA382,'Team data'!$B$2:$L$21,11)*$AF382)+(VLOOKUP(AA382,'Team data'!$B$2:$L$21,11)*$AG382)+$AE382,0)</f>
        <v>4.6250491743623083</v>
      </c>
      <c r="AN382">
        <f>IFERROR(((VLOOKUP(AB382,'Team data'!$B$2:$L$21,11)*$AF382)+(VLOOKUP(AB382,'Team data'!$B$2:$L$21,11)*$AG382)+$AE382),0)+IFERROR((VLOOKUP(AC382,'Team data'!$B$2:$L$21,11)*$AF382)+(VLOOKUP(AC382,'Team data'!$B$2:$L$21,11)*$AG382)+$AE382,0)</f>
        <v>2.3253286165246152</v>
      </c>
      <c r="AO382">
        <f>IFERROR((VLOOKUP(AD382,'Team data'!$B$2:$L$21,11)*$AF382)+(VLOOKUP(AD382,'Team data'!$B$2:$L$21,11)*$AG382)+$AE382,0)</f>
        <v>2.3143493205991192</v>
      </c>
      <c r="AP382">
        <f t="shared" si="5"/>
        <v>22.834494331688113</v>
      </c>
    </row>
    <row r="383" spans="1:42">
      <c r="A383" t="s">
        <v>489</v>
      </c>
      <c r="B383" t="s">
        <v>37</v>
      </c>
      <c r="C383" t="s">
        <v>38</v>
      </c>
      <c r="D383" t="s">
        <v>101</v>
      </c>
      <c r="E383" t="s">
        <v>67</v>
      </c>
      <c r="F383" s="2">
        <v>0.05</v>
      </c>
      <c r="G383" s="2">
        <v>0.11</v>
      </c>
      <c r="H383" s="2">
        <v>0.08</v>
      </c>
      <c r="I383" s="2">
        <v>0.14000000000000001</v>
      </c>
      <c r="J383" s="2">
        <v>7.0000000000000007E-2</v>
      </c>
      <c r="K383" s="2">
        <v>0.13</v>
      </c>
      <c r="L383" s="2">
        <f>(F383+H383+J383)/3</f>
        <v>6.6666666666666666E-2</v>
      </c>
      <c r="M383" s="2">
        <f>(G383+I383+K383)/3</f>
        <v>0.12666666666666668</v>
      </c>
      <c r="N383" s="2">
        <f>SUM(L383+M383)</f>
        <v>0.19333333333333336</v>
      </c>
      <c r="O383" s="2">
        <v>64</v>
      </c>
      <c r="P383" t="s">
        <v>41</v>
      </c>
      <c r="Q383" t="s">
        <v>76</v>
      </c>
      <c r="S383" t="s">
        <v>78</v>
      </c>
      <c r="T383" t="s">
        <v>59</v>
      </c>
      <c r="U383" t="s">
        <v>48</v>
      </c>
      <c r="V383" t="s">
        <v>55</v>
      </c>
      <c r="X383" t="s">
        <v>98</v>
      </c>
      <c r="Z383" t="s">
        <v>69</v>
      </c>
      <c r="AB383" t="s">
        <v>90</v>
      </c>
      <c r="AD383" t="s">
        <v>40</v>
      </c>
      <c r="AE383" t="str">
        <f>IF(O383&gt;59,"2","1")</f>
        <v>2</v>
      </c>
      <c r="AF383">
        <f>IF(C383="D",L383*6, IF( C383="M",L383*5, L383*4))</f>
        <v>0.4</v>
      </c>
      <c r="AG383">
        <f>IF(D383="D",M383*3, IF( D383="M",M383*3, M383*3))</f>
        <v>0.38</v>
      </c>
      <c r="AH383">
        <f>IFERROR(((VLOOKUP(Q383,'Team data'!$B$2:$L$21,11)*$AF383)+(VLOOKUP(Q383,'Team data'!$B$2:$L$21,11)*$AG383)+$AE383),0)+IFERROR((VLOOKUP(R383,'Team data'!$B$2:$L$21,11)*$AF383)+(VLOOKUP(R383,'Team data'!$B$2:$L$21,11)*$AG383)+$AE383,0)</f>
        <v>3.0494893196428312</v>
      </c>
      <c r="AI383">
        <f>IFERROR((VLOOKUP(S383,'Team data'!$B$2:$L$21,11)*$AF383)+(VLOOKUP(S383,'Team data'!$B$2:$L$21,11)*$AG383)+$AE383,0)</f>
        <v>2.6537089131199671</v>
      </c>
      <c r="AJ383">
        <f>IFERROR(((VLOOKUP(T383,'Team data'!$B$2:$L$21,11)*$AF383)+(VLOOKUP(T383,'Team data'!$B$2:$L$21,11)*$AG383)+$AE383),0)+IFERROR((VLOOKUP(U383,'Team data'!$B$2:$L$21,11)*$AF383)+(VLOOKUP(U383,'Team data'!$B$2:$L$21,11)*$AG383)+$AE383,0)</f>
        <v>5.0239383963495543</v>
      </c>
      <c r="AK383">
        <f>IFERROR(((VLOOKUP(V383,'Team data'!$B$2:$L$21,11)*$AF383)+(VLOOKUP(V383,'Team data'!$B$2:$L$21,11)*$AG383)+$AE383),0)+IFERROR((VLOOKUP(W383,'Team data'!$B$2:$L$21,11)*$AF383)+(VLOOKUP(W383,'Team data'!$B$2:$L$21,11)*$AG383)+$AE383,0)</f>
        <v>2.7797785268580473</v>
      </c>
      <c r="AL383">
        <f>IFERROR(((VLOOKUP(X383,'Team data'!$B$2:$L$21,11)*$AF383)+(VLOOKUP(X383,'Team data'!$B$2:$L$21,11)*$AG383)+$AE383),0)+IFERROR((VLOOKUP(Y383,'Team data'!$B$2:$L$21,11)*$AF383)+(VLOOKUP(Y383,'Team data'!$B$2:$L$21,11)*$AG383)+$AE383,0)</f>
        <v>2.7318438062868751</v>
      </c>
      <c r="AM383">
        <f>IFERROR(((VLOOKUP(Z383,'Team data'!$B$2:$L$21,11)*$AF383)+(VLOOKUP(Z383,'Team data'!$B$2:$L$21,11)*$AG383)+$AE383),0)+IFERROR((VLOOKUP(AA383,'Team data'!$B$2:$L$21,11)*$AF383)+(VLOOKUP(AA383,'Team data'!$B$2:$L$21,11)*$AG383)+$AE383,0)</f>
        <v>2.7677161142279365</v>
      </c>
      <c r="AN383">
        <f>IFERROR(((VLOOKUP(AB383,'Team data'!$B$2:$L$21,11)*$AF383)+(VLOOKUP(AB383,'Team data'!$B$2:$L$21,11)*$AG383)+$AE383),0)+IFERROR((VLOOKUP(AC383,'Team data'!$B$2:$L$21,11)*$AF383)+(VLOOKUP(AC383,'Team data'!$B$2:$L$21,11)*$AG383)+$AE383,0)</f>
        <v>2.9727474185282343</v>
      </c>
      <c r="AO383">
        <f>IFERROR((VLOOKUP(AD383,'Team data'!$B$2:$L$21,11)*$AF383)+(VLOOKUP(AD383,'Team data'!$B$2:$L$21,11)*$AG383)+$AE383,0)</f>
        <v>2.7177709914943056</v>
      </c>
      <c r="AP383">
        <f t="shared" si="5"/>
        <v>24.696993486507751</v>
      </c>
    </row>
    <row r="384" spans="1:42">
      <c r="A384" t="s">
        <v>490</v>
      </c>
      <c r="B384" t="s">
        <v>87</v>
      </c>
      <c r="C384" t="s">
        <v>88</v>
      </c>
      <c r="D384" t="s">
        <v>95</v>
      </c>
      <c r="E384" t="s">
        <v>76</v>
      </c>
      <c r="F384" s="2">
        <v>0.26</v>
      </c>
      <c r="G384" s="2">
        <v>0.04</v>
      </c>
      <c r="H384" s="2">
        <v>0.25</v>
      </c>
      <c r="I384" s="2">
        <v>0.08</v>
      </c>
      <c r="J384" s="2">
        <v>0.26</v>
      </c>
      <c r="K384" s="2">
        <v>7.0000000000000007E-2</v>
      </c>
      <c r="L384" s="2">
        <f>(F384+H384+J384)/3</f>
        <v>0.25666666666666665</v>
      </c>
      <c r="M384" s="2">
        <f>(G384+I384+K384)/3</f>
        <v>6.3333333333333339E-2</v>
      </c>
      <c r="N384" s="2">
        <f>SUM(L384+M384)</f>
        <v>0.32</v>
      </c>
      <c r="O384" s="2">
        <v>93</v>
      </c>
      <c r="P384" t="s">
        <v>41</v>
      </c>
      <c r="Q384" t="s">
        <v>49</v>
      </c>
      <c r="S384" t="s">
        <v>44</v>
      </c>
      <c r="T384" t="s">
        <v>97</v>
      </c>
      <c r="V384" t="s">
        <v>61</v>
      </c>
      <c r="X384" t="s">
        <v>60</v>
      </c>
      <c r="Z384" t="s">
        <v>40</v>
      </c>
      <c r="AB384" t="s">
        <v>98</v>
      </c>
      <c r="AC384" t="s">
        <v>85</v>
      </c>
      <c r="AD384" t="s">
        <v>99</v>
      </c>
      <c r="AE384" t="str">
        <f>IF(O384&gt;59,"2","1")</f>
        <v>2</v>
      </c>
      <c r="AF384">
        <f>IF(C384="D",L384*6, IF( C384="M",L384*5, L384*4))</f>
        <v>1.0266666666666666</v>
      </c>
      <c r="AG384">
        <f>IF(D384="D",M384*3, IF( D384="M",M384*3, M384*3))</f>
        <v>0.19</v>
      </c>
      <c r="AH384">
        <f>IFERROR(((VLOOKUP(Q384,'Team data'!$B$2:$L$21,11)*$AF384)+(VLOOKUP(Q384,'Team data'!$B$2:$L$21,11)*$AG384)+$AE384),0)+IFERROR((VLOOKUP(R384,'Team data'!$B$2:$L$21,11)*$AF384)+(VLOOKUP(R384,'Team data'!$B$2:$L$21,11)*$AG384)+$AE384,0)</f>
        <v>3.1011122404304245</v>
      </c>
      <c r="AI384">
        <f>IFERROR((VLOOKUP(S384,'Team data'!$B$2:$L$21,11)*$AF384)+(VLOOKUP(S384,'Team data'!$B$2:$L$21,11)*$AG384)+$AE384,0)</f>
        <v>3.2450951269956478</v>
      </c>
      <c r="AJ384">
        <f>IFERROR(((VLOOKUP(T384,'Team data'!$B$2:$L$21,11)*$AF384)+(VLOOKUP(T384,'Team data'!$B$2:$L$21,11)*$AG384)+$AE384),0)+IFERROR((VLOOKUP(U384,'Team data'!$B$2:$L$21,11)*$AF384)+(VLOOKUP(U384,'Team data'!$B$2:$L$21,11)*$AG384)+$AE384,0)</f>
        <v>3.1975059046717811</v>
      </c>
      <c r="AK384">
        <f>IFERROR(((VLOOKUP(V384,'Team data'!$B$2:$L$21,11)*$AF384)+(VLOOKUP(V384,'Team data'!$B$2:$L$21,11)*$AG384)+$AE384),0)+IFERROR((VLOOKUP(W384,'Team data'!$B$2:$L$21,11)*$AF384)+(VLOOKUP(W384,'Team data'!$B$2:$L$21,11)*$AG384)+$AE384,0)</f>
        <v>3.3193882781276063</v>
      </c>
      <c r="AL384">
        <f>IFERROR(((VLOOKUP(X384,'Team data'!$B$2:$L$21,11)*$AF384)+(VLOOKUP(X384,'Team data'!$B$2:$L$21,11)*$AG384)+$AE384),0)+IFERROR((VLOOKUP(Y384,'Team data'!$B$2:$L$21,11)*$AF384)+(VLOOKUP(Y384,'Team data'!$B$2:$L$21,11)*$AG384)+$AE384,0)</f>
        <v>3.1011122404304245</v>
      </c>
      <c r="AM384">
        <f>IFERROR(((VLOOKUP(Z384,'Team data'!$B$2:$L$21,11)*$AF384)+(VLOOKUP(Z384,'Team data'!$B$2:$L$21,11)*$AG384)+$AE384),0)+IFERROR((VLOOKUP(AA384,'Team data'!$B$2:$L$21,11)*$AF384)+(VLOOKUP(AA384,'Team data'!$B$2:$L$21,11)*$AG384)+$AE384,0)</f>
        <v>3.1196000508351349</v>
      </c>
      <c r="AN384">
        <f>IFERROR(((VLOOKUP(AB384,'Team data'!$B$2:$L$21,11)*$AF384)+(VLOOKUP(AB384,'Team data'!$B$2:$L$21,11)*$AG384)+$AE384),0)+IFERROR((VLOOKUP(AC384,'Team data'!$B$2:$L$21,11)*$AF384)+(VLOOKUP(AC384,'Team data'!$B$2:$L$21,11)*$AG384)+$AE384,0)</f>
        <v>6.628159178509704</v>
      </c>
      <c r="AO384">
        <f>IFERROR((VLOOKUP(AD384,'Team data'!$B$2:$L$21,11)*$AF384)+(VLOOKUP(AD384,'Team data'!$B$2:$L$21,11)*$AG384)+$AE384,0)</f>
        <v>3.0176019602864299</v>
      </c>
      <c r="AP384">
        <f t="shared" si="5"/>
        <v>28.729574980287154</v>
      </c>
    </row>
    <row r="385" spans="1:42">
      <c r="A385" t="s">
        <v>491</v>
      </c>
      <c r="B385" t="s">
        <v>51</v>
      </c>
      <c r="C385" t="s">
        <v>52</v>
      </c>
      <c r="D385" t="s">
        <v>89</v>
      </c>
      <c r="E385" t="s">
        <v>55</v>
      </c>
      <c r="F385" s="2">
        <v>0.17</v>
      </c>
      <c r="G385" s="2">
        <v>0.01</v>
      </c>
      <c r="H385" s="2">
        <v>0.2</v>
      </c>
      <c r="I385" s="2">
        <v>0.01</v>
      </c>
      <c r="J385" s="2">
        <v>0.26</v>
      </c>
      <c r="K385" s="2">
        <v>0.01</v>
      </c>
      <c r="L385" s="2">
        <f>(F385+H385+J385)/3</f>
        <v>0.21</v>
      </c>
      <c r="M385" s="2">
        <f>(G385+I385+K385)/3</f>
        <v>0.01</v>
      </c>
      <c r="N385" s="2">
        <f>SUM(L385+M385)</f>
        <v>0.22</v>
      </c>
      <c r="O385" s="2">
        <v>46</v>
      </c>
      <c r="P385" t="s">
        <v>41</v>
      </c>
      <c r="Q385" t="s">
        <v>90</v>
      </c>
      <c r="S385" t="s">
        <v>80</v>
      </c>
      <c r="T385" t="s">
        <v>46</v>
      </c>
      <c r="U385" t="s">
        <v>84</v>
      </c>
      <c r="V385" t="s">
        <v>49</v>
      </c>
      <c r="X385" t="s">
        <v>66</v>
      </c>
      <c r="Z385" t="s">
        <v>43</v>
      </c>
      <c r="AB385" t="s">
        <v>91</v>
      </c>
      <c r="AD385" t="s">
        <v>85</v>
      </c>
      <c r="AE385" t="str">
        <f>IF(O385&gt;59,"2","1")</f>
        <v>1</v>
      </c>
      <c r="AF385">
        <f>IF(C385="D",L385*6, IF( C385="M",L385*5, L385*4))</f>
        <v>1.05</v>
      </c>
      <c r="AG385">
        <f>IF(D385="D",M385*3, IF( D385="M",M385*3, M385*3))</f>
        <v>0.03</v>
      </c>
      <c r="AH385">
        <f>IFERROR(((VLOOKUP(Q385,'Team data'!$B$2:$L$21,11)*$AF385)+(VLOOKUP(Q385,'Team data'!$B$2:$L$21,11)*$AG385)+$AE385),0)+IFERROR((VLOOKUP(R385,'Team data'!$B$2:$L$21,11)*$AF385)+(VLOOKUP(R385,'Team data'!$B$2:$L$21,11)*$AG385)+$AE385,0)</f>
        <v>2.3468810410390932</v>
      </c>
      <c r="AI385">
        <f>IFERROR((VLOOKUP(S385,'Team data'!$B$2:$L$21,11)*$AF385)+(VLOOKUP(S385,'Team data'!$B$2:$L$21,11)*$AG385)+$AE385,0)</f>
        <v>1.6530887497707645</v>
      </c>
      <c r="AJ385">
        <f>IFERROR(((VLOOKUP(T385,'Team data'!$B$2:$L$21,11)*$AF385)+(VLOOKUP(T385,'Team data'!$B$2:$L$21,11)*$AG385)+$AE385),0)+IFERROR((VLOOKUP(U385,'Team data'!$B$2:$L$21,11)*$AF385)+(VLOOKUP(U385,'Team data'!$B$2:$L$21,11)*$AG385)+$AE385,0)</f>
        <v>4.0103705445951219</v>
      </c>
      <c r="AK385">
        <f>IFERROR(((VLOOKUP(V385,'Team data'!$B$2:$L$21,11)*$AF385)+(VLOOKUP(V385,'Team data'!$B$2:$L$21,11)*$AG385)+$AE385),0)+IFERROR((VLOOKUP(W385,'Team data'!$B$2:$L$21,11)*$AF385)+(VLOOKUP(W385,'Team data'!$B$2:$L$21,11)*$AG385)+$AE385,0)</f>
        <v>1.9774256599985141</v>
      </c>
      <c r="AL385">
        <f>IFERROR(((VLOOKUP(X385,'Team data'!$B$2:$L$21,11)*$AF385)+(VLOOKUP(X385,'Team data'!$B$2:$L$21,11)*$AG385)+$AE385),0)+IFERROR((VLOOKUP(Y385,'Team data'!$B$2:$L$21,11)*$AF385)+(VLOOKUP(Y385,'Team data'!$B$2:$L$21,11)*$AG385)+$AE385,0)</f>
        <v>1.8841259378470132</v>
      </c>
      <c r="AM385">
        <f>IFERROR(((VLOOKUP(Z385,'Team data'!$B$2:$L$21,11)*$AF385)+(VLOOKUP(Z385,'Team data'!$B$2:$L$21,11)*$AG385)+$AE385),0)+IFERROR((VLOOKUP(AA385,'Team data'!$B$2:$L$21,11)*$AF385)+(VLOOKUP(AA385,'Team data'!$B$2:$L$21,11)*$AG385)+$AE385,0)</f>
        <v>1.968227327641566</v>
      </c>
      <c r="AN385">
        <f>IFERROR(((VLOOKUP(AB385,'Team data'!$B$2:$L$21,11)*$AF385)+(VLOOKUP(AB385,'Team data'!$B$2:$L$21,11)*$AG385)+$AE385),0)+IFERROR((VLOOKUP(AC385,'Team data'!$B$2:$L$21,11)*$AF385)+(VLOOKUP(AC385,'Team data'!$B$2:$L$21,11)*$AG385)+$AE385,0)</f>
        <v>1.6817297153317083</v>
      </c>
      <c r="AO385">
        <f>IFERROR((VLOOKUP(AD385,'Team data'!$B$2:$L$21,11)*$AF385)+(VLOOKUP(AD385,'Team data'!$B$2:$L$21,11)*$AG385)+$AE385,0)</f>
        <v>2.3196191048636683</v>
      </c>
      <c r="AP385">
        <f t="shared" si="5"/>
        <v>17.841468081087452</v>
      </c>
    </row>
    <row r="386" spans="1:42">
      <c r="A386" t="s">
        <v>492</v>
      </c>
      <c r="B386" t="s">
        <v>51</v>
      </c>
      <c r="C386" t="s">
        <v>52</v>
      </c>
      <c r="D386" t="s">
        <v>110</v>
      </c>
      <c r="E386" t="s">
        <v>91</v>
      </c>
      <c r="F386" s="2">
        <v>0.14000000000000001</v>
      </c>
      <c r="G386" s="2">
        <v>0.14000000000000001</v>
      </c>
      <c r="H386" s="2">
        <v>0.12</v>
      </c>
      <c r="I386" s="2">
        <v>0.16</v>
      </c>
      <c r="J386" s="2">
        <v>0.14000000000000001</v>
      </c>
      <c r="K386" s="2">
        <v>0.13</v>
      </c>
      <c r="L386" s="2">
        <f>(F386+H386+J386)/3</f>
        <v>0.13333333333333333</v>
      </c>
      <c r="M386" s="2">
        <f>(G386+I386+K386)/3</f>
        <v>0.14333333333333334</v>
      </c>
      <c r="N386" s="2">
        <f>SUM(L386+M386)</f>
        <v>0.27666666666666667</v>
      </c>
      <c r="O386" s="4">
        <v>64</v>
      </c>
      <c r="P386" t="s">
        <v>41</v>
      </c>
      <c r="Q386" t="s">
        <v>104</v>
      </c>
      <c r="S386" t="s">
        <v>105</v>
      </c>
      <c r="T386" t="s">
        <v>69</v>
      </c>
      <c r="V386" t="s">
        <v>42</v>
      </c>
      <c r="X386" t="s">
        <v>71</v>
      </c>
      <c r="Z386" t="s">
        <v>99</v>
      </c>
      <c r="AA386" t="s">
        <v>111</v>
      </c>
      <c r="AB386" t="s">
        <v>68</v>
      </c>
      <c r="AD386" t="s">
        <v>56</v>
      </c>
      <c r="AE386" t="str">
        <f>IF(O386&gt;59,"2","1")</f>
        <v>2</v>
      </c>
      <c r="AF386">
        <f>IF(C386="D",L386*6, IF( C386="M",L386*5, L386*4))</f>
        <v>0.66666666666666663</v>
      </c>
      <c r="AG386">
        <f>IF(D386="D",M386*3, IF( D386="M",M386*3, M386*3))</f>
        <v>0.43000000000000005</v>
      </c>
      <c r="AH386">
        <f>IFERROR(((VLOOKUP(Q386,'Team data'!$B$2:$L$21,11)*$AF386)+(VLOOKUP(Q386,'Team data'!$B$2:$L$21,11)*$AG386)+$AE386),0)+IFERROR((VLOOKUP(R386,'Team data'!$B$2:$L$21,11)*$AF386)+(VLOOKUP(R386,'Team data'!$B$2:$L$21,11)*$AG386)+$AE386,0)</f>
        <v>3.2384645781116026</v>
      </c>
      <c r="AI386">
        <f>IFERROR((VLOOKUP(S386,'Team data'!$B$2:$L$21,11)*$AF386)+(VLOOKUP(S386,'Team data'!$B$2:$L$21,11)*$AG386)+$AE386,0)</f>
        <v>2.5224041425011721</v>
      </c>
      <c r="AJ386">
        <f>IFERROR(((VLOOKUP(T386,'Team data'!$B$2:$L$21,11)*$AF386)+(VLOOKUP(T386,'Team data'!$B$2:$L$21,11)*$AG386)+$AE386),0)+IFERROR((VLOOKUP(U386,'Team data'!$B$2:$L$21,11)*$AF386)+(VLOOKUP(U386,'Team data'!$B$2:$L$21,11)*$AG386)+$AE386,0)</f>
        <v>3.0793957332520985</v>
      </c>
      <c r="AK386">
        <f>IFERROR(((VLOOKUP(V386,'Team data'!$B$2:$L$21,11)*$AF386)+(VLOOKUP(V386,'Team data'!$B$2:$L$21,11)*$AG386)+$AE386),0)+IFERROR((VLOOKUP(W386,'Team data'!$B$2:$L$21,11)*$AF386)+(VLOOKUP(W386,'Team data'!$B$2:$L$21,11)*$AG386)+$AE386,0)</f>
        <v>3.1491214053012251</v>
      </c>
      <c r="AL386">
        <f>IFERROR(((VLOOKUP(X386,'Team data'!$B$2:$L$21,11)*$AF386)+(VLOOKUP(X386,'Team data'!$B$2:$L$21,11)*$AG386)+$AE386),0)+IFERROR((VLOOKUP(Y386,'Team data'!$B$2:$L$21,11)*$AF386)+(VLOOKUP(Y386,'Team data'!$B$2:$L$21,11)*$AG386)+$AE386,0)</f>
        <v>3.1892568315177603</v>
      </c>
      <c r="AM386">
        <f>IFERROR(((VLOOKUP(Z386,'Team data'!$B$2:$L$21,11)*$AF386)+(VLOOKUP(Z386,'Team data'!$B$2:$L$21,11)*$AG386)+$AE386),0)+IFERROR((VLOOKUP(AA386,'Team data'!$B$2:$L$21,11)*$AF386)+(VLOOKUP(AA386,'Team data'!$B$2:$L$21,11)*$AG386)+$AE386,0)</f>
        <v>5.90974512886533</v>
      </c>
      <c r="AN386">
        <f>IFERROR(((VLOOKUP(AB386,'Team data'!$B$2:$L$21,11)*$AF386)+(VLOOKUP(AB386,'Team data'!$B$2:$L$21,11)*$AG386)+$AE386),0)+IFERROR((VLOOKUP(AC386,'Team data'!$B$2:$L$21,11)*$AF386)+(VLOOKUP(AC386,'Team data'!$B$2:$L$21,11)*$AG386)+$AE386,0)</f>
        <v>3.0963552792149471</v>
      </c>
      <c r="AO386">
        <f>IFERROR((VLOOKUP(AD386,'Team data'!$B$2:$L$21,11)*$AF386)+(VLOOKUP(AD386,'Team data'!$B$2:$L$21,11)*$AG386)+$AE386,0)</f>
        <v>3.0289598814888117</v>
      </c>
      <c r="AP386">
        <f t="shared" ref="AP386:AP418" si="6">SUM(AH386:AO386)</f>
        <v>27.21370298025295</v>
      </c>
    </row>
    <row r="387" spans="1:42">
      <c r="A387" t="s">
        <v>493</v>
      </c>
      <c r="B387" t="s">
        <v>37</v>
      </c>
      <c r="C387" t="s">
        <v>38</v>
      </c>
      <c r="D387" t="s">
        <v>128</v>
      </c>
      <c r="E387" t="s">
        <v>80</v>
      </c>
      <c r="F387" s="2">
        <v>0.03</v>
      </c>
      <c r="G387" s="2">
        <v>0.01</v>
      </c>
      <c r="H387" s="2">
        <v>0.05</v>
      </c>
      <c r="I387" s="2">
        <v>0.01</v>
      </c>
      <c r="J387" s="2">
        <v>0.06</v>
      </c>
      <c r="K387" s="2">
        <v>0.01</v>
      </c>
      <c r="L387" s="2">
        <f>(F387+H387+J387)/3</f>
        <v>4.6666666666666669E-2</v>
      </c>
      <c r="M387" s="2">
        <f>(G387+I387+K387)/3</f>
        <v>0.01</v>
      </c>
      <c r="N387" s="2">
        <f>SUM(L387+M387)</f>
        <v>5.6666666666666671E-2</v>
      </c>
      <c r="O387" s="2">
        <v>90</v>
      </c>
      <c r="P387" t="s">
        <v>41</v>
      </c>
      <c r="Q387" t="s">
        <v>79</v>
      </c>
      <c r="S387" t="s">
        <v>68</v>
      </c>
      <c r="T387" t="s">
        <v>46</v>
      </c>
      <c r="V387" t="s">
        <v>40</v>
      </c>
      <c r="X387" t="s">
        <v>75</v>
      </c>
      <c r="Z387" t="s">
        <v>56</v>
      </c>
      <c r="AA387" t="s">
        <v>74</v>
      </c>
      <c r="AB387" t="s">
        <v>97</v>
      </c>
      <c r="AC387" t="s">
        <v>90</v>
      </c>
      <c r="AD387" t="s">
        <v>104</v>
      </c>
      <c r="AE387" t="str">
        <f>IF(O387&gt;59,"2","1")</f>
        <v>2</v>
      </c>
      <c r="AF387">
        <f>IF(C387="D",L387*6, IF( C387="M",L387*5, L387*4))</f>
        <v>0.28000000000000003</v>
      </c>
      <c r="AG387">
        <f>IF(D387="D",M387*3, IF( D387="M",M387*3, M387*3))</f>
        <v>0.03</v>
      </c>
      <c r="AH387">
        <f>IFERROR(((VLOOKUP(Q387,'Team data'!$B$2:$L$21,11)*$AF387)+(VLOOKUP(Q387,'Team data'!$B$2:$L$21,11)*$AG387)+$AE387),0)+IFERROR((VLOOKUP(R387,'Team data'!$B$2:$L$21,11)*$AF387)+(VLOOKUP(R387,'Team data'!$B$2:$L$21,11)*$AG387)+$AE387,0)</f>
        <v>2.2779171033045236</v>
      </c>
      <c r="AI387">
        <f>IFERROR((VLOOKUP(S387,'Team data'!$B$2:$L$21,11)*$AF387)+(VLOOKUP(S387,'Team data'!$B$2:$L$21,11)*$AG387)+$AE387,0)</f>
        <v>2.3099119786230702</v>
      </c>
      <c r="AJ387">
        <f>IFERROR(((VLOOKUP(T387,'Team data'!$B$2:$L$21,11)*$AF387)+(VLOOKUP(T387,'Team data'!$B$2:$L$21,11)*$AG387)+$AE387),0)+IFERROR((VLOOKUP(U387,'Team data'!$B$2:$L$21,11)*$AF387)+(VLOOKUP(U387,'Team data'!$B$2:$L$21,11)*$AG387)+$AE387,0)</f>
        <v>2.2598073885476793</v>
      </c>
      <c r="AK387">
        <f>IFERROR(((VLOOKUP(V387,'Team data'!$B$2:$L$21,11)*$AF387)+(VLOOKUP(V387,'Team data'!$B$2:$L$21,11)*$AG387)+$AE387),0)+IFERROR((VLOOKUP(W387,'Team data'!$B$2:$L$21,11)*$AF387)+(VLOOKUP(W387,'Team data'!$B$2:$L$21,11)*$AG387)+$AE387,0)</f>
        <v>2.2852679581579931</v>
      </c>
      <c r="AL387">
        <f>IFERROR(((VLOOKUP(X387,'Team data'!$B$2:$L$21,11)*$AF387)+(VLOOKUP(X387,'Team data'!$B$2:$L$21,11)*$AG387)+$AE387),0)+IFERROR((VLOOKUP(Y387,'Team data'!$B$2:$L$21,11)*$AF387)+(VLOOKUP(Y387,'Team data'!$B$2:$L$21,11)*$AG387)+$AE387,0)</f>
        <v>2.3248276312857565</v>
      </c>
      <c r="AM387">
        <f>IFERROR(((VLOOKUP(Z387,'Team data'!$B$2:$L$21,11)*$AF387)+(VLOOKUP(Z387,'Team data'!$B$2:$L$21,11)*$AG387)+$AE387),0)+IFERROR((VLOOKUP(AA387,'Team data'!$B$2:$L$21,11)*$AF387)+(VLOOKUP(AA387,'Team data'!$B$2:$L$21,11)*$AG387)+$AE387,0)</f>
        <v>4.6696405578120626</v>
      </c>
      <c r="AN387">
        <f>IFERROR(((VLOOKUP(AB387,'Team data'!$B$2:$L$21,11)*$AF387)+(VLOOKUP(AB387,'Team data'!$B$2:$L$21,11)*$AG387)+$AE387),0)+IFERROR((VLOOKUP(AC387,'Team data'!$B$2:$L$21,11)*$AF387)+(VLOOKUP(AC387,'Team data'!$B$2:$L$21,11)*$AG387)+$AE387,0)</f>
        <v>4.6917226860954013</v>
      </c>
      <c r="AO387">
        <f>IFERROR((VLOOKUP(AD387,'Team data'!$B$2:$L$21,11)*$AF387)+(VLOOKUP(AD387,'Team data'!$B$2:$L$21,11)*$AG387)+$AE387,0)</f>
        <v>2.3500826922929456</v>
      </c>
      <c r="AP387">
        <f t="shared" si="6"/>
        <v>23.169177996119434</v>
      </c>
    </row>
    <row r="388" spans="1:42">
      <c r="A388" t="s">
        <v>494</v>
      </c>
      <c r="B388" t="s">
        <v>51</v>
      </c>
      <c r="C388" t="s">
        <v>52</v>
      </c>
      <c r="D388" t="s">
        <v>65</v>
      </c>
      <c r="E388" t="s">
        <v>46</v>
      </c>
      <c r="F388" s="2">
        <v>0.1</v>
      </c>
      <c r="G388" s="2">
        <v>0.05</v>
      </c>
      <c r="H388" s="2">
        <v>0.12</v>
      </c>
      <c r="I388" s="2">
        <v>0.03</v>
      </c>
      <c r="J388" s="2">
        <v>0.11</v>
      </c>
      <c r="K388" s="2">
        <v>0.03</v>
      </c>
      <c r="L388" s="2">
        <f>(F388+H388+J388)/3</f>
        <v>0.11</v>
      </c>
      <c r="M388" s="2">
        <f>(G388+I388+K388)/3</f>
        <v>3.6666666666666667E-2</v>
      </c>
      <c r="N388" s="2">
        <f>SUM(L388+M388)</f>
        <v>0.14666666666666667</v>
      </c>
      <c r="O388" s="2">
        <v>91</v>
      </c>
      <c r="P388" t="s">
        <v>41</v>
      </c>
      <c r="Q388" t="s">
        <v>66</v>
      </c>
      <c r="S388" t="s">
        <v>67</v>
      </c>
      <c r="T388" t="s">
        <v>68</v>
      </c>
      <c r="U388" t="s">
        <v>45</v>
      </c>
      <c r="V388" t="s">
        <v>69</v>
      </c>
      <c r="X388" t="s">
        <v>54</v>
      </c>
      <c r="Z388" t="s">
        <v>70</v>
      </c>
      <c r="AA388" t="s">
        <v>59</v>
      </c>
      <c r="AB388" t="s">
        <v>71</v>
      </c>
      <c r="AD388" t="s">
        <v>42</v>
      </c>
      <c r="AE388" t="str">
        <f>IF(O388&gt;59,"2","1")</f>
        <v>2</v>
      </c>
      <c r="AF388">
        <f>IF(C388="D",L388*6, IF( C388="M",L388*5, L388*4))</f>
        <v>0.55000000000000004</v>
      </c>
      <c r="AG388">
        <f>IF(D388="D",M388*3, IF( D388="M",M388*3, M388*3))</f>
        <v>0.11</v>
      </c>
      <c r="AH388">
        <f>IFERROR(((VLOOKUP(Q388,'Team data'!$B$2:$L$21,11)*$AF388)+(VLOOKUP(Q388,'Team data'!$B$2:$L$21,11)*$AG388)+$AE388),0)+IFERROR((VLOOKUP(R388,'Team data'!$B$2:$L$21,11)*$AF388)+(VLOOKUP(R388,'Team data'!$B$2:$L$21,11)*$AG388)+$AE388,0)</f>
        <v>2.5402991842398412</v>
      </c>
      <c r="AI388">
        <f>IFERROR((VLOOKUP(S388,'Team data'!$B$2:$L$21,11)*$AF388)+(VLOOKUP(S388,'Team data'!$B$2:$L$21,11)*$AG388)+$AE388,0)</f>
        <v>2.5973156811102029</v>
      </c>
      <c r="AJ388">
        <f>IFERROR(((VLOOKUP(T388,'Team data'!$B$2:$L$21,11)*$AF388)+(VLOOKUP(T388,'Team data'!$B$2:$L$21,11)*$AG388)+$AE388),0)+IFERROR((VLOOKUP(U388,'Team data'!$B$2:$L$21,11)*$AF388)+(VLOOKUP(U388,'Team data'!$B$2:$L$21,11)*$AG388)+$AE388,0)</f>
        <v>5.0589223911756953</v>
      </c>
      <c r="AK388">
        <f>IFERROR(((VLOOKUP(V388,'Team data'!$B$2:$L$21,11)*$AF388)+(VLOOKUP(V388,'Team data'!$B$2:$L$21,11)*$AG388)+$AE388),0)+IFERROR((VLOOKUP(W388,'Team data'!$B$2:$L$21,11)*$AF388)+(VLOOKUP(W388,'Team data'!$B$2:$L$21,11)*$AG388)+$AE388,0)</f>
        <v>2.6496059428082539</v>
      </c>
      <c r="AL388">
        <f>IFERROR(((VLOOKUP(X388,'Team data'!$B$2:$L$21,11)*$AF388)+(VLOOKUP(X388,'Team data'!$B$2:$L$21,11)*$AG388)+$AE388),0)+IFERROR((VLOOKUP(Y388,'Team data'!$B$2:$L$21,11)*$AF388)+(VLOOKUP(Y388,'Team data'!$B$2:$L$21,11)*$AG388)+$AE388,0)</f>
        <v>2.6073446851105664</v>
      </c>
      <c r="AM388">
        <f>IFERROR(((VLOOKUP(Z388,'Team data'!$B$2:$L$21,11)*$AF388)+(VLOOKUP(Z388,'Team data'!$B$2:$L$21,11)*$AG388)+$AE388),0)+IFERROR((VLOOKUP(AA388,'Team data'!$B$2:$L$21,11)*$AF388)+(VLOOKUP(AA388,'Team data'!$B$2:$L$21,11)*$AG388)+$AE388,0)</f>
        <v>5.3751081835970771</v>
      </c>
      <c r="AN388">
        <f>IFERROR(((VLOOKUP(AB388,'Team data'!$B$2:$L$21,11)*$AF388)+(VLOOKUP(AB388,'Team data'!$B$2:$L$21,11)*$AG388)+$AE388),0)+IFERROR((VLOOKUP(AC388,'Team data'!$B$2:$L$21,11)*$AF388)+(VLOOKUP(AC388,'Team data'!$B$2:$L$21,11)*$AG388)+$AE388,0)</f>
        <v>2.7157229563541536</v>
      </c>
      <c r="AO388">
        <f>IFERROR((VLOOKUP(AD388,'Team data'!$B$2:$L$21,11)*$AF388)+(VLOOKUP(AD388,'Team data'!$B$2:$L$21,11)*$AG388)+$AE388,0)</f>
        <v>2.6915685053180627</v>
      </c>
      <c r="AP388">
        <f t="shared" si="6"/>
        <v>26.235887529713853</v>
      </c>
    </row>
    <row r="389" spans="1:42">
      <c r="A389" t="s">
        <v>495</v>
      </c>
      <c r="B389" t="s">
        <v>63</v>
      </c>
      <c r="C389" t="s">
        <v>64</v>
      </c>
      <c r="D389" t="s">
        <v>95</v>
      </c>
      <c r="E389" t="s">
        <v>76</v>
      </c>
      <c r="F389" s="2">
        <v>0</v>
      </c>
      <c r="G389" s="2">
        <v>0</v>
      </c>
      <c r="H389" s="2">
        <v>0</v>
      </c>
      <c r="I389" s="2">
        <v>0</v>
      </c>
      <c r="J389" s="2">
        <v>0.01</v>
      </c>
      <c r="K389" s="2">
        <v>0</v>
      </c>
      <c r="L389" s="2">
        <f>(F389+H389+J389)/3</f>
        <v>3.3333333333333335E-3</v>
      </c>
      <c r="M389" s="2">
        <f>(G389+I389+K389)/3</f>
        <v>0</v>
      </c>
      <c r="N389" s="2">
        <f>SUM(L389+M389)</f>
        <v>3.3333333333333335E-3</v>
      </c>
      <c r="O389" s="2">
        <v>97</v>
      </c>
      <c r="P389" t="s">
        <v>41</v>
      </c>
      <c r="Q389" t="s">
        <v>49</v>
      </c>
      <c r="S389" t="s">
        <v>44</v>
      </c>
      <c r="T389" t="s">
        <v>97</v>
      </c>
      <c r="V389" t="s">
        <v>61</v>
      </c>
      <c r="X389" t="s">
        <v>60</v>
      </c>
      <c r="Z389" t="s">
        <v>40</v>
      </c>
      <c r="AB389" t="s">
        <v>98</v>
      </c>
      <c r="AC389" t="s">
        <v>85</v>
      </c>
      <c r="AD389" t="s">
        <v>99</v>
      </c>
      <c r="AE389" t="str">
        <f>IF(O389&gt;59,"2","1")</f>
        <v>2</v>
      </c>
      <c r="AF389">
        <f>IF(C389="D",L389*6, IF( C389="M",L389*5, L389*4))</f>
        <v>1.3333333333333334E-2</v>
      </c>
      <c r="AG389">
        <f>IF(D389="D",M389*3, IF( D389="M",M389*3, M389*3))</f>
        <v>0</v>
      </c>
      <c r="AH389">
        <f>IFERROR(((VLOOKUP(Q389,'Team data'!$B$2:$L$21,11)*$AF389)+(VLOOKUP(Q389,'Team data'!$B$2:$L$21,11)*$AG389)+$AE389),0)+IFERROR((VLOOKUP(R389,'Team data'!$B$2:$L$21,11)*$AF389)+(VLOOKUP(R389,'Team data'!$B$2:$L$21,11)*$AG389)+$AE389,0)</f>
        <v>2.0120669834567719</v>
      </c>
      <c r="AI389">
        <f>IFERROR((VLOOKUP(S389,'Team data'!$B$2:$L$21,11)*$AF389)+(VLOOKUP(S389,'Team data'!$B$2:$L$21,11)*$AG389)+$AE389,0)</f>
        <v>2.0136448781040621</v>
      </c>
      <c r="AJ389">
        <f>IFERROR(((VLOOKUP(T389,'Team data'!$B$2:$L$21,11)*$AF389)+(VLOOKUP(T389,'Team data'!$B$2:$L$21,11)*$AG389)+$AE389),0)+IFERROR((VLOOKUP(U389,'Team data'!$B$2:$L$21,11)*$AF389)+(VLOOKUP(U389,'Team data'!$B$2:$L$21,11)*$AG389)+$AE389,0)</f>
        <v>2.0131233523799645</v>
      </c>
      <c r="AK389">
        <f>IFERROR(((VLOOKUP(V389,'Team data'!$B$2:$L$21,11)*$AF389)+(VLOOKUP(V389,'Team data'!$B$2:$L$21,11)*$AG389)+$AE389),0)+IFERROR((VLOOKUP(W389,'Team data'!$B$2:$L$21,11)*$AF389)+(VLOOKUP(W389,'Team data'!$B$2:$L$21,11)*$AG389)+$AE389,0)</f>
        <v>2.0144590496233161</v>
      </c>
      <c r="AL389">
        <f>IFERROR(((VLOOKUP(X389,'Team data'!$B$2:$L$21,11)*$AF389)+(VLOOKUP(X389,'Team data'!$B$2:$L$21,11)*$AG389)+$AE389),0)+IFERROR((VLOOKUP(Y389,'Team data'!$B$2:$L$21,11)*$AF389)+(VLOOKUP(Y389,'Team data'!$B$2:$L$21,11)*$AG389)+$AE389,0)</f>
        <v>2.0120669834567719</v>
      </c>
      <c r="AM389">
        <f>IFERROR(((VLOOKUP(Z389,'Team data'!$B$2:$L$21,11)*$AF389)+(VLOOKUP(Z389,'Team data'!$B$2:$L$21,11)*$AG389)+$AE389),0)+IFERROR((VLOOKUP(AA389,'Team data'!$B$2:$L$21,11)*$AF389)+(VLOOKUP(AA389,'Team data'!$B$2:$L$21,11)*$AG389)+$AE389,0)</f>
        <v>2.0122695895981932</v>
      </c>
      <c r="AN389">
        <f>IFERROR(((VLOOKUP(AB389,'Team data'!$B$2:$L$21,11)*$AF389)+(VLOOKUP(AB389,'Team data'!$B$2:$L$21,11)*$AG389)+$AE389),0)+IFERROR((VLOOKUP(AC389,'Team data'!$B$2:$L$21,11)*$AF389)+(VLOOKUP(AC389,'Team data'!$B$2:$L$21,11)*$AG389)+$AE389,0)</f>
        <v>4.0288017444220241</v>
      </c>
      <c r="AO389">
        <f>IFERROR((VLOOKUP(AD389,'Team data'!$B$2:$L$21,11)*$AF389)+(VLOOKUP(AD389,'Team data'!$B$2:$L$21,11)*$AG389)+$AE389,0)</f>
        <v>2.011151802304509</v>
      </c>
      <c r="AP389">
        <f t="shared" si="6"/>
        <v>18.117584383345616</v>
      </c>
    </row>
    <row r="390" spans="1:42">
      <c r="A390" t="s">
        <v>496</v>
      </c>
      <c r="B390" t="s">
        <v>87</v>
      </c>
      <c r="C390" t="s">
        <v>88</v>
      </c>
      <c r="D390" t="s">
        <v>128</v>
      </c>
      <c r="E390" t="s">
        <v>80</v>
      </c>
      <c r="F390" s="2">
        <v>0.44</v>
      </c>
      <c r="G390" s="2">
        <v>0.02</v>
      </c>
      <c r="H390" s="2">
        <v>0.43</v>
      </c>
      <c r="I390" s="2">
        <v>0.01</v>
      </c>
      <c r="J390" s="2">
        <v>0.38</v>
      </c>
      <c r="K390" s="2">
        <v>0.02</v>
      </c>
      <c r="L390" s="2">
        <f>(F390+H390+J390)/3</f>
        <v>0.41666666666666669</v>
      </c>
      <c r="M390" s="2">
        <f>(G390+I390+K390)/3</f>
        <v>1.6666666666666666E-2</v>
      </c>
      <c r="N390" s="2">
        <f>SUM(L390+M390)</f>
        <v>0.43333333333333335</v>
      </c>
      <c r="O390" s="2">
        <v>57</v>
      </c>
      <c r="P390" t="s">
        <v>41</v>
      </c>
      <c r="Q390" t="s">
        <v>79</v>
      </c>
      <c r="S390" t="s">
        <v>68</v>
      </c>
      <c r="T390" t="s">
        <v>46</v>
      </c>
      <c r="V390" t="s">
        <v>40</v>
      </c>
      <c r="X390" t="s">
        <v>75</v>
      </c>
      <c r="Z390" t="s">
        <v>56</v>
      </c>
      <c r="AA390" t="s">
        <v>74</v>
      </c>
      <c r="AB390" t="s">
        <v>97</v>
      </c>
      <c r="AC390" t="s">
        <v>90</v>
      </c>
      <c r="AD390" t="s">
        <v>104</v>
      </c>
      <c r="AE390" t="str">
        <f>IF(O390&gt;59,"2","1")</f>
        <v>1</v>
      </c>
      <c r="AF390">
        <f>IF(C390="D",L390*6, IF( C390="M",L390*5, L390*4))</f>
        <v>1.6666666666666667</v>
      </c>
      <c r="AG390">
        <f>IF(D390="D",M390*3, IF( D390="M",M390*3, M390*3))</f>
        <v>0.05</v>
      </c>
      <c r="AH390">
        <f>IFERROR(((VLOOKUP(Q390,'Team data'!$B$2:$L$21,11)*$AF390)+(VLOOKUP(Q390,'Team data'!$B$2:$L$21,11)*$AG390)+$AE390),0)+IFERROR((VLOOKUP(R390,'Team data'!$B$2:$L$21,11)*$AF390)+(VLOOKUP(R390,'Team data'!$B$2:$L$21,11)*$AG390)+$AE390,0)</f>
        <v>2.5390033139981685</v>
      </c>
      <c r="AI390">
        <f>IFERROR((VLOOKUP(S390,'Team data'!$B$2:$L$21,11)*$AF390)+(VLOOKUP(S390,'Team data'!$B$2:$L$21,11)*$AG390)+$AE390,0)</f>
        <v>2.7161792364610875</v>
      </c>
      <c r="AJ390">
        <f>IFERROR(((VLOOKUP(T390,'Team data'!$B$2:$L$21,11)*$AF390)+(VLOOKUP(T390,'Team data'!$B$2:$L$21,11)*$AG390)+$AE390),0)+IFERROR((VLOOKUP(U390,'Team data'!$B$2:$L$21,11)*$AF390)+(VLOOKUP(U390,'Team data'!$B$2:$L$21,11)*$AG390)+$AE390,0)</f>
        <v>2.4387183344306966</v>
      </c>
      <c r="AK390">
        <f>IFERROR(((VLOOKUP(V390,'Team data'!$B$2:$L$21,11)*$AF390)+(VLOOKUP(V390,'Team data'!$B$2:$L$21,11)*$AG390)+$AE390),0)+IFERROR((VLOOKUP(W390,'Team data'!$B$2:$L$21,11)*$AF390)+(VLOOKUP(W390,'Team data'!$B$2:$L$21,11)*$AG390)+$AE390,0)</f>
        <v>2.579709660767382</v>
      </c>
      <c r="AL390">
        <f>IFERROR(((VLOOKUP(X390,'Team data'!$B$2:$L$21,11)*$AF390)+(VLOOKUP(X390,'Team data'!$B$2:$L$21,11)*$AG390)+$AE390),0)+IFERROR((VLOOKUP(Y390,'Team data'!$B$2:$L$21,11)*$AF390)+(VLOOKUP(Y390,'Team data'!$B$2:$L$21,11)*$AG390)+$AE390,0)</f>
        <v>2.7987766678727386</v>
      </c>
      <c r="AM390">
        <f>IFERROR(((VLOOKUP(Z390,'Team data'!$B$2:$L$21,11)*$AF390)+(VLOOKUP(Z390,'Team data'!$B$2:$L$21,11)*$AG390)+$AE390),0)+IFERROR((VLOOKUP(AA390,'Team data'!$B$2:$L$21,11)*$AF390)+(VLOOKUP(AA390,'Team data'!$B$2:$L$21,11)*$AG390)+$AE390,0)</f>
        <v>5.7082245943356105</v>
      </c>
      <c r="AN390">
        <f>IFERROR(((VLOOKUP(AB390,'Team data'!$B$2:$L$21,11)*$AF390)+(VLOOKUP(AB390,'Team data'!$B$2:$L$21,11)*$AG390)+$AE390),0)+IFERROR((VLOOKUP(AC390,'Team data'!$B$2:$L$21,11)*$AF390)+(VLOOKUP(AC390,'Team data'!$B$2:$L$21,11)*$AG390)+$AE390,0)</f>
        <v>5.8305073477325973</v>
      </c>
      <c r="AO390">
        <f>IFERROR((VLOOKUP(AD390,'Team data'!$B$2:$L$21,11)*$AF390)+(VLOOKUP(AD390,'Team data'!$B$2:$L$21,11)*$AG390)+$AE390,0)</f>
        <v>2.9386299626974939</v>
      </c>
      <c r="AP390">
        <f t="shared" si="6"/>
        <v>27.549749118295775</v>
      </c>
    </row>
    <row r="391" spans="1:42">
      <c r="A391" t="s">
        <v>497</v>
      </c>
      <c r="B391" t="s">
        <v>37</v>
      </c>
      <c r="C391" t="s">
        <v>38</v>
      </c>
      <c r="D391" t="s">
        <v>108</v>
      </c>
      <c r="E391" t="s">
        <v>74</v>
      </c>
      <c r="F391" s="2">
        <v>0</v>
      </c>
      <c r="G391" s="2">
        <v>0.03</v>
      </c>
      <c r="H391" s="2">
        <v>0</v>
      </c>
      <c r="I391" s="2">
        <v>0.03</v>
      </c>
      <c r="J391" s="2">
        <v>0.01</v>
      </c>
      <c r="K391" s="2">
        <v>0.02</v>
      </c>
      <c r="L391" s="2">
        <f>(F391+H391+J391)/3</f>
        <v>3.3333333333333335E-3</v>
      </c>
      <c r="M391" s="2">
        <f>(G391+I391+K391)/3</f>
        <v>2.6666666666666668E-2</v>
      </c>
      <c r="N391" s="2">
        <f>SUM(L391+M391)</f>
        <v>3.0000000000000002E-2</v>
      </c>
      <c r="O391" s="2">
        <v>85</v>
      </c>
      <c r="P391" t="s">
        <v>41</v>
      </c>
      <c r="Q391" t="s">
        <v>97</v>
      </c>
      <c r="S391" t="s">
        <v>66</v>
      </c>
      <c r="T391" t="s">
        <v>71</v>
      </c>
      <c r="U391" t="s">
        <v>75</v>
      </c>
      <c r="V391" t="s">
        <v>58</v>
      </c>
      <c r="X391" t="s">
        <v>59</v>
      </c>
      <c r="Z391" t="s">
        <v>42</v>
      </c>
      <c r="AA391" t="s">
        <v>45</v>
      </c>
      <c r="AB391" t="s">
        <v>57</v>
      </c>
      <c r="AC391" t="s">
        <v>76</v>
      </c>
      <c r="AD391" t="s">
        <v>55</v>
      </c>
      <c r="AE391" t="str">
        <f>IF(O391&gt;59,"2","1")</f>
        <v>2</v>
      </c>
      <c r="AF391">
        <f>IF(C391="D",L391*6, IF( C391="M",L391*5, L391*4))</f>
        <v>0.02</v>
      </c>
      <c r="AG391">
        <f>IF(D391="D",M391*3, IF( D391="M",M391*3, M391*3))</f>
        <v>0.08</v>
      </c>
      <c r="AH391">
        <f>IFERROR(((VLOOKUP(Q391,'Team data'!$B$2:$L$21,11)*$AF391)+(VLOOKUP(Q391,'Team data'!$B$2:$L$21,11)*$AG391)+$AE391),0)+IFERROR((VLOOKUP(R391,'Team data'!$B$2:$L$21,11)*$AF391)+(VLOOKUP(R391,'Team data'!$B$2:$L$21,11)*$AG391)+$AE391,0)</f>
        <v>2.0984251428497354</v>
      </c>
      <c r="AI391">
        <f>IFERROR((VLOOKUP(S391,'Team data'!$B$2:$L$21,11)*$AF391)+(VLOOKUP(S391,'Team data'!$B$2:$L$21,11)*$AG391)+$AE391,0)</f>
        <v>2.0818635127636123</v>
      </c>
      <c r="AJ391">
        <f>IFERROR(((VLOOKUP(T391,'Team data'!$B$2:$L$21,11)*$AF391)+(VLOOKUP(T391,'Team data'!$B$2:$L$21,11)*$AG391)+$AE391),0)+IFERROR((VLOOKUP(U391,'Team data'!$B$2:$L$21,11)*$AF391)+(VLOOKUP(U391,'Team data'!$B$2:$L$21,11)*$AG391)+$AE391,0)</f>
        <v>4.2132259790412441</v>
      </c>
      <c r="AK391">
        <f>IFERROR(((VLOOKUP(V391,'Team data'!$B$2:$L$21,11)*$AF391)+(VLOOKUP(V391,'Team data'!$B$2:$L$21,11)*$AG391)+$AE391),0)+IFERROR((VLOOKUP(W391,'Team data'!$B$2:$L$21,11)*$AF391)+(VLOOKUP(W391,'Team data'!$B$2:$L$21,11)*$AG391)+$AE391,0)</f>
        <v>2.0905023759257881</v>
      </c>
      <c r="AL391">
        <f>IFERROR(((VLOOKUP(X391,'Team data'!$B$2:$L$21,11)*$AF391)+(VLOOKUP(X391,'Team data'!$B$2:$L$21,11)*$AG391)+$AE391),0)+IFERROR((VLOOKUP(Y391,'Team data'!$B$2:$L$21,11)*$AF391)+(VLOOKUP(Y391,'Team data'!$B$2:$L$21,11)*$AG391)+$AE391,0)</f>
        <v>2.0836385172838163</v>
      </c>
      <c r="AM391">
        <f>IFERROR(((VLOOKUP(Z391,'Team data'!$B$2:$L$21,11)*$AF391)+(VLOOKUP(Z391,'Team data'!$B$2:$L$21,11)*$AG391)+$AE391),0)+IFERROR((VLOOKUP(AA391,'Team data'!$B$2:$L$21,11)*$AF391)+(VLOOKUP(AA391,'Team data'!$B$2:$L$21,11)*$AG391)+$AE391,0)</f>
        <v>4.1652542874007032</v>
      </c>
      <c r="AN391">
        <f>IFERROR(((VLOOKUP(AB391,'Team data'!$B$2:$L$21,11)*$AF391)+(VLOOKUP(AB391,'Team data'!$B$2:$L$21,11)*$AG391)+$AE391),0)+IFERROR((VLOOKUP(AC391,'Team data'!$B$2:$L$21,11)*$AF391)+(VLOOKUP(AC391,'Team data'!$B$2:$L$21,11)*$AG391)+$AE391,0)</f>
        <v>4.2474798135143814</v>
      </c>
      <c r="AO391">
        <f>IFERROR((VLOOKUP(AD391,'Team data'!$B$2:$L$21,11)*$AF391)+(VLOOKUP(AD391,'Team data'!$B$2:$L$21,11)*$AG391)+$AE391,0)</f>
        <v>2.099971606007442</v>
      </c>
      <c r="AP391">
        <f t="shared" si="6"/>
        <v>23.080361234786725</v>
      </c>
    </row>
    <row r="392" spans="1:42">
      <c r="A392" t="s">
        <v>498</v>
      </c>
      <c r="B392" t="s">
        <v>51</v>
      </c>
      <c r="C392" t="s">
        <v>52</v>
      </c>
      <c r="D392" t="s">
        <v>103</v>
      </c>
      <c r="E392" t="s">
        <v>104</v>
      </c>
      <c r="F392" s="2">
        <v>0.04</v>
      </c>
      <c r="G392" s="2">
        <v>0.15</v>
      </c>
      <c r="H392" s="2">
        <v>0.04</v>
      </c>
      <c r="I392" s="2">
        <v>0.13</v>
      </c>
      <c r="J392" s="2">
        <v>0.04</v>
      </c>
      <c r="K392" s="2">
        <v>0.12</v>
      </c>
      <c r="L392" s="2">
        <f>(F392+H392+J392)/3</f>
        <v>0.04</v>
      </c>
      <c r="M392" s="2">
        <f>(G392+I392+K392)/3</f>
        <v>0.13333333333333333</v>
      </c>
      <c r="N392" s="2">
        <f>SUM(L392+M392)</f>
        <v>0.17333333333333334</v>
      </c>
      <c r="O392" s="2">
        <v>63</v>
      </c>
      <c r="P392" t="s">
        <v>41</v>
      </c>
      <c r="Q392" t="s">
        <v>77</v>
      </c>
      <c r="S392" t="s">
        <v>70</v>
      </c>
      <c r="T392" t="s">
        <v>79</v>
      </c>
      <c r="V392" t="s">
        <v>105</v>
      </c>
      <c r="X392" t="s">
        <v>44</v>
      </c>
      <c r="Z392" t="s">
        <v>81</v>
      </c>
      <c r="AB392" t="s">
        <v>74</v>
      </c>
      <c r="AC392" t="s">
        <v>42</v>
      </c>
      <c r="AD392" t="s">
        <v>45</v>
      </c>
      <c r="AE392" t="str">
        <f>IF(O392&gt;59,"2","1")</f>
        <v>2</v>
      </c>
      <c r="AF392">
        <f>IF(C392="D",L392*6, IF( C392="M",L392*5, L392*4))</f>
        <v>0.2</v>
      </c>
      <c r="AG392">
        <f>IF(D392="D",M392*3, IF( D392="M",M392*3, M392*3))</f>
        <v>0.4</v>
      </c>
      <c r="AH392">
        <f>IFERROR(((VLOOKUP(Q392,'Team data'!$B$2:$L$21,11)*$AF392)+(VLOOKUP(Q392,'Team data'!$B$2:$L$21,11)*$AG392)+$AE392),0)+IFERROR((VLOOKUP(R392,'Team data'!$B$2:$L$21,11)*$AF392)+(VLOOKUP(R392,'Team data'!$B$2:$L$21,11)*$AG392)+$AE392,0)</f>
        <v>2.3787387307398382</v>
      </c>
      <c r="AI392">
        <f>IFERROR((VLOOKUP(S392,'Team data'!$B$2:$L$21,11)*$AF392)+(VLOOKUP(S392,'Team data'!$B$2:$L$21,11)*$AG392)+$AE392,0)</f>
        <v>2.7482672450217187</v>
      </c>
      <c r="AJ392">
        <f>IFERROR(((VLOOKUP(T392,'Team data'!$B$2:$L$21,11)*$AF392)+(VLOOKUP(T392,'Team data'!$B$2:$L$21,11)*$AG392)+$AE392),0)+IFERROR((VLOOKUP(U392,'Team data'!$B$2:$L$21,11)*$AF392)+(VLOOKUP(U392,'Team data'!$B$2:$L$21,11)*$AG392)+$AE392,0)</f>
        <v>2.5379040709119813</v>
      </c>
      <c r="AK392">
        <f>IFERROR(((VLOOKUP(V392,'Team data'!$B$2:$L$21,11)*$AF392)+(VLOOKUP(V392,'Team data'!$B$2:$L$21,11)*$AG392)+$AE392),0)+IFERROR((VLOOKUP(W392,'Team data'!$B$2:$L$21,11)*$AF392)+(VLOOKUP(W392,'Team data'!$B$2:$L$21,11)*$AG392)+$AE392,0)</f>
        <v>2.2858138165659909</v>
      </c>
      <c r="AL392">
        <f>IFERROR(((VLOOKUP(X392,'Team data'!$B$2:$L$21,11)*$AF392)+(VLOOKUP(X392,'Team data'!$B$2:$L$21,11)*$AG392)+$AE392),0)+IFERROR((VLOOKUP(Y392,'Team data'!$B$2:$L$21,11)*$AF392)+(VLOOKUP(Y392,'Team data'!$B$2:$L$21,11)*$AG392)+$AE392,0)</f>
        <v>2.6140195146827852</v>
      </c>
      <c r="AM392">
        <f>IFERROR(((VLOOKUP(Z392,'Team data'!$B$2:$L$21,11)*$AF392)+(VLOOKUP(Z392,'Team data'!$B$2:$L$21,11)*$AG392)+$AE392),0)+IFERROR((VLOOKUP(AA392,'Team data'!$B$2:$L$21,11)*$AF392)+(VLOOKUP(AA392,'Team data'!$B$2:$L$21,11)*$AG392)+$AE392,0)</f>
        <v>2.491181076581674</v>
      </c>
      <c r="AN392">
        <f>IFERROR(((VLOOKUP(AB392,'Team data'!$B$2:$L$21,11)*$AF392)+(VLOOKUP(AB392,'Team data'!$B$2:$L$21,11)*$AG392)+$AE392),0)+IFERROR((VLOOKUP(AC392,'Team data'!$B$2:$L$21,11)*$AF392)+(VLOOKUP(AC392,'Team data'!$B$2:$L$21,11)*$AG392)+$AE392,0)</f>
        <v>5.3618203661224983</v>
      </c>
      <c r="AO392">
        <f>IFERROR((VLOOKUP(AD392,'Team data'!$B$2:$L$21,11)*$AF392)+(VLOOKUP(AD392,'Team data'!$B$2:$L$21,11)*$AG392)+$AE392,0)</f>
        <v>2.3628270832059801</v>
      </c>
      <c r="AP392">
        <f t="shared" si="6"/>
        <v>22.780571903832467</v>
      </c>
    </row>
    <row r="393" spans="1:42">
      <c r="A393" t="s">
        <v>499</v>
      </c>
      <c r="B393" t="s">
        <v>63</v>
      </c>
      <c r="C393" t="s">
        <v>64</v>
      </c>
      <c r="D393" t="s">
        <v>73</v>
      </c>
      <c r="E393" t="s">
        <v>69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f>(F393+H393+J393)/3</f>
        <v>0</v>
      </c>
      <c r="M393" s="2">
        <f>(G393+I393+K393)/3</f>
        <v>0</v>
      </c>
      <c r="N393" s="2">
        <f>SUM(L393+M393)</f>
        <v>0</v>
      </c>
      <c r="O393" s="2">
        <v>0</v>
      </c>
      <c r="P393" t="s">
        <v>41</v>
      </c>
      <c r="Q393" t="s">
        <v>74</v>
      </c>
      <c r="S393" t="s">
        <v>75</v>
      </c>
      <c r="T393" t="s">
        <v>76</v>
      </c>
      <c r="U393" t="s">
        <v>77</v>
      </c>
      <c r="V393" t="s">
        <v>78</v>
      </c>
      <c r="X393" t="s">
        <v>79</v>
      </c>
      <c r="Z393" t="s">
        <v>49</v>
      </c>
      <c r="AB393" t="s">
        <v>80</v>
      </c>
      <c r="AD393" t="s">
        <v>81</v>
      </c>
      <c r="AE393" t="str">
        <f>IF(O393&gt;59,"2","1")</f>
        <v>1</v>
      </c>
      <c r="AF393">
        <f>IF(C393="D",L393*6, IF( C393="M",L393*5, L393*4))</f>
        <v>0</v>
      </c>
      <c r="AG393">
        <f>IF(D393="D",M393*3, IF( D393="M",M393*3, M393*3))</f>
        <v>0</v>
      </c>
      <c r="AH393">
        <f>IFERROR(((VLOOKUP(Q393,'Team data'!$B$2:$L$21,11)*$AF393)+(VLOOKUP(Q393,'Team data'!$B$2:$L$21,11)*$AG393)+$AE393),0)+IFERROR((VLOOKUP(R393,'Team data'!$B$2:$L$21,11)*$AF393)+(VLOOKUP(R393,'Team data'!$B$2:$L$21,11)*$AG393)+$AE393,0)</f>
        <v>1</v>
      </c>
      <c r="AI393">
        <f>IFERROR((VLOOKUP(S393,'Team data'!$B$2:$L$21,11)*$AF393)+(VLOOKUP(S393,'Team data'!$B$2:$L$21,11)*$AG393)+$AE393,0)</f>
        <v>1</v>
      </c>
      <c r="AJ393">
        <f>IFERROR(((VLOOKUP(T393,'Team data'!$B$2:$L$21,11)*$AF393)+(VLOOKUP(T393,'Team data'!$B$2:$L$21,11)*$AG393)+$AE393),0)+IFERROR((VLOOKUP(U393,'Team data'!$B$2:$L$21,11)*$AF393)+(VLOOKUP(U393,'Team data'!$B$2:$L$21,11)*$AG393)+$AE393,0)</f>
        <v>2</v>
      </c>
      <c r="AK393">
        <f>IFERROR(((VLOOKUP(V393,'Team data'!$B$2:$L$21,11)*$AF393)+(VLOOKUP(V393,'Team data'!$B$2:$L$21,11)*$AG393)+$AE393),0)+IFERROR((VLOOKUP(W393,'Team data'!$B$2:$L$21,11)*$AF393)+(VLOOKUP(W393,'Team data'!$B$2:$L$21,11)*$AG393)+$AE393,0)</f>
        <v>1</v>
      </c>
      <c r="AL393">
        <f>IFERROR(((VLOOKUP(X393,'Team data'!$B$2:$L$21,11)*$AF393)+(VLOOKUP(X393,'Team data'!$B$2:$L$21,11)*$AG393)+$AE393),0)+IFERROR((VLOOKUP(Y393,'Team data'!$B$2:$L$21,11)*$AF393)+(VLOOKUP(Y393,'Team data'!$B$2:$L$21,11)*$AG393)+$AE393,0)</f>
        <v>1</v>
      </c>
      <c r="AM393">
        <f>IFERROR(((VLOOKUP(Z393,'Team data'!$B$2:$L$21,11)*$AF393)+(VLOOKUP(Z393,'Team data'!$B$2:$L$21,11)*$AG393)+$AE393),0)+IFERROR((VLOOKUP(AA393,'Team data'!$B$2:$L$21,11)*$AF393)+(VLOOKUP(AA393,'Team data'!$B$2:$L$21,11)*$AG393)+$AE393,0)</f>
        <v>1</v>
      </c>
      <c r="AN393">
        <f>IFERROR(((VLOOKUP(AB393,'Team data'!$B$2:$L$21,11)*$AF393)+(VLOOKUP(AB393,'Team data'!$B$2:$L$21,11)*$AG393)+$AE393),0)+IFERROR((VLOOKUP(AC393,'Team data'!$B$2:$L$21,11)*$AF393)+(VLOOKUP(AC393,'Team data'!$B$2:$L$21,11)*$AG393)+$AE393,0)</f>
        <v>1</v>
      </c>
      <c r="AO393">
        <f>IFERROR((VLOOKUP(AD393,'Team data'!$B$2:$L$21,11)*$AF393)+(VLOOKUP(AD393,'Team data'!$B$2:$L$21,11)*$AG393)+$AE393,0)</f>
        <v>1</v>
      </c>
      <c r="AP393">
        <f t="shared" si="6"/>
        <v>9</v>
      </c>
    </row>
    <row r="394" spans="1:42">
      <c r="A394" t="s">
        <v>500</v>
      </c>
      <c r="B394" t="s">
        <v>51</v>
      </c>
      <c r="C394" t="s">
        <v>52</v>
      </c>
      <c r="D394" t="s">
        <v>39</v>
      </c>
      <c r="E394" t="s">
        <v>40</v>
      </c>
      <c r="F394" s="2">
        <v>0.14000000000000001</v>
      </c>
      <c r="G394" s="2">
        <v>0.02</v>
      </c>
      <c r="H394" s="2">
        <v>0.16</v>
      </c>
      <c r="I394" s="2">
        <v>0.06</v>
      </c>
      <c r="J394" s="2">
        <v>0.17</v>
      </c>
      <c r="K394" s="2">
        <v>0.06</v>
      </c>
      <c r="L394" s="2">
        <f>(F394+H394+J394)/3</f>
        <v>0.1566666666666667</v>
      </c>
      <c r="M394" s="2">
        <f>(G394+I394+K394)/3</f>
        <v>4.6666666666666669E-2</v>
      </c>
      <c r="N394" s="2">
        <f>SUM(L394+M394)</f>
        <v>0.20333333333333337</v>
      </c>
      <c r="O394" s="2">
        <v>97</v>
      </c>
      <c r="P394" t="s">
        <v>41</v>
      </c>
      <c r="Q394" t="s">
        <v>42</v>
      </c>
      <c r="S394" t="s">
        <v>43</v>
      </c>
      <c r="T394" t="s">
        <v>44</v>
      </c>
      <c r="V394" t="s">
        <v>45</v>
      </c>
      <c r="X394" t="s">
        <v>46</v>
      </c>
      <c r="Z394" t="s">
        <v>47</v>
      </c>
      <c r="AB394" t="s">
        <v>48</v>
      </c>
      <c r="AD394" t="s">
        <v>49</v>
      </c>
      <c r="AE394" t="str">
        <f>IF(O394&gt;59,"2","1")</f>
        <v>2</v>
      </c>
      <c r="AF394">
        <f>IF(C394="D",L394*6, IF( C394="M",L394*5, L394*4))</f>
        <v>0.78333333333333355</v>
      </c>
      <c r="AG394">
        <f>IF(D394="D",M394*3, IF( D394="M",M394*3, M394*3))</f>
        <v>0.14000000000000001</v>
      </c>
      <c r="AH394">
        <f>IFERROR(((VLOOKUP(Q394,'Team data'!$B$2:$L$21,11)*$AF394)+(VLOOKUP(Q394,'Team data'!$B$2:$L$21,11)*$AG394)+$AE394),0)+IFERROR((VLOOKUP(R394,'Team data'!$B$2:$L$21,11)*$AF394)+(VLOOKUP(R394,'Team data'!$B$2:$L$21,11)*$AG394)+$AE394,0)</f>
        <v>2.9674973533995121</v>
      </c>
      <c r="AI394">
        <f>IFERROR((VLOOKUP(S394,'Team data'!$B$2:$L$21,11)*$AF394)+(VLOOKUP(S394,'Team data'!$B$2:$L$21,11)*$AG394)+$AE394,0)</f>
        <v>2.8277745980145488</v>
      </c>
      <c r="AJ394">
        <f>IFERROR(((VLOOKUP(T394,'Team data'!$B$2:$L$21,11)*$AF394)+(VLOOKUP(T394,'Team data'!$B$2:$L$21,11)*$AG394)+$AE394),0)+IFERROR((VLOOKUP(U394,'Team data'!$B$2:$L$21,11)*$AF394)+(VLOOKUP(U394,'Team data'!$B$2:$L$21,11)*$AG394)+$AE394,0)</f>
        <v>2.9449078087062865</v>
      </c>
      <c r="AK394">
        <f>IFERROR(((VLOOKUP(V394,'Team data'!$B$2:$L$21,11)*$AF394)+(VLOOKUP(V394,'Team data'!$B$2:$L$21,11)*$AG394)+$AE394),0)+IFERROR((VLOOKUP(W394,'Team data'!$B$2:$L$21,11)*$AF394)+(VLOOKUP(W394,'Team data'!$B$2:$L$21,11)*$AG394)+$AE394,0)</f>
        <v>2.5583505669336475</v>
      </c>
      <c r="AL394">
        <f>IFERROR(((VLOOKUP(X394,'Team data'!$B$2:$L$21,11)*$AF394)+(VLOOKUP(X394,'Team data'!$B$2:$L$21,11)*$AG394)+$AE394),0)+IFERROR((VLOOKUP(Y394,'Team data'!$B$2:$L$21,11)*$AF394)+(VLOOKUP(Y394,'Team data'!$B$2:$L$21,11)*$AG394)+$AE394,0)</f>
        <v>2.7738349099753457</v>
      </c>
      <c r="AM394">
        <f>IFERROR(((VLOOKUP(Z394,'Team data'!$B$2:$L$21,11)*$AF394)+(VLOOKUP(Z394,'Team data'!$B$2:$L$21,11)*$AG394)+$AE394),0)+IFERROR((VLOOKUP(AA394,'Team data'!$B$2:$L$21,11)*$AF394)+(VLOOKUP(AA394,'Team data'!$B$2:$L$21,11)*$AG394)+$AE394,0)</f>
        <v>3.2423441946199327</v>
      </c>
      <c r="AN394">
        <f>IFERROR(((VLOOKUP(AB394,'Team data'!$B$2:$L$21,11)*$AF394)+(VLOOKUP(AB394,'Team data'!$B$2:$L$21,11)*$AG394)+$AE394),0)+IFERROR((VLOOKUP(AC394,'Team data'!$B$2:$L$21,11)*$AF394)+(VLOOKUP(AC394,'Team data'!$B$2:$L$21,11)*$AG394)+$AE394,0)</f>
        <v>2.4398357066043306</v>
      </c>
      <c r="AO394">
        <f>IFERROR((VLOOKUP(AD394,'Team data'!$B$2:$L$21,11)*$AF394)+(VLOOKUP(AD394,'Team data'!$B$2:$L$21,11)*$AG394)+$AE394,0)</f>
        <v>2.8356386043814457</v>
      </c>
      <c r="AP394">
        <f t="shared" si="6"/>
        <v>22.590183742635048</v>
      </c>
    </row>
    <row r="395" spans="1:42">
      <c r="A395" t="s">
        <v>501</v>
      </c>
      <c r="B395" t="s">
        <v>37</v>
      </c>
      <c r="C395" t="s">
        <v>38</v>
      </c>
      <c r="D395" t="s">
        <v>110</v>
      </c>
      <c r="E395" t="s">
        <v>91</v>
      </c>
      <c r="F395" s="2">
        <v>0.11</v>
      </c>
      <c r="G395" s="2">
        <v>0.37</v>
      </c>
      <c r="H395" s="2">
        <v>0.08</v>
      </c>
      <c r="I395" s="2">
        <v>0.44</v>
      </c>
      <c r="J395" s="2">
        <v>0.08</v>
      </c>
      <c r="K395" s="2">
        <v>0.43</v>
      </c>
      <c r="L395" s="2">
        <f>(F395+H395+J395)/3</f>
        <v>9.0000000000000011E-2</v>
      </c>
      <c r="M395" s="2">
        <f>(G395+I395+K395)/3</f>
        <v>0.41333333333333333</v>
      </c>
      <c r="N395" s="2">
        <f>SUM(L395+M395)</f>
        <v>0.5033333333333333</v>
      </c>
      <c r="O395" s="4">
        <v>95</v>
      </c>
      <c r="P395" t="s">
        <v>41</v>
      </c>
      <c r="Q395" t="s">
        <v>104</v>
      </c>
      <c r="S395" t="s">
        <v>105</v>
      </c>
      <c r="T395" t="s">
        <v>69</v>
      </c>
      <c r="V395" t="s">
        <v>42</v>
      </c>
      <c r="X395" t="s">
        <v>71</v>
      </c>
      <c r="Z395" t="s">
        <v>99</v>
      </c>
      <c r="AA395" t="s">
        <v>111</v>
      </c>
      <c r="AB395" t="s">
        <v>68</v>
      </c>
      <c r="AD395" t="s">
        <v>56</v>
      </c>
      <c r="AE395" t="str">
        <f>IF(O395&gt;59,"2","1")</f>
        <v>2</v>
      </c>
      <c r="AF395">
        <f>IF(C395="D",L395*6, IF( C395="M",L395*5, L395*4))</f>
        <v>0.54</v>
      </c>
      <c r="AG395">
        <f>IF(D395="D",M395*3, IF( D395="M",M395*3, M395*3))</f>
        <v>1.24</v>
      </c>
      <c r="AH395">
        <f>IFERROR(((VLOOKUP(Q395,'Team data'!$B$2:$L$21,11)*$AF395)+(VLOOKUP(Q395,'Team data'!$B$2:$L$21,11)*$AG395)+$AE395),0)+IFERROR((VLOOKUP(R395,'Team data'!$B$2:$L$21,11)*$AF395)+(VLOOKUP(R395,'Team data'!$B$2:$L$21,11)*$AG395)+$AE395,0)</f>
        <v>4.0101522331659449</v>
      </c>
      <c r="AI395">
        <f>IFERROR((VLOOKUP(S395,'Team data'!$B$2:$L$21,11)*$AF395)+(VLOOKUP(S395,'Team data'!$B$2:$L$21,11)*$AG395)+$AE395,0)</f>
        <v>2.8479143224791064</v>
      </c>
      <c r="AJ395">
        <f>IFERROR(((VLOOKUP(T395,'Team data'!$B$2:$L$21,11)*$AF395)+(VLOOKUP(T395,'Team data'!$B$2:$L$21,11)*$AG395)+$AE395),0)+IFERROR((VLOOKUP(U395,'Team data'!$B$2:$L$21,11)*$AF395)+(VLOOKUP(U395,'Team data'!$B$2:$L$21,11)*$AG395)+$AE395,0)</f>
        <v>3.751967542725291</v>
      </c>
      <c r="AK395">
        <f>IFERROR(((VLOOKUP(V395,'Team data'!$B$2:$L$21,11)*$AF395)+(VLOOKUP(V395,'Team data'!$B$2:$L$21,11)*$AG395)+$AE395),0)+IFERROR((VLOOKUP(W395,'Team data'!$B$2:$L$21,11)*$AF395)+(VLOOKUP(W395,'Team data'!$B$2:$L$21,11)*$AG395)+$AE395,0)</f>
        <v>3.8651393022214413</v>
      </c>
      <c r="AL395">
        <f>IFERROR(((VLOOKUP(X395,'Team data'!$B$2:$L$21,11)*$AF395)+(VLOOKUP(X395,'Team data'!$B$2:$L$21,11)*$AG395)+$AE395),0)+IFERROR((VLOOKUP(Y395,'Team data'!$B$2:$L$21,11)*$AF395)+(VLOOKUP(Y395,'Team data'!$B$2:$L$21,11)*$AG395)+$AE395,0)</f>
        <v>3.9302831247127172</v>
      </c>
      <c r="AM395">
        <f>IFERROR(((VLOOKUP(Z395,'Team data'!$B$2:$L$21,11)*$AF395)+(VLOOKUP(Z395,'Team data'!$B$2:$L$21,11)*$AG395)+$AE395),0)+IFERROR((VLOOKUP(AA395,'Team data'!$B$2:$L$21,11)*$AF395)+(VLOOKUP(AA395,'Team data'!$B$2:$L$21,11)*$AG395)+$AE395,0)</f>
        <v>7.0997078991309603</v>
      </c>
      <c r="AN395">
        <f>IFERROR(((VLOOKUP(AB395,'Team data'!$B$2:$L$21,11)*$AF395)+(VLOOKUP(AB395,'Team data'!$B$2:$L$21,11)*$AG395)+$AE395),0)+IFERROR((VLOOKUP(AC395,'Team data'!$B$2:$L$21,11)*$AF395)+(VLOOKUP(AC395,'Team data'!$B$2:$L$21,11)*$AG395)+$AE395,0)</f>
        <v>3.7794945869324672</v>
      </c>
      <c r="AO395">
        <f>IFERROR((VLOOKUP(AD395,'Team data'!$B$2:$L$21,11)*$AF395)+(VLOOKUP(AD395,'Team data'!$B$2:$L$21,11)*$AG395)+$AE395,0)</f>
        <v>3.6701050963982533</v>
      </c>
      <c r="AP395">
        <f t="shared" si="6"/>
        <v>32.954764107766188</v>
      </c>
    </row>
    <row r="396" spans="1:42">
      <c r="A396" t="s">
        <v>502</v>
      </c>
      <c r="B396" t="s">
        <v>37</v>
      </c>
      <c r="C396" t="s">
        <v>38</v>
      </c>
      <c r="D396" t="s">
        <v>128</v>
      </c>
      <c r="E396" t="s">
        <v>80</v>
      </c>
      <c r="F396" s="2">
        <v>0.06</v>
      </c>
      <c r="G396" s="2">
        <v>0</v>
      </c>
      <c r="H396" s="2">
        <v>0.06</v>
      </c>
      <c r="I396" s="2">
        <v>0</v>
      </c>
      <c r="J396" s="2">
        <v>0.06</v>
      </c>
      <c r="K396" s="2">
        <v>0</v>
      </c>
      <c r="L396" s="2">
        <f>(F396+H396+J396)/3</f>
        <v>0.06</v>
      </c>
      <c r="M396" s="2">
        <f>(G396+I396+K396)/3</f>
        <v>0</v>
      </c>
      <c r="N396" s="2">
        <f>SUM(L396+M396)</f>
        <v>0.06</v>
      </c>
      <c r="O396" s="2">
        <v>75</v>
      </c>
      <c r="P396" t="s">
        <v>41</v>
      </c>
      <c r="Q396" t="s">
        <v>79</v>
      </c>
      <c r="S396" t="s">
        <v>68</v>
      </c>
      <c r="T396" t="s">
        <v>46</v>
      </c>
      <c r="V396" t="s">
        <v>40</v>
      </c>
      <c r="X396" t="s">
        <v>75</v>
      </c>
      <c r="Z396" t="s">
        <v>56</v>
      </c>
      <c r="AA396" t="s">
        <v>74</v>
      </c>
      <c r="AB396" t="s">
        <v>97</v>
      </c>
      <c r="AC396" t="s">
        <v>90</v>
      </c>
      <c r="AD396" t="s">
        <v>104</v>
      </c>
      <c r="AE396" t="str">
        <f>IF(O396&gt;59,"2","1")</f>
        <v>2</v>
      </c>
      <c r="AF396">
        <f>IF(C396="D",L396*6, IF( C396="M",L396*5, L396*4))</f>
        <v>0.36</v>
      </c>
      <c r="AG396">
        <f>IF(D396="D",M396*3, IF( D396="M",M396*3, M396*3))</f>
        <v>0</v>
      </c>
      <c r="AH396">
        <f>IFERROR(((VLOOKUP(Q396,'Team data'!$B$2:$L$21,11)*$AF396)+(VLOOKUP(Q396,'Team data'!$B$2:$L$21,11)*$AG396)+$AE396),0)+IFERROR((VLOOKUP(R396,'Team data'!$B$2:$L$21,11)*$AF396)+(VLOOKUP(R396,'Team data'!$B$2:$L$21,11)*$AG396)+$AE396,0)</f>
        <v>2.3227424425471885</v>
      </c>
      <c r="AI396">
        <f>IFERROR((VLOOKUP(S396,'Team data'!$B$2:$L$21,11)*$AF396)+(VLOOKUP(S396,'Team data'!$B$2:$L$21,11)*$AG396)+$AE396,0)</f>
        <v>2.359897781626791</v>
      </c>
      <c r="AJ396">
        <f>IFERROR(((VLOOKUP(T396,'Team data'!$B$2:$L$21,11)*$AF396)+(VLOOKUP(T396,'Team data'!$B$2:$L$21,11)*$AG396)+$AE396),0)+IFERROR((VLOOKUP(U396,'Team data'!$B$2:$L$21,11)*$AF396)+(VLOOKUP(U396,'Team data'!$B$2:$L$21,11)*$AG396)+$AE396,0)</f>
        <v>2.3017118060553692</v>
      </c>
      <c r="AK396">
        <f>IFERROR(((VLOOKUP(V396,'Team data'!$B$2:$L$21,11)*$AF396)+(VLOOKUP(V396,'Team data'!$B$2:$L$21,11)*$AG396)+$AE396),0)+IFERROR((VLOOKUP(W396,'Team data'!$B$2:$L$21,11)*$AF396)+(VLOOKUP(W396,'Team data'!$B$2:$L$21,11)*$AG396)+$AE396,0)</f>
        <v>2.331278919151218</v>
      </c>
      <c r="AL396">
        <f>IFERROR(((VLOOKUP(X396,'Team data'!$B$2:$L$21,11)*$AF396)+(VLOOKUP(X396,'Team data'!$B$2:$L$21,11)*$AG396)+$AE396),0)+IFERROR((VLOOKUP(Y396,'Team data'!$B$2:$L$21,11)*$AF396)+(VLOOKUP(Y396,'Team data'!$B$2:$L$21,11)*$AG396)+$AE396,0)</f>
        <v>2.377219184718943</v>
      </c>
      <c r="AM396">
        <f>IFERROR(((VLOOKUP(Z396,'Team data'!$B$2:$L$21,11)*$AF396)+(VLOOKUP(Z396,'Team data'!$B$2:$L$21,11)*$AG396)+$AE396),0)+IFERROR((VLOOKUP(AA396,'Team data'!$B$2:$L$21,11)*$AF396)+(VLOOKUP(AA396,'Team data'!$B$2:$L$21,11)*$AG396)+$AE396,0)</f>
        <v>4.7776470993946525</v>
      </c>
      <c r="AN396">
        <f>IFERROR(((VLOOKUP(AB396,'Team data'!$B$2:$L$21,11)*$AF396)+(VLOOKUP(AB396,'Team data'!$B$2:$L$21,11)*$AG396)+$AE396),0)+IFERROR((VLOOKUP(AC396,'Team data'!$B$2:$L$21,11)*$AF396)+(VLOOKUP(AC396,'Team data'!$B$2:$L$21,11)*$AG396)+$AE396,0)</f>
        <v>4.8032908612720782</v>
      </c>
      <c r="AO396">
        <f>IFERROR((VLOOKUP(AD396,'Team data'!$B$2:$L$21,11)*$AF396)+(VLOOKUP(AD396,'Team data'!$B$2:$L$21,11)*$AG396)+$AE396,0)</f>
        <v>2.4065476426627752</v>
      </c>
      <c r="AP396">
        <f t="shared" si="6"/>
        <v>23.680335737429019</v>
      </c>
    </row>
    <row r="397" spans="1:42">
      <c r="A397" t="s">
        <v>503</v>
      </c>
      <c r="B397" t="s">
        <v>51</v>
      </c>
      <c r="C397" t="s">
        <v>52</v>
      </c>
      <c r="D397" t="s">
        <v>93</v>
      </c>
      <c r="E397" t="s">
        <v>70</v>
      </c>
      <c r="F397" s="2">
        <v>0.27</v>
      </c>
      <c r="G397" s="2">
        <v>0.13</v>
      </c>
      <c r="H397" s="2">
        <v>0.26</v>
      </c>
      <c r="I397" s="2">
        <v>0.15</v>
      </c>
      <c r="J397" s="2">
        <v>0.2</v>
      </c>
      <c r="K397" s="2">
        <v>0.11</v>
      </c>
      <c r="L397" s="2">
        <f>(F397+H397+J397)/3</f>
        <v>0.24333333333333332</v>
      </c>
      <c r="M397" s="2">
        <f>(G397+I397+K397)/3</f>
        <v>0.13</v>
      </c>
      <c r="N397" s="2">
        <f>SUM(L397+M397)</f>
        <v>0.37333333333333329</v>
      </c>
      <c r="O397" s="2">
        <v>49</v>
      </c>
      <c r="P397" t="s">
        <v>41</v>
      </c>
      <c r="Q397" t="s">
        <v>55</v>
      </c>
      <c r="S397" t="s">
        <v>57</v>
      </c>
      <c r="V397" t="s">
        <v>81</v>
      </c>
      <c r="X397" t="s">
        <v>48</v>
      </c>
      <c r="Z397" t="s">
        <v>78</v>
      </c>
      <c r="AB397" t="s">
        <v>67</v>
      </c>
      <c r="AC397" t="s">
        <v>80</v>
      </c>
      <c r="AD397" t="s">
        <v>43</v>
      </c>
      <c r="AE397" t="str">
        <f>IF(O397&gt;59,"2","1")</f>
        <v>1</v>
      </c>
      <c r="AF397">
        <f>IF(C397="D",L397*6, IF( C397="M",L397*5, L397*4))</f>
        <v>1.2166666666666666</v>
      </c>
      <c r="AG397">
        <f>IF(D397="D",M397*3, IF( D397="M",M397*3, M397*3))</f>
        <v>0.39</v>
      </c>
      <c r="AH397">
        <f>IFERROR(((VLOOKUP(Q397,'Team data'!$B$2:$L$21,11)*$AF397)+(VLOOKUP(Q397,'Team data'!$B$2:$L$21,11)*$AG397)+$AE397),0)+IFERROR((VLOOKUP(R397,'Team data'!$B$2:$L$21,11)*$AF397)+(VLOOKUP(R397,'Team data'!$B$2:$L$21,11)*$AG397)+$AE397,0)</f>
        <v>2.6062104698529009</v>
      </c>
      <c r="AI397">
        <f>IFERROR((VLOOKUP(S397,'Team data'!$B$2:$L$21,11)*$AF397)+(VLOOKUP(S397,'Team data'!$B$2:$L$21,11)*$AG397)+$AE397,0)</f>
        <v>2.8144070718838679</v>
      </c>
      <c r="AJ397">
        <f>IFERROR(((VLOOKUP(T397,'Team data'!$B$2:$L$21,11)*$AF397)+(VLOOKUP(T397,'Team data'!$B$2:$L$21,11)*$AG397)+$AE397),0)+IFERROR((VLOOKUP(U397,'Team data'!$B$2:$L$21,11)*$AF397)+(VLOOKUP(U397,'Team data'!$B$2:$L$21,11)*$AG397)+$AE397,0)</f>
        <v>0</v>
      </c>
      <c r="AK397">
        <f>IFERROR(((VLOOKUP(V397,'Team data'!$B$2:$L$21,11)*$AF397)+(VLOOKUP(V397,'Team data'!$B$2:$L$21,11)*$AG397)+$AE397),0)+IFERROR((VLOOKUP(W397,'Team data'!$B$2:$L$21,11)*$AF397)+(VLOOKUP(W397,'Team data'!$B$2:$L$21,11)*$AG397)+$AE397,0)</f>
        <v>2.3152737717353711</v>
      </c>
      <c r="AL397">
        <f>IFERROR(((VLOOKUP(X397,'Team data'!$B$2:$L$21,11)*$AF397)+(VLOOKUP(X397,'Team data'!$B$2:$L$21,11)*$AG397)+$AE397),0)+IFERROR((VLOOKUP(Y397,'Team data'!$B$2:$L$21,11)*$AF397)+(VLOOKUP(Y397,'Team data'!$B$2:$L$21,11)*$AG397)+$AE397,0)</f>
        <v>1.7653458865822644</v>
      </c>
      <c r="AM397">
        <f>IFERROR(((VLOOKUP(Z397,'Team data'!$B$2:$L$21,11)*$AF397)+(VLOOKUP(Z397,'Team data'!$B$2:$L$21,11)*$AG397)+$AE397),0)+IFERROR((VLOOKUP(AA397,'Team data'!$B$2:$L$21,11)*$AF397)+(VLOOKUP(AA397,'Team data'!$B$2:$L$21,11)*$AG397)+$AE397,0)</f>
        <v>2.3465286159137779</v>
      </c>
      <c r="AN397">
        <f>IFERROR(((VLOOKUP(AB397,'Team data'!$B$2:$L$21,11)*$AF397)+(VLOOKUP(AB397,'Team data'!$B$2:$L$21,11)*$AG397)+$AE397),0)+IFERROR((VLOOKUP(AC397,'Team data'!$B$2:$L$21,11)*$AF397)+(VLOOKUP(AC397,'Team data'!$B$2:$L$21,11)*$AG397)+$AE397,0)</f>
        <v>4.4256418071259018</v>
      </c>
      <c r="AO397">
        <f>IFERROR((VLOOKUP(AD397,'Team data'!$B$2:$L$21,11)*$AF397)+(VLOOKUP(AD397,'Team data'!$B$2:$L$21,11)*$AG397)+$AE397,0)</f>
        <v>2.4403875676643052</v>
      </c>
      <c r="AP397">
        <f t="shared" si="6"/>
        <v>18.71379519075839</v>
      </c>
    </row>
    <row r="398" spans="1:42">
      <c r="A398" t="s">
        <v>504</v>
      </c>
      <c r="B398" t="s">
        <v>37</v>
      </c>
      <c r="C398" t="s">
        <v>38</v>
      </c>
      <c r="D398" t="s">
        <v>175</v>
      </c>
      <c r="E398" t="s">
        <v>66</v>
      </c>
      <c r="F398" s="2">
        <v>0.01</v>
      </c>
      <c r="G398" s="2">
        <v>0.04</v>
      </c>
      <c r="H398" s="2">
        <v>0</v>
      </c>
      <c r="I398" s="2">
        <v>7.0000000000000007E-2</v>
      </c>
      <c r="J398" s="2">
        <v>0</v>
      </c>
      <c r="K398" s="2">
        <v>0.06</v>
      </c>
      <c r="L398" s="2">
        <f>(F398+H398+J398)/3</f>
        <v>3.3333333333333335E-3</v>
      </c>
      <c r="M398" s="2">
        <f>(G398+I398+K398)/3</f>
        <v>5.6666666666666671E-2</v>
      </c>
      <c r="N398" s="2">
        <f>SUM(L398+M398)</f>
        <v>6.0000000000000005E-2</v>
      </c>
      <c r="O398" s="2">
        <v>96</v>
      </c>
      <c r="P398" t="s">
        <v>41</v>
      </c>
      <c r="Q398" t="s">
        <v>46</v>
      </c>
      <c r="S398" t="s">
        <v>85</v>
      </c>
      <c r="T398" t="s">
        <v>71</v>
      </c>
      <c r="V398" t="s">
        <v>70</v>
      </c>
      <c r="X398" t="s">
        <v>68</v>
      </c>
      <c r="Z398" t="s">
        <v>104</v>
      </c>
      <c r="AA398" t="s">
        <v>176</v>
      </c>
      <c r="AB398" t="s">
        <v>60</v>
      </c>
      <c r="AC398" t="s">
        <v>176</v>
      </c>
      <c r="AD398" t="s">
        <v>69</v>
      </c>
      <c r="AE398" t="str">
        <f>IF(O398&gt;59,"2","1")</f>
        <v>2</v>
      </c>
      <c r="AF398">
        <f>IF(C398="D",L398*6, IF( C398="M",L398*5, L398*4))</f>
        <v>0.02</v>
      </c>
      <c r="AG398">
        <f>IF(D398="D",M398*3, IF( D398="M",M398*3, M398*3))</f>
        <v>0.17</v>
      </c>
      <c r="AH398">
        <f>IFERROR(((VLOOKUP(Q398,'Team data'!$B$2:$L$21,11)*$AF398)+(VLOOKUP(Q398,'Team data'!$B$2:$L$21,11)*$AG398)+$AE398),0)+IFERROR((VLOOKUP(R398,'Team data'!$B$2:$L$21,11)*$AF398)+(VLOOKUP(R398,'Team data'!$B$2:$L$21,11)*$AG398)+$AE398,0)</f>
        <v>2.1592367865292226</v>
      </c>
      <c r="AI398">
        <f>IFERROR((VLOOKUP(S398,'Team data'!$B$2:$L$21,11)*$AF398)+(VLOOKUP(S398,'Team data'!$B$2:$L$21,11)*$AG398)+$AE398,0)</f>
        <v>2.2321552128926823</v>
      </c>
      <c r="AJ398">
        <f>IFERROR(((VLOOKUP(T398,'Team data'!$B$2:$L$21,11)*$AF398)+(VLOOKUP(T398,'Team data'!$B$2:$L$21,11)*$AG398)+$AE398),0)+IFERROR((VLOOKUP(U398,'Team data'!$B$2:$L$21,11)*$AF398)+(VLOOKUP(U398,'Team data'!$B$2:$L$21,11)*$AG398)+$AE398,0)</f>
        <v>2.2060414571322564</v>
      </c>
      <c r="AK398">
        <f>IFERROR(((VLOOKUP(V398,'Team data'!$B$2:$L$21,11)*$AF398)+(VLOOKUP(V398,'Team data'!$B$2:$L$21,11)*$AG398)+$AE398),0)+IFERROR((VLOOKUP(W398,'Team data'!$B$2:$L$21,11)*$AF398)+(VLOOKUP(W398,'Team data'!$B$2:$L$21,11)*$AG398)+$AE398,0)</f>
        <v>2.2369512942568774</v>
      </c>
      <c r="AL398">
        <f>IFERROR(((VLOOKUP(X398,'Team data'!$B$2:$L$21,11)*$AF398)+(VLOOKUP(X398,'Team data'!$B$2:$L$21,11)*$AG398)+$AE398),0)+IFERROR((VLOOKUP(Y398,'Team data'!$B$2:$L$21,11)*$AF398)+(VLOOKUP(Y398,'Team data'!$B$2:$L$21,11)*$AG398)+$AE398,0)</f>
        <v>2.1899460514141396</v>
      </c>
      <c r="AM398">
        <f>IFERROR(((VLOOKUP(Z398,'Team data'!$B$2:$L$21,11)*$AF398)+(VLOOKUP(Z398,'Team data'!$B$2:$L$21,11)*$AG398)+$AE398),0)+IFERROR((VLOOKUP(AA398,'Team data'!$B$2:$L$21,11)*$AF398)+(VLOOKUP(AA398,'Team data'!$B$2:$L$21,11)*$AG398)+$AE398,0)</f>
        <v>4.4136547144514626</v>
      </c>
      <c r="AN398">
        <f>IFERROR(((VLOOKUP(AB398,'Team data'!$B$2:$L$21,11)*$AF398)+(VLOOKUP(AB398,'Team data'!$B$2:$L$21,11)*$AG398)+$AE398),0)+IFERROR((VLOOKUP(AC398,'Team data'!$B$2:$L$21,11)*$AF398)+(VLOOKUP(AC398,'Team data'!$B$2:$L$21,11)*$AG398)+$AE398,0)</f>
        <v>4.371042417305107</v>
      </c>
      <c r="AO398">
        <f>IFERROR((VLOOKUP(AD398,'Team data'!$B$2:$L$21,11)*$AF398)+(VLOOKUP(AD398,'Team data'!$B$2:$L$21,11)*$AG398)+$AE398,0)</f>
        <v>2.1870077714144975</v>
      </c>
      <c r="AP398">
        <f t="shared" si="6"/>
        <v>21.996035705396242</v>
      </c>
    </row>
    <row r="399" spans="1:42">
      <c r="A399" t="s">
        <v>505</v>
      </c>
      <c r="B399" t="s">
        <v>37</v>
      </c>
      <c r="C399" t="s">
        <v>38</v>
      </c>
      <c r="D399" t="s">
        <v>144</v>
      </c>
      <c r="E399" t="s">
        <v>58</v>
      </c>
      <c r="F399" s="2">
        <v>0.04</v>
      </c>
      <c r="G399" s="2">
        <v>0.02</v>
      </c>
      <c r="H399" s="2">
        <v>0.04</v>
      </c>
      <c r="I399" s="2">
        <v>0.04</v>
      </c>
      <c r="J399" s="2">
        <v>0.06</v>
      </c>
      <c r="K399" s="2">
        <v>0.05</v>
      </c>
      <c r="L399" s="2">
        <f>(F399+H399+J399)/3</f>
        <v>4.6666666666666669E-2</v>
      </c>
      <c r="M399" s="2">
        <f>(G399+I399+K399)/3</f>
        <v>3.6666666666666667E-2</v>
      </c>
      <c r="N399" s="2">
        <f>SUM(L399+M399)</f>
        <v>8.3333333333333343E-2</v>
      </c>
      <c r="O399" s="2">
        <v>96</v>
      </c>
      <c r="P399" t="s">
        <v>41</v>
      </c>
      <c r="Q399" t="s">
        <v>98</v>
      </c>
      <c r="S399" t="s">
        <v>99</v>
      </c>
      <c r="V399" t="s">
        <v>85</v>
      </c>
      <c r="X399" t="s">
        <v>76</v>
      </c>
      <c r="Z399" t="s">
        <v>84</v>
      </c>
      <c r="AA399" t="s">
        <v>91</v>
      </c>
      <c r="AB399" t="s">
        <v>66</v>
      </c>
      <c r="AC399" t="s">
        <v>44</v>
      </c>
      <c r="AD399" t="s">
        <v>105</v>
      </c>
      <c r="AE399" t="str">
        <f>IF(O399&gt;59,"2","1")</f>
        <v>2</v>
      </c>
      <c r="AF399">
        <f>IF(C399="D",L399*6, IF( C399="M",L399*5, L399*4))</f>
        <v>0.28000000000000003</v>
      </c>
      <c r="AG399">
        <f>IF(D399="D",M399*3, IF( D399="M",M399*3, M399*3))</f>
        <v>0.11</v>
      </c>
      <c r="AH399">
        <f>IFERROR(((VLOOKUP(Q399,'Team data'!$B$2:$L$21,11)*$AF399)+(VLOOKUP(Q399,'Team data'!$B$2:$L$21,11)*$AG399)+$AE399),0)+IFERROR((VLOOKUP(R399,'Team data'!$B$2:$L$21,11)*$AF399)+(VLOOKUP(R399,'Team data'!$B$2:$L$21,11)*$AG399)+$AE399,0)</f>
        <v>2.3659219031434375</v>
      </c>
      <c r="AI399">
        <f>IFERROR((VLOOKUP(S399,'Team data'!$B$2:$L$21,11)*$AF399)+(VLOOKUP(S399,'Team data'!$B$2:$L$21,11)*$AG399)+$AE399,0)</f>
        <v>2.3261902174068831</v>
      </c>
      <c r="AJ399">
        <f>IFERROR(((VLOOKUP(T399,'Team data'!$B$2:$L$21,11)*$AF399)+(VLOOKUP(T399,'Team data'!$B$2:$L$21,11)*$AG399)+$AE399),0)+IFERROR((VLOOKUP(U399,'Team data'!$B$2:$L$21,11)*$AF399)+(VLOOKUP(U399,'Team data'!$B$2:$L$21,11)*$AG399)+$AE399,0)</f>
        <v>0</v>
      </c>
      <c r="AK399">
        <f>IFERROR(((VLOOKUP(V399,'Team data'!$B$2:$L$21,11)*$AF399)+(VLOOKUP(V399,'Team data'!$B$2:$L$21,11)*$AG399)+$AE399),0)+IFERROR((VLOOKUP(W399,'Team data'!$B$2:$L$21,11)*$AF399)+(VLOOKUP(W399,'Team data'!$B$2:$L$21,11)*$AG399)+$AE399,0)</f>
        <v>2.4765291212007692</v>
      </c>
      <c r="AL399">
        <f>IFERROR(((VLOOKUP(X399,'Team data'!$B$2:$L$21,11)*$AF399)+(VLOOKUP(X399,'Team data'!$B$2:$L$21,11)*$AG399)+$AE399),0)+IFERROR((VLOOKUP(Y399,'Team data'!$B$2:$L$21,11)*$AF399)+(VLOOKUP(Y399,'Team data'!$B$2:$L$21,11)*$AG399)+$AE399,0)</f>
        <v>2.5247446598214154</v>
      </c>
      <c r="AM399">
        <f>IFERROR(((VLOOKUP(Z399,'Team data'!$B$2:$L$21,11)*$AF399)+(VLOOKUP(Z399,'Team data'!$B$2:$L$21,11)*$AG399)+$AE399),0)+IFERROR((VLOOKUP(AA399,'Team data'!$B$2:$L$21,11)*$AF399)+(VLOOKUP(AA399,'Team data'!$B$2:$L$21,11)*$AG399)+$AE399,0)</f>
        <v>4.6452928595247052</v>
      </c>
      <c r="AN399">
        <f>IFERROR(((VLOOKUP(AB399,'Team data'!$B$2:$L$21,11)*$AF399)+(VLOOKUP(AB399,'Team data'!$B$2:$L$21,11)*$AG399)+$AE399),0)+IFERROR((VLOOKUP(AC399,'Team data'!$B$2:$L$21,11)*$AF399)+(VLOOKUP(AC399,'Team data'!$B$2:$L$21,11)*$AG399)+$AE399,0)</f>
        <v>4.7183803843218985</v>
      </c>
      <c r="AO399">
        <f>IFERROR((VLOOKUP(AD399,'Team data'!$B$2:$L$21,11)*$AF399)+(VLOOKUP(AD399,'Team data'!$B$2:$L$21,11)*$AG399)+$AE399,0)</f>
        <v>2.185778980767894</v>
      </c>
      <c r="AP399">
        <f t="shared" si="6"/>
        <v>21.242838126187003</v>
      </c>
    </row>
    <row r="400" spans="1:42">
      <c r="A400" t="s">
        <v>506</v>
      </c>
      <c r="B400" t="s">
        <v>37</v>
      </c>
      <c r="C400" t="s">
        <v>38</v>
      </c>
      <c r="D400" t="s">
        <v>89</v>
      </c>
      <c r="E400" t="s">
        <v>55</v>
      </c>
      <c r="F400" s="2">
        <v>0.04</v>
      </c>
      <c r="G400" s="2">
        <v>0.08</v>
      </c>
      <c r="H400" s="2">
        <v>0.02</v>
      </c>
      <c r="I400" s="2">
        <v>0.08</v>
      </c>
      <c r="J400" s="2">
        <v>0.04</v>
      </c>
      <c r="K400" s="2">
        <v>7.0000000000000007E-2</v>
      </c>
      <c r="L400" s="2">
        <f>(F400+H400+J400)/3</f>
        <v>3.3333333333333333E-2</v>
      </c>
      <c r="M400" s="2">
        <f>(G400+I400+K400)/3</f>
        <v>7.6666666666666675E-2</v>
      </c>
      <c r="N400" s="2">
        <f>SUM(L400+M400)</f>
        <v>0.11000000000000001</v>
      </c>
      <c r="O400" s="2">
        <v>93</v>
      </c>
      <c r="P400" t="s">
        <v>41</v>
      </c>
      <c r="Q400" t="s">
        <v>90</v>
      </c>
      <c r="S400" t="s">
        <v>80</v>
      </c>
      <c r="T400" t="s">
        <v>46</v>
      </c>
      <c r="U400" t="s">
        <v>84</v>
      </c>
      <c r="V400" t="s">
        <v>49</v>
      </c>
      <c r="X400" t="s">
        <v>66</v>
      </c>
      <c r="Z400" t="s">
        <v>43</v>
      </c>
      <c r="AB400" t="s">
        <v>91</v>
      </c>
      <c r="AD400" t="s">
        <v>85</v>
      </c>
      <c r="AE400" t="str">
        <f>IF(O400&gt;59,"2","1")</f>
        <v>2</v>
      </c>
      <c r="AF400">
        <f>IF(C400="D",L400*6, IF( C400="M",L400*5, L400*4))</f>
        <v>0.2</v>
      </c>
      <c r="AG400">
        <f>IF(D400="D",M400*3, IF( D400="M",M400*3, M400*3))</f>
        <v>0.23000000000000004</v>
      </c>
      <c r="AH400">
        <f>IFERROR(((VLOOKUP(Q400,'Team data'!$B$2:$L$21,11)*$AF400)+(VLOOKUP(Q400,'Team data'!$B$2:$L$21,11)*$AG400)+$AE400),0)+IFERROR((VLOOKUP(R400,'Team data'!$B$2:$L$21,11)*$AF400)+(VLOOKUP(R400,'Team data'!$B$2:$L$21,11)*$AG400)+$AE400,0)</f>
        <v>2.5362581922655649</v>
      </c>
      <c r="AI400">
        <f>IFERROR((VLOOKUP(S400,'Team data'!$B$2:$L$21,11)*$AF400)+(VLOOKUP(S400,'Team data'!$B$2:$L$21,11)*$AG400)+$AE400,0)</f>
        <v>2.2600260762976192</v>
      </c>
      <c r="AJ400">
        <f>IFERROR(((VLOOKUP(T400,'Team data'!$B$2:$L$21,11)*$AF400)+(VLOOKUP(T400,'Team data'!$B$2:$L$21,11)*$AG400)+$AE400),0)+IFERROR((VLOOKUP(U400,'Team data'!$B$2:$L$21,11)*$AF400)+(VLOOKUP(U400,'Team data'!$B$2:$L$21,11)*$AG400)+$AE400,0)</f>
        <v>4.8004253094221312</v>
      </c>
      <c r="AK400">
        <f>IFERROR(((VLOOKUP(V400,'Team data'!$B$2:$L$21,11)*$AF400)+(VLOOKUP(V400,'Team data'!$B$2:$L$21,11)*$AG400)+$AE400),0)+IFERROR((VLOOKUP(W400,'Team data'!$B$2:$L$21,11)*$AF400)+(VLOOKUP(W400,'Team data'!$B$2:$L$21,11)*$AG400)+$AE400,0)</f>
        <v>2.3891602164808901</v>
      </c>
      <c r="AL400">
        <f>IFERROR(((VLOOKUP(X400,'Team data'!$B$2:$L$21,11)*$AF400)+(VLOOKUP(X400,'Team data'!$B$2:$L$21,11)*$AG400)+$AE400),0)+IFERROR((VLOOKUP(Y400,'Team data'!$B$2:$L$21,11)*$AF400)+(VLOOKUP(Y400,'Team data'!$B$2:$L$21,11)*$AG400)+$AE400,0)</f>
        <v>2.3520131048835329</v>
      </c>
      <c r="AM400">
        <f>IFERROR(((VLOOKUP(Z400,'Team data'!$B$2:$L$21,11)*$AF400)+(VLOOKUP(Z400,'Team data'!$B$2:$L$21,11)*$AG400)+$AE400),0)+IFERROR((VLOOKUP(AA400,'Team data'!$B$2:$L$21,11)*$AF400)+(VLOOKUP(AA400,'Team data'!$B$2:$L$21,11)*$AG400)+$AE400,0)</f>
        <v>2.3854979174869198</v>
      </c>
      <c r="AN400">
        <f>IFERROR(((VLOOKUP(AB400,'Team data'!$B$2:$L$21,11)*$AF400)+(VLOOKUP(AB400,'Team data'!$B$2:$L$21,11)*$AG400)+$AE400),0)+IFERROR((VLOOKUP(AC400,'Team data'!$B$2:$L$21,11)*$AF400)+(VLOOKUP(AC400,'Team data'!$B$2:$L$21,11)*$AG400)+$AE400,0)</f>
        <v>2.2714294236968842</v>
      </c>
      <c r="AO400">
        <f>IFERROR((VLOOKUP(AD400,'Team data'!$B$2:$L$21,11)*$AF400)+(VLOOKUP(AD400,'Team data'!$B$2:$L$21,11)*$AG400)+$AE400,0)</f>
        <v>2.5254039028623865</v>
      </c>
      <c r="AP400">
        <f t="shared" si="6"/>
        <v>21.520214143395929</v>
      </c>
    </row>
    <row r="401" spans="1:42">
      <c r="A401" t="s">
        <v>507</v>
      </c>
      <c r="B401" t="s">
        <v>63</v>
      </c>
      <c r="C401" t="s">
        <v>64</v>
      </c>
      <c r="D401" t="s">
        <v>175</v>
      </c>
      <c r="E401" t="s">
        <v>66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f>(F401+H401+J401)/3</f>
        <v>0</v>
      </c>
      <c r="M401" s="2">
        <f>(G401+I401+K401)/3</f>
        <v>0</v>
      </c>
      <c r="N401" s="2">
        <f>SUM(L401+M401)</f>
        <v>0</v>
      </c>
      <c r="O401" s="2">
        <v>95</v>
      </c>
      <c r="P401" t="s">
        <v>41</v>
      </c>
      <c r="Q401" t="s">
        <v>46</v>
      </c>
      <c r="S401" t="s">
        <v>85</v>
      </c>
      <c r="T401" t="s">
        <v>71</v>
      </c>
      <c r="V401" t="s">
        <v>70</v>
      </c>
      <c r="X401" t="s">
        <v>68</v>
      </c>
      <c r="Z401" t="s">
        <v>104</v>
      </c>
      <c r="AA401" t="s">
        <v>176</v>
      </c>
      <c r="AB401" t="s">
        <v>60</v>
      </c>
      <c r="AC401" t="s">
        <v>176</v>
      </c>
      <c r="AD401" t="s">
        <v>69</v>
      </c>
      <c r="AE401" t="str">
        <f>IF(O401&gt;59,"2","1")</f>
        <v>2</v>
      </c>
      <c r="AF401">
        <f>IF(C401="D",L401*6, IF( C401="M",L401*5, L401*4))</f>
        <v>0</v>
      </c>
      <c r="AG401">
        <f>IF(D401="D",M401*3, IF( D401="M",M401*3, M401*3))</f>
        <v>0</v>
      </c>
      <c r="AH401">
        <f>IFERROR(((VLOOKUP(Q401,'Team data'!$B$2:$L$21,11)*$AF401)+(VLOOKUP(Q401,'Team data'!$B$2:$L$21,11)*$AG401)+$AE401),0)+IFERROR((VLOOKUP(R401,'Team data'!$B$2:$L$21,11)*$AF401)+(VLOOKUP(R401,'Team data'!$B$2:$L$21,11)*$AG401)+$AE401,0)</f>
        <v>2</v>
      </c>
      <c r="AI401">
        <f>IFERROR((VLOOKUP(S401,'Team data'!$B$2:$L$21,11)*$AF401)+(VLOOKUP(S401,'Team data'!$B$2:$L$21,11)*$AG401)+$AE401,0)</f>
        <v>2</v>
      </c>
      <c r="AJ401">
        <f>IFERROR(((VLOOKUP(T401,'Team data'!$B$2:$L$21,11)*$AF401)+(VLOOKUP(T401,'Team data'!$B$2:$L$21,11)*$AG401)+$AE401),0)+IFERROR((VLOOKUP(U401,'Team data'!$B$2:$L$21,11)*$AF401)+(VLOOKUP(U401,'Team data'!$B$2:$L$21,11)*$AG401)+$AE401,0)</f>
        <v>2</v>
      </c>
      <c r="AK401">
        <f>IFERROR(((VLOOKUP(V401,'Team data'!$B$2:$L$21,11)*$AF401)+(VLOOKUP(V401,'Team data'!$B$2:$L$21,11)*$AG401)+$AE401),0)+IFERROR((VLOOKUP(W401,'Team data'!$B$2:$L$21,11)*$AF401)+(VLOOKUP(W401,'Team data'!$B$2:$L$21,11)*$AG401)+$AE401,0)</f>
        <v>2</v>
      </c>
      <c r="AL401">
        <f>IFERROR(((VLOOKUP(X401,'Team data'!$B$2:$L$21,11)*$AF401)+(VLOOKUP(X401,'Team data'!$B$2:$L$21,11)*$AG401)+$AE401),0)+IFERROR((VLOOKUP(Y401,'Team data'!$B$2:$L$21,11)*$AF401)+(VLOOKUP(Y401,'Team data'!$B$2:$L$21,11)*$AG401)+$AE401,0)</f>
        <v>2</v>
      </c>
      <c r="AM401">
        <f>IFERROR(((VLOOKUP(Z401,'Team data'!$B$2:$L$21,11)*$AF401)+(VLOOKUP(Z401,'Team data'!$B$2:$L$21,11)*$AG401)+$AE401),0)+IFERROR((VLOOKUP(AA401,'Team data'!$B$2:$L$21,11)*$AF401)+(VLOOKUP(AA401,'Team data'!$B$2:$L$21,11)*$AG401)+$AE401,0)</f>
        <v>4</v>
      </c>
      <c r="AN401">
        <f>IFERROR(((VLOOKUP(AB401,'Team data'!$B$2:$L$21,11)*$AF401)+(VLOOKUP(AB401,'Team data'!$B$2:$L$21,11)*$AG401)+$AE401),0)+IFERROR((VLOOKUP(AC401,'Team data'!$B$2:$L$21,11)*$AF401)+(VLOOKUP(AC401,'Team data'!$B$2:$L$21,11)*$AG401)+$AE401,0)</f>
        <v>4</v>
      </c>
      <c r="AO401">
        <f>IFERROR((VLOOKUP(AD401,'Team data'!$B$2:$L$21,11)*$AF401)+(VLOOKUP(AD401,'Team data'!$B$2:$L$21,11)*$AG401)+$AE401,0)</f>
        <v>2</v>
      </c>
      <c r="AP401">
        <f t="shared" si="6"/>
        <v>20</v>
      </c>
    </row>
    <row r="402" spans="1:42">
      <c r="A402" t="s">
        <v>508</v>
      </c>
      <c r="B402" t="s">
        <v>37</v>
      </c>
      <c r="C402" t="s">
        <v>38</v>
      </c>
      <c r="D402" t="s">
        <v>73</v>
      </c>
      <c r="E402" t="s">
        <v>69</v>
      </c>
      <c r="F402" s="2">
        <v>0.01</v>
      </c>
      <c r="G402" s="2">
        <v>0.03</v>
      </c>
      <c r="H402" s="2">
        <v>0</v>
      </c>
      <c r="I402" s="2">
        <v>0.04</v>
      </c>
      <c r="J402" s="2">
        <v>0</v>
      </c>
      <c r="K402" s="2">
        <v>0.03</v>
      </c>
      <c r="L402" s="2">
        <f>(F402+H402+J402)/3</f>
        <v>3.3333333333333335E-3</v>
      </c>
      <c r="M402" s="2">
        <f>(G402+I402+K402)/3</f>
        <v>3.3333333333333333E-2</v>
      </c>
      <c r="N402" s="2">
        <f>SUM(L402+M402)</f>
        <v>3.6666666666666667E-2</v>
      </c>
      <c r="O402" s="2">
        <v>87</v>
      </c>
      <c r="P402" t="s">
        <v>41</v>
      </c>
      <c r="Q402" t="s">
        <v>74</v>
      </c>
      <c r="S402" t="s">
        <v>75</v>
      </c>
      <c r="T402" t="s">
        <v>76</v>
      </c>
      <c r="U402" t="s">
        <v>77</v>
      </c>
      <c r="V402" t="s">
        <v>78</v>
      </c>
      <c r="X402" t="s">
        <v>79</v>
      </c>
      <c r="Z402" t="s">
        <v>49</v>
      </c>
      <c r="AB402" t="s">
        <v>80</v>
      </c>
      <c r="AD402" t="s">
        <v>81</v>
      </c>
      <c r="AE402" t="str">
        <f>IF(O402&gt;59,"2","1")</f>
        <v>2</v>
      </c>
      <c r="AF402">
        <f>IF(C402="D",L402*6, IF( C402="M",L402*5, L402*4))</f>
        <v>0.02</v>
      </c>
      <c r="AG402">
        <f>IF(D402="D",M402*3, IF( D402="M",M402*3, M402*3))</f>
        <v>0.1</v>
      </c>
      <c r="AH402">
        <f>IFERROR(((VLOOKUP(Q402,'Team data'!$B$2:$L$21,11)*$AF402)+(VLOOKUP(Q402,'Team data'!$B$2:$L$21,11)*$AG402)+$AE402),0)+IFERROR((VLOOKUP(R402,'Team data'!$B$2:$L$21,11)*$AF402)+(VLOOKUP(R402,'Team data'!$B$2:$L$21,11)*$AG402)+$AE402,0)</f>
        <v>2.1466243449848519</v>
      </c>
      <c r="AI402">
        <f>IFERROR((VLOOKUP(S402,'Team data'!$B$2:$L$21,11)*$AF402)+(VLOOKUP(S402,'Team data'!$B$2:$L$21,11)*$AG402)+$AE402,0)</f>
        <v>2.1257397282396475</v>
      </c>
      <c r="AJ402">
        <f>IFERROR(((VLOOKUP(T402,'Team data'!$B$2:$L$21,11)*$AF402)+(VLOOKUP(T402,'Team data'!$B$2:$L$21,11)*$AG402)+$AE402),0)+IFERROR((VLOOKUP(U402,'Team data'!$B$2:$L$21,11)*$AF402)+(VLOOKUP(U402,'Team data'!$B$2:$L$21,11)*$AG402)+$AE402,0)</f>
        <v>4.2372076414776334</v>
      </c>
      <c r="AK402">
        <f>IFERROR(((VLOOKUP(V402,'Team data'!$B$2:$L$21,11)*$AF402)+(VLOOKUP(V402,'Team data'!$B$2:$L$21,11)*$AG402)+$AE402),0)+IFERROR((VLOOKUP(W402,'Team data'!$B$2:$L$21,11)*$AF402)+(VLOOKUP(W402,'Team data'!$B$2:$L$21,11)*$AG402)+$AE402,0)</f>
        <v>2.1005706020184567</v>
      </c>
      <c r="AL402">
        <f>IFERROR(((VLOOKUP(X402,'Team data'!$B$2:$L$21,11)*$AF402)+(VLOOKUP(X402,'Team data'!$B$2:$L$21,11)*$AG402)+$AE402),0)+IFERROR((VLOOKUP(Y402,'Team data'!$B$2:$L$21,11)*$AF402)+(VLOOKUP(Y402,'Team data'!$B$2:$L$21,11)*$AG402)+$AE402,0)</f>
        <v>2.1075808141823962</v>
      </c>
      <c r="AM402">
        <f>IFERROR(((VLOOKUP(Z402,'Team data'!$B$2:$L$21,11)*$AF402)+(VLOOKUP(Z402,'Team data'!$B$2:$L$21,11)*$AG402)+$AE402),0)+IFERROR((VLOOKUP(AA402,'Team data'!$B$2:$L$21,11)*$AF402)+(VLOOKUP(AA402,'Team data'!$B$2:$L$21,11)*$AG402)+$AE402,0)</f>
        <v>2.108602851110946</v>
      </c>
      <c r="AN402">
        <f>IFERROR(((VLOOKUP(AB402,'Team data'!$B$2:$L$21,11)*$AF402)+(VLOOKUP(AB402,'Team data'!$B$2:$L$21,11)*$AG402)+$AE402),0)+IFERROR((VLOOKUP(AC402,'Team data'!$B$2:$L$21,11)*$AF402)+(VLOOKUP(AC402,'Team data'!$B$2:$L$21,11)*$AG402)+$AE402,0)</f>
        <v>2.0725654166411962</v>
      </c>
      <c r="AO402">
        <f>IFERROR((VLOOKUP(AD402,'Team data'!$B$2:$L$21,11)*$AF402)+(VLOOKUP(AD402,'Team data'!$B$2:$L$21,11)*$AG402)+$AE402,0)</f>
        <v>2.098236215316335</v>
      </c>
      <c r="AP402">
        <f t="shared" si="6"/>
        <v>18.997127613971465</v>
      </c>
    </row>
    <row r="403" spans="1:42">
      <c r="A403" t="s">
        <v>509</v>
      </c>
      <c r="B403" t="s">
        <v>37</v>
      </c>
      <c r="C403" t="s">
        <v>38</v>
      </c>
      <c r="D403" t="s">
        <v>110</v>
      </c>
      <c r="E403" t="s">
        <v>91</v>
      </c>
      <c r="F403" s="2">
        <v>0.08</v>
      </c>
      <c r="G403" s="2">
        <v>0</v>
      </c>
      <c r="H403" s="2">
        <v>0.06</v>
      </c>
      <c r="I403" s="2">
        <v>0.04</v>
      </c>
      <c r="J403" s="2">
        <v>0.09</v>
      </c>
      <c r="K403" s="2">
        <v>0.05</v>
      </c>
      <c r="L403" s="2">
        <f>(F403+H403+J403)/3</f>
        <v>7.6666666666666675E-2</v>
      </c>
      <c r="M403" s="2">
        <f>(G403+I403+K403)/3</f>
        <v>0.03</v>
      </c>
      <c r="N403" s="2">
        <f>SUM(L403+M403)</f>
        <v>0.10666666666666667</v>
      </c>
      <c r="O403" s="4">
        <v>96</v>
      </c>
      <c r="P403" t="s">
        <v>41</v>
      </c>
      <c r="Q403" t="s">
        <v>104</v>
      </c>
      <c r="S403" t="s">
        <v>105</v>
      </c>
      <c r="T403" t="s">
        <v>69</v>
      </c>
      <c r="V403" t="s">
        <v>42</v>
      </c>
      <c r="X403" t="s">
        <v>71</v>
      </c>
      <c r="Z403" t="s">
        <v>99</v>
      </c>
      <c r="AA403" t="s">
        <v>111</v>
      </c>
      <c r="AB403" t="s">
        <v>68</v>
      </c>
      <c r="AD403" t="s">
        <v>56</v>
      </c>
      <c r="AE403" t="str">
        <f>IF(O403&gt;59,"2","1")</f>
        <v>2</v>
      </c>
      <c r="AF403">
        <f>IF(C403="D",L403*6, IF( C403="M",L403*5, L403*4))</f>
        <v>0.46000000000000008</v>
      </c>
      <c r="AG403">
        <f>IF(D403="D",M403*3, IF( D403="M",M403*3, M403*3))</f>
        <v>0.09</v>
      </c>
      <c r="AH403">
        <f>IFERROR(((VLOOKUP(Q403,'Team data'!$B$2:$L$21,11)*$AF403)+(VLOOKUP(Q403,'Team data'!$B$2:$L$21,11)*$AG403)+$AE403),0)+IFERROR((VLOOKUP(R403,'Team data'!$B$2:$L$21,11)*$AF403)+(VLOOKUP(R403,'Team data'!$B$2:$L$21,11)*$AG403)+$AE403,0)</f>
        <v>2.6211144540681293</v>
      </c>
      <c r="AI403">
        <f>IFERROR((VLOOKUP(S403,'Team data'!$B$2:$L$21,11)*$AF403)+(VLOOKUP(S403,'Team data'!$B$2:$L$21,11)*$AG403)+$AE403,0)</f>
        <v>2.2619959985188252</v>
      </c>
      <c r="AJ403">
        <f>IFERROR(((VLOOKUP(T403,'Team data'!$B$2:$L$21,11)*$AF403)+(VLOOKUP(T403,'Team data'!$B$2:$L$21,11)*$AG403)+$AE403),0)+IFERROR((VLOOKUP(U403,'Team data'!$B$2:$L$21,11)*$AF403)+(VLOOKUP(U403,'Team data'!$B$2:$L$21,11)*$AG403)+$AE403,0)</f>
        <v>2.5413382856735449</v>
      </c>
      <c r="AK403">
        <f>IFERROR(((VLOOKUP(V403,'Team data'!$B$2:$L$21,11)*$AF403)+(VLOOKUP(V403,'Team data'!$B$2:$L$21,11)*$AG403)+$AE403),0)+IFERROR((VLOOKUP(W403,'Team data'!$B$2:$L$21,11)*$AF403)+(VLOOKUP(W403,'Team data'!$B$2:$L$21,11)*$AG403)+$AE403,0)</f>
        <v>2.576307087765052</v>
      </c>
      <c r="AL403">
        <f>IFERROR(((VLOOKUP(X403,'Team data'!$B$2:$L$21,11)*$AF403)+(VLOOKUP(X403,'Team data'!$B$2:$L$21,11)*$AG403)+$AE403),0)+IFERROR((VLOOKUP(Y403,'Team data'!$B$2:$L$21,11)*$AF403)+(VLOOKUP(Y403,'Team data'!$B$2:$L$21,11)*$AG403)+$AE403,0)</f>
        <v>2.5964357969617948</v>
      </c>
      <c r="AM403">
        <f>IFERROR(((VLOOKUP(Z403,'Team data'!$B$2:$L$21,11)*$AF403)+(VLOOKUP(Z403,'Team data'!$B$2:$L$21,11)*$AG403)+$AE403),0)+IFERROR((VLOOKUP(AA403,'Team data'!$B$2:$L$21,11)*$AF403)+(VLOOKUP(AA403,'Team data'!$B$2:$L$21,11)*$AG403)+$AE403,0)</f>
        <v>4.957774912652825</v>
      </c>
      <c r="AN403">
        <f>IFERROR(((VLOOKUP(AB403,'Team data'!$B$2:$L$21,11)*$AF403)+(VLOOKUP(AB403,'Team data'!$B$2:$L$21,11)*$AG403)+$AE403),0)+IFERROR((VLOOKUP(AC403,'Team data'!$B$2:$L$21,11)*$AF403)+(VLOOKUP(AC403,'Team data'!$B$2:$L$21,11)*$AG403)+$AE403,0)</f>
        <v>2.549843833040931</v>
      </c>
      <c r="AO403">
        <f>IFERROR((VLOOKUP(AD403,'Team data'!$B$2:$L$21,11)*$AF403)+(VLOOKUP(AD403,'Team data'!$B$2:$L$21,11)*$AG403)+$AE403,0)</f>
        <v>2.5160437095612584</v>
      </c>
      <c r="AP403">
        <f t="shared" si="6"/>
        <v>22.62085407824236</v>
      </c>
    </row>
    <row r="404" spans="1:42">
      <c r="A404" t="s">
        <v>510</v>
      </c>
      <c r="B404" t="s">
        <v>51</v>
      </c>
      <c r="C404" t="s">
        <v>52</v>
      </c>
      <c r="D404" t="s">
        <v>125</v>
      </c>
      <c r="E404" t="s">
        <v>79</v>
      </c>
      <c r="F404" s="2">
        <v>0.11</v>
      </c>
      <c r="G404" s="2">
        <v>7.0000000000000007E-2</v>
      </c>
      <c r="H404" s="2">
        <v>0.11</v>
      </c>
      <c r="I404" s="2">
        <v>7.0000000000000007E-2</v>
      </c>
      <c r="J404" s="2">
        <v>0.11</v>
      </c>
      <c r="K404" s="2">
        <v>0.05</v>
      </c>
      <c r="L404" s="2">
        <f>(F404+H404+J404)/3</f>
        <v>0.11</v>
      </c>
      <c r="M404" s="2">
        <f>(G404+I404+K404)/3</f>
        <v>6.3333333333333339E-2</v>
      </c>
      <c r="N404" s="2">
        <f>SUM(L404+M404)</f>
        <v>0.17333333333333334</v>
      </c>
      <c r="O404" s="2">
        <v>81</v>
      </c>
      <c r="P404" t="s">
        <v>41</v>
      </c>
      <c r="Q404" t="s">
        <v>45</v>
      </c>
      <c r="S404" t="s">
        <v>40</v>
      </c>
      <c r="T404" t="s">
        <v>57</v>
      </c>
      <c r="V404" t="s">
        <v>99</v>
      </c>
      <c r="X404" t="s">
        <v>97</v>
      </c>
      <c r="Z404" t="s">
        <v>55</v>
      </c>
      <c r="AB404" t="s">
        <v>75</v>
      </c>
      <c r="AD404" t="s">
        <v>70</v>
      </c>
      <c r="AE404" t="str">
        <f>IF(O404&gt;59,"2","1")</f>
        <v>2</v>
      </c>
      <c r="AF404">
        <f>IF(C404="D",L404*6, IF( C404="M",L404*5, L404*4))</f>
        <v>0.55000000000000004</v>
      </c>
      <c r="AG404">
        <f>IF(D404="D",M404*3, IF( D404="M",M404*3, M404*3))</f>
        <v>0.19</v>
      </c>
      <c r="AH404">
        <f>IFERROR(((VLOOKUP(Q404,'Team data'!$B$2:$L$21,11)*$AF404)+(VLOOKUP(Q404,'Team data'!$B$2:$L$21,11)*$AG404)+$AE404),0)+IFERROR((VLOOKUP(R404,'Team data'!$B$2:$L$21,11)*$AF404)+(VLOOKUP(R404,'Team data'!$B$2:$L$21,11)*$AG404)+$AE404,0)</f>
        <v>2.4474867359540422</v>
      </c>
      <c r="AI404">
        <f>IFERROR((VLOOKUP(S404,'Team data'!$B$2:$L$21,11)*$AF404)+(VLOOKUP(S404,'Team data'!$B$2:$L$21,11)*$AG404)+$AE404,0)</f>
        <v>2.6809622226997258</v>
      </c>
      <c r="AJ404">
        <f>IFERROR(((VLOOKUP(T404,'Team data'!$B$2:$L$21,11)*$AF404)+(VLOOKUP(T404,'Team data'!$B$2:$L$21,11)*$AG404)+$AE404),0)+IFERROR((VLOOKUP(U404,'Team data'!$B$2:$L$21,11)*$AF404)+(VLOOKUP(U404,'Team data'!$B$2:$L$21,11)*$AG404)+$AE404,0)</f>
        <v>2.8356812654734829</v>
      </c>
      <c r="AK404">
        <f>IFERROR(((VLOOKUP(V404,'Team data'!$B$2:$L$21,11)*$AF404)+(VLOOKUP(V404,'Team data'!$B$2:$L$21,11)*$AG404)+$AE404),0)+IFERROR((VLOOKUP(W404,'Team data'!$B$2:$L$21,11)*$AF404)+(VLOOKUP(W404,'Team data'!$B$2:$L$21,11)*$AG404)+$AE404,0)</f>
        <v>2.6189250279002394</v>
      </c>
      <c r="AL404">
        <f>IFERROR(((VLOOKUP(X404,'Team data'!$B$2:$L$21,11)*$AF404)+(VLOOKUP(X404,'Team data'!$B$2:$L$21,11)*$AG404)+$AE404),0)+IFERROR((VLOOKUP(Y404,'Team data'!$B$2:$L$21,11)*$AF404)+(VLOOKUP(Y404,'Team data'!$B$2:$L$21,11)*$AG404)+$AE404,0)</f>
        <v>2.728346057088042</v>
      </c>
      <c r="AM404">
        <f>IFERROR(((VLOOKUP(Z404,'Team data'!$B$2:$L$21,11)*$AF404)+(VLOOKUP(Z404,'Team data'!$B$2:$L$21,11)*$AG404)+$AE404),0)+IFERROR((VLOOKUP(AA404,'Team data'!$B$2:$L$21,11)*$AF404)+(VLOOKUP(AA404,'Team data'!$B$2:$L$21,11)*$AG404)+$AE404,0)</f>
        <v>2.7397898844550705</v>
      </c>
      <c r="AN404">
        <f>IFERROR(((VLOOKUP(AB404,'Team data'!$B$2:$L$21,11)*$AF404)+(VLOOKUP(AB404,'Team data'!$B$2:$L$21,11)*$AG404)+$AE404),0)+IFERROR((VLOOKUP(AC404,'Team data'!$B$2:$L$21,11)*$AF404)+(VLOOKUP(AC404,'Team data'!$B$2:$L$21,11)*$AG404)+$AE404,0)</f>
        <v>2.775394990811161</v>
      </c>
      <c r="AO404">
        <f>IFERROR((VLOOKUP(AD404,'Team data'!$B$2:$L$21,11)*$AF404)+(VLOOKUP(AD404,'Team data'!$B$2:$L$21,11)*$AG404)+$AE404,0)</f>
        <v>2.9228629355267861</v>
      </c>
      <c r="AP404">
        <f t="shared" si="6"/>
        <v>21.749449119908551</v>
      </c>
    </row>
    <row r="405" spans="1:42">
      <c r="A405" t="s">
        <v>511</v>
      </c>
      <c r="B405" t="s">
        <v>37</v>
      </c>
      <c r="C405" t="s">
        <v>38</v>
      </c>
      <c r="D405" t="s">
        <v>39</v>
      </c>
      <c r="E405" t="s">
        <v>40</v>
      </c>
      <c r="F405" s="2">
        <v>0.03</v>
      </c>
      <c r="G405" s="2">
        <v>0.13</v>
      </c>
      <c r="H405" s="2">
        <v>0.03</v>
      </c>
      <c r="I405" s="2">
        <v>0.15</v>
      </c>
      <c r="J405" s="2">
        <v>0.04</v>
      </c>
      <c r="K405" s="2">
        <v>0.14000000000000001</v>
      </c>
      <c r="L405" s="2">
        <f>(F405+H405+J405)/3</f>
        <v>3.3333333333333333E-2</v>
      </c>
      <c r="M405" s="2">
        <f>(G405+I405+K405)/3</f>
        <v>0.14000000000000001</v>
      </c>
      <c r="N405" s="2">
        <f>SUM(L405+M405)</f>
        <v>0.17333333333333334</v>
      </c>
      <c r="O405" s="2">
        <v>83</v>
      </c>
      <c r="P405" t="s">
        <v>41</v>
      </c>
      <c r="Q405" t="s">
        <v>42</v>
      </c>
      <c r="S405" t="s">
        <v>43</v>
      </c>
      <c r="T405" t="s">
        <v>44</v>
      </c>
      <c r="V405" t="s">
        <v>45</v>
      </c>
      <c r="X405" t="s">
        <v>46</v>
      </c>
      <c r="Z405" t="s">
        <v>47</v>
      </c>
      <c r="AB405" t="s">
        <v>48</v>
      </c>
      <c r="AD405" t="s">
        <v>49</v>
      </c>
      <c r="AE405" t="str">
        <f>IF(O405&gt;59,"2","1")</f>
        <v>2</v>
      </c>
      <c r="AF405">
        <f>IF(C405="D",L405*6, IF( C405="M",L405*5, L405*4))</f>
        <v>0.2</v>
      </c>
      <c r="AG405">
        <f>IF(D405="D",M405*3, IF( D405="M",M405*3, M405*3))</f>
        <v>0.42000000000000004</v>
      </c>
      <c r="AH405">
        <f>IFERROR(((VLOOKUP(Q405,'Team data'!$B$2:$L$21,11)*$AF405)+(VLOOKUP(Q405,'Team data'!$B$2:$L$21,11)*$AG405)+$AE405),0)+IFERROR((VLOOKUP(R405,'Team data'!$B$2:$L$21,11)*$AF405)+(VLOOKUP(R405,'Team data'!$B$2:$L$21,11)*$AG405)+$AE405,0)</f>
        <v>2.6496552625715131</v>
      </c>
      <c r="AI405">
        <f>IFERROR((VLOOKUP(S405,'Team data'!$B$2:$L$21,11)*$AF405)+(VLOOKUP(S405,'Team data'!$B$2:$L$21,11)*$AG405)+$AE405,0)</f>
        <v>2.5558342066090471</v>
      </c>
      <c r="AJ405">
        <f>IFERROR(((VLOOKUP(T405,'Team data'!$B$2:$L$21,11)*$AF405)+(VLOOKUP(T405,'Team data'!$B$2:$L$21,11)*$AG405)+$AE405),0)+IFERROR((VLOOKUP(U405,'Team data'!$B$2:$L$21,11)*$AF405)+(VLOOKUP(U405,'Team data'!$B$2:$L$21,11)*$AG405)+$AE405,0)</f>
        <v>2.6344868318388786</v>
      </c>
      <c r="AK405">
        <f>IFERROR(((VLOOKUP(V405,'Team data'!$B$2:$L$21,11)*$AF405)+(VLOOKUP(V405,'Team data'!$B$2:$L$21,11)*$AG405)+$AE405),0)+IFERROR((VLOOKUP(W405,'Team data'!$B$2:$L$21,11)*$AF405)+(VLOOKUP(W405,'Team data'!$B$2:$L$21,11)*$AG405)+$AE405,0)</f>
        <v>2.374921319312846</v>
      </c>
      <c r="AL405">
        <f>IFERROR(((VLOOKUP(X405,'Team data'!$B$2:$L$21,11)*$AF405)+(VLOOKUP(X405,'Team data'!$B$2:$L$21,11)*$AG405)+$AE405),0)+IFERROR((VLOOKUP(Y405,'Team data'!$B$2:$L$21,11)*$AF405)+(VLOOKUP(Y405,'Team data'!$B$2:$L$21,11)*$AG405)+$AE405,0)</f>
        <v>2.5196147770953585</v>
      </c>
      <c r="AM405">
        <f>IFERROR(((VLOOKUP(Z405,'Team data'!$B$2:$L$21,11)*$AF405)+(VLOOKUP(Z405,'Team data'!$B$2:$L$21,11)*$AG405)+$AE405),0)+IFERROR((VLOOKUP(AA405,'Team data'!$B$2:$L$21,11)*$AF405)+(VLOOKUP(AA405,'Team data'!$B$2:$L$21,11)*$AG405)+$AE405,0)</f>
        <v>2.8342094592032763</v>
      </c>
      <c r="AN405">
        <f>IFERROR(((VLOOKUP(AB405,'Team data'!$B$2:$L$21,11)*$AF405)+(VLOOKUP(AB405,'Team data'!$B$2:$L$21,11)*$AG405)+$AE405),0)+IFERROR((VLOOKUP(AC405,'Team data'!$B$2:$L$21,11)*$AF405)+(VLOOKUP(AC405,'Team data'!$B$2:$L$21,11)*$AG405)+$AE405,0)</f>
        <v>2.2953409437848573</v>
      </c>
      <c r="AO405">
        <f>IFERROR((VLOOKUP(AD405,'Team data'!$B$2:$L$21,11)*$AF405)+(VLOOKUP(AD405,'Team data'!$B$2:$L$21,11)*$AG405)+$AE405,0)</f>
        <v>2.5611147307398876</v>
      </c>
      <c r="AP405">
        <f t="shared" si="6"/>
        <v>20.425177531155665</v>
      </c>
    </row>
    <row r="406" spans="1:42">
      <c r="A406" t="s">
        <v>512</v>
      </c>
      <c r="B406" t="s">
        <v>63</v>
      </c>
      <c r="C406" t="s">
        <v>64</v>
      </c>
      <c r="D406" t="s">
        <v>53</v>
      </c>
      <c r="E406" t="s">
        <v>44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f>(F406+H406+J406)/3</f>
        <v>0</v>
      </c>
      <c r="M406" s="2">
        <f>(G406+I406+K406)/3</f>
        <v>0</v>
      </c>
      <c r="N406" s="2">
        <f>SUM(L406+M406)</f>
        <v>0</v>
      </c>
      <c r="O406" s="2">
        <v>96</v>
      </c>
      <c r="P406" t="s">
        <v>41</v>
      </c>
      <c r="Q406" t="s">
        <v>48</v>
      </c>
      <c r="R406" t="s">
        <v>42</v>
      </c>
      <c r="S406" t="s">
        <v>47</v>
      </c>
      <c r="T406" t="s">
        <v>54</v>
      </c>
      <c r="U406" t="s">
        <v>55</v>
      </c>
      <c r="V406" t="s">
        <v>56</v>
      </c>
      <c r="X406" t="s">
        <v>57</v>
      </c>
      <c r="Z406" t="s">
        <v>58</v>
      </c>
      <c r="AB406" t="s">
        <v>59</v>
      </c>
      <c r="AC406" t="s">
        <v>60</v>
      </c>
      <c r="AD406" t="s">
        <v>61</v>
      </c>
      <c r="AE406" t="str">
        <f>IF(O406&gt;59,"2","1")</f>
        <v>2</v>
      </c>
      <c r="AF406">
        <f>IF(C406="D",L406*6, IF( C406="M",L406*5, L406*4))</f>
        <v>0</v>
      </c>
      <c r="AG406">
        <f>IF(D406="D",M406*3, IF( D406="M",M406*3, M406*3))</f>
        <v>0</v>
      </c>
      <c r="AH406">
        <f>IFERROR(((VLOOKUP(Q406,'Team data'!$B$2:$L$21,11)*$AF406)+(VLOOKUP(Q406,'Team data'!$B$2:$L$21,11)*$AG406)+$AE406),0)+IFERROR((VLOOKUP(R406,'Team data'!$B$2:$L$21,11)*$AF406)+(VLOOKUP(R406,'Team data'!$B$2:$L$21,11)*$AG406)+$AE406,0)</f>
        <v>4</v>
      </c>
      <c r="AI406">
        <f>IFERROR((VLOOKUP(S406,'Team data'!$B$2:$L$21,11)*$AF406)+(VLOOKUP(S406,'Team data'!$B$2:$L$21,11)*$AG406)+$AE406,0)</f>
        <v>2</v>
      </c>
      <c r="AJ406">
        <f>IFERROR(((VLOOKUP(T406,'Team data'!$B$2:$L$21,11)*$AF406)+(VLOOKUP(T406,'Team data'!$B$2:$L$21,11)*$AG406)+$AE406),0)+IFERROR((VLOOKUP(U406,'Team data'!$B$2:$L$21,11)*$AF406)+(VLOOKUP(U406,'Team data'!$B$2:$L$21,11)*$AG406)+$AE406,0)</f>
        <v>4</v>
      </c>
      <c r="AK406">
        <f>IFERROR(((VLOOKUP(V406,'Team data'!$B$2:$L$21,11)*$AF406)+(VLOOKUP(V406,'Team data'!$B$2:$L$21,11)*$AG406)+$AE406),0)+IFERROR((VLOOKUP(W406,'Team data'!$B$2:$L$21,11)*$AF406)+(VLOOKUP(W406,'Team data'!$B$2:$L$21,11)*$AG406)+$AE406,0)</f>
        <v>2</v>
      </c>
      <c r="AL406">
        <f>IFERROR(((VLOOKUP(X406,'Team data'!$B$2:$L$21,11)*$AF406)+(VLOOKUP(X406,'Team data'!$B$2:$L$21,11)*$AG406)+$AE406),0)+IFERROR((VLOOKUP(Y406,'Team data'!$B$2:$L$21,11)*$AF406)+(VLOOKUP(Y406,'Team data'!$B$2:$L$21,11)*$AG406)+$AE406,0)</f>
        <v>2</v>
      </c>
      <c r="AM406">
        <f>IFERROR(((VLOOKUP(Z406,'Team data'!$B$2:$L$21,11)*$AF406)+(VLOOKUP(Z406,'Team data'!$B$2:$L$21,11)*$AG406)+$AE406),0)+IFERROR((VLOOKUP(AA406,'Team data'!$B$2:$L$21,11)*$AF406)+(VLOOKUP(AA406,'Team data'!$B$2:$L$21,11)*$AG406)+$AE406,0)</f>
        <v>2</v>
      </c>
      <c r="AN406">
        <f>IFERROR(((VLOOKUP(AB406,'Team data'!$B$2:$L$21,11)*$AF406)+(VLOOKUP(AB406,'Team data'!$B$2:$L$21,11)*$AG406)+$AE406),0)+IFERROR((VLOOKUP(AC406,'Team data'!$B$2:$L$21,11)*$AF406)+(VLOOKUP(AC406,'Team data'!$B$2:$L$21,11)*$AG406)+$AE406,0)</f>
        <v>4</v>
      </c>
      <c r="AO406">
        <f>IFERROR((VLOOKUP(AD406,'Team data'!$B$2:$L$21,11)*$AF406)+(VLOOKUP(AD406,'Team data'!$B$2:$L$21,11)*$AG406)+$AE406,0)</f>
        <v>2</v>
      </c>
      <c r="AP406">
        <f t="shared" si="6"/>
        <v>22</v>
      </c>
    </row>
    <row r="407" spans="1:42">
      <c r="A407" t="s">
        <v>513</v>
      </c>
      <c r="B407" t="s">
        <v>51</v>
      </c>
      <c r="C407" t="s">
        <v>52</v>
      </c>
      <c r="D407" t="s">
        <v>108</v>
      </c>
      <c r="E407" t="s">
        <v>74</v>
      </c>
      <c r="F407" s="2">
        <v>7.0000000000000007E-2</v>
      </c>
      <c r="G407" s="2">
        <v>0</v>
      </c>
      <c r="H407" s="2">
        <v>0.03</v>
      </c>
      <c r="I407" s="2">
        <v>0</v>
      </c>
      <c r="J407" s="2">
        <v>0.04</v>
      </c>
      <c r="K407" s="2">
        <v>0</v>
      </c>
      <c r="L407" s="2">
        <f>(F407+H407+J407)/3</f>
        <v>4.6666666666666669E-2</v>
      </c>
      <c r="M407" s="2">
        <f>(G407+I407+K407)/3</f>
        <v>0</v>
      </c>
      <c r="N407" s="2">
        <f>SUM(L407+M407)</f>
        <v>4.6666666666666669E-2</v>
      </c>
      <c r="O407" s="2">
        <v>91</v>
      </c>
      <c r="P407" t="s">
        <v>96</v>
      </c>
      <c r="Q407" t="s">
        <v>97</v>
      </c>
      <c r="S407" t="s">
        <v>66</v>
      </c>
      <c r="T407" t="s">
        <v>71</v>
      </c>
      <c r="U407" t="s">
        <v>75</v>
      </c>
      <c r="V407" t="s">
        <v>58</v>
      </c>
      <c r="X407" t="s">
        <v>59</v>
      </c>
      <c r="Z407" t="s">
        <v>42</v>
      </c>
      <c r="AA407" t="s">
        <v>45</v>
      </c>
      <c r="AB407" t="s">
        <v>57</v>
      </c>
      <c r="AC407" t="s">
        <v>76</v>
      </c>
      <c r="AD407" t="s">
        <v>55</v>
      </c>
      <c r="AE407" t="str">
        <f>IF(O407&gt;59,"2","1")</f>
        <v>2</v>
      </c>
      <c r="AF407">
        <f>IF(C407="D",L407*6, IF( C407="M",L407*5, L407*4))</f>
        <v>0.23333333333333334</v>
      </c>
      <c r="AG407">
        <f>IF(D407="D",M407*3, IF( D407="M",M407*3, M407*3))</f>
        <v>0</v>
      </c>
      <c r="AH407">
        <f>IFERROR(((VLOOKUP(Q407,'Team data'!$B$2:$L$21,11)*$AF407)+(VLOOKUP(Q407,'Team data'!$B$2:$L$21,11)*$AG407)+$AE407),0)+IFERROR((VLOOKUP(R407,'Team data'!$B$2:$L$21,11)*$AF407)+(VLOOKUP(R407,'Team data'!$B$2:$L$21,11)*$AG407)+$AE407,0)</f>
        <v>2.2296586666493825</v>
      </c>
      <c r="AI407">
        <f>IFERROR((VLOOKUP(S407,'Team data'!$B$2:$L$21,11)*$AF407)+(VLOOKUP(S407,'Team data'!$B$2:$L$21,11)*$AG407)+$AE407,0)</f>
        <v>2.1910148631150954</v>
      </c>
      <c r="AJ407">
        <f>IFERROR(((VLOOKUP(T407,'Team data'!$B$2:$L$21,11)*$AF407)+(VLOOKUP(T407,'Team data'!$B$2:$L$21,11)*$AG407)+$AE407),0)+IFERROR((VLOOKUP(U407,'Team data'!$B$2:$L$21,11)*$AF407)+(VLOOKUP(U407,'Team data'!$B$2:$L$21,11)*$AG407)+$AE407,0)</f>
        <v>4.4975272844295713</v>
      </c>
      <c r="AK407">
        <f>IFERROR(((VLOOKUP(V407,'Team data'!$B$2:$L$21,11)*$AF407)+(VLOOKUP(V407,'Team data'!$B$2:$L$21,11)*$AG407)+$AE407),0)+IFERROR((VLOOKUP(W407,'Team data'!$B$2:$L$21,11)*$AF407)+(VLOOKUP(W407,'Team data'!$B$2:$L$21,11)*$AG407)+$AE407,0)</f>
        <v>2.2111722104935061</v>
      </c>
      <c r="AL407">
        <f>IFERROR(((VLOOKUP(X407,'Team data'!$B$2:$L$21,11)*$AF407)+(VLOOKUP(X407,'Team data'!$B$2:$L$21,11)*$AG407)+$AE407),0)+IFERROR((VLOOKUP(Y407,'Team data'!$B$2:$L$21,11)*$AF407)+(VLOOKUP(Y407,'Team data'!$B$2:$L$21,11)*$AG407)+$AE407,0)</f>
        <v>2.1951565403289042</v>
      </c>
      <c r="AM407">
        <f>IFERROR(((VLOOKUP(Z407,'Team data'!$B$2:$L$21,11)*$AF407)+(VLOOKUP(Z407,'Team data'!$B$2:$L$21,11)*$AG407)+$AE407),0)+IFERROR((VLOOKUP(AA407,'Team data'!$B$2:$L$21,11)*$AF407)+(VLOOKUP(AA407,'Team data'!$B$2:$L$21,11)*$AG407)+$AE407,0)</f>
        <v>4.3855933372683076</v>
      </c>
      <c r="AN407">
        <f>IFERROR(((VLOOKUP(AB407,'Team data'!$B$2:$L$21,11)*$AF407)+(VLOOKUP(AB407,'Team data'!$B$2:$L$21,11)*$AG407)+$AE407),0)+IFERROR((VLOOKUP(AC407,'Team data'!$B$2:$L$21,11)*$AF407)+(VLOOKUP(AC407,'Team data'!$B$2:$L$21,11)*$AG407)+$AE407,0)</f>
        <v>4.5774528982002245</v>
      </c>
      <c r="AO407">
        <f>IFERROR((VLOOKUP(AD407,'Team data'!$B$2:$L$21,11)*$AF407)+(VLOOKUP(AD407,'Team data'!$B$2:$L$21,11)*$AG407)+$AE407,0)</f>
        <v>2.2332670806840311</v>
      </c>
      <c r="AP407">
        <f t="shared" si="6"/>
        <v>24.52084288116902</v>
      </c>
    </row>
    <row r="408" spans="1:42">
      <c r="A408" t="s">
        <v>514</v>
      </c>
      <c r="B408" t="s">
        <v>87</v>
      </c>
      <c r="C408" t="s">
        <v>88</v>
      </c>
      <c r="D408" t="s">
        <v>175</v>
      </c>
      <c r="E408" t="s">
        <v>66</v>
      </c>
      <c r="F408" s="2">
        <v>0.22</v>
      </c>
      <c r="G408" s="2">
        <v>0.19</v>
      </c>
      <c r="H408" s="2">
        <v>0.24</v>
      </c>
      <c r="I408" s="2">
        <v>0.18</v>
      </c>
      <c r="J408" s="2">
        <v>0.26</v>
      </c>
      <c r="K408" s="2">
        <v>0.16</v>
      </c>
      <c r="L408" s="2">
        <f>(F408+H408+J408)/3</f>
        <v>0.24</v>
      </c>
      <c r="M408" s="2">
        <f>(G408+I408+K408)/3</f>
        <v>0.17666666666666667</v>
      </c>
      <c r="N408" s="2">
        <f>SUM(L408+M408)</f>
        <v>0.41666666666666663</v>
      </c>
      <c r="O408" s="2">
        <v>90</v>
      </c>
      <c r="P408" t="s">
        <v>41</v>
      </c>
      <c r="Q408" t="s">
        <v>46</v>
      </c>
      <c r="S408" t="s">
        <v>85</v>
      </c>
      <c r="T408" t="s">
        <v>71</v>
      </c>
      <c r="V408" t="s">
        <v>70</v>
      </c>
      <c r="X408" t="s">
        <v>68</v>
      </c>
      <c r="Z408" t="s">
        <v>104</v>
      </c>
      <c r="AA408" t="s">
        <v>176</v>
      </c>
      <c r="AB408" t="s">
        <v>60</v>
      </c>
      <c r="AC408" t="s">
        <v>176</v>
      </c>
      <c r="AD408" t="s">
        <v>69</v>
      </c>
      <c r="AE408" t="str">
        <f>IF(O408&gt;59,"2","1")</f>
        <v>2</v>
      </c>
      <c r="AF408">
        <f>IF(C408="D",L408*6, IF( C408="M",L408*5, L408*4))</f>
        <v>0.96</v>
      </c>
      <c r="AG408">
        <f>IF(D408="D",M408*3, IF( D408="M",M408*3, M408*3))</f>
        <v>0.53</v>
      </c>
      <c r="AH408">
        <f>IFERROR(((VLOOKUP(Q408,'Team data'!$B$2:$L$21,11)*$AF408)+(VLOOKUP(Q408,'Team data'!$B$2:$L$21,11)*$AG408)+$AE408),0)+IFERROR((VLOOKUP(R408,'Team data'!$B$2:$L$21,11)*$AF408)+(VLOOKUP(R408,'Team data'!$B$2:$L$21,11)*$AG408)+$AE408,0)</f>
        <v>3.248751641729168</v>
      </c>
      <c r="AI408">
        <f>IFERROR((VLOOKUP(S408,'Team data'!$B$2:$L$21,11)*$AF408)+(VLOOKUP(S408,'Team data'!$B$2:$L$21,11)*$AG408)+$AE408,0)</f>
        <v>3.8205856168952459</v>
      </c>
      <c r="AJ408">
        <f>IFERROR(((VLOOKUP(T408,'Team data'!$B$2:$L$21,11)*$AF408)+(VLOOKUP(T408,'Team data'!$B$2:$L$21,11)*$AG408)+$AE408),0)+IFERROR((VLOOKUP(U408,'Team data'!$B$2:$L$21,11)*$AF408)+(VLOOKUP(U408,'Team data'!$B$2:$L$21,11)*$AG408)+$AE408,0)</f>
        <v>3.6157987954055892</v>
      </c>
      <c r="AK408">
        <f>IFERROR(((VLOOKUP(V408,'Team data'!$B$2:$L$21,11)*$AF408)+(VLOOKUP(V408,'Team data'!$B$2:$L$21,11)*$AG408)+$AE408),0)+IFERROR((VLOOKUP(W408,'Team data'!$B$2:$L$21,11)*$AF408)+(VLOOKUP(W408,'Team data'!$B$2:$L$21,11)*$AG408)+$AE408,0)</f>
        <v>3.8581969918039341</v>
      </c>
      <c r="AL408">
        <f>IFERROR(((VLOOKUP(X408,'Team data'!$B$2:$L$21,11)*$AF408)+(VLOOKUP(X408,'Team data'!$B$2:$L$21,11)*$AG408)+$AE408),0)+IFERROR((VLOOKUP(Y408,'Team data'!$B$2:$L$21,11)*$AF408)+(VLOOKUP(Y408,'Team data'!$B$2:$L$21,11)*$AG408)+$AE408,0)</f>
        <v>3.4895769295108856</v>
      </c>
      <c r="AM408">
        <f>IFERROR(((VLOOKUP(Z408,'Team data'!$B$2:$L$21,11)*$AF408)+(VLOOKUP(Z408,'Team data'!$B$2:$L$21,11)*$AG408)+$AE408),0)+IFERROR((VLOOKUP(AA408,'Team data'!$B$2:$L$21,11)*$AF408)+(VLOOKUP(AA408,'Team data'!$B$2:$L$21,11)*$AG408)+$AE408,0)</f>
        <v>7.2439238133298911</v>
      </c>
      <c r="AN408">
        <f>IFERROR(((VLOOKUP(AB408,'Team data'!$B$2:$L$21,11)*$AF408)+(VLOOKUP(AB408,'Team data'!$B$2:$L$21,11)*$AG408)+$AE408),0)+IFERROR((VLOOKUP(AC408,'Team data'!$B$2:$L$21,11)*$AF408)+(VLOOKUP(AC408,'Team data'!$B$2:$L$21,11)*$AG408)+$AE408,0)</f>
        <v>6.9097536936032053</v>
      </c>
      <c r="AO408">
        <f>IFERROR((VLOOKUP(AD408,'Team data'!$B$2:$L$21,11)*$AF408)+(VLOOKUP(AD408,'Team data'!$B$2:$L$21,11)*$AG408)+$AE408,0)</f>
        <v>3.4665346284610581</v>
      </c>
      <c r="AP408">
        <f t="shared" si="6"/>
        <v>35.653122110738977</v>
      </c>
    </row>
    <row r="409" spans="1:42">
      <c r="A409" t="s">
        <v>515</v>
      </c>
      <c r="B409" t="s">
        <v>51</v>
      </c>
      <c r="C409" t="s">
        <v>52</v>
      </c>
      <c r="D409" t="s">
        <v>175</v>
      </c>
      <c r="E409" t="s">
        <v>66</v>
      </c>
      <c r="F409" s="2">
        <v>0.01</v>
      </c>
      <c r="G409" s="2">
        <v>7.0000000000000007E-2</v>
      </c>
      <c r="H409" s="2">
        <v>0.01</v>
      </c>
      <c r="I409" s="2">
        <v>0.1</v>
      </c>
      <c r="J409" s="2">
        <v>0.2</v>
      </c>
      <c r="K409" s="2">
        <v>0.11</v>
      </c>
      <c r="L409" s="2">
        <f>(F409+H409+J409)/3</f>
        <v>7.3333333333333334E-2</v>
      </c>
      <c r="M409" s="2">
        <f>(G409+I409+K409)/3</f>
        <v>9.3333333333333338E-2</v>
      </c>
      <c r="N409" s="2">
        <f>SUM(L409+M409)</f>
        <v>0.16666666666666669</v>
      </c>
      <c r="O409" s="2">
        <v>73</v>
      </c>
      <c r="P409" t="s">
        <v>41</v>
      </c>
      <c r="Q409" t="s">
        <v>46</v>
      </c>
      <c r="S409" t="s">
        <v>85</v>
      </c>
      <c r="T409" t="s">
        <v>71</v>
      </c>
      <c r="V409" t="s">
        <v>70</v>
      </c>
      <c r="X409" t="s">
        <v>68</v>
      </c>
      <c r="Z409" t="s">
        <v>104</v>
      </c>
      <c r="AA409" t="s">
        <v>176</v>
      </c>
      <c r="AB409" t="s">
        <v>60</v>
      </c>
      <c r="AC409" t="s">
        <v>176</v>
      </c>
      <c r="AD409" t="s">
        <v>69</v>
      </c>
      <c r="AE409" t="str">
        <f>IF(O409&gt;59,"2","1")</f>
        <v>2</v>
      </c>
      <c r="AF409">
        <f>IF(C409="D",L409*6, IF( C409="M",L409*5, L409*4))</f>
        <v>0.3666666666666667</v>
      </c>
      <c r="AG409">
        <f>IF(D409="D",M409*3, IF( D409="M",M409*3, M409*3))</f>
        <v>0.28000000000000003</v>
      </c>
      <c r="AH409">
        <f>IFERROR(((VLOOKUP(Q409,'Team data'!$B$2:$L$21,11)*$AF409)+(VLOOKUP(Q409,'Team data'!$B$2:$L$21,11)*$AG409)+$AE409),0)+IFERROR((VLOOKUP(R409,'Team data'!$B$2:$L$21,11)*$AF409)+(VLOOKUP(R409,'Team data'!$B$2:$L$21,11)*$AG409)+$AE409,0)</f>
        <v>2.5419637997661266</v>
      </c>
      <c r="AI409">
        <f>IFERROR((VLOOKUP(S409,'Team data'!$B$2:$L$21,11)*$AF409)+(VLOOKUP(S409,'Team data'!$B$2:$L$21,11)*$AG409)+$AE409,0)</f>
        <v>2.7901423035294801</v>
      </c>
      <c r="AJ409">
        <f>IFERROR(((VLOOKUP(T409,'Team data'!$B$2:$L$21,11)*$AF409)+(VLOOKUP(T409,'Team data'!$B$2:$L$21,11)*$AG409)+$AE409),0)+IFERROR((VLOOKUP(U409,'Team data'!$B$2:$L$21,11)*$AF409)+(VLOOKUP(U409,'Team data'!$B$2:$L$21,11)*$AG409)+$AE409,0)</f>
        <v>2.7012639067308375</v>
      </c>
      <c r="AK409">
        <f>IFERROR(((VLOOKUP(V409,'Team data'!$B$2:$L$21,11)*$AF409)+(VLOOKUP(V409,'Team data'!$B$2:$L$21,11)*$AG409)+$AE409),0)+IFERROR((VLOOKUP(W409,'Team data'!$B$2:$L$21,11)*$AF409)+(VLOOKUP(W409,'Team data'!$B$2:$L$21,11)*$AG409)+$AE409,0)</f>
        <v>2.8064658085234075</v>
      </c>
      <c r="AL409">
        <f>IFERROR(((VLOOKUP(X409,'Team data'!$B$2:$L$21,11)*$AF409)+(VLOOKUP(X409,'Team data'!$B$2:$L$21,11)*$AG409)+$AE409),0)+IFERROR((VLOOKUP(Y409,'Team data'!$B$2:$L$21,11)*$AF409)+(VLOOKUP(Y409,'Team data'!$B$2:$L$21,11)*$AG409)+$AE409,0)</f>
        <v>2.6464830521814582</v>
      </c>
      <c r="AM409">
        <f>IFERROR(((VLOOKUP(Z409,'Team data'!$B$2:$L$21,11)*$AF409)+(VLOOKUP(Z409,'Team data'!$B$2:$L$21,11)*$AG409)+$AE409),0)+IFERROR((VLOOKUP(AA409,'Team data'!$B$2:$L$21,11)*$AF409)+(VLOOKUP(AA409,'Team data'!$B$2:$L$21,11)*$AG409)+$AE409,0)</f>
        <v>5.4078774491856798</v>
      </c>
      <c r="AN409">
        <f>IFERROR(((VLOOKUP(AB409,'Team data'!$B$2:$L$21,11)*$AF409)+(VLOOKUP(AB409,'Team data'!$B$2:$L$21,11)*$AG409)+$AE409),0)+IFERROR((VLOOKUP(AC409,'Team data'!$B$2:$L$21,11)*$AF409)+(VLOOKUP(AC409,'Team data'!$B$2:$L$21,11)*$AG409)+$AE409,0)</f>
        <v>5.2628461220559775</v>
      </c>
      <c r="AO409">
        <f>IFERROR((VLOOKUP(AD409,'Team data'!$B$2:$L$21,11)*$AF409)+(VLOOKUP(AD409,'Team data'!$B$2:$L$21,11)*$AG409)+$AE409,0)</f>
        <v>2.6364825904282894</v>
      </c>
      <c r="AP409">
        <f t="shared" si="6"/>
        <v>26.793525032401259</v>
      </c>
    </row>
    <row r="410" spans="1:42">
      <c r="A410" t="s">
        <v>516</v>
      </c>
      <c r="B410" t="s">
        <v>37</v>
      </c>
      <c r="C410" t="s">
        <v>38</v>
      </c>
      <c r="D410" t="s">
        <v>103</v>
      </c>
      <c r="E410" t="s">
        <v>104</v>
      </c>
      <c r="F410" s="2">
        <v>0.01</v>
      </c>
      <c r="G410" s="2">
        <v>0.01</v>
      </c>
      <c r="H410" s="2">
        <v>0.01</v>
      </c>
      <c r="I410" s="2">
        <v>0</v>
      </c>
      <c r="J410" s="2">
        <v>0.01</v>
      </c>
      <c r="K410" s="2">
        <v>0.02</v>
      </c>
      <c r="L410" s="2">
        <f>(F410+H410+J410)/3</f>
        <v>0.01</v>
      </c>
      <c r="M410" s="2">
        <f>(G410+I410+K410)/3</f>
        <v>0.01</v>
      </c>
      <c r="N410" s="2">
        <f>SUM(L410+M410)</f>
        <v>0.02</v>
      </c>
      <c r="O410" s="2">
        <v>94</v>
      </c>
      <c r="P410" t="s">
        <v>41</v>
      </c>
      <c r="Q410" t="s">
        <v>77</v>
      </c>
      <c r="S410" t="s">
        <v>70</v>
      </c>
      <c r="T410" t="s">
        <v>79</v>
      </c>
      <c r="V410" t="s">
        <v>105</v>
      </c>
      <c r="X410" t="s">
        <v>44</v>
      </c>
      <c r="Z410" t="s">
        <v>81</v>
      </c>
      <c r="AB410" t="s">
        <v>74</v>
      </c>
      <c r="AC410" t="s">
        <v>42</v>
      </c>
      <c r="AD410" t="s">
        <v>45</v>
      </c>
      <c r="AE410" t="str">
        <f>IF(O410&gt;59,"2","1")</f>
        <v>2</v>
      </c>
      <c r="AF410">
        <f>IF(C410="D",L410*6, IF( C410="M",L410*5, L410*4))</f>
        <v>0.06</v>
      </c>
      <c r="AG410">
        <f>IF(D410="D",M410*3, IF( D410="M",M410*3, M410*3))</f>
        <v>0.03</v>
      </c>
      <c r="AH410">
        <f>IFERROR(((VLOOKUP(Q410,'Team data'!$B$2:$L$21,11)*$AF410)+(VLOOKUP(Q410,'Team data'!$B$2:$L$21,11)*$AG410)+$AE410),0)+IFERROR((VLOOKUP(R410,'Team data'!$B$2:$L$21,11)*$AF410)+(VLOOKUP(R410,'Team data'!$B$2:$L$21,11)*$AG410)+$AE410,0)</f>
        <v>2.0568108096109756</v>
      </c>
      <c r="AI410">
        <f>IFERROR((VLOOKUP(S410,'Team data'!$B$2:$L$21,11)*$AF410)+(VLOOKUP(S410,'Team data'!$B$2:$L$21,11)*$AG410)+$AE410,0)</f>
        <v>2.1122400867532578</v>
      </c>
      <c r="AJ410">
        <f>IFERROR(((VLOOKUP(T410,'Team data'!$B$2:$L$21,11)*$AF410)+(VLOOKUP(T410,'Team data'!$B$2:$L$21,11)*$AG410)+$AE410),0)+IFERROR((VLOOKUP(U410,'Team data'!$B$2:$L$21,11)*$AF410)+(VLOOKUP(U410,'Team data'!$B$2:$L$21,11)*$AG410)+$AE410,0)</f>
        <v>2.080685610636797</v>
      </c>
      <c r="AK410">
        <f>IFERROR(((VLOOKUP(V410,'Team data'!$B$2:$L$21,11)*$AF410)+(VLOOKUP(V410,'Team data'!$B$2:$L$21,11)*$AG410)+$AE410),0)+IFERROR((VLOOKUP(W410,'Team data'!$B$2:$L$21,11)*$AF410)+(VLOOKUP(W410,'Team data'!$B$2:$L$21,11)*$AG410)+$AE410,0)</f>
        <v>2.0428720724848985</v>
      </c>
      <c r="AL410">
        <f>IFERROR(((VLOOKUP(X410,'Team data'!$B$2:$L$21,11)*$AF410)+(VLOOKUP(X410,'Team data'!$B$2:$L$21,11)*$AG410)+$AE410),0)+IFERROR((VLOOKUP(Y410,'Team data'!$B$2:$L$21,11)*$AF410)+(VLOOKUP(Y410,'Team data'!$B$2:$L$21,11)*$AG410)+$AE410,0)</f>
        <v>2.0921029272024176</v>
      </c>
      <c r="AM410">
        <f>IFERROR(((VLOOKUP(Z410,'Team data'!$B$2:$L$21,11)*$AF410)+(VLOOKUP(Z410,'Team data'!$B$2:$L$21,11)*$AG410)+$AE410),0)+IFERROR((VLOOKUP(AA410,'Team data'!$B$2:$L$21,11)*$AF410)+(VLOOKUP(AA410,'Team data'!$B$2:$L$21,11)*$AG410)+$AE410,0)</f>
        <v>2.0736771614872511</v>
      </c>
      <c r="AN410">
        <f>IFERROR(((VLOOKUP(AB410,'Team data'!$B$2:$L$21,11)*$AF410)+(VLOOKUP(AB410,'Team data'!$B$2:$L$21,11)*$AG410)+$AE410),0)+IFERROR((VLOOKUP(AC410,'Team data'!$B$2:$L$21,11)*$AF410)+(VLOOKUP(AC410,'Team data'!$B$2:$L$21,11)*$AG410)+$AE410,0)</f>
        <v>4.2042730549183744</v>
      </c>
      <c r="AO410">
        <f>IFERROR((VLOOKUP(AD410,'Team data'!$B$2:$L$21,11)*$AF410)+(VLOOKUP(AD410,'Team data'!$B$2:$L$21,11)*$AG410)+$AE410,0)</f>
        <v>2.0544240624808969</v>
      </c>
      <c r="AP410">
        <f t="shared" si="6"/>
        <v>18.71708578557487</v>
      </c>
    </row>
    <row r="411" spans="1:42">
      <c r="A411" t="s">
        <v>517</v>
      </c>
      <c r="B411" t="s">
        <v>63</v>
      </c>
      <c r="C411" t="s">
        <v>64</v>
      </c>
      <c r="D411" t="s">
        <v>89</v>
      </c>
      <c r="E411" t="s">
        <v>55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f>(F411+H411+J411)/3</f>
        <v>0</v>
      </c>
      <c r="M411" s="2">
        <f>(G411+I411+K411)/3</f>
        <v>0</v>
      </c>
      <c r="N411" s="2">
        <f>SUM(L411+M411)</f>
        <v>0</v>
      </c>
      <c r="O411" s="2">
        <v>97</v>
      </c>
      <c r="P411" t="s">
        <v>41</v>
      </c>
      <c r="Q411" t="s">
        <v>90</v>
      </c>
      <c r="S411" t="s">
        <v>80</v>
      </c>
      <c r="T411" t="s">
        <v>46</v>
      </c>
      <c r="U411" t="s">
        <v>84</v>
      </c>
      <c r="V411" t="s">
        <v>49</v>
      </c>
      <c r="X411" t="s">
        <v>66</v>
      </c>
      <c r="Z411" t="s">
        <v>43</v>
      </c>
      <c r="AB411" t="s">
        <v>91</v>
      </c>
      <c r="AD411" t="s">
        <v>85</v>
      </c>
      <c r="AE411" t="str">
        <f>IF(O411&gt;59,"2","1")</f>
        <v>2</v>
      </c>
      <c r="AF411">
        <f>IF(C411="D",L411*6, IF( C411="M",L411*5, L411*4))</f>
        <v>0</v>
      </c>
      <c r="AG411">
        <f>IF(D411="D",M411*3, IF( D411="M",M411*3, M411*3))</f>
        <v>0</v>
      </c>
      <c r="AH411">
        <f>IFERROR(((VLOOKUP(Q411,'Team data'!$B$2:$L$21,11)*$AF411)+(VLOOKUP(Q411,'Team data'!$B$2:$L$21,11)*$AG411)+$AE411),0)+IFERROR((VLOOKUP(R411,'Team data'!$B$2:$L$21,11)*$AF411)+(VLOOKUP(R411,'Team data'!$B$2:$L$21,11)*$AG411)+$AE411,0)</f>
        <v>2</v>
      </c>
      <c r="AI411">
        <f>IFERROR((VLOOKUP(S411,'Team data'!$B$2:$L$21,11)*$AF411)+(VLOOKUP(S411,'Team data'!$B$2:$L$21,11)*$AG411)+$AE411,0)</f>
        <v>2</v>
      </c>
      <c r="AJ411">
        <f>IFERROR(((VLOOKUP(T411,'Team data'!$B$2:$L$21,11)*$AF411)+(VLOOKUP(T411,'Team data'!$B$2:$L$21,11)*$AG411)+$AE411),0)+IFERROR((VLOOKUP(U411,'Team data'!$B$2:$L$21,11)*$AF411)+(VLOOKUP(U411,'Team data'!$B$2:$L$21,11)*$AG411)+$AE411,0)</f>
        <v>4</v>
      </c>
      <c r="AK411">
        <f>IFERROR(((VLOOKUP(V411,'Team data'!$B$2:$L$21,11)*$AF411)+(VLOOKUP(V411,'Team data'!$B$2:$L$21,11)*$AG411)+$AE411),0)+IFERROR((VLOOKUP(W411,'Team data'!$B$2:$L$21,11)*$AF411)+(VLOOKUP(W411,'Team data'!$B$2:$L$21,11)*$AG411)+$AE411,0)</f>
        <v>2</v>
      </c>
      <c r="AL411">
        <f>IFERROR(((VLOOKUP(X411,'Team data'!$B$2:$L$21,11)*$AF411)+(VLOOKUP(X411,'Team data'!$B$2:$L$21,11)*$AG411)+$AE411),0)+IFERROR((VLOOKUP(Y411,'Team data'!$B$2:$L$21,11)*$AF411)+(VLOOKUP(Y411,'Team data'!$B$2:$L$21,11)*$AG411)+$AE411,0)</f>
        <v>2</v>
      </c>
      <c r="AM411">
        <f>IFERROR(((VLOOKUP(Z411,'Team data'!$B$2:$L$21,11)*$AF411)+(VLOOKUP(Z411,'Team data'!$B$2:$L$21,11)*$AG411)+$AE411),0)+IFERROR((VLOOKUP(AA411,'Team data'!$B$2:$L$21,11)*$AF411)+(VLOOKUP(AA411,'Team data'!$B$2:$L$21,11)*$AG411)+$AE411,0)</f>
        <v>2</v>
      </c>
      <c r="AN411">
        <f>IFERROR(((VLOOKUP(AB411,'Team data'!$B$2:$L$21,11)*$AF411)+(VLOOKUP(AB411,'Team data'!$B$2:$L$21,11)*$AG411)+$AE411),0)+IFERROR((VLOOKUP(AC411,'Team data'!$B$2:$L$21,11)*$AF411)+(VLOOKUP(AC411,'Team data'!$B$2:$L$21,11)*$AG411)+$AE411,0)</f>
        <v>2</v>
      </c>
      <c r="AO411">
        <f>IFERROR((VLOOKUP(AD411,'Team data'!$B$2:$L$21,11)*$AF411)+(VLOOKUP(AD411,'Team data'!$B$2:$L$21,11)*$AG411)+$AE411,0)</f>
        <v>2</v>
      </c>
      <c r="AP411">
        <f t="shared" si="6"/>
        <v>18</v>
      </c>
    </row>
    <row r="412" spans="1:42">
      <c r="A412" t="s">
        <v>518</v>
      </c>
      <c r="B412" t="s">
        <v>87</v>
      </c>
      <c r="C412" t="s">
        <v>88</v>
      </c>
      <c r="D412" t="s">
        <v>53</v>
      </c>
      <c r="E412" t="s">
        <v>44</v>
      </c>
      <c r="F412" s="2">
        <v>0.18</v>
      </c>
      <c r="G412" s="2">
        <v>0.06</v>
      </c>
      <c r="H412" s="2">
        <v>0.24</v>
      </c>
      <c r="I412" s="2">
        <v>0.09</v>
      </c>
      <c r="J412" s="2">
        <v>0.22</v>
      </c>
      <c r="K412" s="2">
        <v>0.06</v>
      </c>
      <c r="L412" s="2">
        <f>(F412+H412+J412)/3</f>
        <v>0.21333333333333335</v>
      </c>
      <c r="M412" s="2">
        <f>(G412+I412+K412)/3</f>
        <v>6.9999999999999993E-2</v>
      </c>
      <c r="N412" s="2">
        <f>SUM(L412+M412)</f>
        <v>0.28333333333333333</v>
      </c>
      <c r="O412" s="2">
        <v>87</v>
      </c>
      <c r="P412" t="s">
        <v>41</v>
      </c>
      <c r="Q412" t="s">
        <v>48</v>
      </c>
      <c r="R412" t="s">
        <v>42</v>
      </c>
      <c r="S412" t="s">
        <v>47</v>
      </c>
      <c r="T412" t="s">
        <v>54</v>
      </c>
      <c r="U412" t="s">
        <v>55</v>
      </c>
      <c r="V412" t="s">
        <v>56</v>
      </c>
      <c r="X412" t="s">
        <v>57</v>
      </c>
      <c r="Z412" t="s">
        <v>58</v>
      </c>
      <c r="AB412" t="s">
        <v>59</v>
      </c>
      <c r="AC412" t="s">
        <v>60</v>
      </c>
      <c r="AD412" t="s">
        <v>61</v>
      </c>
      <c r="AE412" t="str">
        <f>IF(O412&gt;59,"2","1")</f>
        <v>2</v>
      </c>
      <c r="AF412">
        <f>IF(C412="D",L412*6, IF( C412="M",L412*5, L412*4))</f>
        <v>0.85333333333333339</v>
      </c>
      <c r="AG412">
        <f>IF(D412="D",M412*3, IF( D412="M",M412*3, M412*3))</f>
        <v>0.20999999999999996</v>
      </c>
      <c r="AH412">
        <f>IFERROR(((VLOOKUP(Q412,'Team data'!$B$2:$L$21,11)*$AF412)+(VLOOKUP(Q412,'Team data'!$B$2:$L$21,11)*$AG412)+$AE412),0)+IFERROR((VLOOKUP(R412,'Team data'!$B$2:$L$21,11)*$AF412)+(VLOOKUP(R412,'Team data'!$B$2:$L$21,11)*$AG412)+$AE412,0)</f>
        <v>5.6207193001488296</v>
      </c>
      <c r="AI412">
        <f>IFERROR((VLOOKUP(S412,'Team data'!$B$2:$L$21,11)*$AF412)+(VLOOKUP(S412,'Team data'!$B$2:$L$21,11)*$AG412)+$AE412,0)</f>
        <v>3.4307140725045437</v>
      </c>
      <c r="AJ412">
        <f>IFERROR(((VLOOKUP(T412,'Team data'!$B$2:$L$21,11)*$AF412)+(VLOOKUP(T412,'Team data'!$B$2:$L$21,11)*$AG412)+$AE412),0)+IFERROR((VLOOKUP(U412,'Team data'!$B$2:$L$21,11)*$AF412)+(VLOOKUP(U412,'Team data'!$B$2:$L$21,11)*$AG412)+$AE412,0)</f>
        <v>6.0415311810017123</v>
      </c>
      <c r="AK412">
        <f>IFERROR(((VLOOKUP(V412,'Team data'!$B$2:$L$21,11)*$AF412)+(VLOOKUP(V412,'Team data'!$B$2:$L$21,11)*$AG412)+$AE412),0)+IFERROR((VLOOKUP(W412,'Team data'!$B$2:$L$21,11)*$AF412)+(VLOOKUP(W412,'Team data'!$B$2:$L$21,11)*$AG412)+$AE412,0)</f>
        <v>2.9976845051517658</v>
      </c>
      <c r="AL412">
        <f>IFERROR(((VLOOKUP(X412,'Team data'!$B$2:$L$21,11)*$AF412)+(VLOOKUP(X412,'Team data'!$B$2:$L$21,11)*$AG412)+$AE412),0)+IFERROR((VLOOKUP(Y412,'Team data'!$B$2:$L$21,11)*$AF412)+(VLOOKUP(Y412,'Team data'!$B$2:$L$21,11)*$AG412)+$AE412,0)</f>
        <v>3.2008212778650496</v>
      </c>
      <c r="AM412">
        <f>IFERROR(((VLOOKUP(Z412,'Team data'!$B$2:$L$21,11)*$AF412)+(VLOOKUP(Z412,'Team data'!$B$2:$L$21,11)*$AG412)+$AE412),0)+IFERROR((VLOOKUP(AA412,'Team data'!$B$2:$L$21,11)*$AF412)+(VLOOKUP(AA412,'Team data'!$B$2:$L$21,11)*$AG412)+$AE412,0)</f>
        <v>2.9623419306775491</v>
      </c>
      <c r="AN412">
        <f>IFERROR(((VLOOKUP(AB412,'Team data'!$B$2:$L$21,11)*$AF412)+(VLOOKUP(AB412,'Team data'!$B$2:$L$21,11)*$AG412)+$AE412),0)+IFERROR((VLOOKUP(AC412,'Team data'!$B$2:$L$21,11)*$AF412)+(VLOOKUP(AC412,'Team data'!$B$2:$L$21,11)*$AG412)+$AE412,0)</f>
        <v>5.8516981644621282</v>
      </c>
      <c r="AO412">
        <f>IFERROR((VLOOKUP(AD412,'Team data'!$B$2:$L$21,11)*$AF412)+(VLOOKUP(AD412,'Team data'!$B$2:$L$21,11)*$AG412)+$AE412,0)</f>
        <v>3.1531092074594698</v>
      </c>
      <c r="AP412">
        <f t="shared" si="6"/>
        <v>33.258619639271053</v>
      </c>
    </row>
    <row r="413" spans="1:42">
      <c r="A413" t="s">
        <v>519</v>
      </c>
      <c r="B413" t="s">
        <v>37</v>
      </c>
      <c r="C413" t="s">
        <v>38</v>
      </c>
      <c r="D413" t="s">
        <v>83</v>
      </c>
      <c r="E413" t="s">
        <v>42</v>
      </c>
      <c r="F413" s="2">
        <v>0.04</v>
      </c>
      <c r="G413" s="2">
        <v>0</v>
      </c>
      <c r="H413" s="2">
        <v>0.03</v>
      </c>
      <c r="I413" s="2">
        <v>0</v>
      </c>
      <c r="J413" s="2">
        <v>0.05</v>
      </c>
      <c r="K413" s="2">
        <v>0</v>
      </c>
      <c r="L413" s="2">
        <f>(F413+H413+J413)/3</f>
        <v>0.04</v>
      </c>
      <c r="M413" s="2">
        <f>(G413+I413+K413)/3</f>
        <v>0</v>
      </c>
      <c r="N413" s="2">
        <f>SUM(L413+M413)</f>
        <v>0.04</v>
      </c>
      <c r="O413" s="2">
        <v>71</v>
      </c>
      <c r="P413" t="s">
        <v>41</v>
      </c>
      <c r="Q413" t="s">
        <v>54</v>
      </c>
      <c r="R413" t="s">
        <v>84</v>
      </c>
      <c r="S413" t="s">
        <v>69</v>
      </c>
      <c r="T413" t="s">
        <v>74</v>
      </c>
      <c r="V413" t="s">
        <v>77</v>
      </c>
      <c r="X413" t="s">
        <v>80</v>
      </c>
      <c r="Z413" t="s">
        <v>85</v>
      </c>
      <c r="AA413" t="s">
        <v>66</v>
      </c>
      <c r="AB413" t="s">
        <v>79</v>
      </c>
      <c r="AC413" t="s">
        <v>57</v>
      </c>
      <c r="AD413" t="s">
        <v>78</v>
      </c>
      <c r="AE413" t="str">
        <f>IF(O413&gt;59,"2","1")</f>
        <v>2</v>
      </c>
      <c r="AF413">
        <f>IF(C413="D",L413*6, IF( C413="M",L413*5, L413*4))</f>
        <v>0.24</v>
      </c>
      <c r="AG413">
        <f>IF(D413="D",M413*3, IF( D413="M",M413*3, M413*3))</f>
        <v>0</v>
      </c>
      <c r="AH413">
        <f>IFERROR(((VLOOKUP(Q413,'Team data'!$B$2:$L$21,11)*$AF413)+(VLOOKUP(Q413,'Team data'!$B$2:$L$21,11)*$AG413)+$AE413),0)+IFERROR((VLOOKUP(R413,'Team data'!$B$2:$L$21,11)*$AF413)+(VLOOKUP(R413,'Team data'!$B$2:$L$21,11)*$AG413)+$AE413,0)</f>
        <v>4.466460418640593</v>
      </c>
      <c r="AI413">
        <f>IFERROR((VLOOKUP(S413,'Team data'!$B$2:$L$21,11)*$AF413)+(VLOOKUP(S413,'Team data'!$B$2:$L$21,11)*$AG413)+$AE413,0)</f>
        <v>2.2362203428393652</v>
      </c>
      <c r="AJ413">
        <f>IFERROR(((VLOOKUP(T413,'Team data'!$B$2:$L$21,11)*$AF413)+(VLOOKUP(T413,'Team data'!$B$2:$L$21,11)*$AG413)+$AE413),0)+IFERROR((VLOOKUP(U413,'Team data'!$B$2:$L$21,11)*$AF413)+(VLOOKUP(U413,'Team data'!$B$2:$L$21,11)*$AG413)+$AE413,0)</f>
        <v>2.2932486899697042</v>
      </c>
      <c r="AK413">
        <f>IFERROR(((VLOOKUP(V413,'Team data'!$B$2:$L$21,11)*$AF413)+(VLOOKUP(V413,'Team data'!$B$2:$L$21,11)*$AG413)+$AE413),0)+IFERROR((VLOOKUP(W413,'Team data'!$B$2:$L$21,11)*$AF413)+(VLOOKUP(W413,'Team data'!$B$2:$L$21,11)*$AG413)+$AE413,0)</f>
        <v>2.1514954922959353</v>
      </c>
      <c r="AL413">
        <f>IFERROR(((VLOOKUP(X413,'Team data'!$B$2:$L$21,11)*$AF413)+(VLOOKUP(X413,'Team data'!$B$2:$L$21,11)*$AG413)+$AE413),0)+IFERROR((VLOOKUP(Y413,'Team data'!$B$2:$L$21,11)*$AF413)+(VLOOKUP(Y413,'Team data'!$B$2:$L$21,11)*$AG413)+$AE413,0)</f>
        <v>2.145130833282392</v>
      </c>
      <c r="AM413">
        <f>IFERROR(((VLOOKUP(Z413,'Team data'!$B$2:$L$21,11)*$AF413)+(VLOOKUP(Z413,'Team data'!$B$2:$L$21,11)*$AG413)+$AE413),0)+IFERROR((VLOOKUP(AA413,'Team data'!$B$2:$L$21,11)*$AF413)+(VLOOKUP(AA413,'Team data'!$B$2:$L$21,11)*$AG413)+$AE413,0)</f>
        <v>4.4897211206023737</v>
      </c>
      <c r="AN413">
        <f>IFERROR(((VLOOKUP(AB413,'Team data'!$B$2:$L$21,11)*$AF413)+(VLOOKUP(AB413,'Team data'!$B$2:$L$21,11)*$AG413)+$AE413),0)+IFERROR((VLOOKUP(AC413,'Team data'!$B$2:$L$21,11)*$AF413)+(VLOOKUP(AC413,'Team data'!$B$2:$L$21,11)*$AG413)+$AE413,0)</f>
        <v>4.4861933901399755</v>
      </c>
      <c r="AO413">
        <f>IFERROR((VLOOKUP(AD413,'Team data'!$B$2:$L$21,11)*$AF413)+(VLOOKUP(AD413,'Team data'!$B$2:$L$21,11)*$AG413)+$AE413,0)</f>
        <v>2.2011412040369129</v>
      </c>
      <c r="AP413">
        <f t="shared" si="6"/>
        <v>24.469611491807253</v>
      </c>
    </row>
    <row r="414" spans="1:42">
      <c r="A414" t="s">
        <v>520</v>
      </c>
      <c r="B414" t="s">
        <v>87</v>
      </c>
      <c r="C414" t="s">
        <v>88</v>
      </c>
      <c r="D414" t="s">
        <v>125</v>
      </c>
      <c r="E414" t="s">
        <v>79</v>
      </c>
      <c r="F414" s="2">
        <v>0.2</v>
      </c>
      <c r="G414" s="2">
        <v>0.04</v>
      </c>
      <c r="H414" s="2">
        <v>0.21</v>
      </c>
      <c r="I414" s="2">
        <v>0.05</v>
      </c>
      <c r="J414" s="2">
        <v>0.19</v>
      </c>
      <c r="K414" s="2">
        <v>0.02</v>
      </c>
      <c r="L414" s="2">
        <f>(F414+H414+J414)/3</f>
        <v>0.20000000000000004</v>
      </c>
      <c r="M414" s="2">
        <f>(G414+I414+K414)/3</f>
        <v>3.6666666666666667E-2</v>
      </c>
      <c r="N414" s="2">
        <f>SUM(L414+M414)</f>
        <v>0.23666666666666669</v>
      </c>
      <c r="O414" s="2">
        <v>46</v>
      </c>
      <c r="P414" t="s">
        <v>41</v>
      </c>
      <c r="Q414" t="s">
        <v>45</v>
      </c>
      <c r="S414" t="s">
        <v>40</v>
      </c>
      <c r="T414" t="s">
        <v>57</v>
      </c>
      <c r="V414" t="s">
        <v>99</v>
      </c>
      <c r="X414" t="s">
        <v>97</v>
      </c>
      <c r="Z414" t="s">
        <v>55</v>
      </c>
      <c r="AB414" t="s">
        <v>75</v>
      </c>
      <c r="AD414" t="s">
        <v>70</v>
      </c>
      <c r="AE414" t="str">
        <f>IF(O414&gt;59,"2","1")</f>
        <v>1</v>
      </c>
      <c r="AF414">
        <f>IF(C414="D",L414*6, IF( C414="M",L414*5, L414*4))</f>
        <v>0.80000000000000016</v>
      </c>
      <c r="AG414">
        <f>IF(D414="D",M414*3, IF( D414="M",M414*3, M414*3))</f>
        <v>0.11</v>
      </c>
      <c r="AH414">
        <f>IFERROR(((VLOOKUP(Q414,'Team data'!$B$2:$L$21,11)*$AF414)+(VLOOKUP(Q414,'Team data'!$B$2:$L$21,11)*$AG414)+$AE414),0)+IFERROR((VLOOKUP(R414,'Team data'!$B$2:$L$21,11)*$AF414)+(VLOOKUP(R414,'Team data'!$B$2:$L$21,11)*$AG414)+$AE414,0)</f>
        <v>1.5502877428624033</v>
      </c>
      <c r="AI414">
        <f>IFERROR((VLOOKUP(S414,'Team data'!$B$2:$L$21,11)*$AF414)+(VLOOKUP(S414,'Team data'!$B$2:$L$21,11)*$AG414)+$AE414,0)</f>
        <v>1.8373994900766899</v>
      </c>
      <c r="AJ414">
        <f>IFERROR(((VLOOKUP(T414,'Team data'!$B$2:$L$21,11)*$AF414)+(VLOOKUP(T414,'Team data'!$B$2:$L$21,11)*$AG414)+$AE414),0)+IFERROR((VLOOKUP(U414,'Team data'!$B$2:$L$21,11)*$AF414)+(VLOOKUP(U414,'Team data'!$B$2:$L$21,11)*$AG414)+$AE414,0)</f>
        <v>2.0276620967309045</v>
      </c>
      <c r="AK414">
        <f>IFERROR(((VLOOKUP(V414,'Team data'!$B$2:$L$21,11)*$AF414)+(VLOOKUP(V414,'Team data'!$B$2:$L$21,11)*$AG414)+$AE414),0)+IFERROR((VLOOKUP(W414,'Team data'!$B$2:$L$21,11)*$AF414)+(VLOOKUP(W414,'Team data'!$B$2:$L$21,11)*$AG414)+$AE414,0)</f>
        <v>1.7611105072827271</v>
      </c>
      <c r="AL414">
        <f>IFERROR(((VLOOKUP(X414,'Team data'!$B$2:$L$21,11)*$AF414)+(VLOOKUP(X414,'Team data'!$B$2:$L$21,11)*$AG414)+$AE414),0)+IFERROR((VLOOKUP(Y414,'Team data'!$B$2:$L$21,11)*$AF414)+(VLOOKUP(Y414,'Team data'!$B$2:$L$21,11)*$AG414)+$AE414,0)</f>
        <v>1.8956687999325927</v>
      </c>
      <c r="AM414">
        <f>IFERROR(((VLOOKUP(Z414,'Team data'!$B$2:$L$21,11)*$AF414)+(VLOOKUP(Z414,'Team data'!$B$2:$L$21,11)*$AG414)+$AE414),0)+IFERROR((VLOOKUP(AA414,'Team data'!$B$2:$L$21,11)*$AF414)+(VLOOKUP(AA414,'Team data'!$B$2:$L$21,11)*$AG414)+$AE414,0)</f>
        <v>1.9097416146677222</v>
      </c>
      <c r="AN414">
        <f>IFERROR(((VLOOKUP(AB414,'Team data'!$B$2:$L$21,11)*$AF414)+(VLOOKUP(AB414,'Team data'!$B$2:$L$21,11)*$AG414)+$AE414),0)+IFERROR((VLOOKUP(AC414,'Team data'!$B$2:$L$21,11)*$AF414)+(VLOOKUP(AC414,'Team data'!$B$2:$L$21,11)*$AG414)+$AE414,0)</f>
        <v>1.9535262724839955</v>
      </c>
      <c r="AO414">
        <f>IFERROR((VLOOKUP(AD414,'Team data'!$B$2:$L$21,11)*$AF414)+(VLOOKUP(AD414,'Team data'!$B$2:$L$21,11)*$AG414)+$AE414,0)</f>
        <v>2.1348719882829399</v>
      </c>
      <c r="AP414">
        <f t="shared" si="6"/>
        <v>15.070268512319975</v>
      </c>
    </row>
    <row r="415" spans="1:42">
      <c r="A415" t="s">
        <v>521</v>
      </c>
      <c r="B415" t="s">
        <v>51</v>
      </c>
      <c r="C415" t="s">
        <v>52</v>
      </c>
      <c r="D415" t="s">
        <v>108</v>
      </c>
      <c r="E415" t="s">
        <v>74</v>
      </c>
      <c r="F415" s="2">
        <v>0.21</v>
      </c>
      <c r="G415" s="2">
        <v>0.21</v>
      </c>
      <c r="H415" s="2">
        <v>0.19</v>
      </c>
      <c r="I415" s="2">
        <v>0.19</v>
      </c>
      <c r="J415" s="2">
        <v>0.27</v>
      </c>
      <c r="K415" s="2">
        <v>0.16</v>
      </c>
      <c r="L415" s="2">
        <f>(F415+H415+J415)/3</f>
        <v>0.22333333333333336</v>
      </c>
      <c r="M415" s="2">
        <f>(G415+I415+K415)/3</f>
        <v>0.18666666666666668</v>
      </c>
      <c r="N415" s="2">
        <f>SUM(L415+M415)</f>
        <v>0.41000000000000003</v>
      </c>
      <c r="O415" s="2">
        <v>88</v>
      </c>
      <c r="P415" t="s">
        <v>41</v>
      </c>
      <c r="Q415" t="s">
        <v>97</v>
      </c>
      <c r="S415" t="s">
        <v>66</v>
      </c>
      <c r="T415" t="s">
        <v>71</v>
      </c>
      <c r="U415" t="s">
        <v>75</v>
      </c>
      <c r="V415" t="s">
        <v>58</v>
      </c>
      <c r="X415" t="s">
        <v>59</v>
      </c>
      <c r="Z415" t="s">
        <v>42</v>
      </c>
      <c r="AA415" t="s">
        <v>45</v>
      </c>
      <c r="AB415" t="s">
        <v>57</v>
      </c>
      <c r="AC415" t="s">
        <v>76</v>
      </c>
      <c r="AD415" t="s">
        <v>55</v>
      </c>
      <c r="AE415" t="str">
        <f>IF(O415&gt;59,"2","1")</f>
        <v>2</v>
      </c>
      <c r="AF415">
        <f>IF(C415="D",L415*6, IF( C415="M",L415*5, L415*4))</f>
        <v>1.1166666666666667</v>
      </c>
      <c r="AG415">
        <f>IF(D415="D",M415*3, IF( D415="M",M415*3, M415*3))</f>
        <v>0.56000000000000005</v>
      </c>
      <c r="AH415">
        <f>IFERROR(((VLOOKUP(Q415,'Team data'!$B$2:$L$21,11)*$AF415)+(VLOOKUP(Q415,'Team data'!$B$2:$L$21,11)*$AG415)+$AE415),0)+IFERROR((VLOOKUP(R415,'Team data'!$B$2:$L$21,11)*$AF415)+(VLOOKUP(R415,'Team data'!$B$2:$L$21,11)*$AG415)+$AE415,0)</f>
        <v>3.6502615617805643</v>
      </c>
      <c r="AI415">
        <f>IFERROR((VLOOKUP(S415,'Team data'!$B$2:$L$21,11)*$AF415)+(VLOOKUP(S415,'Team data'!$B$2:$L$21,11)*$AG415)+$AE415,0)</f>
        <v>3.3725782306698999</v>
      </c>
      <c r="AJ415">
        <f>IFERROR(((VLOOKUP(T415,'Team data'!$B$2:$L$21,11)*$AF415)+(VLOOKUP(T415,'Team data'!$B$2:$L$21,11)*$AG415)+$AE415),0)+IFERROR((VLOOKUP(U415,'Team data'!$B$2:$L$21,11)*$AF415)+(VLOOKUP(U415,'Team data'!$B$2:$L$21,11)*$AG415)+$AE415,0)</f>
        <v>7.5750889152582062</v>
      </c>
      <c r="AK415">
        <f>IFERROR(((VLOOKUP(V415,'Team data'!$B$2:$L$21,11)*$AF415)+(VLOOKUP(V415,'Team data'!$B$2:$L$21,11)*$AG415)+$AE415),0)+IFERROR((VLOOKUP(W415,'Team data'!$B$2:$L$21,11)*$AF415)+(VLOOKUP(W415,'Team data'!$B$2:$L$21,11)*$AG415)+$AE415,0)</f>
        <v>3.5174231696890512</v>
      </c>
      <c r="AL415">
        <f>IFERROR(((VLOOKUP(X415,'Team data'!$B$2:$L$21,11)*$AF415)+(VLOOKUP(X415,'Team data'!$B$2:$L$21,11)*$AG415)+$AE415),0)+IFERROR((VLOOKUP(Y415,'Team data'!$B$2:$L$21,11)*$AF415)+(VLOOKUP(Y415,'Team data'!$B$2:$L$21,11)*$AG415)+$AE415,0)</f>
        <v>3.4023391397919842</v>
      </c>
      <c r="AM415">
        <f>IFERROR(((VLOOKUP(Z415,'Team data'!$B$2:$L$21,11)*$AF415)+(VLOOKUP(Z415,'Team data'!$B$2:$L$21,11)*$AG415)+$AE415),0)+IFERROR((VLOOKUP(AA415,'Team data'!$B$2:$L$21,11)*$AF415)+(VLOOKUP(AA415,'Team data'!$B$2:$L$21,11)*$AG415)+$AE415,0)</f>
        <v>6.770763552085123</v>
      </c>
      <c r="AN415">
        <f>IFERROR(((VLOOKUP(AB415,'Team data'!$B$2:$L$21,11)*$AF415)+(VLOOKUP(AB415,'Team data'!$B$2:$L$21,11)*$AG415)+$AE415),0)+IFERROR((VLOOKUP(AC415,'Team data'!$B$2:$L$21,11)*$AF415)+(VLOOKUP(AC415,'Team data'!$B$2:$L$21,11)*$AG415)+$AE415,0)</f>
        <v>8.1494115399244684</v>
      </c>
      <c r="AO415">
        <f>IFERROR((VLOOKUP(AD415,'Team data'!$B$2:$L$21,11)*$AF415)+(VLOOKUP(AD415,'Team data'!$B$2:$L$21,11)*$AG415)+$AE415,0)</f>
        <v>3.6761905940581103</v>
      </c>
      <c r="AP415">
        <f t="shared" si="6"/>
        <v>40.114056703257404</v>
      </c>
    </row>
    <row r="416" spans="1:42">
      <c r="A416" t="s">
        <v>522</v>
      </c>
      <c r="B416" t="s">
        <v>51</v>
      </c>
      <c r="C416" t="s">
        <v>52</v>
      </c>
      <c r="D416" t="s">
        <v>101</v>
      </c>
      <c r="E416" t="s">
        <v>67</v>
      </c>
      <c r="F416" s="2">
        <v>0.04</v>
      </c>
      <c r="G416" s="2">
        <v>0.04</v>
      </c>
      <c r="H416" s="2">
        <v>0.04</v>
      </c>
      <c r="I416" s="2">
        <v>0.04</v>
      </c>
      <c r="J416" s="2">
        <v>0.04</v>
      </c>
      <c r="K416" s="2">
        <v>0.03</v>
      </c>
      <c r="L416" s="2">
        <f>(F416+H416+J416)/3</f>
        <v>0.04</v>
      </c>
      <c r="M416" s="2">
        <f>(G416+I416+K416)/3</f>
        <v>3.6666666666666667E-2</v>
      </c>
      <c r="N416" s="2">
        <f>SUM(L416+M416)</f>
        <v>7.6666666666666661E-2</v>
      </c>
      <c r="O416" s="2">
        <v>88</v>
      </c>
      <c r="P416" t="s">
        <v>41</v>
      </c>
      <c r="Q416" t="s">
        <v>76</v>
      </c>
      <c r="S416" t="s">
        <v>78</v>
      </c>
      <c r="T416" t="s">
        <v>59</v>
      </c>
      <c r="U416" t="s">
        <v>48</v>
      </c>
      <c r="V416" t="s">
        <v>55</v>
      </c>
      <c r="X416" t="s">
        <v>98</v>
      </c>
      <c r="Z416" t="s">
        <v>69</v>
      </c>
      <c r="AB416" t="s">
        <v>90</v>
      </c>
      <c r="AD416" t="s">
        <v>40</v>
      </c>
      <c r="AE416" t="str">
        <f>IF(O416&gt;59,"2","1")</f>
        <v>2</v>
      </c>
      <c r="AF416">
        <f>IF(C416="D",L416*6, IF( C416="M",L416*5, L416*4))</f>
        <v>0.2</v>
      </c>
      <c r="AG416">
        <f>IF(D416="D",M416*3, IF( D416="M",M416*3, M416*3))</f>
        <v>0.11</v>
      </c>
      <c r="AH416">
        <f>IFERROR(((VLOOKUP(Q416,'Team data'!$B$2:$L$21,11)*$AF416)+(VLOOKUP(Q416,'Team data'!$B$2:$L$21,11)*$AG416)+$AE416),0)+IFERROR((VLOOKUP(R416,'Team data'!$B$2:$L$21,11)*$AF416)+(VLOOKUP(R416,'Team data'!$B$2:$L$21,11)*$AG416)+$AE416,0)</f>
        <v>2.4171047296016379</v>
      </c>
      <c r="AI416">
        <f>IFERROR((VLOOKUP(S416,'Team data'!$B$2:$L$21,11)*$AF416)+(VLOOKUP(S416,'Team data'!$B$2:$L$21,11)*$AG416)+$AE416,0)</f>
        <v>2.2598073885476793</v>
      </c>
      <c r="AJ416">
        <f>IFERROR(((VLOOKUP(T416,'Team data'!$B$2:$L$21,11)*$AF416)+(VLOOKUP(T416,'Team data'!$B$2:$L$21,11)*$AG416)+$AE416),0)+IFERROR((VLOOKUP(U416,'Team data'!$B$2:$L$21,11)*$AF416)+(VLOOKUP(U416,'Team data'!$B$2:$L$21,11)*$AG416)+$AE416,0)</f>
        <v>4.4069498754722591</v>
      </c>
      <c r="AK416">
        <f>IFERROR(((VLOOKUP(V416,'Team data'!$B$2:$L$21,11)*$AF416)+(VLOOKUP(V416,'Team data'!$B$2:$L$21,11)*$AG416)+$AE416),0)+IFERROR((VLOOKUP(W416,'Team data'!$B$2:$L$21,11)*$AF416)+(VLOOKUP(W416,'Team data'!$B$2:$L$21,11)*$AG416)+$AE416,0)</f>
        <v>2.3099119786230702</v>
      </c>
      <c r="AL416">
        <f>IFERROR(((VLOOKUP(X416,'Team data'!$B$2:$L$21,11)*$AF416)+(VLOOKUP(X416,'Team data'!$B$2:$L$21,11)*$AG416)+$AE416),0)+IFERROR((VLOOKUP(Y416,'Team data'!$B$2:$L$21,11)*$AF416)+(VLOOKUP(Y416,'Team data'!$B$2:$L$21,11)*$AG416)+$AE416,0)</f>
        <v>2.2908609999345275</v>
      </c>
      <c r="AM416">
        <f>IFERROR(((VLOOKUP(Z416,'Team data'!$B$2:$L$21,11)*$AF416)+(VLOOKUP(Z416,'Team data'!$B$2:$L$21,11)*$AG416)+$AE416),0)+IFERROR((VLOOKUP(AA416,'Team data'!$B$2:$L$21,11)*$AF416)+(VLOOKUP(AA416,'Team data'!$B$2:$L$21,11)*$AG416)+$AE416,0)</f>
        <v>2.3051179428341797</v>
      </c>
      <c r="AN416">
        <f>IFERROR(((VLOOKUP(AB416,'Team data'!$B$2:$L$21,11)*$AF416)+(VLOOKUP(AB416,'Team data'!$B$2:$L$21,11)*$AG416)+$AE416),0)+IFERROR((VLOOKUP(AC416,'Team data'!$B$2:$L$21,11)*$AF416)+(VLOOKUP(AC416,'Team data'!$B$2:$L$21,11)*$AG416)+$AE416,0)</f>
        <v>2.3866047432612212</v>
      </c>
      <c r="AO416">
        <f>IFERROR((VLOOKUP(AD416,'Team data'!$B$2:$L$21,11)*$AF416)+(VLOOKUP(AD416,'Team data'!$B$2:$L$21,11)*$AG416)+$AE416,0)</f>
        <v>2.2852679581579931</v>
      </c>
      <c r="AP416">
        <f t="shared" si="6"/>
        <v>20.661625616432566</v>
      </c>
    </row>
    <row r="417" spans="1:42">
      <c r="A417" t="s">
        <v>523</v>
      </c>
      <c r="B417" t="s">
        <v>63</v>
      </c>
      <c r="C417" t="s">
        <v>64</v>
      </c>
      <c r="D417" t="s">
        <v>147</v>
      </c>
      <c r="E417" t="s">
        <v>48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f>(F417+H417+J417)/3</f>
        <v>0</v>
      </c>
      <c r="M417" s="2">
        <f>(G417+I417+K417)/3</f>
        <v>0</v>
      </c>
      <c r="N417" s="2">
        <f>SUM(L417+M417)</f>
        <v>0</v>
      </c>
      <c r="O417" s="2">
        <v>97</v>
      </c>
      <c r="P417" t="s">
        <v>41</v>
      </c>
      <c r="Q417" t="s">
        <v>84</v>
      </c>
      <c r="S417" t="s">
        <v>91</v>
      </c>
      <c r="T417" t="s">
        <v>67</v>
      </c>
      <c r="V417" t="s">
        <v>104</v>
      </c>
      <c r="X417" t="s">
        <v>90</v>
      </c>
      <c r="Z417" t="s">
        <v>61</v>
      </c>
      <c r="AA417" t="s">
        <v>98</v>
      </c>
      <c r="AB417" t="s">
        <v>54</v>
      </c>
      <c r="AD417" t="s">
        <v>58</v>
      </c>
      <c r="AE417" t="str">
        <f>IF(O417&gt;59,"2","1")</f>
        <v>2</v>
      </c>
      <c r="AF417">
        <f>IF(C417="D",L417*6, IF( C417="M",L417*5, L417*4))</f>
        <v>0</v>
      </c>
      <c r="AG417">
        <f>IF(D417="D",M417*3, IF( D417="M",M417*3, M417*3))</f>
        <v>0</v>
      </c>
      <c r="AH417">
        <f>IFERROR(((VLOOKUP(Q417,'Team data'!$B$2:$L$21,11)*$AF417)+(VLOOKUP(Q417,'Team data'!$B$2:$L$21,11)*$AG417)+$AE417),0)+IFERROR((VLOOKUP(R417,'Team data'!$B$2:$L$21,11)*$AF417)+(VLOOKUP(R417,'Team data'!$B$2:$L$21,11)*$AG417)+$AE417,0)</f>
        <v>2</v>
      </c>
      <c r="AI417">
        <f>IFERROR((VLOOKUP(S417,'Team data'!$B$2:$L$21,11)*$AF417)+(VLOOKUP(S417,'Team data'!$B$2:$L$21,11)*$AG417)+$AE417,0)</f>
        <v>2</v>
      </c>
      <c r="AJ417">
        <f>IFERROR(((VLOOKUP(T417,'Team data'!$B$2:$L$21,11)*$AF417)+(VLOOKUP(T417,'Team data'!$B$2:$L$21,11)*$AG417)+$AE417),0)+IFERROR((VLOOKUP(U417,'Team data'!$B$2:$L$21,11)*$AF417)+(VLOOKUP(U417,'Team data'!$B$2:$L$21,11)*$AG417)+$AE417,0)</f>
        <v>2</v>
      </c>
      <c r="AK417">
        <f>IFERROR(((VLOOKUP(V417,'Team data'!$B$2:$L$21,11)*$AF417)+(VLOOKUP(V417,'Team data'!$B$2:$L$21,11)*$AG417)+$AE417),0)+IFERROR((VLOOKUP(W417,'Team data'!$B$2:$L$21,11)*$AF417)+(VLOOKUP(W417,'Team data'!$B$2:$L$21,11)*$AG417)+$AE417,0)</f>
        <v>2</v>
      </c>
      <c r="AL417">
        <f>IFERROR(((VLOOKUP(X417,'Team data'!$B$2:$L$21,11)*$AF417)+(VLOOKUP(X417,'Team data'!$B$2:$L$21,11)*$AG417)+$AE417),0)+IFERROR((VLOOKUP(Y417,'Team data'!$B$2:$L$21,11)*$AF417)+(VLOOKUP(Y417,'Team data'!$B$2:$L$21,11)*$AG417)+$AE417,0)</f>
        <v>2</v>
      </c>
      <c r="AM417">
        <f>IFERROR(((VLOOKUP(Z417,'Team data'!$B$2:$L$21,11)*$AF417)+(VLOOKUP(Z417,'Team data'!$B$2:$L$21,11)*$AG417)+$AE417),0)+IFERROR((VLOOKUP(AA417,'Team data'!$B$2:$L$21,11)*$AF417)+(VLOOKUP(AA417,'Team data'!$B$2:$L$21,11)*$AG417)+$AE417,0)</f>
        <v>4</v>
      </c>
      <c r="AN417">
        <f>IFERROR(((VLOOKUP(AB417,'Team data'!$B$2:$L$21,11)*$AF417)+(VLOOKUP(AB417,'Team data'!$B$2:$L$21,11)*$AG417)+$AE417),0)+IFERROR((VLOOKUP(AC417,'Team data'!$B$2:$L$21,11)*$AF417)+(VLOOKUP(AC417,'Team data'!$B$2:$L$21,11)*$AG417)+$AE417,0)</f>
        <v>2</v>
      </c>
      <c r="AO417">
        <f>IFERROR((VLOOKUP(AD417,'Team data'!$B$2:$L$21,11)*$AF417)+(VLOOKUP(AD417,'Team data'!$B$2:$L$21,11)*$AG417)+$AE417,0)</f>
        <v>2</v>
      </c>
      <c r="AP417">
        <f t="shared" si="6"/>
        <v>18</v>
      </c>
    </row>
    <row r="418" spans="1:42">
      <c r="A418" t="s">
        <v>524</v>
      </c>
      <c r="B418" t="s">
        <v>37</v>
      </c>
      <c r="C418" t="s">
        <v>38</v>
      </c>
      <c r="D418" t="s">
        <v>150</v>
      </c>
      <c r="E418" t="s">
        <v>99</v>
      </c>
      <c r="F418">
        <v>0.24</v>
      </c>
      <c r="G418">
        <v>0.21</v>
      </c>
      <c r="H418">
        <v>0.28999999999999998</v>
      </c>
      <c r="I418">
        <v>0.24</v>
      </c>
      <c r="J418">
        <v>0.26</v>
      </c>
      <c r="K418">
        <v>0.2</v>
      </c>
      <c r="L418" s="2">
        <f>(F418+H418+J418)/3</f>
        <v>0.26333333333333336</v>
      </c>
      <c r="M418" s="2">
        <f>(G418+I418+K418)/3</f>
        <v>0.21666666666666665</v>
      </c>
      <c r="N418" s="2">
        <f>SUM(L418+M418)</f>
        <v>0.48</v>
      </c>
      <c r="O418">
        <v>65</v>
      </c>
      <c r="P418" t="s">
        <v>41</v>
      </c>
      <c r="Q418" t="s">
        <v>61</v>
      </c>
      <c r="S418" t="s">
        <v>60</v>
      </c>
      <c r="T418" t="s">
        <v>67</v>
      </c>
      <c r="V418" t="s">
        <v>43</v>
      </c>
      <c r="X418" t="s">
        <v>74</v>
      </c>
      <c r="Z418" t="s">
        <v>77</v>
      </c>
      <c r="AA418" t="s">
        <v>46</v>
      </c>
      <c r="AB418" t="s">
        <v>44</v>
      </c>
      <c r="AD418" t="s">
        <v>47</v>
      </c>
      <c r="AE418" t="str">
        <f>IF(O418&gt;59,"2","1")</f>
        <v>2</v>
      </c>
      <c r="AF418">
        <f>IF(C418="D",L418*6, IF( C418="M",L418*5, L418*4))</f>
        <v>1.58</v>
      </c>
      <c r="AG418">
        <f>IF(D418="D",M418*3, IF( D418="M",M418*3, M418*3))</f>
        <v>0.64999999999999991</v>
      </c>
      <c r="AH418">
        <f>IFERROR(((VLOOKUP(Q418,'Team data'!$B$2:$L$21,11)*$AF418)+(VLOOKUP(Q418,'Team data'!$B$2:$L$21,11)*$AG418)+$AE418),0)+IFERROR((VLOOKUP(R418,'Team data'!$B$2:$L$21,11)*$AF418)+(VLOOKUP(R418,'Team data'!$B$2:$L$21,11)*$AG418)+$AE418,0)</f>
        <v>4.4182760494996405</v>
      </c>
      <c r="AI418">
        <f>IFERROR((VLOOKUP(S418,'Team data'!$B$2:$L$21,11)*$AF418)+(VLOOKUP(S418,'Team data'!$B$2:$L$21,11)*$AG418)+$AE418,0)</f>
        <v>4.0182029831450805</v>
      </c>
      <c r="AJ418">
        <f>IFERROR(((VLOOKUP(T418,'Team data'!$B$2:$L$21,11)*$AF418)+(VLOOKUP(T418,'Team data'!$B$2:$L$21,11)*$AG418)+$AE418),0)+IFERROR((VLOOKUP(U418,'Team data'!$B$2:$L$21,11)*$AF418)+(VLOOKUP(U418,'Team data'!$B$2:$L$21,11)*$AG418)+$AE418,0)</f>
        <v>4.0182029831450805</v>
      </c>
      <c r="AK418">
        <f>IFERROR(((VLOOKUP(V418,'Team data'!$B$2:$L$21,11)*$AF418)+(VLOOKUP(V418,'Team data'!$B$2:$L$21,11)*$AG418)+$AE418),0)+IFERROR((VLOOKUP(W418,'Team data'!$B$2:$L$21,11)*$AF418)+(VLOOKUP(W418,'Team data'!$B$2:$L$21,11)*$AG418)+$AE418,0)</f>
        <v>3.9992101302228633</v>
      </c>
      <c r="AL418">
        <f>IFERROR(((VLOOKUP(X418,'Team data'!$B$2:$L$21,11)*$AF418)+(VLOOKUP(X418,'Team data'!$B$2:$L$21,11)*$AG418)+$AE418),0)+IFERROR((VLOOKUP(Y418,'Team data'!$B$2:$L$21,11)*$AF418)+(VLOOKUP(Y418,'Team data'!$B$2:$L$21,11)*$AG418)+$AE418,0)</f>
        <v>4.7247690776351661</v>
      </c>
      <c r="AM418">
        <f>IFERROR(((VLOOKUP(Z418,'Team data'!$B$2:$L$21,11)*$AF418)+(VLOOKUP(Z418,'Team data'!$B$2:$L$21,11)*$AG418)+$AE418),0)+IFERROR((VLOOKUP(AA418,'Team data'!$B$2:$L$21,11)*$AF418)+(VLOOKUP(AA418,'Team data'!$B$2:$L$21,11)*$AG418)+$AE418,0)</f>
        <v>7.2765826367593807</v>
      </c>
      <c r="AN418">
        <f>IFERROR(((VLOOKUP(AB418,'Team data'!$B$2:$L$21,11)*$AF418)+(VLOOKUP(AB418,'Team data'!$B$2:$L$21,11)*$AG418)+$AE418),0)+IFERROR((VLOOKUP(AC418,'Team data'!$B$2:$L$21,11)*$AF418)+(VLOOKUP(AC418,'Team data'!$B$2:$L$21,11)*$AG418)+$AE418,0)</f>
        <v>4.282105862904352</v>
      </c>
      <c r="AO418">
        <f>IFERROR((VLOOKUP(AD418,'Team data'!$B$2:$L$21,11)*$AF418)+(VLOOKUP(AD418,'Team data'!$B$2:$L$21,11)*$AG418)+$AE418,0)</f>
        <v>5.0004630548762989</v>
      </c>
      <c r="AP418">
        <f t="shared" si="6"/>
        <v>37.737812778187859</v>
      </c>
    </row>
    <row r="419" spans="1:42">
      <c r="A419" t="s">
        <v>525</v>
      </c>
      <c r="B419" t="s">
        <v>51</v>
      </c>
      <c r="C419" t="s">
        <v>52</v>
      </c>
      <c r="D419" t="s">
        <v>150</v>
      </c>
      <c r="E419" t="s">
        <v>99</v>
      </c>
      <c r="F419">
        <v>0.32</v>
      </c>
      <c r="G419">
        <v>0.31</v>
      </c>
      <c r="H419">
        <v>0.24</v>
      </c>
      <c r="I419">
        <v>0.38</v>
      </c>
      <c r="J419">
        <v>0.23</v>
      </c>
      <c r="K419">
        <v>0.3</v>
      </c>
      <c r="L419" s="2">
        <f t="shared" ref="L419:L420" si="7">(F419+H419+J419)/3</f>
        <v>0.26333333333333336</v>
      </c>
      <c r="M419" s="2">
        <f t="shared" ref="M419:M420" si="8">(G419+I419+K419)/3</f>
        <v>0.33</v>
      </c>
      <c r="N419" s="2">
        <f t="shared" ref="N419:N420" si="9">SUM(L419+M419)</f>
        <v>0.59333333333333338</v>
      </c>
      <c r="O419">
        <v>81</v>
      </c>
      <c r="P419" t="s">
        <v>41</v>
      </c>
      <c r="Q419" t="s">
        <v>61</v>
      </c>
      <c r="S419" t="s">
        <v>60</v>
      </c>
      <c r="T419" t="s">
        <v>67</v>
      </c>
      <c r="V419" t="s">
        <v>43</v>
      </c>
      <c r="X419" t="s">
        <v>74</v>
      </c>
      <c r="Z419" t="s">
        <v>77</v>
      </c>
      <c r="AA419" t="s">
        <v>46</v>
      </c>
      <c r="AB419" t="s">
        <v>44</v>
      </c>
      <c r="AD419" t="s">
        <v>47</v>
      </c>
      <c r="AE419" t="str">
        <f>IF(O419&gt;59,"2","1")</f>
        <v>2</v>
      </c>
      <c r="AF419">
        <f>IF(C419="D",L419*6, IF( C419="M",L419*5, L419*4))</f>
        <v>1.3166666666666669</v>
      </c>
      <c r="AG419">
        <f>IF(D419="D",M419*3, IF( D419="M",M419*3, M419*3))</f>
        <v>0.99</v>
      </c>
      <c r="AH419">
        <f>IFERROR(((VLOOKUP(Q419,'Team data'!$B$2:$L$21,11)*$AF419)+(VLOOKUP(Q419,'Team data'!$B$2:$L$21,11)*$AG419)+$AE419),0)+IFERROR((VLOOKUP(R419,'Team data'!$B$2:$L$21,11)*$AF419)+(VLOOKUP(R419,'Team data'!$B$2:$L$21,11)*$AG419)+$AE419,0)</f>
        <v>4.5014155848337092</v>
      </c>
      <c r="AI419">
        <f>IFERROR((VLOOKUP(S419,'Team data'!$B$2:$L$21,11)*$AF419)+(VLOOKUP(S419,'Team data'!$B$2:$L$21,11)*$AG419)+$AE419,0)</f>
        <v>4.087588138021518</v>
      </c>
      <c r="AJ419">
        <f>IFERROR(((VLOOKUP(T419,'Team data'!$B$2:$L$21,11)*$AF419)+(VLOOKUP(T419,'Team data'!$B$2:$L$21,11)*$AG419)+$AE419),0)+IFERROR((VLOOKUP(U419,'Team data'!$B$2:$L$21,11)*$AF419)+(VLOOKUP(U419,'Team data'!$B$2:$L$21,11)*$AG419)+$AE419,0)</f>
        <v>4.087588138021518</v>
      </c>
      <c r="AK419">
        <f>IFERROR(((VLOOKUP(V419,'Team data'!$B$2:$L$21,11)*$AF419)+(VLOOKUP(V419,'Team data'!$B$2:$L$21,11)*$AG419)+$AE419),0)+IFERROR((VLOOKUP(W419,'Team data'!$B$2:$L$21,11)*$AF419)+(VLOOKUP(W419,'Team data'!$B$2:$L$21,11)*$AG419)+$AE419,0)</f>
        <v>4.0679423170616165</v>
      </c>
      <c r="AL419">
        <f>IFERROR(((VLOOKUP(X419,'Team data'!$B$2:$L$21,11)*$AF419)+(VLOOKUP(X419,'Team data'!$B$2:$L$21,11)*$AG419)+$AE419),0)+IFERROR((VLOOKUP(Y419,'Team data'!$B$2:$L$21,11)*$AF419)+(VLOOKUP(Y419,'Team data'!$B$2:$L$21,11)*$AG419)+$AE419,0)</f>
        <v>4.8184457424865998</v>
      </c>
      <c r="AM419">
        <f>IFERROR(((VLOOKUP(Z419,'Team data'!$B$2:$L$21,11)*$AF419)+(VLOOKUP(Z419,'Team data'!$B$2:$L$21,11)*$AG419)+$AE419),0)+IFERROR((VLOOKUP(AA419,'Team data'!$B$2:$L$21,11)*$AF419)+(VLOOKUP(AA419,'Team data'!$B$2:$L$21,11)*$AG419)+$AE419,0)</f>
        <v>7.3892304703101521</v>
      </c>
      <c r="AN419">
        <f>IFERROR(((VLOOKUP(AB419,'Team data'!$B$2:$L$21,11)*$AF419)+(VLOOKUP(AB419,'Team data'!$B$2:$L$21,11)*$AG419)+$AE419),0)+IFERROR((VLOOKUP(AC419,'Team data'!$B$2:$L$21,11)*$AF419)+(VLOOKUP(AC419,'Team data'!$B$2:$L$21,11)*$AG419)+$AE419,0)</f>
        <v>4.3605639120027089</v>
      </c>
      <c r="AO419">
        <f>IFERROR((VLOOKUP(AD419,'Team data'!$B$2:$L$21,11)*$AF419)+(VLOOKUP(AD419,'Team data'!$B$2:$L$21,11)*$AG419)+$AE419,0)</f>
        <v>5.1036179880035863</v>
      </c>
      <c r="AP419">
        <f t="shared" ref="AP419" si="10">SUM(AH419:AO419)</f>
        <v>38.416392290741406</v>
      </c>
    </row>
    <row r="420" spans="1:42">
      <c r="A420" t="s">
        <v>526</v>
      </c>
      <c r="B420" t="s">
        <v>51</v>
      </c>
      <c r="C420" t="s">
        <v>52</v>
      </c>
      <c r="D420" t="s">
        <v>150</v>
      </c>
      <c r="E420" t="s">
        <v>99</v>
      </c>
      <c r="F420">
        <v>0.03</v>
      </c>
      <c r="G420">
        <v>0.11</v>
      </c>
      <c r="H420">
        <v>0.02</v>
      </c>
      <c r="I420">
        <v>0.15</v>
      </c>
      <c r="J420">
        <v>0.03</v>
      </c>
      <c r="K420">
        <v>0.12</v>
      </c>
      <c r="L420" s="2">
        <f t="shared" si="7"/>
        <v>2.6666666666666668E-2</v>
      </c>
      <c r="M420" s="2">
        <f t="shared" si="8"/>
        <v>0.12666666666666668</v>
      </c>
      <c r="N420" s="2">
        <f t="shared" si="9"/>
        <v>0.15333333333333335</v>
      </c>
      <c r="O420">
        <v>83</v>
      </c>
      <c r="P420" t="s">
        <v>41</v>
      </c>
      <c r="Q420" t="s">
        <v>61</v>
      </c>
      <c r="S420" t="s">
        <v>60</v>
      </c>
      <c r="T420" t="s">
        <v>67</v>
      </c>
      <c r="V420" t="s">
        <v>43</v>
      </c>
      <c r="X420" t="s">
        <v>74</v>
      </c>
      <c r="Z420" t="s">
        <v>77</v>
      </c>
      <c r="AA420" t="s">
        <v>46</v>
      </c>
      <c r="AB420" t="s">
        <v>44</v>
      </c>
      <c r="AD420" t="s">
        <v>47</v>
      </c>
      <c r="AE420" t="str">
        <f>IF(O420&gt;59,"2","1")</f>
        <v>2</v>
      </c>
      <c r="AF420">
        <f>IF(C420="D",L420*6, IF( C420="M",L420*5, L420*4))</f>
        <v>0.13333333333333333</v>
      </c>
      <c r="AG420">
        <f>IF(D420="D",M420*3, IF( D420="M",M420*3, M420*3))</f>
        <v>0.38</v>
      </c>
      <c r="AH420">
        <f>IFERROR(((VLOOKUP(Q420,'Team data'!$B$2:$L$21,11)*$AF420)+(VLOOKUP(Q420,'Team data'!$B$2:$L$21,11)*$AG420)+$AE420),0)+IFERROR((VLOOKUP(R420,'Team data'!$B$2:$L$21,11)*$AF420)+(VLOOKUP(R420,'Team data'!$B$2:$L$21,11)*$AG420)+$AE420,0)</f>
        <v>2.5566734104976749</v>
      </c>
      <c r="AI420">
        <f>IFERROR((VLOOKUP(S420,'Team data'!$B$2:$L$21,11)*$AF420)+(VLOOKUP(S420,'Team data'!$B$2:$L$21,11)*$AG420)+$AE420,0)</f>
        <v>2.4645788630857135</v>
      </c>
      <c r="AJ420">
        <f>IFERROR(((VLOOKUP(T420,'Team data'!$B$2:$L$21,11)*$AF420)+(VLOOKUP(T420,'Team data'!$B$2:$L$21,11)*$AG420)+$AE420),0)+IFERROR((VLOOKUP(U420,'Team data'!$B$2:$L$21,11)*$AF420)+(VLOOKUP(U420,'Team data'!$B$2:$L$21,11)*$AG420)+$AE420,0)</f>
        <v>2.4645788630857135</v>
      </c>
      <c r="AK420">
        <f>IFERROR(((VLOOKUP(V420,'Team data'!$B$2:$L$21,11)*$AF420)+(VLOOKUP(V420,'Team data'!$B$2:$L$21,11)*$AG420)+$AE420),0)+IFERROR((VLOOKUP(W420,'Team data'!$B$2:$L$21,11)*$AF420)+(VLOOKUP(W420,'Team data'!$B$2:$L$21,11)*$AG420)+$AE420,0)</f>
        <v>2.4602068162246948</v>
      </c>
      <c r="AL420">
        <f>IFERROR(((VLOOKUP(X420,'Team data'!$B$2:$L$21,11)*$AF420)+(VLOOKUP(X420,'Team data'!$B$2:$L$21,11)*$AG420)+$AE420),0)+IFERROR((VLOOKUP(Y420,'Team data'!$B$2:$L$21,11)*$AF420)+(VLOOKUP(Y420,'Team data'!$B$2:$L$21,11)*$AG420)+$AE420,0)</f>
        <v>2.6272263646574228</v>
      </c>
      <c r="AM420">
        <f>IFERROR(((VLOOKUP(Z420,'Team data'!$B$2:$L$21,11)*$AF420)+(VLOOKUP(Z420,'Team data'!$B$2:$L$21,11)*$AG420)+$AE420),0)+IFERROR((VLOOKUP(AA420,'Team data'!$B$2:$L$21,11)*$AF420)+(VLOOKUP(AA420,'Team data'!$B$2:$L$21,11)*$AG420)+$AE420,0)</f>
        <v>4.7542507116008146</v>
      </c>
      <c r="AN420">
        <f>IFERROR(((VLOOKUP(AB420,'Team data'!$B$2:$L$21,11)*$AF420)+(VLOOKUP(AB420,'Team data'!$B$2:$L$21,11)*$AG420)+$AE420),0)+IFERROR((VLOOKUP(AC420,'Team data'!$B$2:$L$21,11)*$AF420)+(VLOOKUP(AC420,'Team data'!$B$2:$L$21,11)*$AG420)+$AE420,0)</f>
        <v>2.5253278070063829</v>
      </c>
      <c r="AO420">
        <f>IFERROR((VLOOKUP(AD420,'Team data'!$B$2:$L$21,11)*$AF420)+(VLOOKUP(AD420,'Team data'!$B$2:$L$21,11)*$AG420)+$AE420,0)</f>
        <v>2.6906895522435725</v>
      </c>
      <c r="AP420">
        <f t="shared" ref="AP420:AP423" si="11">SUM(AH420:AO420)</f>
        <v>22.543532388401989</v>
      </c>
    </row>
    <row r="421" spans="1:42">
      <c r="A421" t="s">
        <v>527</v>
      </c>
      <c r="B421" t="s">
        <v>37</v>
      </c>
      <c r="C421" t="s">
        <v>38</v>
      </c>
      <c r="D421" t="s">
        <v>83</v>
      </c>
      <c r="E421" t="s">
        <v>42</v>
      </c>
      <c r="F421">
        <v>0</v>
      </c>
      <c r="G421">
        <v>0.1</v>
      </c>
      <c r="H421">
        <v>0</v>
      </c>
      <c r="I421">
        <v>0.03</v>
      </c>
      <c r="J421">
        <v>0</v>
      </c>
      <c r="K421">
        <v>0.02</v>
      </c>
      <c r="L421" s="2">
        <f>(F421+H421+J421)/3</f>
        <v>0</v>
      </c>
      <c r="M421" s="2">
        <f>(G421+I421+K421)/3</f>
        <v>4.9999999999999996E-2</v>
      </c>
      <c r="N421" s="2">
        <f>SUM(L421+M421)</f>
        <v>4.9999999999999996E-2</v>
      </c>
      <c r="O421" s="2">
        <v>66</v>
      </c>
      <c r="P421" t="s">
        <v>96</v>
      </c>
      <c r="Q421" t="s">
        <v>54</v>
      </c>
      <c r="R421" t="s">
        <v>84</v>
      </c>
      <c r="S421" t="s">
        <v>69</v>
      </c>
      <c r="T421" t="s">
        <v>74</v>
      </c>
      <c r="V421" t="s">
        <v>77</v>
      </c>
      <c r="X421" t="s">
        <v>80</v>
      </c>
      <c r="Z421" t="s">
        <v>85</v>
      </c>
      <c r="AA421" t="s">
        <v>66</v>
      </c>
      <c r="AB421" t="s">
        <v>79</v>
      </c>
      <c r="AC421" t="s">
        <v>57</v>
      </c>
      <c r="AD421" t="s">
        <v>78</v>
      </c>
      <c r="AE421" t="str">
        <f>IF(O421&gt;59,"2","1")</f>
        <v>2</v>
      </c>
      <c r="AF421">
        <f>IF(C421="D",L421*6, IF( C421="M",L421*5, L421*4))</f>
        <v>0</v>
      </c>
      <c r="AG421">
        <f>IF(D421="D",M421*3, IF( D421="M",M421*3, M421*3))</f>
        <v>0.15</v>
      </c>
      <c r="AH421">
        <f>IFERROR(((VLOOKUP(Q421,'Team data'!$B$2:$L$21,11)*$AF421)+(VLOOKUP(Q421,'Team data'!$B$2:$L$21,11)*$AG421)+$AE421),0)+IFERROR((VLOOKUP(R421,'Team data'!$B$2:$L$21,11)*$AF421)+(VLOOKUP(R421,'Team data'!$B$2:$L$21,11)*$AG421)+$AE421,0)</f>
        <v>4.2915377616503712</v>
      </c>
      <c r="AI421">
        <f>IFERROR((VLOOKUP(S421,'Team data'!$B$2:$L$21,11)*$AF421)+(VLOOKUP(S421,'Team data'!$B$2:$L$21,11)*$AG421)+$AE421,0)</f>
        <v>2.147637714274603</v>
      </c>
      <c r="AJ421">
        <f>IFERROR(((VLOOKUP(T421,'Team data'!$B$2:$L$21,11)*$AF421)+(VLOOKUP(T421,'Team data'!$B$2:$L$21,11)*$AG421)+$AE421),0)+IFERROR((VLOOKUP(U421,'Team data'!$B$2:$L$21,11)*$AF421)+(VLOOKUP(U421,'Team data'!$B$2:$L$21,11)*$AG421)+$AE421,0)</f>
        <v>2.183280431231065</v>
      </c>
      <c r="AK421">
        <f>IFERROR(((VLOOKUP(V421,'Team data'!$B$2:$L$21,11)*$AF421)+(VLOOKUP(V421,'Team data'!$B$2:$L$21,11)*$AG421)+$AE421),0)+IFERROR((VLOOKUP(W421,'Team data'!$B$2:$L$21,11)*$AF421)+(VLOOKUP(W421,'Team data'!$B$2:$L$21,11)*$AG421)+$AE421,0)</f>
        <v>2.0946846826849597</v>
      </c>
      <c r="AL421">
        <f>IFERROR(((VLOOKUP(X421,'Team data'!$B$2:$L$21,11)*$AF421)+(VLOOKUP(X421,'Team data'!$B$2:$L$21,11)*$AG421)+$AE421),0)+IFERROR((VLOOKUP(Y421,'Team data'!$B$2:$L$21,11)*$AF421)+(VLOOKUP(Y421,'Team data'!$B$2:$L$21,11)*$AG421)+$AE421,0)</f>
        <v>2.090706770801495</v>
      </c>
      <c r="AM421">
        <f>IFERROR(((VLOOKUP(Z421,'Team data'!$B$2:$L$21,11)*$AF421)+(VLOOKUP(Z421,'Team data'!$B$2:$L$21,11)*$AG421)+$AE421),0)+IFERROR((VLOOKUP(AA421,'Team data'!$B$2:$L$21,11)*$AF421)+(VLOOKUP(AA421,'Team data'!$B$2:$L$21,11)*$AG421)+$AE421,0)</f>
        <v>4.3060757003764838</v>
      </c>
      <c r="AN421">
        <f>IFERROR(((VLOOKUP(AB421,'Team data'!$B$2:$L$21,11)*$AF421)+(VLOOKUP(AB421,'Team data'!$B$2:$L$21,11)*$AG421)+$AE421),0)+IFERROR((VLOOKUP(AC421,'Team data'!$B$2:$L$21,11)*$AF421)+(VLOOKUP(AC421,'Team data'!$B$2:$L$21,11)*$AG421)+$AE421,0)</f>
        <v>4.3038708688374854</v>
      </c>
      <c r="AO421">
        <f>IFERROR((VLOOKUP(AD421,'Team data'!$B$2:$L$21,11)*$AF421)+(VLOOKUP(AD421,'Team data'!$B$2:$L$21,11)*$AG421)+$AE421,0)</f>
        <v>2.1257132525230706</v>
      </c>
      <c r="AP421">
        <f t="shared" si="11"/>
        <v>23.543507182379535</v>
      </c>
    </row>
    <row r="422" spans="1:42">
      <c r="A422" t="s">
        <v>528</v>
      </c>
      <c r="B422" t="s">
        <v>37</v>
      </c>
      <c r="C422" t="s">
        <v>38</v>
      </c>
      <c r="D422" t="s">
        <v>103</v>
      </c>
      <c r="E422" t="s">
        <v>104</v>
      </c>
      <c r="F422">
        <v>0.02</v>
      </c>
      <c r="G422">
        <v>0</v>
      </c>
      <c r="H422">
        <v>7.0000000000000007E-2</v>
      </c>
      <c r="I422">
        <v>0.01</v>
      </c>
      <c r="J422">
        <v>0.04</v>
      </c>
      <c r="K422">
        <v>0</v>
      </c>
      <c r="L422" s="2">
        <f>(F422+H422+J422)/3</f>
        <v>4.3333333333333335E-2</v>
      </c>
      <c r="M422" s="2">
        <f>(G422+I422+K422)/3</f>
        <v>3.3333333333333335E-3</v>
      </c>
      <c r="N422" s="2">
        <f>SUM(L422+M422)</f>
        <v>4.6666666666666669E-2</v>
      </c>
      <c r="O422" s="2">
        <v>96</v>
      </c>
      <c r="P422" t="s">
        <v>41</v>
      </c>
      <c r="Q422" t="s">
        <v>77</v>
      </c>
      <c r="S422" t="s">
        <v>70</v>
      </c>
      <c r="T422" t="s">
        <v>79</v>
      </c>
      <c r="V422" t="s">
        <v>105</v>
      </c>
      <c r="X422" t="s">
        <v>44</v>
      </c>
      <c r="Z422" t="s">
        <v>81</v>
      </c>
      <c r="AB422" t="s">
        <v>74</v>
      </c>
      <c r="AC422" t="s">
        <v>42</v>
      </c>
      <c r="AD422" t="s">
        <v>45</v>
      </c>
      <c r="AE422" t="str">
        <f>IF(O422&gt;59,"2","1")</f>
        <v>2</v>
      </c>
      <c r="AF422">
        <f>IF(C422="D",L422*6, IF( C422="M",L422*5, L422*4))</f>
        <v>0.26</v>
      </c>
      <c r="AG422">
        <f>IF(D422="D",M422*3, IF( D422="M",M422*3, M422*3))</f>
        <v>0.01</v>
      </c>
      <c r="AH422">
        <f>IFERROR(((VLOOKUP(Q422,'Team data'!$B$2:$L$21,11)*$AF422)+(VLOOKUP(Q422,'Team data'!$B$2:$L$21,11)*$AG422)+$AE422),0)+IFERROR((VLOOKUP(R422,'Team data'!$B$2:$L$21,11)*$AF422)+(VLOOKUP(R422,'Team data'!$B$2:$L$21,11)*$AG422)+$AE422,0)</f>
        <v>2.1704324288329273</v>
      </c>
      <c r="AI422">
        <f>IFERROR((VLOOKUP(S422,'Team data'!$B$2:$L$21,11)*$AF422)+(VLOOKUP(S422,'Team data'!$B$2:$L$21,11)*$AG422)+$AE422,0)</f>
        <v>2.3367202602597734</v>
      </c>
      <c r="AJ422">
        <f>IFERROR(((VLOOKUP(T422,'Team data'!$B$2:$L$21,11)*$AF422)+(VLOOKUP(T422,'Team data'!$B$2:$L$21,11)*$AG422)+$AE422),0)+IFERROR((VLOOKUP(U422,'Team data'!$B$2:$L$21,11)*$AF422)+(VLOOKUP(U422,'Team data'!$B$2:$L$21,11)*$AG422)+$AE422,0)</f>
        <v>2.2420568319103915</v>
      </c>
      <c r="AK422">
        <f>IFERROR(((VLOOKUP(V422,'Team data'!$B$2:$L$21,11)*$AF422)+(VLOOKUP(V422,'Team data'!$B$2:$L$21,11)*$AG422)+$AE422),0)+IFERROR((VLOOKUP(W422,'Team data'!$B$2:$L$21,11)*$AF422)+(VLOOKUP(W422,'Team data'!$B$2:$L$21,11)*$AG422)+$AE422,0)</f>
        <v>2.1286162174546961</v>
      </c>
      <c r="AL422">
        <f>IFERROR(((VLOOKUP(X422,'Team data'!$B$2:$L$21,11)*$AF422)+(VLOOKUP(X422,'Team data'!$B$2:$L$21,11)*$AG422)+$AE422),0)+IFERROR((VLOOKUP(Y422,'Team data'!$B$2:$L$21,11)*$AF422)+(VLOOKUP(Y422,'Team data'!$B$2:$L$21,11)*$AG422)+$AE422,0)</f>
        <v>2.2763087816072534</v>
      </c>
      <c r="AM422">
        <f>IFERROR(((VLOOKUP(Z422,'Team data'!$B$2:$L$21,11)*$AF422)+(VLOOKUP(Z422,'Team data'!$B$2:$L$21,11)*$AG422)+$AE422),0)+IFERROR((VLOOKUP(AA422,'Team data'!$B$2:$L$21,11)*$AF422)+(VLOOKUP(AA422,'Team data'!$B$2:$L$21,11)*$AG422)+$AE422,0)</f>
        <v>2.2210314844617534</v>
      </c>
      <c r="AN422">
        <f>IFERROR(((VLOOKUP(AB422,'Team data'!$B$2:$L$21,11)*$AF422)+(VLOOKUP(AB422,'Team data'!$B$2:$L$21,11)*$AG422)+$AE422),0)+IFERROR((VLOOKUP(AC422,'Team data'!$B$2:$L$21,11)*$AF422)+(VLOOKUP(AC422,'Team data'!$B$2:$L$21,11)*$AG422)+$AE422,0)</f>
        <v>4.6128191647551242</v>
      </c>
      <c r="AO422">
        <f>IFERROR((VLOOKUP(AD422,'Team data'!$B$2:$L$21,11)*$AF422)+(VLOOKUP(AD422,'Team data'!$B$2:$L$21,11)*$AG422)+$AE422,0)</f>
        <v>2.1632721874426912</v>
      </c>
      <c r="AP422">
        <f t="shared" si="11"/>
        <v>20.151257356724606</v>
      </c>
    </row>
    <row r="423" spans="1:42">
      <c r="A423" t="s">
        <v>529</v>
      </c>
      <c r="B423" t="s">
        <v>37</v>
      </c>
      <c r="C423" t="s">
        <v>38</v>
      </c>
      <c r="D423" t="s">
        <v>186</v>
      </c>
      <c r="E423" t="s">
        <v>56</v>
      </c>
      <c r="F423">
        <v>0.12</v>
      </c>
      <c r="G423">
        <v>7.0000000000000007E-2</v>
      </c>
      <c r="H423">
        <v>0.14000000000000001</v>
      </c>
      <c r="I423">
        <v>0.08</v>
      </c>
      <c r="J423">
        <v>0.12</v>
      </c>
      <c r="K423">
        <v>0.09</v>
      </c>
      <c r="L423" s="2">
        <f>(F423+H423+J423)/3</f>
        <v>0.12666666666666668</v>
      </c>
      <c r="M423" s="2">
        <f>(G423+I423+K423)/3</f>
        <v>0.08</v>
      </c>
      <c r="N423" s="2">
        <f>SUM(L423+M423)</f>
        <v>0.20666666666666667</v>
      </c>
      <c r="O423">
        <v>79</v>
      </c>
      <c r="P423" t="s">
        <v>41</v>
      </c>
      <c r="Q423" t="s">
        <v>58</v>
      </c>
      <c r="S423" t="s">
        <v>71</v>
      </c>
      <c r="V423" t="s">
        <v>84</v>
      </c>
      <c r="X423" t="s">
        <v>67</v>
      </c>
      <c r="Z423" t="s">
        <v>45</v>
      </c>
      <c r="AA423" t="s">
        <v>48</v>
      </c>
      <c r="AB423" t="s">
        <v>76</v>
      </c>
      <c r="AD423" t="s">
        <v>77</v>
      </c>
      <c r="AE423" t="str">
        <f>IF(O423&gt;59,"2","1")</f>
        <v>2</v>
      </c>
      <c r="AF423">
        <f>IF(C423="D",L423*6, IF( C423="M",L423*5, L423*4))</f>
        <v>0.76</v>
      </c>
      <c r="AG423">
        <f>IF(D423="D",M423*3, IF( D423="M",M423*3, M423*3))</f>
        <v>0.24</v>
      </c>
      <c r="AH423">
        <f>IFERROR(((VLOOKUP(Q423,'Team data'!$B$2:$L$21,11)*$AF423)+(VLOOKUP(Q423,'Team data'!$B$2:$L$21,11)*$AG423)+$AE423),0)+IFERROR((VLOOKUP(R423,'Team data'!$B$2:$L$21,11)*$AF423)+(VLOOKUP(R423,'Team data'!$B$2:$L$21,11)*$AG423)+$AE423,0)</f>
        <v>2.9050237592578831</v>
      </c>
      <c r="AI423">
        <f>IFERROR((VLOOKUP(S423,'Team data'!$B$2:$L$21,11)*$AF423)+(VLOOKUP(S423,'Team data'!$B$2:$L$21,11)*$AG423)+$AE423,0)</f>
        <v>3.0844287217487176</v>
      </c>
      <c r="AJ423">
        <f>IFERROR(((VLOOKUP(T423,'Team data'!$B$2:$L$21,11)*$AF423)+(VLOOKUP(T423,'Team data'!$B$2:$L$21,11)*$AG423)+$AE423),0)+IFERROR((VLOOKUP(U423,'Team data'!$B$2:$L$21,11)*$AF423)+(VLOOKUP(U423,'Team data'!$B$2:$L$21,11)*$AG423)+$AE423,0)</f>
        <v>0</v>
      </c>
      <c r="AK423">
        <f>IFERROR(((VLOOKUP(V423,'Team data'!$B$2:$L$21,11)*$AF423)+(VLOOKUP(V423,'Team data'!$B$2:$L$21,11)*$AG423)+$AE423),0)+IFERROR((VLOOKUP(W423,'Team data'!$B$2:$L$21,11)*$AF423)+(VLOOKUP(W423,'Team data'!$B$2:$L$21,11)*$AG423)+$AE423,0)</f>
        <v>3.0233658578046425</v>
      </c>
      <c r="AL423">
        <f>IFERROR(((VLOOKUP(X423,'Team data'!$B$2:$L$21,11)*$AF423)+(VLOOKUP(X423,'Team data'!$B$2:$L$21,11)*$AG423)+$AE423),0)+IFERROR((VLOOKUP(Y423,'Team data'!$B$2:$L$21,11)*$AF423)+(VLOOKUP(Y423,'Team data'!$B$2:$L$21,11)*$AG423)+$AE423,0)</f>
        <v>2.9050237592578831</v>
      </c>
      <c r="AM423">
        <f>IFERROR(((VLOOKUP(Z423,'Team data'!$B$2:$L$21,11)*$AF423)+(VLOOKUP(Z423,'Team data'!$B$2:$L$21,11)*$AG423)+$AE423),0)+IFERROR((VLOOKUP(AA423,'Team data'!$B$2:$L$21,11)*$AF423)+(VLOOKUP(AA423,'Team data'!$B$2:$L$21,11)*$AG423)+$AE423,0)</f>
        <v>5.0810681662866184</v>
      </c>
      <c r="AN423">
        <f>IFERROR(((VLOOKUP(AB423,'Team data'!$B$2:$L$21,11)*$AF423)+(VLOOKUP(AB423,'Team data'!$B$2:$L$21,11)*$AG423)+$AE423),0)+IFERROR((VLOOKUP(AC423,'Team data'!$B$2:$L$21,11)*$AF423)+(VLOOKUP(AC423,'Team data'!$B$2:$L$21,11)*$AG423)+$AE423,0)</f>
        <v>3.3454991277472192</v>
      </c>
      <c r="AO423">
        <f>IFERROR((VLOOKUP(AD423,'Team data'!$B$2:$L$21,11)*$AF423)+(VLOOKUP(AD423,'Team data'!$B$2:$L$21,11)*$AG423)+$AE423,0)</f>
        <v>2.6312312178997299</v>
      </c>
      <c r="AP423">
        <f t="shared" si="11"/>
        <v>22.975640610002692</v>
      </c>
    </row>
  </sheetData>
  <autoFilter ref="A1:AV423" xr:uid="{6FD40DD7-E524-42FC-A949-D9D5FC05FB2F}"/>
  <sortState xmlns:xlrd2="http://schemas.microsoft.com/office/spreadsheetml/2017/richdata2" ref="A2:I276">
    <sortCondition ref="A2:A276"/>
  </sortState>
  <dataValidations count="1">
    <dataValidation type="list" allowBlank="1" showInputMessage="1" showErrorMessage="1" sqref="P1:P1048576" xr:uid="{D318DB8E-1585-43CB-AF07-CBDBF2CCC5AD}">
      <formula1>"Y,N"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CBCC-6D02-4AFC-9741-546EA81CD56A}">
  <dimension ref="A1:B11"/>
  <sheetViews>
    <sheetView workbookViewId="0">
      <selection activeCell="A8" sqref="A8"/>
    </sheetView>
  </sheetViews>
  <sheetFormatPr defaultRowHeight="15"/>
  <cols>
    <col min="1" max="1" width="52.85546875" bestFit="1" customWidth="1"/>
  </cols>
  <sheetData>
    <row r="1" spans="1:2">
      <c r="A1" s="1" t="s">
        <v>530</v>
      </c>
      <c r="B1" s="1" t="s">
        <v>531</v>
      </c>
    </row>
    <row r="2" spans="1:2">
      <c r="A2" t="s">
        <v>532</v>
      </c>
      <c r="B2">
        <v>1</v>
      </c>
    </row>
    <row r="3" spans="1:2">
      <c r="A3" t="s">
        <v>533</v>
      </c>
      <c r="B3">
        <v>2</v>
      </c>
    </row>
    <row r="4" spans="1:2">
      <c r="A4" t="s">
        <v>534</v>
      </c>
      <c r="B4">
        <v>6</v>
      </c>
    </row>
    <row r="5" spans="1:2">
      <c r="A5" t="s">
        <v>535</v>
      </c>
      <c r="B5">
        <v>5</v>
      </c>
    </row>
    <row r="6" spans="1:2">
      <c r="A6" t="s">
        <v>536</v>
      </c>
      <c r="B6">
        <v>4</v>
      </c>
    </row>
    <row r="7" spans="1:2">
      <c r="A7" t="s">
        <v>537</v>
      </c>
      <c r="B7">
        <v>3</v>
      </c>
    </row>
    <row r="8" spans="1:2">
      <c r="A8" t="s">
        <v>538</v>
      </c>
      <c r="B8">
        <v>4</v>
      </c>
    </row>
    <row r="9" spans="1:2">
      <c r="A9" t="s">
        <v>539</v>
      </c>
      <c r="B9">
        <v>1</v>
      </c>
    </row>
    <row r="10" spans="1:2">
      <c r="A10" t="s">
        <v>540</v>
      </c>
      <c r="B10">
        <v>1</v>
      </c>
    </row>
    <row r="11" spans="1:2">
      <c r="A11" t="s">
        <v>541</v>
      </c>
      <c r="B1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78EF-1A78-43B5-807E-DA89C7F5238F}">
  <dimension ref="A1:L22"/>
  <sheetViews>
    <sheetView workbookViewId="0">
      <selection activeCell="A10" sqref="A10:XFD10"/>
    </sheetView>
  </sheetViews>
  <sheetFormatPr defaultRowHeight="15"/>
  <cols>
    <col min="1" max="1" width="15.5703125" bestFit="1" customWidth="1"/>
    <col min="2" max="2" width="15.5703125" customWidth="1"/>
    <col min="3" max="3" width="19" bestFit="1" customWidth="1"/>
    <col min="4" max="4" width="19.28515625" bestFit="1" customWidth="1"/>
    <col min="5" max="5" width="24.7109375" bestFit="1" customWidth="1"/>
    <col min="6" max="6" width="25" bestFit="1" customWidth="1"/>
    <col min="7" max="7" width="21.85546875" bestFit="1" customWidth="1"/>
    <col min="8" max="8" width="22.140625" bestFit="1" customWidth="1"/>
    <col min="9" max="9" width="10.28515625" bestFit="1" customWidth="1"/>
    <col min="10" max="10" width="10.7109375" bestFit="1" customWidth="1"/>
    <col min="11" max="11" width="15.28515625" bestFit="1" customWidth="1"/>
    <col min="12" max="12" width="20.85546875" bestFit="1" customWidth="1"/>
  </cols>
  <sheetData>
    <row r="1" spans="1:12">
      <c r="A1" s="1" t="s">
        <v>3</v>
      </c>
      <c r="B1" s="1" t="s">
        <v>4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  <row r="2" spans="1:12">
      <c r="A2" t="s">
        <v>65</v>
      </c>
      <c r="B2" t="s">
        <v>46</v>
      </c>
      <c r="C2" s="2">
        <v>1.54</v>
      </c>
      <c r="D2" s="2">
        <v>1.22</v>
      </c>
      <c r="E2" s="2">
        <v>1.6178571429999999</v>
      </c>
      <c r="F2" s="2">
        <v>1.263571429</v>
      </c>
      <c r="G2" s="2">
        <v>1.67</v>
      </c>
      <c r="H2" s="2">
        <v>1.31</v>
      </c>
      <c r="I2" s="2">
        <f>SUM((C2+E2+G2)/3)</f>
        <v>1.6092857143333335</v>
      </c>
      <c r="J2" s="2">
        <f>SUM((D2+F2+H2)/3)</f>
        <v>1.2645238096666667</v>
      </c>
      <c r="K2" s="2">
        <f>SUM(I2-J2)</f>
        <v>0.34476190466666679</v>
      </c>
      <c r="L2" s="7">
        <f>J2/((J2+J3+J4+J5+J6+J7+J8+J9+J10+J11+J11+J12+J13+J14+J15+J16+J17+J18+J19+J20+J21)/20)</f>
        <v>0.8380883501538039</v>
      </c>
    </row>
    <row r="3" spans="1:12">
      <c r="A3" t="s">
        <v>144</v>
      </c>
      <c r="B3" t="s">
        <v>58</v>
      </c>
      <c r="C3" s="2">
        <v>1.1200000000000001</v>
      </c>
      <c r="D3" s="2">
        <v>1.26</v>
      </c>
      <c r="E3" s="2">
        <v>1.086896552</v>
      </c>
      <c r="F3" s="2">
        <v>1.396551724</v>
      </c>
      <c r="G3" s="2">
        <v>1.1399999999999999</v>
      </c>
      <c r="H3" s="2">
        <v>1.44</v>
      </c>
      <c r="I3" s="2">
        <f>SUM((C3+E3+G3)/3)</f>
        <v>1.1156321839999999</v>
      </c>
      <c r="J3" s="2">
        <f>SUM((D3+F3+H3)/3)</f>
        <v>1.3655172413333332</v>
      </c>
      <c r="K3" s="2">
        <f>SUM(I3-J3)</f>
        <v>-0.24988505733333333</v>
      </c>
      <c r="L3" s="7">
        <f>J3/((J2+J3+J4+J5+J6+J7+J8+J9+J10+J11+J11+J12+J13+J14+J15+J16+J17+J18+J19+J20+J21)/20)</f>
        <v>0.90502375925788336</v>
      </c>
    </row>
    <row r="4" spans="1:12">
      <c r="A4" t="s">
        <v>125</v>
      </c>
      <c r="B4" t="s">
        <v>79</v>
      </c>
      <c r="C4" s="2">
        <v>1.18</v>
      </c>
      <c r="D4" s="2">
        <v>1.31</v>
      </c>
      <c r="E4" s="2">
        <v>1.2713333330000001</v>
      </c>
      <c r="F4" s="2">
        <v>1.298</v>
      </c>
      <c r="G4" s="2">
        <v>1.34</v>
      </c>
      <c r="H4" s="2">
        <v>1.45</v>
      </c>
      <c r="I4" s="2">
        <f>SUM((C4+E4+G4)/3)</f>
        <v>1.2637777776666665</v>
      </c>
      <c r="J4" s="2">
        <f>SUM((D4+F4+H4)/3)</f>
        <v>1.3526666666666667</v>
      </c>
      <c r="K4" s="2">
        <f>SUM(I4-J4)</f>
        <v>-8.8888889000000137E-2</v>
      </c>
      <c r="L4" s="7">
        <f>J4/((J2+J3+J4+J5+J6+J7+J8+J9+J10+J11+J11+J12+J13+J14+J15+J16+J17+J18+J19+J20+J21)/20)</f>
        <v>0.89650678485330193</v>
      </c>
    </row>
    <row r="5" spans="1:12">
      <c r="A5" t="s">
        <v>101</v>
      </c>
      <c r="B5" t="s">
        <v>552</v>
      </c>
      <c r="C5" s="2">
        <v>1.07</v>
      </c>
      <c r="D5" s="2">
        <v>1.29</v>
      </c>
      <c r="E5" s="2">
        <v>1.18</v>
      </c>
      <c r="F5" s="2">
        <v>1.2889655170000001</v>
      </c>
      <c r="G5" s="5">
        <v>1.2163636360000001</v>
      </c>
      <c r="H5" s="5">
        <v>1.175</v>
      </c>
      <c r="I5" s="2">
        <f>SUM((C5+E5+G5)/3)</f>
        <v>1.1554545453333334</v>
      </c>
      <c r="J5" s="2">
        <f>SUM((D5+F5+H5)/3)</f>
        <v>1.251321839</v>
      </c>
      <c r="K5" s="2">
        <f>SUM(I5-J5)</f>
        <v>-9.5867293666666686E-2</v>
      </c>
      <c r="L5" s="7">
        <f>J5/((J2+J3+J4+J5+J6+J7+J8+J9+J10+J11+J11+J12+J13+J14+J15+J16+J17+J18+J19+J20+J21)/20)</f>
        <v>0.82933848104875152</v>
      </c>
    </row>
    <row r="6" spans="1:12">
      <c r="A6" t="s">
        <v>53</v>
      </c>
      <c r="B6" t="s">
        <v>44</v>
      </c>
      <c r="C6" s="2">
        <v>0.88</v>
      </c>
      <c r="D6" s="2">
        <v>1.45</v>
      </c>
      <c r="E6" s="2">
        <v>0.94888888900000001</v>
      </c>
      <c r="F6" s="2">
        <v>1.5622222219999999</v>
      </c>
      <c r="G6" s="2">
        <v>1.07</v>
      </c>
      <c r="H6" s="2">
        <v>1.62</v>
      </c>
      <c r="I6" s="2">
        <f>SUM((C6+E6+G6)/3)</f>
        <v>0.96629629633333336</v>
      </c>
      <c r="J6" s="2">
        <f>SUM((D6+F6+H6)/3)</f>
        <v>1.5440740740000001</v>
      </c>
      <c r="K6" s="2">
        <f>SUM(I6-J6)</f>
        <v>-0.57777777766666671</v>
      </c>
      <c r="L6" s="7">
        <f>J6/((J2+J3+J4+J5+J6+J7+J8+J9+J10+J11+J11+J12+J13+J14+J15+J16+J17+J18+J19+J20+J21)/20)</f>
        <v>1.0233658578046423</v>
      </c>
    </row>
    <row r="7" spans="1:12">
      <c r="A7" t="s">
        <v>128</v>
      </c>
      <c r="B7" t="s">
        <v>80</v>
      </c>
      <c r="C7" s="2">
        <v>1.67</v>
      </c>
      <c r="D7" s="2">
        <v>0.89</v>
      </c>
      <c r="E7" s="2">
        <v>1.7671428570000001</v>
      </c>
      <c r="F7" s="2">
        <v>0.90428571400000002</v>
      </c>
      <c r="G7" s="5">
        <v>1.7862499999999999</v>
      </c>
      <c r="H7" s="5">
        <v>0.94291666699999999</v>
      </c>
      <c r="I7" s="2">
        <f>SUM((C7+E7+G7)/3)</f>
        <v>1.7411309523333334</v>
      </c>
      <c r="J7" s="2">
        <f>SUM((D7+F7+H7)/3)</f>
        <v>0.9124007936666666</v>
      </c>
      <c r="K7" s="2">
        <f>SUM(I7-J7)</f>
        <v>0.82873015866666677</v>
      </c>
      <c r="L7" s="7">
        <f>J7/((J2+J3+J4+J5+J6+J7+J8+J9+J10+J11+J11+J12+J13+J14+J15+J16+J17+J18+J19+J20+J21)/20)</f>
        <v>0.60471180534330027</v>
      </c>
    </row>
    <row r="8" spans="1:12">
      <c r="A8" t="s">
        <v>175</v>
      </c>
      <c r="B8" t="s">
        <v>553</v>
      </c>
      <c r="C8" s="2">
        <v>1.2</v>
      </c>
      <c r="D8" s="2">
        <v>1.18</v>
      </c>
      <c r="E8" s="2">
        <v>1.285517241</v>
      </c>
      <c r="F8" s="2">
        <v>1.2055172409999999</v>
      </c>
      <c r="G8" s="2">
        <v>1.35</v>
      </c>
      <c r="H8" s="2">
        <v>1.32</v>
      </c>
      <c r="I8" s="2">
        <f>SUM((C8+E8+G8)/3)</f>
        <v>1.2785057470000001</v>
      </c>
      <c r="J8" s="2">
        <f>SUM((D8+F8+H8)/3)</f>
        <v>1.2351724136666666</v>
      </c>
      <c r="K8" s="2">
        <f>SUM(I8-J8)</f>
        <v>4.3333333333333446E-2</v>
      </c>
      <c r="L8" s="7">
        <f>J8/((J2+J3+J4+J5+J6+J7+J8+J9+J10+J11+J11+J12+J13+J14+J15+J16+J17+J18+J19+J20+J21)/20)</f>
        <v>0.81863512763612323</v>
      </c>
    </row>
    <row r="9" spans="1:12">
      <c r="A9" t="s">
        <v>83</v>
      </c>
      <c r="B9" t="s">
        <v>42</v>
      </c>
      <c r="C9" s="2">
        <v>1.1000000000000001</v>
      </c>
      <c r="D9" s="2">
        <v>1.45</v>
      </c>
      <c r="E9" s="2">
        <v>1.1459259260000001</v>
      </c>
      <c r="F9" s="2">
        <v>1.592962963</v>
      </c>
      <c r="G9" s="2">
        <v>1.21</v>
      </c>
      <c r="H9" s="2">
        <v>1.7</v>
      </c>
      <c r="I9" s="2">
        <f>SUM((C9+E9+G9)/3)</f>
        <v>1.1519753086666666</v>
      </c>
      <c r="J9" s="2">
        <f>SUM((D9+F9+H9)/3)</f>
        <v>1.5809876543333334</v>
      </c>
      <c r="K9" s="2">
        <f>SUM(I9-J9)</f>
        <v>-0.42901234566666679</v>
      </c>
      <c r="L9" s="7">
        <f>J9/((J2+J3+J4+J5+J6+J7+J8+J9+J10+J11+J11+J12+J13+J14+J15+J16+J17+J18+J19+J20+J21)/20)</f>
        <v>1.0478310686637311</v>
      </c>
    </row>
    <row r="10" spans="1:12">
      <c r="A10" t="s">
        <v>93</v>
      </c>
      <c r="B10" t="s">
        <v>70</v>
      </c>
      <c r="C10" s="2">
        <v>1.31</v>
      </c>
      <c r="D10" s="2">
        <v>1.83</v>
      </c>
      <c r="E10" s="2">
        <v>1.4159999999999999</v>
      </c>
      <c r="F10" s="2">
        <v>1.875</v>
      </c>
      <c r="G10" s="2">
        <v>1.42</v>
      </c>
      <c r="H10" s="2">
        <v>1.94</v>
      </c>
      <c r="I10" s="2">
        <f>SUM((C10+E10+G10)/3)</f>
        <v>1.3819999999999999</v>
      </c>
      <c r="J10" s="2">
        <f>SUM((D10+F10+H10)/3)</f>
        <v>1.8816666666666666</v>
      </c>
      <c r="K10" s="2">
        <f>SUM(I10-J10)</f>
        <v>-0.4996666666666667</v>
      </c>
      <c r="L10" s="7">
        <f>J10/((J2+J3+J4+J5+J6+J7+J8+J9+J10+J11+J11+J12+J13+J14+J15+J16+J17+J18+J19+J20+J21)/20)</f>
        <v>1.2471120750361975</v>
      </c>
    </row>
    <row r="11" spans="1:12">
      <c r="A11" t="s">
        <v>108</v>
      </c>
      <c r="B11" t="s">
        <v>74</v>
      </c>
      <c r="C11" s="2">
        <v>1.4</v>
      </c>
      <c r="D11" s="2">
        <v>1.71</v>
      </c>
      <c r="E11" s="2">
        <v>1.33037037</v>
      </c>
      <c r="F11" s="2">
        <v>1.8207407410000001</v>
      </c>
      <c r="G11" s="2">
        <v>1.37</v>
      </c>
      <c r="H11" s="2">
        <v>2</v>
      </c>
      <c r="I11" s="2">
        <f>SUM((C11+E11+G11)/3)</f>
        <v>1.3667901233333335</v>
      </c>
      <c r="J11" s="2">
        <f>SUM((D11+F11+H11)/3)</f>
        <v>1.843580247</v>
      </c>
      <c r="K11" s="2">
        <f>SUM(I11-J11)</f>
        <v>-0.47679012366666651</v>
      </c>
      <c r="L11" s="7">
        <f>J11/((J2+J3+J4+J5+J6+J7+J8+J9+J10+J11+J11+J12+J13+J14+J15+J16+J17+J18+J19+J20+J21)/20)</f>
        <v>1.2218695415404335</v>
      </c>
    </row>
    <row r="12" spans="1:12">
      <c r="A12" t="s">
        <v>110</v>
      </c>
      <c r="B12" t="s">
        <v>91</v>
      </c>
      <c r="C12" s="2">
        <v>2.48</v>
      </c>
      <c r="D12" s="2">
        <v>0.95</v>
      </c>
      <c r="E12" s="2">
        <v>2.6068965519999998</v>
      </c>
      <c r="F12" s="2">
        <v>0.90724137900000001</v>
      </c>
      <c r="G12" s="2">
        <v>2.71</v>
      </c>
      <c r="H12" s="2">
        <v>1</v>
      </c>
      <c r="I12" s="2">
        <f>SUM((C12+E12+G12)/3)</f>
        <v>2.5989655173333333</v>
      </c>
      <c r="J12" s="2">
        <f>SUM((D12+F12+H12)/3)</f>
        <v>0.95241379299999995</v>
      </c>
      <c r="K12" s="2">
        <f>SUM(I12-J12)</f>
        <v>1.6465517243333334</v>
      </c>
      <c r="L12" s="7">
        <f>J12/((J2+J3+J4+J5+J6+J7+J8+J9+J10+J11+J11+J12+J13+J14+J15+J16+J17+J18+J19+J20+J21)/20)</f>
        <v>0.63123121789973002</v>
      </c>
    </row>
    <row r="13" spans="1:12">
      <c r="A13" t="s">
        <v>147</v>
      </c>
      <c r="B13" t="s">
        <v>48</v>
      </c>
      <c r="C13" s="2">
        <v>2.31</v>
      </c>
      <c r="D13" s="2">
        <v>0.73</v>
      </c>
      <c r="E13" s="2">
        <v>2.3893103450000002</v>
      </c>
      <c r="F13" s="2">
        <v>0.67620689700000003</v>
      </c>
      <c r="G13" s="2">
        <v>2.4500000000000002</v>
      </c>
      <c r="H13" s="2">
        <v>0.75</v>
      </c>
      <c r="I13" s="2">
        <f>SUM((C13+E13+G13)/3)</f>
        <v>2.3831034483333338</v>
      </c>
      <c r="J13" s="2">
        <f>SUM((D13+F13+H13)/3)</f>
        <v>0.71873563233333337</v>
      </c>
      <c r="K13" s="2">
        <f>SUM(I13-J13)</f>
        <v>1.6643678160000004</v>
      </c>
      <c r="L13" s="7">
        <f>J13/((J2+J3+J4+J5+J6+J7+J8+J9+J10+J11+J11+J12+J13+J14+J15+J16+J17+J18+J19+J20+J21)/20)</f>
        <v>0.47635636094331812</v>
      </c>
    </row>
    <row r="14" spans="1:12">
      <c r="A14" t="s">
        <v>73</v>
      </c>
      <c r="B14" t="s">
        <v>69</v>
      </c>
      <c r="C14" s="2">
        <v>1.54</v>
      </c>
      <c r="D14" s="2">
        <v>1.42</v>
      </c>
      <c r="E14" s="2">
        <v>1.64</v>
      </c>
      <c r="F14" s="2">
        <v>1.465172414</v>
      </c>
      <c r="G14" s="2">
        <v>1.67</v>
      </c>
      <c r="H14" s="2">
        <v>1.57</v>
      </c>
      <c r="I14" s="2">
        <f>SUM((C14+E14+G14)/3)</f>
        <v>1.6166666666666665</v>
      </c>
      <c r="J14" s="2">
        <f>SUM((D14+F14+H14)/3)</f>
        <v>1.4850574713333333</v>
      </c>
      <c r="K14" s="2">
        <f>SUM(I14-J14)</f>
        <v>0.13160919533333315</v>
      </c>
      <c r="L14" s="7">
        <f>J14/((J2+J3+J4+J5+J6+J7+J8+J9+J10+J11+J11+J12+J13+J14+J15+J16+J17+J18+J19+J20+J21)/20)</f>
        <v>0.98425142849735436</v>
      </c>
    </row>
    <row r="15" spans="1:12">
      <c r="A15" t="s">
        <v>122</v>
      </c>
      <c r="B15" t="s">
        <v>61</v>
      </c>
      <c r="C15" s="2">
        <v>0.99</v>
      </c>
      <c r="D15" s="2">
        <v>1.47</v>
      </c>
      <c r="E15" s="2">
        <v>1.0286206899999999</v>
      </c>
      <c r="F15" s="2">
        <v>1.66862069</v>
      </c>
      <c r="G15" s="2">
        <v>1.19</v>
      </c>
      <c r="H15" s="2">
        <v>1.77</v>
      </c>
      <c r="I15" s="2">
        <f>SUM((C15+E15+G15)/3)</f>
        <v>1.0695402299999999</v>
      </c>
      <c r="J15" s="2">
        <f>SUM((D15+F15+H15)/3)</f>
        <v>1.6362068966666665</v>
      </c>
      <c r="K15" s="2">
        <f>SUM(I15-J15)</f>
        <v>-0.56666666666666665</v>
      </c>
      <c r="L15" s="7">
        <f>J15/((J2+J3+J4+J5+J6+J7+J8+J9+J10+J11+J11+J12+J13+J14+J15+J16+J17+J18+J19+J20+J21)/20)</f>
        <v>1.0844287217487176</v>
      </c>
    </row>
    <row r="16" spans="1:12">
      <c r="A16" t="s">
        <v>95</v>
      </c>
      <c r="B16" t="s">
        <v>76</v>
      </c>
      <c r="C16" s="2">
        <v>0.85</v>
      </c>
      <c r="D16" s="2">
        <v>1.91</v>
      </c>
      <c r="E16" s="2">
        <v>0.78275862100000004</v>
      </c>
      <c r="F16" s="2">
        <v>2.0603448279999999</v>
      </c>
      <c r="G16" s="2">
        <v>0.92</v>
      </c>
      <c r="H16" s="2">
        <v>2.12</v>
      </c>
      <c r="I16" s="2">
        <f>SUM((C16+E16+G16)/3)</f>
        <v>0.85091954033333339</v>
      </c>
      <c r="J16" s="2">
        <f>SUM((D16+F16+H16)/3)</f>
        <v>2.0301149426666667</v>
      </c>
      <c r="K16" s="2">
        <f>SUM(I16-J16)</f>
        <v>-1.1791954023333333</v>
      </c>
      <c r="L16" s="7">
        <f>J16/((J2+J3+J4+J5+J6+J7+J8+J9+J10+J11+J11+J12+J13+J14+J15+J16+J17+J18+J19+J20+J21)/20)</f>
        <v>1.3454991277472195</v>
      </c>
    </row>
    <row r="17" spans="1:12">
      <c r="A17" t="s">
        <v>89</v>
      </c>
      <c r="B17" t="s">
        <v>55</v>
      </c>
      <c r="C17" s="2">
        <v>1.35</v>
      </c>
      <c r="D17" s="2">
        <v>1.43</v>
      </c>
      <c r="E17" s="2">
        <v>1.331724138</v>
      </c>
      <c r="F17" s="2">
        <v>1.525172414</v>
      </c>
      <c r="G17" s="2">
        <v>1.51</v>
      </c>
      <c r="H17" s="2">
        <v>1.57</v>
      </c>
      <c r="I17" s="2">
        <f>SUM((C17+E17+G17)/3)</f>
        <v>1.3972413793333331</v>
      </c>
      <c r="J17" s="2">
        <f>SUM((D17+F17+H17)/3)</f>
        <v>1.5083908046666668</v>
      </c>
      <c r="K17" s="2">
        <f>SUM(I17-J17)</f>
        <v>-0.11114942533333361</v>
      </c>
      <c r="L17" s="7">
        <f>J17/((J2+J3+J4+J5+J6+J7+J8+J9+J10+J11+J11+J12+J13+J14+J15+J16+J17+J18+J19+J20+J21)/20)</f>
        <v>0.99971606007441971</v>
      </c>
    </row>
    <row r="18" spans="1:12">
      <c r="A18" t="s">
        <v>150</v>
      </c>
      <c r="B18" t="s">
        <v>99</v>
      </c>
      <c r="C18" s="2">
        <v>1.67</v>
      </c>
      <c r="D18" s="2">
        <v>1.1200000000000001</v>
      </c>
      <c r="E18" s="2">
        <v>1.7234482760000001</v>
      </c>
      <c r="F18" s="2">
        <v>1.275862069</v>
      </c>
      <c r="G18" s="2">
        <v>1.78</v>
      </c>
      <c r="H18" s="2">
        <v>1.39</v>
      </c>
      <c r="I18" s="2">
        <f>SUM((C18+E18+G18)/3)</f>
        <v>1.7244827586666667</v>
      </c>
      <c r="J18" s="2">
        <f>SUM((D18+F18+H18)/3)</f>
        <v>1.2619540230000001</v>
      </c>
      <c r="K18" s="2">
        <f>SUM(I18-J18)</f>
        <v>0.46252873566666652</v>
      </c>
      <c r="L18" s="7">
        <f>J18/((J2+J3+J4+J5+J6+J7+J8+J9+J10+J11+J11+J12+J13+J14+J15+J16+J17+J18+J19+J20+J21)/20)</f>
        <v>0.83638517283816161</v>
      </c>
    </row>
    <row r="19" spans="1:12">
      <c r="A19" t="s">
        <v>103</v>
      </c>
      <c r="B19" t="s">
        <v>104</v>
      </c>
      <c r="C19" s="2">
        <v>1.06</v>
      </c>
      <c r="D19" s="2">
        <v>1.71</v>
      </c>
      <c r="E19" s="2">
        <v>1.0737931030000001</v>
      </c>
      <c r="F19" s="2">
        <v>1.6917241380000001</v>
      </c>
      <c r="G19" s="2">
        <v>1.22</v>
      </c>
      <c r="H19" s="2">
        <v>1.71</v>
      </c>
      <c r="I19" s="2">
        <f>SUM((C19+E19+G19)/3)</f>
        <v>1.1179310343333333</v>
      </c>
      <c r="J19" s="2">
        <f>SUM((D19+F19+H19)/3)</f>
        <v>1.7039080459999998</v>
      </c>
      <c r="K19" s="2">
        <f>SUM(I19-J19)</f>
        <v>-0.58597701166666649</v>
      </c>
      <c r="L19" s="7">
        <f>J19/((J2+J3+J4+J5+J6+J7+J8+J9+J10+J11+J11+J12+J13+J14+J15+J16+J17+J18+J19+J20+J21)/20)</f>
        <v>1.1292990073965983</v>
      </c>
    </row>
    <row r="20" spans="1:12">
      <c r="A20" t="s">
        <v>39</v>
      </c>
      <c r="B20" t="s">
        <v>40</v>
      </c>
      <c r="C20" s="2">
        <v>1.36</v>
      </c>
      <c r="D20" s="2">
        <v>1.29</v>
      </c>
      <c r="E20" s="2">
        <v>1.5023333329999999</v>
      </c>
      <c r="F20" s="2">
        <v>1.3853333329999999</v>
      </c>
      <c r="G20" s="2">
        <v>1.55</v>
      </c>
      <c r="H20" s="2">
        <v>1.49</v>
      </c>
      <c r="I20" s="2">
        <f>SUM((C20+E20+G20)/3)</f>
        <v>1.4707777776666668</v>
      </c>
      <c r="J20" s="2">
        <f>SUM((D20+F20+H20)/3)</f>
        <v>1.3884444443333335</v>
      </c>
      <c r="K20" s="2">
        <f>SUM(I20-J20)</f>
        <v>8.2333333333333369E-2</v>
      </c>
      <c r="L20" s="7">
        <f>J20/((J2+J3+J4+J5+J6+J7+J8+J9+J10+J11+J11+J12+J13+J14+J15+J16+J17+J18+J19+J20+J21)/20)</f>
        <v>0.9202192198644944</v>
      </c>
    </row>
    <row r="21" spans="1:12">
      <c r="A21" t="s">
        <v>186</v>
      </c>
      <c r="B21" t="s">
        <v>56</v>
      </c>
      <c r="C21" s="2">
        <v>0.96</v>
      </c>
      <c r="D21" s="2">
        <v>1.43</v>
      </c>
      <c r="E21" s="2">
        <v>1.0593333330000001</v>
      </c>
      <c r="F21" s="2">
        <v>1.367</v>
      </c>
      <c r="G21" s="2">
        <v>1.17</v>
      </c>
      <c r="H21" s="2">
        <v>1.45</v>
      </c>
      <c r="I21" s="2">
        <f>SUM((C21+E21+G21)/3)</f>
        <v>1.063111111</v>
      </c>
      <c r="J21" s="2">
        <f>SUM((D21+F21+H21)/3)</f>
        <v>1.4156666666666666</v>
      </c>
      <c r="K21" s="2">
        <f>SUM(I21-J21)</f>
        <v>-0.35255555566666663</v>
      </c>
      <c r="L21" s="7">
        <f>J21/((J2+J3+J4+J5+J6+J7+J8+J9+J10+J11+J11+J12+J13+J14+J15+J16+J17+J18+J19+J20+J21)/20)</f>
        <v>0.93826129011137838</v>
      </c>
    </row>
    <row r="22" spans="1:12">
      <c r="I22" s="2"/>
      <c r="J22" s="2"/>
      <c r="K22" s="2"/>
    </row>
  </sheetData>
  <autoFilter ref="A1:L1" xr:uid="{D74078EF-1A78-43B5-807E-DA89C7F5238F}">
    <sortState xmlns:xlrd2="http://schemas.microsoft.com/office/spreadsheetml/2017/richdata2" ref="A2:L21">
      <sortCondition ref="A1"/>
    </sortState>
  </autoFilter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88B4-1981-43FD-8D0E-DA6079937562}">
  <dimension ref="B1:X422"/>
  <sheetViews>
    <sheetView showGridLines="0" workbookViewId="0">
      <selection activeCell="G11" sqref="G11"/>
    </sheetView>
  </sheetViews>
  <sheetFormatPr defaultRowHeight="15"/>
  <cols>
    <col min="1" max="1" width="13.7109375" customWidth="1"/>
    <col min="2" max="2" width="30" bestFit="1" customWidth="1"/>
    <col min="3" max="3" width="8.28515625" style="10" bestFit="1" customWidth="1"/>
    <col min="4" max="4" width="13.7109375" bestFit="1" customWidth="1"/>
    <col min="5" max="5" width="30" bestFit="1" customWidth="1"/>
    <col min="6" max="6" width="7.85546875" style="10" bestFit="1" customWidth="1"/>
    <col min="7" max="7" width="13.7109375" customWidth="1"/>
    <col min="8" max="8" width="30" bestFit="1" customWidth="1"/>
    <col min="9" max="9" width="8.28515625" style="10" bestFit="1" customWidth="1"/>
    <col min="10" max="10" width="13.7109375" customWidth="1"/>
    <col min="11" max="11" width="30" bestFit="1" customWidth="1"/>
    <col min="12" max="12" width="7.85546875" style="10" bestFit="1" customWidth="1"/>
    <col min="13" max="13" width="13.7109375" customWidth="1"/>
    <col min="14" max="14" width="30" bestFit="1" customWidth="1"/>
    <col min="15" max="15" width="7.85546875" style="10" bestFit="1" customWidth="1"/>
    <col min="16" max="16" width="13.7109375" customWidth="1"/>
    <col min="17" max="17" width="30" bestFit="1" customWidth="1"/>
    <col min="18" max="18" width="8.28515625" style="10" bestFit="1" customWidth="1"/>
    <col min="19" max="19" width="13.7109375" bestFit="1" customWidth="1"/>
    <col min="20" max="20" width="30" bestFit="1" customWidth="1"/>
    <col min="21" max="21" width="8.28515625" style="10" bestFit="1" customWidth="1"/>
    <col min="22" max="22" width="13.7109375" customWidth="1"/>
    <col min="23" max="23" width="30" bestFit="1" customWidth="1"/>
    <col min="24" max="24" width="7.85546875" style="10" bestFit="1" customWidth="1"/>
    <col min="25" max="25" width="12.5703125" bestFit="1" customWidth="1"/>
    <col min="26" max="26" width="13.28515625" bestFit="1" customWidth="1"/>
    <col min="27" max="27" width="13.5703125" bestFit="1" customWidth="1"/>
    <col min="28" max="28" width="14.5703125" bestFit="1" customWidth="1"/>
    <col min="29" max="29" width="18.140625" bestFit="1" customWidth="1"/>
    <col min="30" max="30" width="7.140625" bestFit="1" customWidth="1"/>
    <col min="31" max="31" width="20.85546875" bestFit="1" customWidth="1"/>
    <col min="32" max="32" width="12.5703125" bestFit="1" customWidth="1"/>
    <col min="33" max="33" width="14.28515625" bestFit="1" customWidth="1"/>
    <col min="34" max="34" width="24.140625" bestFit="1" customWidth="1"/>
    <col min="35" max="35" width="12.5703125" bestFit="1" customWidth="1"/>
    <col min="36" max="36" width="19.42578125" bestFit="1" customWidth="1"/>
    <col min="37" max="37" width="17.85546875" bestFit="1" customWidth="1"/>
    <col min="38" max="39" width="12.5703125" bestFit="1" customWidth="1"/>
    <col min="40" max="40" width="19.42578125" bestFit="1" customWidth="1"/>
    <col min="41" max="41" width="16" bestFit="1" customWidth="1"/>
    <col min="42" max="42" width="16.85546875" bestFit="1" customWidth="1"/>
    <col min="43" max="43" width="13.42578125" bestFit="1" customWidth="1"/>
    <col min="44" max="44" width="19.7109375" bestFit="1" customWidth="1"/>
    <col min="45" max="45" width="21.7109375" bestFit="1" customWidth="1"/>
    <col min="46" max="46" width="18.140625" bestFit="1" customWidth="1"/>
    <col min="47" max="47" width="18.5703125" bestFit="1" customWidth="1"/>
    <col min="48" max="48" width="17.42578125" bestFit="1" customWidth="1"/>
    <col min="49" max="49" width="16.140625" bestFit="1" customWidth="1"/>
    <col min="50" max="50" width="11.85546875" bestFit="1" customWidth="1"/>
    <col min="51" max="51" width="15.28515625" bestFit="1" customWidth="1"/>
    <col min="52" max="52" width="16.140625" bestFit="1" customWidth="1"/>
    <col min="53" max="53" width="15.85546875" bestFit="1" customWidth="1"/>
    <col min="54" max="54" width="14.5703125" bestFit="1" customWidth="1"/>
    <col min="55" max="55" width="14.85546875" bestFit="1" customWidth="1"/>
    <col min="56" max="56" width="15.85546875" bestFit="1" customWidth="1"/>
    <col min="57" max="57" width="13.85546875" bestFit="1" customWidth="1"/>
    <col min="58" max="58" width="17.5703125" bestFit="1" customWidth="1"/>
    <col min="59" max="59" width="13.28515625" bestFit="1" customWidth="1"/>
    <col min="60" max="60" width="13.85546875" bestFit="1" customWidth="1"/>
    <col min="61" max="61" width="16" bestFit="1" customWidth="1"/>
    <col min="62" max="69" width="12.5703125" bestFit="1" customWidth="1"/>
    <col min="70" max="70" width="14.28515625" bestFit="1" customWidth="1"/>
    <col min="71" max="71" width="11.28515625" bestFit="1" customWidth="1"/>
    <col min="72" max="72" width="12.7109375" bestFit="1" customWidth="1"/>
    <col min="73" max="73" width="19.42578125" bestFit="1" customWidth="1"/>
    <col min="74" max="74" width="17.140625" bestFit="1" customWidth="1"/>
    <col min="75" max="75" width="16.42578125" bestFit="1" customWidth="1"/>
    <col min="76" max="76" width="15.140625" bestFit="1" customWidth="1"/>
    <col min="77" max="77" width="12.5703125" bestFit="1" customWidth="1"/>
    <col min="78" max="78" width="14.85546875" bestFit="1" customWidth="1"/>
    <col min="79" max="79" width="19.85546875" bestFit="1" customWidth="1"/>
    <col min="80" max="80" width="14" bestFit="1" customWidth="1"/>
    <col min="81" max="81" width="16.28515625" bestFit="1" customWidth="1"/>
    <col min="82" max="82" width="17.7109375" bestFit="1" customWidth="1"/>
    <col min="83" max="83" width="13.28515625" bestFit="1" customWidth="1"/>
    <col min="84" max="84" width="16.42578125" bestFit="1" customWidth="1"/>
    <col min="85" max="85" width="13.5703125" bestFit="1" customWidth="1"/>
    <col min="86" max="86" width="12.5703125" bestFit="1" customWidth="1"/>
    <col min="87" max="87" width="17.7109375" bestFit="1" customWidth="1"/>
    <col min="88" max="88" width="12.5703125" bestFit="1" customWidth="1"/>
    <col min="89" max="89" width="17" bestFit="1" customWidth="1"/>
    <col min="90" max="90" width="16.140625" bestFit="1" customWidth="1"/>
    <col min="91" max="91" width="17.85546875" bestFit="1" customWidth="1"/>
    <col min="92" max="92" width="18.140625" bestFit="1" customWidth="1"/>
    <col min="93" max="93" width="15.28515625" bestFit="1" customWidth="1"/>
    <col min="94" max="94" width="12.5703125" bestFit="1" customWidth="1"/>
    <col min="95" max="95" width="15.28515625" bestFit="1" customWidth="1"/>
    <col min="96" max="96" width="12.5703125" bestFit="1" customWidth="1"/>
    <col min="97" max="97" width="15.7109375" bestFit="1" customWidth="1"/>
    <col min="98" max="98" width="13.85546875" bestFit="1" customWidth="1"/>
    <col min="99" max="99" width="13.42578125" bestFit="1" customWidth="1"/>
    <col min="100" max="100" width="15.5703125" bestFit="1" customWidth="1"/>
    <col min="101" max="101" width="17" bestFit="1" customWidth="1"/>
    <col min="102" max="102" width="16.85546875" bestFit="1" customWidth="1"/>
    <col min="103" max="103" width="11.7109375" bestFit="1" customWidth="1"/>
    <col min="104" max="104" width="14" bestFit="1" customWidth="1"/>
    <col min="105" max="105" width="12.5703125" bestFit="1" customWidth="1"/>
    <col min="106" max="106" width="15.140625" bestFit="1" customWidth="1"/>
    <col min="107" max="107" width="16.85546875" bestFit="1" customWidth="1"/>
    <col min="108" max="108" width="12.7109375" bestFit="1" customWidth="1"/>
    <col min="109" max="109" width="15.140625" bestFit="1" customWidth="1"/>
    <col min="110" max="111" width="12.5703125" bestFit="1" customWidth="1"/>
    <col min="112" max="112" width="12.28515625" bestFit="1" customWidth="1"/>
    <col min="113" max="113" width="15.140625" bestFit="1" customWidth="1"/>
    <col min="114" max="114" width="13" bestFit="1" customWidth="1"/>
    <col min="115" max="115" width="11" bestFit="1" customWidth="1"/>
    <col min="116" max="116" width="17.42578125" bestFit="1" customWidth="1"/>
    <col min="117" max="117" width="16.140625" bestFit="1" customWidth="1"/>
    <col min="118" max="119" width="12.5703125" bestFit="1" customWidth="1"/>
    <col min="120" max="120" width="13.5703125" bestFit="1" customWidth="1"/>
    <col min="121" max="121" width="14.28515625" bestFit="1" customWidth="1"/>
    <col min="122" max="122" width="19.5703125" bestFit="1" customWidth="1"/>
    <col min="123" max="123" width="12.5703125" bestFit="1" customWidth="1"/>
    <col min="124" max="124" width="11.42578125" bestFit="1" customWidth="1"/>
    <col min="125" max="125" width="21.5703125" bestFit="1" customWidth="1"/>
    <col min="126" max="126" width="18.5703125" bestFit="1" customWidth="1"/>
    <col min="127" max="127" width="12.5703125" bestFit="1" customWidth="1"/>
    <col min="128" max="128" width="14.42578125" bestFit="1" customWidth="1"/>
    <col min="129" max="129" width="8.28515625" bestFit="1" customWidth="1"/>
    <col min="130" max="130" width="14.7109375" bestFit="1" customWidth="1"/>
    <col min="131" max="131" width="13.42578125" bestFit="1" customWidth="1"/>
    <col min="132" max="132" width="15.5703125" bestFit="1" customWidth="1"/>
    <col min="133" max="133" width="14.5703125" bestFit="1" customWidth="1"/>
    <col min="134" max="134" width="12.5703125" bestFit="1" customWidth="1"/>
    <col min="135" max="135" width="11.42578125" bestFit="1" customWidth="1"/>
    <col min="136" max="136" width="17.5703125" bestFit="1" customWidth="1"/>
    <col min="137" max="137" width="17.7109375" bestFit="1" customWidth="1"/>
    <col min="138" max="138" width="17.5703125" bestFit="1" customWidth="1"/>
    <col min="139" max="139" width="13.85546875" bestFit="1" customWidth="1"/>
    <col min="140" max="140" width="12.5703125" bestFit="1" customWidth="1"/>
    <col min="141" max="141" width="11.42578125" bestFit="1" customWidth="1"/>
    <col min="142" max="142" width="12.5703125" bestFit="1" customWidth="1"/>
    <col min="143" max="143" width="14" bestFit="1" customWidth="1"/>
    <col min="144" max="144" width="11.42578125" bestFit="1" customWidth="1"/>
    <col min="145" max="145" width="12.85546875" bestFit="1" customWidth="1"/>
    <col min="146" max="148" width="12.5703125" bestFit="1" customWidth="1"/>
    <col min="149" max="149" width="18.7109375" bestFit="1" customWidth="1"/>
    <col min="150" max="150" width="12.5703125" bestFit="1" customWidth="1"/>
    <col min="151" max="151" width="16.42578125" bestFit="1" customWidth="1"/>
    <col min="152" max="152" width="17.7109375" bestFit="1" customWidth="1"/>
    <col min="153" max="153" width="16.7109375" bestFit="1" customWidth="1"/>
    <col min="154" max="155" width="13.5703125" bestFit="1" customWidth="1"/>
    <col min="156" max="156" width="12.5703125" bestFit="1" customWidth="1"/>
    <col min="157" max="157" width="18.140625" bestFit="1" customWidth="1"/>
    <col min="158" max="158" width="12.7109375" bestFit="1" customWidth="1"/>
    <col min="159" max="159" width="17" bestFit="1" customWidth="1"/>
    <col min="160" max="160" width="12.7109375" bestFit="1" customWidth="1"/>
    <col min="161" max="161" width="12.85546875" bestFit="1" customWidth="1"/>
    <col min="162" max="162" width="13" bestFit="1" customWidth="1"/>
    <col min="163" max="163" width="17.85546875" bestFit="1" customWidth="1"/>
    <col min="164" max="164" width="12.5703125" bestFit="1" customWidth="1"/>
    <col min="165" max="165" width="14.140625" bestFit="1" customWidth="1"/>
    <col min="166" max="166" width="12.5703125" bestFit="1" customWidth="1"/>
    <col min="167" max="167" width="14.140625" bestFit="1" customWidth="1"/>
    <col min="168" max="168" width="16" bestFit="1" customWidth="1"/>
    <col min="169" max="169" width="12.5703125" bestFit="1" customWidth="1"/>
    <col min="170" max="170" width="16.42578125" bestFit="1" customWidth="1"/>
    <col min="171" max="171" width="14.85546875" bestFit="1" customWidth="1"/>
    <col min="172" max="172" width="16" bestFit="1" customWidth="1"/>
    <col min="173" max="173" width="15.140625" bestFit="1" customWidth="1"/>
    <col min="174" max="174" width="12.140625" bestFit="1" customWidth="1"/>
    <col min="175" max="175" width="12.5703125" bestFit="1" customWidth="1"/>
    <col min="176" max="176" width="12.85546875" bestFit="1" customWidth="1"/>
    <col min="177" max="179" width="12.5703125" bestFit="1" customWidth="1"/>
    <col min="180" max="180" width="12.28515625" bestFit="1" customWidth="1"/>
    <col min="181" max="182" width="12.5703125" bestFit="1" customWidth="1"/>
    <col min="183" max="183" width="13" bestFit="1" customWidth="1"/>
    <col min="184" max="184" width="13.7109375" bestFit="1" customWidth="1"/>
    <col min="185" max="185" width="13.85546875" bestFit="1" customWidth="1"/>
    <col min="186" max="186" width="13.7109375" bestFit="1" customWidth="1"/>
    <col min="187" max="187" width="15" bestFit="1" customWidth="1"/>
    <col min="188" max="188" width="13.42578125" bestFit="1" customWidth="1"/>
    <col min="189" max="189" width="12.7109375" bestFit="1" customWidth="1"/>
    <col min="190" max="190" width="15.7109375" bestFit="1" customWidth="1"/>
    <col min="191" max="191" width="12.5703125" bestFit="1" customWidth="1"/>
    <col min="192" max="192" width="12.140625" bestFit="1" customWidth="1"/>
    <col min="193" max="193" width="16.140625" bestFit="1" customWidth="1"/>
    <col min="194" max="194" width="15.85546875" bestFit="1" customWidth="1"/>
    <col min="195" max="195" width="16.28515625" bestFit="1" customWidth="1"/>
    <col min="196" max="196" width="14.7109375" bestFit="1" customWidth="1"/>
    <col min="197" max="197" width="19.5703125" bestFit="1" customWidth="1"/>
    <col min="198" max="198" width="16.7109375" bestFit="1" customWidth="1"/>
    <col min="199" max="199" width="12.5703125" bestFit="1" customWidth="1"/>
    <col min="200" max="200" width="13" bestFit="1" customWidth="1"/>
    <col min="201" max="201" width="18.42578125" bestFit="1" customWidth="1"/>
    <col min="202" max="202" width="16.28515625" bestFit="1" customWidth="1"/>
    <col min="203" max="203" width="13.5703125" bestFit="1" customWidth="1"/>
    <col min="204" max="204" width="12" bestFit="1" customWidth="1"/>
    <col min="205" max="205" width="16" bestFit="1" customWidth="1"/>
    <col min="206" max="206" width="13.42578125" bestFit="1" customWidth="1"/>
    <col min="207" max="207" width="20.42578125" bestFit="1" customWidth="1"/>
    <col min="208" max="208" width="14.85546875" bestFit="1" customWidth="1"/>
    <col min="209" max="209" width="14.28515625" bestFit="1" customWidth="1"/>
    <col min="210" max="210" width="12.7109375" bestFit="1" customWidth="1"/>
    <col min="211" max="211" width="17.7109375" bestFit="1" customWidth="1"/>
    <col min="212" max="212" width="12.7109375" bestFit="1" customWidth="1"/>
    <col min="213" max="213" width="14.7109375" bestFit="1" customWidth="1"/>
    <col min="214" max="217" width="12.5703125" bestFit="1" customWidth="1"/>
    <col min="218" max="218" width="12.7109375" bestFit="1" customWidth="1"/>
    <col min="219" max="220" width="12.5703125" bestFit="1" customWidth="1"/>
    <col min="221" max="221" width="26" bestFit="1" customWidth="1"/>
    <col min="222" max="222" width="12.7109375" bestFit="1" customWidth="1"/>
    <col min="223" max="223" width="11.42578125" bestFit="1" customWidth="1"/>
    <col min="224" max="224" width="12.5703125" bestFit="1" customWidth="1"/>
    <col min="225" max="225" width="10.85546875" bestFit="1" customWidth="1"/>
    <col min="226" max="226" width="13.28515625" bestFit="1" customWidth="1"/>
    <col min="227" max="227" width="13" bestFit="1" customWidth="1"/>
    <col min="228" max="229" width="12.5703125" bestFit="1" customWidth="1"/>
    <col min="230" max="230" width="17.5703125" bestFit="1" customWidth="1"/>
    <col min="231" max="231" width="15.140625" bestFit="1" customWidth="1"/>
    <col min="232" max="233" width="12.5703125" bestFit="1" customWidth="1"/>
    <col min="234" max="234" width="14.28515625" bestFit="1" customWidth="1"/>
    <col min="235" max="240" width="12.5703125" bestFit="1" customWidth="1"/>
    <col min="241" max="241" width="13.5703125" bestFit="1" customWidth="1"/>
    <col min="242" max="242" width="11.5703125" bestFit="1" customWidth="1"/>
    <col min="243" max="243" width="18" bestFit="1" customWidth="1"/>
    <col min="244" max="244" width="17.5703125" bestFit="1" customWidth="1"/>
    <col min="245" max="245" width="12.5703125" bestFit="1" customWidth="1"/>
    <col min="246" max="246" width="14.28515625" bestFit="1" customWidth="1"/>
    <col min="247" max="247" width="17.42578125" bestFit="1" customWidth="1"/>
    <col min="248" max="248" width="16" bestFit="1" customWidth="1"/>
    <col min="249" max="249" width="13.7109375" bestFit="1" customWidth="1"/>
    <col min="250" max="250" width="14.140625" bestFit="1" customWidth="1"/>
    <col min="251" max="251" width="14.5703125" bestFit="1" customWidth="1"/>
    <col min="252" max="252" width="22" bestFit="1" customWidth="1"/>
    <col min="253" max="253" width="13.28515625" bestFit="1" customWidth="1"/>
    <col min="254" max="254" width="21.28515625" bestFit="1" customWidth="1"/>
    <col min="255" max="255" width="14.28515625" bestFit="1" customWidth="1"/>
    <col min="256" max="256" width="13.85546875" bestFit="1" customWidth="1"/>
    <col min="257" max="257" width="18.140625" bestFit="1" customWidth="1"/>
    <col min="258" max="259" width="12.5703125" bestFit="1" customWidth="1"/>
    <col min="260" max="260" width="18.42578125" bestFit="1" customWidth="1"/>
    <col min="261" max="261" width="19.85546875" bestFit="1" customWidth="1"/>
    <col min="262" max="262" width="16.7109375" bestFit="1" customWidth="1"/>
    <col min="263" max="263" width="9.7109375" bestFit="1" customWidth="1"/>
    <col min="264" max="269" width="12.5703125" bestFit="1" customWidth="1"/>
    <col min="270" max="270" width="15.5703125" bestFit="1" customWidth="1"/>
    <col min="271" max="271" width="12.5703125" bestFit="1" customWidth="1"/>
    <col min="272" max="272" width="16" bestFit="1" customWidth="1"/>
    <col min="273" max="273" width="11.42578125" bestFit="1" customWidth="1"/>
    <col min="274" max="274" width="12.5703125" bestFit="1" customWidth="1"/>
    <col min="275" max="275" width="12.85546875" bestFit="1" customWidth="1"/>
    <col min="276" max="276" width="12.5703125" bestFit="1" customWidth="1"/>
    <col min="277" max="277" width="19.85546875" bestFit="1" customWidth="1"/>
    <col min="278" max="278" width="14.42578125" bestFit="1" customWidth="1"/>
    <col min="279" max="279" width="11.85546875" bestFit="1" customWidth="1"/>
    <col min="280" max="280" width="14.7109375" bestFit="1" customWidth="1"/>
    <col min="281" max="281" width="15.85546875" bestFit="1" customWidth="1"/>
    <col min="282" max="282" width="14.5703125" bestFit="1" customWidth="1"/>
    <col min="283" max="283" width="12.5703125" bestFit="1" customWidth="1"/>
    <col min="284" max="284" width="14.42578125" bestFit="1" customWidth="1"/>
    <col min="285" max="287" width="16.42578125" bestFit="1" customWidth="1"/>
    <col min="288" max="288" width="16.5703125" bestFit="1" customWidth="1"/>
    <col min="289" max="289" width="19.85546875" bestFit="1" customWidth="1"/>
    <col min="290" max="290" width="18.42578125" bestFit="1" customWidth="1"/>
    <col min="291" max="291" width="14.7109375" bestFit="1" customWidth="1"/>
    <col min="292" max="292" width="13.85546875" bestFit="1" customWidth="1"/>
    <col min="293" max="293" width="12.140625" bestFit="1" customWidth="1"/>
    <col min="294" max="294" width="14.42578125" bestFit="1" customWidth="1"/>
    <col min="295" max="295" width="13.7109375" bestFit="1" customWidth="1"/>
    <col min="296" max="296" width="15" bestFit="1" customWidth="1"/>
    <col min="297" max="297" width="18.140625" bestFit="1" customWidth="1"/>
    <col min="298" max="298" width="17.5703125" bestFit="1" customWidth="1"/>
    <col min="299" max="300" width="12.5703125" bestFit="1" customWidth="1"/>
    <col min="301" max="301" width="16.7109375" bestFit="1" customWidth="1"/>
    <col min="302" max="304" width="12.5703125" bestFit="1" customWidth="1"/>
    <col min="305" max="305" width="14.85546875" bestFit="1" customWidth="1"/>
    <col min="306" max="306" width="14.42578125" bestFit="1" customWidth="1"/>
    <col min="307" max="307" width="13.28515625" bestFit="1" customWidth="1"/>
    <col min="308" max="308" width="15.42578125" bestFit="1" customWidth="1"/>
    <col min="309" max="309" width="15.140625" bestFit="1" customWidth="1"/>
    <col min="310" max="310" width="13.28515625" bestFit="1" customWidth="1"/>
    <col min="311" max="311" width="17" bestFit="1" customWidth="1"/>
    <col min="312" max="312" width="21.85546875" bestFit="1" customWidth="1"/>
    <col min="313" max="313" width="15.7109375" bestFit="1" customWidth="1"/>
    <col min="314" max="314" width="18" bestFit="1" customWidth="1"/>
    <col min="315" max="315" width="15.140625" bestFit="1" customWidth="1"/>
    <col min="316" max="316" width="16.28515625" bestFit="1" customWidth="1"/>
    <col min="317" max="317" width="15.28515625" bestFit="1" customWidth="1"/>
    <col min="318" max="319" width="12.5703125" bestFit="1" customWidth="1"/>
    <col min="320" max="320" width="14.140625" bestFit="1" customWidth="1"/>
    <col min="321" max="321" width="17" bestFit="1" customWidth="1"/>
    <col min="322" max="322" width="12.5703125" bestFit="1" customWidth="1"/>
    <col min="323" max="323" width="15.42578125" bestFit="1" customWidth="1"/>
    <col min="324" max="324" width="13" bestFit="1" customWidth="1"/>
    <col min="325" max="325" width="15.140625" bestFit="1" customWidth="1"/>
    <col min="326" max="326" width="14.85546875" bestFit="1" customWidth="1"/>
    <col min="327" max="327" width="12.5703125" bestFit="1" customWidth="1"/>
    <col min="328" max="328" width="11.42578125" bestFit="1" customWidth="1"/>
    <col min="329" max="329" width="16.42578125" bestFit="1" customWidth="1"/>
    <col min="330" max="331" width="12.5703125" bestFit="1" customWidth="1"/>
    <col min="332" max="332" width="13.5703125" bestFit="1" customWidth="1"/>
    <col min="333" max="333" width="17.42578125" bestFit="1" customWidth="1"/>
    <col min="334" max="334" width="20.140625" bestFit="1" customWidth="1"/>
    <col min="335" max="335" width="12.5703125" bestFit="1" customWidth="1"/>
    <col min="336" max="336" width="13" bestFit="1" customWidth="1"/>
    <col min="337" max="338" width="12.5703125" bestFit="1" customWidth="1"/>
    <col min="339" max="339" width="13.28515625" bestFit="1" customWidth="1"/>
    <col min="340" max="340" width="12.5703125" bestFit="1" customWidth="1"/>
    <col min="341" max="341" width="13" bestFit="1" customWidth="1"/>
    <col min="342" max="342" width="15.7109375" bestFit="1" customWidth="1"/>
    <col min="343" max="343" width="17.85546875" bestFit="1" customWidth="1"/>
    <col min="344" max="344" width="12.28515625" bestFit="1" customWidth="1"/>
    <col min="345" max="346" width="12.5703125" bestFit="1" customWidth="1"/>
    <col min="347" max="347" width="13.28515625" bestFit="1" customWidth="1"/>
    <col min="348" max="348" width="12.5703125" bestFit="1" customWidth="1"/>
    <col min="349" max="349" width="14.85546875" bestFit="1" customWidth="1"/>
    <col min="350" max="350" width="14.7109375" bestFit="1" customWidth="1"/>
    <col min="351" max="351" width="17.5703125" bestFit="1" customWidth="1"/>
    <col min="352" max="352" width="27" bestFit="1" customWidth="1"/>
    <col min="353" max="353" width="14.85546875" bestFit="1" customWidth="1"/>
    <col min="354" max="354" width="20.140625" bestFit="1" customWidth="1"/>
    <col min="355" max="355" width="15.85546875" bestFit="1" customWidth="1"/>
    <col min="356" max="356" width="19" bestFit="1" customWidth="1"/>
    <col min="357" max="357" width="15.42578125" bestFit="1" customWidth="1"/>
    <col min="358" max="358" width="12.7109375" bestFit="1" customWidth="1"/>
    <col min="359" max="359" width="15.28515625" bestFit="1" customWidth="1"/>
    <col min="360" max="360" width="12.5703125" bestFit="1" customWidth="1"/>
    <col min="361" max="361" width="14.85546875" bestFit="1" customWidth="1"/>
    <col min="362" max="363" width="12.5703125" bestFit="1" customWidth="1"/>
    <col min="364" max="364" width="13.42578125" bestFit="1" customWidth="1"/>
    <col min="365" max="365" width="12.5703125" bestFit="1" customWidth="1"/>
    <col min="366" max="366" width="15" bestFit="1" customWidth="1"/>
    <col min="367" max="367" width="15.85546875" bestFit="1" customWidth="1"/>
    <col min="368" max="370" width="12.5703125" bestFit="1" customWidth="1"/>
    <col min="371" max="371" width="15.7109375" bestFit="1" customWidth="1"/>
    <col min="372" max="372" width="12.7109375" bestFit="1" customWidth="1"/>
    <col min="373" max="373" width="15" bestFit="1" customWidth="1"/>
    <col min="374" max="374" width="12.5703125" bestFit="1" customWidth="1"/>
    <col min="375" max="375" width="19.28515625" bestFit="1" customWidth="1"/>
    <col min="376" max="376" width="12.85546875" bestFit="1" customWidth="1"/>
    <col min="377" max="377" width="14.140625" bestFit="1" customWidth="1"/>
    <col min="378" max="378" width="12.5703125" bestFit="1" customWidth="1"/>
    <col min="379" max="379" width="15.5703125" bestFit="1" customWidth="1"/>
    <col min="380" max="380" width="12.5703125" bestFit="1" customWidth="1"/>
    <col min="381" max="381" width="14.7109375" bestFit="1" customWidth="1"/>
    <col min="382" max="382" width="16.5703125" bestFit="1" customWidth="1"/>
    <col min="383" max="383" width="15.7109375" bestFit="1" customWidth="1"/>
    <col min="384" max="384" width="12.5703125" bestFit="1" customWidth="1"/>
    <col min="385" max="385" width="16.85546875" bestFit="1" customWidth="1"/>
    <col min="386" max="386" width="16.5703125" bestFit="1" customWidth="1"/>
    <col min="387" max="387" width="14.28515625" bestFit="1" customWidth="1"/>
    <col min="388" max="388" width="12.5703125" bestFit="1" customWidth="1"/>
    <col min="389" max="389" width="15.140625" bestFit="1" customWidth="1"/>
    <col min="390" max="390" width="17" bestFit="1" customWidth="1"/>
    <col min="391" max="392" width="12.5703125" bestFit="1" customWidth="1"/>
    <col min="393" max="393" width="14.85546875" bestFit="1" customWidth="1"/>
    <col min="394" max="394" width="13.42578125" bestFit="1" customWidth="1"/>
    <col min="395" max="395" width="15.7109375" bestFit="1" customWidth="1"/>
    <col min="396" max="396" width="16.7109375" bestFit="1" customWidth="1"/>
    <col min="397" max="397" width="12.5703125" bestFit="1" customWidth="1"/>
    <col min="398" max="398" width="18.28515625" bestFit="1" customWidth="1"/>
    <col min="399" max="399" width="14" bestFit="1" customWidth="1"/>
    <col min="400" max="400" width="12.5703125" bestFit="1" customWidth="1"/>
    <col min="401" max="401" width="13.28515625" bestFit="1" customWidth="1"/>
    <col min="402" max="402" width="30.5703125" bestFit="1" customWidth="1"/>
    <col min="403" max="403" width="12.5703125" bestFit="1" customWidth="1"/>
    <col min="404" max="404" width="14.5703125" bestFit="1" customWidth="1"/>
    <col min="405" max="405" width="12.5703125" bestFit="1" customWidth="1"/>
    <col min="406" max="406" width="12.85546875" bestFit="1" customWidth="1"/>
    <col min="407" max="407" width="17.42578125" bestFit="1" customWidth="1"/>
    <col min="408" max="408" width="14" bestFit="1" customWidth="1"/>
    <col min="409" max="409" width="12.140625" bestFit="1" customWidth="1"/>
    <col min="410" max="410" width="14" bestFit="1" customWidth="1"/>
    <col min="411" max="411" width="22.5703125" bestFit="1" customWidth="1"/>
    <col min="412" max="412" width="16.42578125" bestFit="1" customWidth="1"/>
    <col min="413" max="413" width="13" bestFit="1" customWidth="1"/>
    <col min="414" max="414" width="14.42578125" bestFit="1" customWidth="1"/>
    <col min="415" max="415" width="13.42578125" bestFit="1" customWidth="1"/>
    <col min="416" max="416" width="20.7109375" bestFit="1" customWidth="1"/>
    <col min="417" max="417" width="14.42578125" bestFit="1" customWidth="1"/>
    <col min="418" max="418" width="14.28515625" bestFit="1" customWidth="1"/>
    <col min="419" max="419" width="13.5703125" bestFit="1" customWidth="1"/>
    <col min="420" max="420" width="12.5703125" bestFit="1" customWidth="1"/>
    <col min="421" max="421" width="15" bestFit="1" customWidth="1"/>
    <col min="422" max="422" width="17.7109375" bestFit="1" customWidth="1"/>
    <col min="423" max="423" width="13" bestFit="1" customWidth="1"/>
    <col min="424" max="424" width="13.28515625" bestFit="1" customWidth="1"/>
    <col min="425" max="425" width="12.5703125" bestFit="1" customWidth="1"/>
    <col min="426" max="426" width="20.5703125" bestFit="1" customWidth="1"/>
    <col min="427" max="427" width="14.7109375" bestFit="1" customWidth="1"/>
    <col min="428" max="428" width="15.42578125" bestFit="1" customWidth="1"/>
    <col min="429" max="429" width="12.5703125" bestFit="1" customWidth="1"/>
    <col min="430" max="430" width="12.42578125" bestFit="1" customWidth="1"/>
    <col min="431" max="431" width="15.5703125" bestFit="1" customWidth="1"/>
    <col min="432" max="432" width="14.42578125" bestFit="1" customWidth="1"/>
    <col min="433" max="433" width="12" bestFit="1" customWidth="1"/>
    <col min="434" max="434" width="12.5703125" bestFit="1" customWidth="1"/>
  </cols>
  <sheetData>
    <row r="1" spans="2:24" ht="15.75">
      <c r="B1" s="11" t="s">
        <v>16</v>
      </c>
      <c r="C1" s="11"/>
      <c r="E1" s="11" t="s">
        <v>17</v>
      </c>
      <c r="F1" s="11"/>
      <c r="H1" s="11" t="s">
        <v>18</v>
      </c>
      <c r="I1" s="11"/>
      <c r="K1" s="11" t="s">
        <v>19</v>
      </c>
      <c r="L1" s="11"/>
      <c r="N1" s="11" t="s">
        <v>20</v>
      </c>
      <c r="O1" s="11"/>
      <c r="Q1" s="11" t="s">
        <v>21</v>
      </c>
      <c r="R1" s="11"/>
      <c r="T1" s="11" t="s">
        <v>22</v>
      </c>
      <c r="U1" s="11"/>
      <c r="V1" s="12"/>
      <c r="W1" s="11" t="s">
        <v>23</v>
      </c>
      <c r="X1" s="11"/>
    </row>
    <row r="2" spans="2:24">
      <c r="B2" s="8" t="s">
        <v>2</v>
      </c>
      <c r="C2" t="s">
        <v>554</v>
      </c>
      <c r="E2" s="8" t="s">
        <v>2</v>
      </c>
      <c r="F2" t="s">
        <v>554</v>
      </c>
      <c r="H2" s="8" t="s">
        <v>2</v>
      </c>
      <c r="I2" t="s">
        <v>554</v>
      </c>
      <c r="K2" s="8" t="s">
        <v>2</v>
      </c>
      <c r="L2" t="s">
        <v>554</v>
      </c>
      <c r="N2" s="8" t="s">
        <v>2</v>
      </c>
      <c r="O2" t="s">
        <v>554</v>
      </c>
      <c r="Q2" s="8" t="s">
        <v>2</v>
      </c>
      <c r="R2" t="s">
        <v>554</v>
      </c>
      <c r="T2" s="8" t="s">
        <v>2</v>
      </c>
      <c r="U2" t="s">
        <v>554</v>
      </c>
      <c r="W2" s="8" t="s">
        <v>2</v>
      </c>
      <c r="X2" t="s">
        <v>554</v>
      </c>
    </row>
    <row r="3" spans="2:24">
      <c r="B3" s="8" t="s">
        <v>15</v>
      </c>
      <c r="C3" t="s">
        <v>41</v>
      </c>
      <c r="E3" s="8" t="s">
        <v>15</v>
      </c>
      <c r="F3" t="s">
        <v>41</v>
      </c>
      <c r="H3" s="8" t="s">
        <v>15</v>
      </c>
      <c r="I3" t="s">
        <v>41</v>
      </c>
      <c r="K3" s="8" t="s">
        <v>15</v>
      </c>
      <c r="L3" t="s">
        <v>41</v>
      </c>
      <c r="N3" s="8" t="s">
        <v>15</v>
      </c>
      <c r="O3" t="s">
        <v>41</v>
      </c>
      <c r="Q3" s="8" t="s">
        <v>15</v>
      </c>
      <c r="R3" t="s">
        <v>41</v>
      </c>
      <c r="T3" s="8" t="s">
        <v>15</v>
      </c>
      <c r="U3" t="s">
        <v>41</v>
      </c>
      <c r="W3" s="8" t="s">
        <v>15</v>
      </c>
      <c r="X3" t="s">
        <v>41</v>
      </c>
    </row>
    <row r="5" spans="2:24">
      <c r="B5" s="8" t="s">
        <v>0</v>
      </c>
      <c r="C5" s="10" t="s">
        <v>555</v>
      </c>
      <c r="E5" s="8" t="s">
        <v>0</v>
      </c>
      <c r="F5" s="10" t="s">
        <v>555</v>
      </c>
      <c r="H5" s="8" t="s">
        <v>0</v>
      </c>
      <c r="I5" s="10" t="s">
        <v>555</v>
      </c>
      <c r="K5" s="8" t="s">
        <v>0</v>
      </c>
      <c r="L5" s="10" t="s">
        <v>555</v>
      </c>
      <c r="N5" s="8" t="s">
        <v>0</v>
      </c>
      <c r="O5" s="10" t="s">
        <v>555</v>
      </c>
      <c r="Q5" s="8" t="s">
        <v>0</v>
      </c>
      <c r="R5" s="10" t="s">
        <v>555</v>
      </c>
      <c r="T5" s="8" t="s">
        <v>0</v>
      </c>
      <c r="U5" s="10" t="s">
        <v>555</v>
      </c>
      <c r="W5" s="8" t="s">
        <v>0</v>
      </c>
      <c r="X5" s="10" t="s">
        <v>555</v>
      </c>
    </row>
    <row r="6" spans="2:24">
      <c r="B6" t="s">
        <v>215</v>
      </c>
      <c r="C6" s="10">
        <v>9.2152866250788499</v>
      </c>
      <c r="E6" t="s">
        <v>191</v>
      </c>
      <c r="F6" s="10">
        <v>4.9898113159205124</v>
      </c>
      <c r="H6" t="s">
        <v>191</v>
      </c>
      <c r="I6" s="10">
        <v>9.640270586245963</v>
      </c>
      <c r="K6" t="s">
        <v>403</v>
      </c>
      <c r="L6" s="10">
        <v>7.0784879127902167</v>
      </c>
      <c r="N6" t="s">
        <v>403</v>
      </c>
      <c r="O6" s="10">
        <v>7.2558645380754516</v>
      </c>
      <c r="Q6" t="s">
        <v>403</v>
      </c>
      <c r="R6" s="10">
        <v>12.440028624225498</v>
      </c>
      <c r="T6" t="s">
        <v>382</v>
      </c>
      <c r="U6" s="10">
        <v>9.5858466371789923</v>
      </c>
      <c r="W6" t="s">
        <v>403</v>
      </c>
      <c r="X6" s="10">
        <v>6.54743971940648</v>
      </c>
    </row>
    <row r="7" spans="2:24">
      <c r="B7" t="s">
        <v>403</v>
      </c>
      <c r="C7" s="10">
        <v>7.4733358558488465</v>
      </c>
      <c r="E7" t="s">
        <v>215</v>
      </c>
      <c r="F7" s="10">
        <v>4.641074666467901</v>
      </c>
      <c r="H7" t="s">
        <v>162</v>
      </c>
      <c r="I7" s="10">
        <v>8.0193517028154631</v>
      </c>
      <c r="K7" t="s">
        <v>214</v>
      </c>
      <c r="L7" s="10">
        <v>6.4428037311342203</v>
      </c>
      <c r="N7" t="s">
        <v>454</v>
      </c>
      <c r="O7" s="10">
        <v>6.7722822071385158</v>
      </c>
      <c r="Q7" t="s">
        <v>454</v>
      </c>
      <c r="R7" s="10">
        <v>11.740160445384635</v>
      </c>
      <c r="T7" t="s">
        <v>215</v>
      </c>
      <c r="U7" s="10">
        <v>9.4359122092038987</v>
      </c>
      <c r="W7" t="s">
        <v>214</v>
      </c>
      <c r="X7" s="10">
        <v>5.9782278700722449</v>
      </c>
    </row>
    <row r="8" spans="2:24">
      <c r="B8" t="s">
        <v>452</v>
      </c>
      <c r="C8" s="10">
        <v>6.9088989995781418</v>
      </c>
      <c r="E8" t="s">
        <v>446</v>
      </c>
      <c r="F8" s="10">
        <v>4.6199736971601082</v>
      </c>
      <c r="H8" t="s">
        <v>283</v>
      </c>
      <c r="I8" s="10">
        <v>8.0015408733406961</v>
      </c>
      <c r="K8" t="s">
        <v>454</v>
      </c>
      <c r="L8" s="10">
        <v>6.321450868304316</v>
      </c>
      <c r="N8" t="s">
        <v>214</v>
      </c>
      <c r="O8" s="10">
        <v>6.5979777802145634</v>
      </c>
      <c r="Q8" t="s">
        <v>214</v>
      </c>
      <c r="R8" s="10">
        <v>11.383573872087231</v>
      </c>
      <c r="T8" t="s">
        <v>252</v>
      </c>
      <c r="U8" s="10">
        <v>8.7825557759069142</v>
      </c>
      <c r="W8" t="s">
        <v>254</v>
      </c>
      <c r="X8" s="10">
        <v>5.8884924791894644</v>
      </c>
    </row>
    <row r="9" spans="2:24">
      <c r="B9" t="s">
        <v>214</v>
      </c>
      <c r="C9" s="10">
        <v>6.7882277913615781</v>
      </c>
      <c r="E9" t="s">
        <v>254</v>
      </c>
      <c r="F9" s="10">
        <v>4.6155186642552835</v>
      </c>
      <c r="H9" t="s">
        <v>289</v>
      </c>
      <c r="I9" s="10">
        <v>7.9660032101671536</v>
      </c>
      <c r="K9" t="s">
        <v>445</v>
      </c>
      <c r="L9" s="10">
        <v>6.0165401363072348</v>
      </c>
      <c r="N9" t="s">
        <v>445</v>
      </c>
      <c r="O9" s="10">
        <v>6.4355619468787424</v>
      </c>
      <c r="Q9" t="s">
        <v>445</v>
      </c>
      <c r="R9" s="10">
        <v>11.194034142182408</v>
      </c>
      <c r="T9" t="s">
        <v>463</v>
      </c>
      <c r="U9" s="10">
        <v>8.7156148708009056</v>
      </c>
      <c r="W9" t="s">
        <v>483</v>
      </c>
      <c r="X9" s="10">
        <v>5.776367551877196</v>
      </c>
    </row>
    <row r="10" spans="2:24">
      <c r="B10" t="s">
        <v>210</v>
      </c>
      <c r="C10" s="10">
        <v>6.6173612379277706</v>
      </c>
      <c r="E10" t="s">
        <v>423</v>
      </c>
      <c r="F10" s="10">
        <v>4.5985092250093214</v>
      </c>
      <c r="H10" t="s">
        <v>435</v>
      </c>
      <c r="I10" s="10">
        <v>7.7887331624899865</v>
      </c>
      <c r="K10" t="s">
        <v>470</v>
      </c>
      <c r="L10" s="10">
        <v>5.4718136075058288</v>
      </c>
      <c r="N10" t="s">
        <v>438</v>
      </c>
      <c r="O10" s="10">
        <v>5.7662784666093163</v>
      </c>
      <c r="Q10" t="s">
        <v>438</v>
      </c>
      <c r="R10" s="10">
        <v>10.10852383581749</v>
      </c>
      <c r="T10" t="s">
        <v>283</v>
      </c>
      <c r="U10" s="10">
        <v>8.6443711669532313</v>
      </c>
      <c r="W10" t="s">
        <v>454</v>
      </c>
      <c r="X10" s="10">
        <v>5.4632242520935002</v>
      </c>
    </row>
    <row r="11" spans="2:24">
      <c r="B11" t="s">
        <v>113</v>
      </c>
      <c r="C11" s="10">
        <v>6.539617834821005</v>
      </c>
      <c r="E11" t="s">
        <v>483</v>
      </c>
      <c r="F11" s="10">
        <v>4.5401000176504596</v>
      </c>
      <c r="H11" t="s">
        <v>521</v>
      </c>
      <c r="I11" s="10">
        <v>7.5750889152582062</v>
      </c>
      <c r="K11" t="s">
        <v>438</v>
      </c>
      <c r="L11" s="10">
        <v>5.4104830023377275</v>
      </c>
      <c r="N11" t="s">
        <v>470</v>
      </c>
      <c r="O11" s="10">
        <v>5.5930738313940846</v>
      </c>
      <c r="Q11" t="s">
        <v>470</v>
      </c>
      <c r="R11" s="10">
        <v>9.76986826167823</v>
      </c>
      <c r="T11" t="s">
        <v>289</v>
      </c>
      <c r="U11" s="10">
        <v>8.6031245313675022</v>
      </c>
      <c r="W11" t="s">
        <v>445</v>
      </c>
      <c r="X11" s="10">
        <v>5.2188678370938728</v>
      </c>
    </row>
    <row r="12" spans="2:24">
      <c r="B12" t="s">
        <v>136</v>
      </c>
      <c r="C12" s="10">
        <v>6.2286442223939433</v>
      </c>
      <c r="E12" t="s">
        <v>382</v>
      </c>
      <c r="F12" s="10">
        <v>4.5026225370529644</v>
      </c>
      <c r="H12" t="s">
        <v>117</v>
      </c>
      <c r="I12" s="10">
        <v>7.5297413039189838</v>
      </c>
      <c r="K12" t="s">
        <v>423</v>
      </c>
      <c r="L12" s="10">
        <v>4.6521916795769798</v>
      </c>
      <c r="N12" t="s">
        <v>254</v>
      </c>
      <c r="O12" s="10">
        <v>5.531202975051853</v>
      </c>
      <c r="Q12" t="s">
        <v>215</v>
      </c>
      <c r="R12" s="10">
        <v>9.4753541956237584</v>
      </c>
      <c r="T12" t="s">
        <v>322</v>
      </c>
      <c r="U12" s="10">
        <v>8.2619042917490848</v>
      </c>
      <c r="V12" s="2"/>
      <c r="W12" t="s">
        <v>470</v>
      </c>
      <c r="X12" s="10">
        <v>5.1087724079023671</v>
      </c>
    </row>
    <row r="13" spans="2:24">
      <c r="B13" t="s">
        <v>395</v>
      </c>
      <c r="C13" s="10">
        <v>5.9458792851316655</v>
      </c>
      <c r="E13" t="s">
        <v>454</v>
      </c>
      <c r="F13" s="10">
        <v>4.4155114604963002</v>
      </c>
      <c r="H13" t="s">
        <v>249</v>
      </c>
      <c r="I13" s="10">
        <v>7.4976527466106297</v>
      </c>
      <c r="K13" t="s">
        <v>254</v>
      </c>
      <c r="L13" s="10">
        <v>4.5909046082260421</v>
      </c>
      <c r="N13" t="s">
        <v>483</v>
      </c>
      <c r="O13" s="10">
        <v>5.4293805132568167</v>
      </c>
      <c r="Q13" t="s">
        <v>382</v>
      </c>
      <c r="R13" s="10">
        <v>9.4075275152350351</v>
      </c>
      <c r="T13" t="s">
        <v>182</v>
      </c>
      <c r="U13" s="10">
        <v>8.261904291749083</v>
      </c>
      <c r="W13" t="s">
        <v>382</v>
      </c>
      <c r="X13" s="10">
        <v>4.8270118485161513</v>
      </c>
    </row>
    <row r="14" spans="2:24">
      <c r="B14" t="s">
        <v>454</v>
      </c>
      <c r="C14" s="10">
        <v>5.9160800158657647</v>
      </c>
      <c r="E14" t="s">
        <v>403</v>
      </c>
      <c r="F14" s="10">
        <v>4.3087404960386149</v>
      </c>
      <c r="H14" t="s">
        <v>107</v>
      </c>
      <c r="I14" s="10">
        <v>7.4400457951987509</v>
      </c>
      <c r="K14" t="s">
        <v>272</v>
      </c>
      <c r="L14" s="10">
        <v>4.5522157567163122</v>
      </c>
      <c r="N14" t="s">
        <v>263</v>
      </c>
      <c r="O14" s="10">
        <v>4.8411051911114882</v>
      </c>
      <c r="Q14" t="s">
        <v>423</v>
      </c>
      <c r="R14" s="10">
        <v>8.6300299617549676</v>
      </c>
      <c r="T14" t="s">
        <v>330</v>
      </c>
      <c r="U14" s="10">
        <v>8.2470285350588597</v>
      </c>
      <c r="W14" t="s">
        <v>438</v>
      </c>
      <c r="X14" s="10">
        <v>4.7331717529588087</v>
      </c>
    </row>
    <row r="15" spans="2:24">
      <c r="B15" t="s">
        <v>470</v>
      </c>
      <c r="C15" s="10">
        <v>5.7417440445073957</v>
      </c>
      <c r="E15" t="s">
        <v>445</v>
      </c>
      <c r="F15" s="10">
        <v>4.2450790316633729</v>
      </c>
      <c r="H15" t="s">
        <v>257</v>
      </c>
      <c r="I15" s="10">
        <v>7.4258307299293342</v>
      </c>
      <c r="K15" t="s">
        <v>359</v>
      </c>
      <c r="L15" s="10">
        <v>4.5427367266239873</v>
      </c>
      <c r="N15" t="s">
        <v>272</v>
      </c>
      <c r="O15" s="10">
        <v>4.8184732895818065</v>
      </c>
      <c r="Q15" t="s">
        <v>252</v>
      </c>
      <c r="R15" s="10">
        <v>8.6298804158403826</v>
      </c>
      <c r="T15" t="s">
        <v>423</v>
      </c>
      <c r="U15" s="10">
        <v>8.1530712673799659</v>
      </c>
      <c r="W15" t="s">
        <v>252</v>
      </c>
      <c r="X15" s="10">
        <v>4.4204642058533761</v>
      </c>
    </row>
    <row r="16" spans="2:24">
      <c r="B16" t="s">
        <v>445</v>
      </c>
      <c r="C16" s="10">
        <v>5.6397712342585109</v>
      </c>
      <c r="E16" t="s">
        <v>187</v>
      </c>
      <c r="F16" s="10">
        <v>4.1708548854701704</v>
      </c>
      <c r="H16" t="s">
        <v>164</v>
      </c>
      <c r="I16" s="10">
        <v>7.240944288143794</v>
      </c>
      <c r="K16" t="s">
        <v>483</v>
      </c>
      <c r="L16" s="10">
        <v>4.516195709488267</v>
      </c>
      <c r="N16" t="s">
        <v>525</v>
      </c>
      <c r="O16" s="10">
        <v>4.8184457424865998</v>
      </c>
      <c r="Q16" t="s">
        <v>117</v>
      </c>
      <c r="R16" s="10">
        <v>8.5836939453235903</v>
      </c>
      <c r="T16" t="s">
        <v>521</v>
      </c>
      <c r="U16" s="10">
        <v>8.1494115399244684</v>
      </c>
      <c r="W16" t="s">
        <v>269</v>
      </c>
      <c r="X16" s="10">
        <v>4.4027692645697405</v>
      </c>
    </row>
    <row r="17" spans="2:24">
      <c r="B17" t="s">
        <v>518</v>
      </c>
      <c r="C17" s="10">
        <v>5.6207193001488296</v>
      </c>
      <c r="E17" t="s">
        <v>252</v>
      </c>
      <c r="F17" s="10">
        <v>4.1427247554261726</v>
      </c>
      <c r="H17" t="s">
        <v>226</v>
      </c>
      <c r="I17" s="10">
        <v>6.9093625292907985</v>
      </c>
      <c r="K17" t="s">
        <v>338</v>
      </c>
      <c r="L17" s="10">
        <v>4.4957508063464822</v>
      </c>
      <c r="N17" t="s">
        <v>338</v>
      </c>
      <c r="O17" s="10">
        <v>4.7561176858299961</v>
      </c>
      <c r="Q17" t="s">
        <v>272</v>
      </c>
      <c r="R17" s="10">
        <v>8.5712794268038159</v>
      </c>
      <c r="T17" t="s">
        <v>166</v>
      </c>
      <c r="U17" s="10">
        <v>8.1057088465017362</v>
      </c>
      <c r="W17" t="s">
        <v>463</v>
      </c>
      <c r="X17" s="10">
        <v>4.3865852356314772</v>
      </c>
    </row>
    <row r="18" spans="2:24">
      <c r="B18" t="s">
        <v>82</v>
      </c>
      <c r="C18" s="10">
        <v>5.4900818928796715</v>
      </c>
      <c r="E18" t="s">
        <v>162</v>
      </c>
      <c r="F18" s="10">
        <v>4.1305898396162526</v>
      </c>
      <c r="H18" t="s">
        <v>403</v>
      </c>
      <c r="I18" s="10">
        <v>6.7703385901171771</v>
      </c>
      <c r="K18" t="s">
        <v>263</v>
      </c>
      <c r="L18" s="10">
        <v>4.4782409427815226</v>
      </c>
      <c r="N18" t="s">
        <v>524</v>
      </c>
      <c r="O18" s="10">
        <v>4.7247690776351661</v>
      </c>
      <c r="Q18" t="s">
        <v>463</v>
      </c>
      <c r="R18" s="10">
        <v>8.5650764908908297</v>
      </c>
      <c r="T18" t="s">
        <v>107</v>
      </c>
      <c r="U18" s="10">
        <v>7.992674324698692</v>
      </c>
      <c r="W18" t="s">
        <v>191</v>
      </c>
      <c r="X18" s="10">
        <v>4.3358388975217377</v>
      </c>
    </row>
    <row r="19" spans="2:24">
      <c r="B19" t="s">
        <v>191</v>
      </c>
      <c r="C19" s="10">
        <v>5.4864010918620369</v>
      </c>
      <c r="E19" t="s">
        <v>463</v>
      </c>
      <c r="F19" s="10">
        <v>4.1127332736239399</v>
      </c>
      <c r="H19" t="s">
        <v>434</v>
      </c>
      <c r="I19" s="10">
        <v>6.7122941368115114</v>
      </c>
      <c r="K19" t="s">
        <v>248</v>
      </c>
      <c r="L19" s="10">
        <v>4.4355215259519971</v>
      </c>
      <c r="N19" t="s">
        <v>248</v>
      </c>
      <c r="O19" s="10">
        <v>4.6896050418280657</v>
      </c>
      <c r="Q19" t="s">
        <v>249</v>
      </c>
      <c r="R19" s="10">
        <v>8.5420240003661014</v>
      </c>
      <c r="T19" t="s">
        <v>257</v>
      </c>
      <c r="U19" s="10">
        <v>7.9761756704644009</v>
      </c>
      <c r="W19" t="s">
        <v>485</v>
      </c>
      <c r="X19" s="10">
        <v>4.3278678426281232</v>
      </c>
    </row>
    <row r="20" spans="2:24">
      <c r="B20" t="s">
        <v>155</v>
      </c>
      <c r="C20" s="10">
        <v>5.2955593151659919</v>
      </c>
      <c r="E20" t="s">
        <v>525</v>
      </c>
      <c r="F20" s="10">
        <v>4.087588138021518</v>
      </c>
      <c r="H20" t="s">
        <v>121</v>
      </c>
      <c r="I20" s="10">
        <v>6.5982426120848157</v>
      </c>
      <c r="K20" t="s">
        <v>191</v>
      </c>
      <c r="L20" s="10">
        <v>4.3913454257721867</v>
      </c>
      <c r="N20" t="s">
        <v>359</v>
      </c>
      <c r="O20" s="10">
        <v>4.6315470314435547</v>
      </c>
      <c r="Q20" t="s">
        <v>338</v>
      </c>
      <c r="R20" s="10">
        <v>8.4701449262108106</v>
      </c>
      <c r="T20" t="s">
        <v>450</v>
      </c>
      <c r="U20" s="10">
        <v>7.8602588611130457</v>
      </c>
      <c r="W20" t="s">
        <v>117</v>
      </c>
      <c r="X20" s="10">
        <v>4.3052283510602081</v>
      </c>
    </row>
    <row r="21" spans="2:24">
      <c r="B21" t="s">
        <v>311</v>
      </c>
      <c r="C21" s="10">
        <v>5.2650755665738513</v>
      </c>
      <c r="E21" t="s">
        <v>214</v>
      </c>
      <c r="F21" s="10">
        <v>4.0197509703996692</v>
      </c>
      <c r="H21" t="s">
        <v>118</v>
      </c>
      <c r="I21" s="10">
        <v>6.5948524317747248</v>
      </c>
      <c r="K21" t="s">
        <v>382</v>
      </c>
      <c r="L21" s="10">
        <v>4.3036154470607846</v>
      </c>
      <c r="N21" t="s">
        <v>382</v>
      </c>
      <c r="O21" s="10">
        <v>4.6230704418882071</v>
      </c>
      <c r="Q21" t="s">
        <v>248</v>
      </c>
      <c r="R21" s="10">
        <v>8.3622681255782734</v>
      </c>
      <c r="T21" t="s">
        <v>446</v>
      </c>
      <c r="U21" s="10">
        <v>7.502586509874746</v>
      </c>
      <c r="W21" t="s">
        <v>249</v>
      </c>
      <c r="X21" s="10">
        <v>4.2842717296869335</v>
      </c>
    </row>
    <row r="22" spans="2:24">
      <c r="B22" t="s">
        <v>254</v>
      </c>
      <c r="C22" s="10">
        <v>5.1339990058537941</v>
      </c>
      <c r="E22" t="s">
        <v>524</v>
      </c>
      <c r="F22" s="10">
        <v>4.0182029831450805</v>
      </c>
      <c r="H22" t="s">
        <v>177</v>
      </c>
      <c r="I22" s="10">
        <v>6.5234241075483412</v>
      </c>
      <c r="K22" t="s">
        <v>187</v>
      </c>
      <c r="L22" s="10">
        <v>4.2157024533143108</v>
      </c>
      <c r="N22" t="s">
        <v>191</v>
      </c>
      <c r="O22" s="10">
        <v>4.5580326927814214</v>
      </c>
      <c r="Q22" t="s">
        <v>254</v>
      </c>
      <c r="R22" s="10">
        <v>8.2463335516747129</v>
      </c>
      <c r="T22" t="s">
        <v>187</v>
      </c>
      <c r="U22" s="10">
        <v>7.4695720776074026</v>
      </c>
      <c r="W22" t="s">
        <v>359</v>
      </c>
      <c r="X22" s="10">
        <v>4.2768473973369447</v>
      </c>
    </row>
    <row r="23" spans="2:24">
      <c r="B23" t="s">
        <v>438</v>
      </c>
      <c r="C23" s="10">
        <v>5.09056489057002</v>
      </c>
      <c r="E23" t="s">
        <v>435</v>
      </c>
      <c r="F23" s="10">
        <v>4.0083428816054845</v>
      </c>
      <c r="H23" t="s">
        <v>395</v>
      </c>
      <c r="I23" s="10">
        <v>6.4511173740553467</v>
      </c>
      <c r="K23" t="s">
        <v>117</v>
      </c>
      <c r="L23" s="10">
        <v>4.1653531426941797</v>
      </c>
      <c r="N23" t="s">
        <v>252</v>
      </c>
      <c r="O23" s="10">
        <v>4.2458512571692637</v>
      </c>
      <c r="Q23" t="s">
        <v>263</v>
      </c>
      <c r="R23" s="10">
        <v>8.2298852365290944</v>
      </c>
      <c r="T23" t="s">
        <v>434</v>
      </c>
      <c r="U23" s="10">
        <v>7.4693038786678372</v>
      </c>
      <c r="W23" t="s">
        <v>215</v>
      </c>
      <c r="X23" s="10">
        <v>4.2488704062460405</v>
      </c>
    </row>
    <row r="24" spans="2:24">
      <c r="B24" t="s">
        <v>153</v>
      </c>
      <c r="C24" s="10">
        <v>5.0884076434947172</v>
      </c>
      <c r="E24" t="s">
        <v>117</v>
      </c>
      <c r="F24" s="10">
        <v>3.9910522703673434</v>
      </c>
      <c r="H24" t="s">
        <v>414</v>
      </c>
      <c r="I24" s="10">
        <v>6.2885460738923786</v>
      </c>
      <c r="K24" t="s">
        <v>249</v>
      </c>
      <c r="L24" s="10">
        <v>4.1456681141242324</v>
      </c>
      <c r="N24" t="s">
        <v>463</v>
      </c>
      <c r="O24" s="10">
        <v>4.2144163251093518</v>
      </c>
      <c r="Q24" t="s">
        <v>359</v>
      </c>
      <c r="R24" s="10">
        <v>8.2258190085530689</v>
      </c>
      <c r="T24" t="s">
        <v>452</v>
      </c>
      <c r="U24" s="10">
        <v>7.0319560024006842</v>
      </c>
      <c r="W24" t="s">
        <v>358</v>
      </c>
      <c r="X24" s="10">
        <v>4.2335285520603847</v>
      </c>
    </row>
    <row r="25" spans="2:24">
      <c r="B25" t="s">
        <v>142</v>
      </c>
      <c r="C25" s="10">
        <v>5.0821730750210055</v>
      </c>
      <c r="E25" t="s">
        <v>249</v>
      </c>
      <c r="F25" s="10">
        <v>3.9729517951821851</v>
      </c>
      <c r="H25" t="s">
        <v>214</v>
      </c>
      <c r="I25" s="10">
        <v>6.1732260568287831</v>
      </c>
      <c r="K25" t="s">
        <v>525</v>
      </c>
      <c r="L25" s="10">
        <v>4.0679423170616165</v>
      </c>
      <c r="N25" t="s">
        <v>157</v>
      </c>
      <c r="O25" s="10">
        <v>4.1990742923138278</v>
      </c>
      <c r="Q25" t="s">
        <v>164</v>
      </c>
      <c r="R25" s="10">
        <v>8.2086644407062046</v>
      </c>
      <c r="T25" t="s">
        <v>514</v>
      </c>
      <c r="U25" s="10">
        <v>6.9097536936032053</v>
      </c>
      <c r="W25" t="s">
        <v>182</v>
      </c>
      <c r="X25" s="10">
        <v>4.1569611041275021</v>
      </c>
    </row>
    <row r="26" spans="2:24">
      <c r="B26" t="s">
        <v>483</v>
      </c>
      <c r="C26" s="10">
        <v>5.0436299457080676</v>
      </c>
      <c r="E26" t="s">
        <v>322</v>
      </c>
      <c r="F26" s="10">
        <v>3.9094576747421419</v>
      </c>
      <c r="H26" t="s">
        <v>310</v>
      </c>
      <c r="I26" s="10">
        <v>6.135728220404796</v>
      </c>
      <c r="K26" t="s">
        <v>524</v>
      </c>
      <c r="L26" s="10">
        <v>3.9992101302228633</v>
      </c>
      <c r="N26" t="s">
        <v>423</v>
      </c>
      <c r="O26" s="10">
        <v>4.1260628210915993</v>
      </c>
      <c r="Q26" t="s">
        <v>322</v>
      </c>
      <c r="R26" s="10">
        <v>8.1258498884549599</v>
      </c>
      <c r="T26" t="s">
        <v>403</v>
      </c>
      <c r="U26" s="10">
        <v>6.8452905044940211</v>
      </c>
      <c r="W26" t="s">
        <v>322</v>
      </c>
      <c r="X26" s="10">
        <v>4.1569611041275021</v>
      </c>
    </row>
    <row r="27" spans="2:24">
      <c r="B27" t="s">
        <v>285</v>
      </c>
      <c r="C27" s="10">
        <v>5.0364474521327942</v>
      </c>
      <c r="E27" t="s">
        <v>182</v>
      </c>
      <c r="F27" s="10">
        <v>3.909457674742141</v>
      </c>
      <c r="H27" t="s">
        <v>334</v>
      </c>
      <c r="I27" s="10">
        <v>6.1223689281307347</v>
      </c>
      <c r="K27" t="s">
        <v>157</v>
      </c>
      <c r="L27" s="10">
        <v>3.9913305830426684</v>
      </c>
      <c r="N27" t="s">
        <v>358</v>
      </c>
      <c r="O27" s="10">
        <v>4.0283034389571197</v>
      </c>
      <c r="Q27" t="s">
        <v>182</v>
      </c>
      <c r="R27" s="10">
        <v>8.1258498884549599</v>
      </c>
      <c r="T27" t="s">
        <v>384</v>
      </c>
      <c r="U27" s="10">
        <v>6.7966422577620511</v>
      </c>
      <c r="W27" t="s">
        <v>330</v>
      </c>
      <c r="X27" s="10">
        <v>4.149432444078192</v>
      </c>
    </row>
    <row r="28" spans="2:24">
      <c r="B28" t="s">
        <v>218</v>
      </c>
      <c r="C28" s="10">
        <v>4.9551574558870843</v>
      </c>
      <c r="E28" t="s">
        <v>438</v>
      </c>
      <c r="F28" s="10">
        <v>3.906318278057185</v>
      </c>
      <c r="H28" t="s">
        <v>135</v>
      </c>
      <c r="I28" s="10">
        <v>6.1115991189456551</v>
      </c>
      <c r="K28" t="s">
        <v>164</v>
      </c>
      <c r="L28" s="10">
        <v>3.9881878855646558</v>
      </c>
      <c r="N28" t="s">
        <v>117</v>
      </c>
      <c r="O28" s="10">
        <v>4.0244822837018877</v>
      </c>
      <c r="Q28" t="s">
        <v>483</v>
      </c>
      <c r="R28" s="10">
        <v>8.1238902543369189</v>
      </c>
      <c r="T28" t="s">
        <v>334</v>
      </c>
      <c r="U28" s="10">
        <v>6.7846097279447148</v>
      </c>
      <c r="W28" t="s">
        <v>164</v>
      </c>
      <c r="X28" s="10">
        <v>4.1166187587007368</v>
      </c>
    </row>
    <row r="29" spans="2:24">
      <c r="B29" t="s">
        <v>396</v>
      </c>
      <c r="C29" s="10">
        <v>4.9134849865044945</v>
      </c>
      <c r="E29" t="s">
        <v>330</v>
      </c>
      <c r="F29" s="10">
        <v>3.9027929010083122</v>
      </c>
      <c r="H29" t="s">
        <v>278</v>
      </c>
      <c r="I29" s="10">
        <v>6.1085123686900786</v>
      </c>
      <c r="K29" t="s">
        <v>118</v>
      </c>
      <c r="L29" s="10">
        <v>3.976105412080436</v>
      </c>
      <c r="N29" t="s">
        <v>485</v>
      </c>
      <c r="O29" s="10">
        <v>4.0220906660766724</v>
      </c>
      <c r="Q29" t="s">
        <v>330</v>
      </c>
      <c r="R29" s="10">
        <v>8.1114490162439488</v>
      </c>
      <c r="T29" t="s">
        <v>210</v>
      </c>
      <c r="U29" s="10">
        <v>6.7280851335631997</v>
      </c>
      <c r="W29" t="s">
        <v>423</v>
      </c>
      <c r="X29" s="10">
        <v>4.0931747046043734</v>
      </c>
    </row>
    <row r="30" spans="2:24">
      <c r="B30" t="s">
        <v>391</v>
      </c>
      <c r="C30" s="10">
        <v>4.8687868348760182</v>
      </c>
      <c r="E30" t="s">
        <v>198</v>
      </c>
      <c r="F30" s="10">
        <v>3.8633433622043873</v>
      </c>
      <c r="H30" t="s">
        <v>420</v>
      </c>
      <c r="I30" s="10">
        <v>6.0698986852762822</v>
      </c>
      <c r="K30" t="s">
        <v>252</v>
      </c>
      <c r="L30" s="10">
        <v>3.9723365279095662</v>
      </c>
      <c r="N30" t="s">
        <v>249</v>
      </c>
      <c r="O30" s="10">
        <v>4.0060778993045973</v>
      </c>
      <c r="Q30" t="s">
        <v>166</v>
      </c>
      <c r="R30" s="10">
        <v>7.9746407302393347</v>
      </c>
      <c r="T30" t="s">
        <v>113</v>
      </c>
      <c r="U30" s="10">
        <v>6.6470529018732023</v>
      </c>
      <c r="W30" t="s">
        <v>446</v>
      </c>
      <c r="X30" s="10">
        <v>4.0798957408596603</v>
      </c>
    </row>
    <row r="31" spans="2:24">
      <c r="B31" t="s">
        <v>381</v>
      </c>
      <c r="C31" s="10">
        <v>4.8163057326210374</v>
      </c>
      <c r="E31" t="s">
        <v>166</v>
      </c>
      <c r="F31" s="10">
        <v>3.8394775505369321</v>
      </c>
      <c r="H31" t="s">
        <v>518</v>
      </c>
      <c r="I31" s="10">
        <v>6.0415311810017123</v>
      </c>
      <c r="K31" t="s">
        <v>463</v>
      </c>
      <c r="L31" s="10">
        <v>3.9447299513136316</v>
      </c>
      <c r="N31" t="s">
        <v>322</v>
      </c>
      <c r="O31" s="10">
        <v>4.0013573411477266</v>
      </c>
      <c r="Q31" t="s">
        <v>187</v>
      </c>
      <c r="R31" s="10">
        <v>7.8680344351338523</v>
      </c>
      <c r="T31" t="s">
        <v>327</v>
      </c>
      <c r="U31" s="10">
        <v>6.6453205822178578</v>
      </c>
      <c r="W31" t="s">
        <v>166</v>
      </c>
      <c r="X31" s="10">
        <v>4.077910173609741</v>
      </c>
    </row>
    <row r="32" spans="2:24">
      <c r="B32" t="s">
        <v>138</v>
      </c>
      <c r="C32" s="10">
        <v>4.7534121933646105</v>
      </c>
      <c r="E32" t="s">
        <v>164</v>
      </c>
      <c r="F32" s="10">
        <v>3.8281479937009246</v>
      </c>
      <c r="H32" t="s">
        <v>318</v>
      </c>
      <c r="I32" s="10">
        <v>6.0256468008918267</v>
      </c>
      <c r="K32" t="s">
        <v>446</v>
      </c>
      <c r="L32" s="10">
        <v>3.8992334961158059</v>
      </c>
      <c r="N32" t="s">
        <v>182</v>
      </c>
      <c r="O32" s="10">
        <v>4.0013573411477257</v>
      </c>
      <c r="Q32" t="s">
        <v>226</v>
      </c>
      <c r="R32" s="10">
        <v>7.7780750094788385</v>
      </c>
      <c r="T32" t="s">
        <v>374</v>
      </c>
      <c r="U32" s="10">
        <v>6.6106952991342558</v>
      </c>
      <c r="W32" t="s">
        <v>272</v>
      </c>
      <c r="X32" s="10">
        <v>4.0453536959228167</v>
      </c>
    </row>
    <row r="33" spans="2:24">
      <c r="B33" t="s">
        <v>359</v>
      </c>
      <c r="C33" s="10">
        <v>4.7404322579490792</v>
      </c>
      <c r="E33" t="s">
        <v>514</v>
      </c>
      <c r="F33" s="10">
        <v>3.8205856168952459</v>
      </c>
      <c r="H33" t="s">
        <v>229</v>
      </c>
      <c r="I33" s="10">
        <v>6.0172461569108737</v>
      </c>
      <c r="K33" t="s">
        <v>501</v>
      </c>
      <c r="L33" s="10">
        <v>3.8651393022214413</v>
      </c>
      <c r="N33" t="s">
        <v>330</v>
      </c>
      <c r="O33" s="10">
        <v>3.9943718006899682</v>
      </c>
      <c r="Q33" t="s">
        <v>450</v>
      </c>
      <c r="R33" s="10">
        <v>7.7370263387576346</v>
      </c>
      <c r="T33" t="s">
        <v>198</v>
      </c>
      <c r="U33" s="10">
        <v>6.4910636815919531</v>
      </c>
      <c r="W33" t="s">
        <v>338</v>
      </c>
      <c r="X33" s="10">
        <v>4.0001025079599222</v>
      </c>
    </row>
    <row r="34" spans="2:24">
      <c r="B34" t="s">
        <v>118</v>
      </c>
      <c r="C34" s="10">
        <v>4.6596032758470036</v>
      </c>
      <c r="E34" t="s">
        <v>269</v>
      </c>
      <c r="F34" s="10">
        <v>3.7729556969389257</v>
      </c>
      <c r="H34" t="s">
        <v>378</v>
      </c>
      <c r="I34" s="10">
        <v>5.9520539029248933</v>
      </c>
      <c r="K34" t="s">
        <v>514</v>
      </c>
      <c r="L34" s="10">
        <v>3.8581969918039341</v>
      </c>
      <c r="N34" t="s">
        <v>501</v>
      </c>
      <c r="O34" s="10">
        <v>3.9302831247127172</v>
      </c>
      <c r="Q34" t="s">
        <v>157</v>
      </c>
      <c r="R34" s="10">
        <v>7.5666767209133026</v>
      </c>
      <c r="T34" t="s">
        <v>298</v>
      </c>
      <c r="U34" s="10">
        <v>6.3759733739712976</v>
      </c>
      <c r="W34" t="s">
        <v>479</v>
      </c>
      <c r="X34" s="10">
        <v>3.9644287265109401</v>
      </c>
    </row>
    <row r="35" spans="2:24">
      <c r="B35" t="s">
        <v>317</v>
      </c>
      <c r="C35" s="10">
        <v>4.6219472248541233</v>
      </c>
      <c r="E35" t="s">
        <v>450</v>
      </c>
      <c r="F35" s="10">
        <v>3.7295087839287464</v>
      </c>
      <c r="H35" t="s">
        <v>468</v>
      </c>
      <c r="I35" s="10">
        <v>5.9112727067953745</v>
      </c>
      <c r="K35" t="s">
        <v>226</v>
      </c>
      <c r="L35" s="10">
        <v>3.7847759236752028</v>
      </c>
      <c r="N35" t="s">
        <v>166</v>
      </c>
      <c r="O35" s="10">
        <v>3.9280091663412655</v>
      </c>
      <c r="Q35" t="s">
        <v>525</v>
      </c>
      <c r="R35" s="10">
        <v>7.3892304703101521</v>
      </c>
      <c r="T35" t="s">
        <v>318</v>
      </c>
      <c r="U35" s="10">
        <v>6.351058228386627</v>
      </c>
      <c r="W35" t="s">
        <v>450</v>
      </c>
      <c r="X35" s="10">
        <v>3.9536872827961154</v>
      </c>
    </row>
    <row r="36" spans="2:24">
      <c r="B36" t="s">
        <v>296</v>
      </c>
      <c r="C36" s="10">
        <v>4.5911186303319838</v>
      </c>
      <c r="E36" t="s">
        <v>395</v>
      </c>
      <c r="F36" s="10">
        <v>3.7177538864239499</v>
      </c>
      <c r="H36" t="s">
        <v>430</v>
      </c>
      <c r="I36" s="10">
        <v>5.8553413677444919</v>
      </c>
      <c r="K36" t="s">
        <v>322</v>
      </c>
      <c r="L36" s="10">
        <v>3.7576187099411844</v>
      </c>
      <c r="N36" t="s">
        <v>437</v>
      </c>
      <c r="O36" s="10">
        <v>3.9152481101189753</v>
      </c>
      <c r="Q36" t="s">
        <v>420</v>
      </c>
      <c r="R36" s="10">
        <v>7.2851380187746235</v>
      </c>
      <c r="T36" t="s">
        <v>136</v>
      </c>
      <c r="U36" s="10">
        <v>6.3229239751132189</v>
      </c>
      <c r="W36" t="s">
        <v>248</v>
      </c>
      <c r="X36" s="10">
        <v>3.9518345741328353</v>
      </c>
    </row>
    <row r="37" spans="2:24">
      <c r="B37" t="s">
        <v>324</v>
      </c>
      <c r="C37" s="10">
        <v>4.5842718480160354</v>
      </c>
      <c r="E37" t="s">
        <v>460</v>
      </c>
      <c r="F37" s="10">
        <v>3.6901841810702423</v>
      </c>
      <c r="H37" t="s">
        <v>352</v>
      </c>
      <c r="I37" s="10">
        <v>5.8422139524066772</v>
      </c>
      <c r="K37" t="s">
        <v>182</v>
      </c>
      <c r="L37" s="10">
        <v>3.757618709941184</v>
      </c>
      <c r="N37" t="s">
        <v>269</v>
      </c>
      <c r="O37" s="10">
        <v>3.8963244189049027</v>
      </c>
      <c r="Q37" t="s">
        <v>524</v>
      </c>
      <c r="R37" s="10">
        <v>7.2765826367593807</v>
      </c>
      <c r="T37" t="s">
        <v>460</v>
      </c>
      <c r="U37" s="10">
        <v>6.2595708950197722</v>
      </c>
      <c r="W37" t="s">
        <v>226</v>
      </c>
      <c r="X37" s="10">
        <v>3.9000670045102326</v>
      </c>
    </row>
    <row r="38" spans="2:24">
      <c r="B38" t="s">
        <v>172</v>
      </c>
      <c r="C38" s="10">
        <v>4.5639493489546084</v>
      </c>
      <c r="E38" t="s">
        <v>118</v>
      </c>
      <c r="F38" s="10">
        <v>3.6566213054706855</v>
      </c>
      <c r="H38" t="s">
        <v>376</v>
      </c>
      <c r="I38" s="10">
        <v>5.7491985555770473</v>
      </c>
      <c r="K38" t="s">
        <v>330</v>
      </c>
      <c r="L38" s="10">
        <v>3.7514839151420878</v>
      </c>
      <c r="N38" t="s">
        <v>164</v>
      </c>
      <c r="O38" s="10">
        <v>3.8588428241262784</v>
      </c>
      <c r="Q38" t="s">
        <v>514</v>
      </c>
      <c r="R38" s="10">
        <v>7.2439238133298911</v>
      </c>
      <c r="T38" t="s">
        <v>319</v>
      </c>
      <c r="U38" s="10">
        <v>6.2392735360167846</v>
      </c>
      <c r="W38" t="s">
        <v>283</v>
      </c>
      <c r="X38" s="10">
        <v>3.8761338060729944</v>
      </c>
    </row>
    <row r="39" spans="2:24">
      <c r="B39" t="s">
        <v>50</v>
      </c>
      <c r="C39" s="10">
        <v>4.5436268498931813</v>
      </c>
      <c r="E39" t="s">
        <v>226</v>
      </c>
      <c r="F39" s="10">
        <v>3.6411097501209619</v>
      </c>
      <c r="H39" t="s">
        <v>155</v>
      </c>
      <c r="I39" s="10">
        <v>5.631944987948077</v>
      </c>
      <c r="K39" t="s">
        <v>414</v>
      </c>
      <c r="L39" s="10">
        <v>3.7428383313964049</v>
      </c>
      <c r="N39" t="s">
        <v>118</v>
      </c>
      <c r="O39" s="10">
        <v>3.854629816786824</v>
      </c>
      <c r="Q39" t="s">
        <v>283</v>
      </c>
      <c r="R39" s="10">
        <v>7.1012721268865286</v>
      </c>
      <c r="T39" t="s">
        <v>214</v>
      </c>
      <c r="U39" s="10">
        <v>6.2387960947155401</v>
      </c>
      <c r="W39" t="s">
        <v>289</v>
      </c>
      <c r="X39" s="10">
        <v>3.8594718717384207</v>
      </c>
    </row>
    <row r="40" spans="2:24">
      <c r="B40" t="s">
        <v>476</v>
      </c>
      <c r="C40" s="10">
        <v>4.5247679709706663</v>
      </c>
      <c r="E40" t="s">
        <v>178</v>
      </c>
      <c r="F40" s="10">
        <v>3.5822176311221159</v>
      </c>
      <c r="H40" t="s">
        <v>311</v>
      </c>
      <c r="I40" s="10">
        <v>5.5935462823492994</v>
      </c>
      <c r="K40" t="s">
        <v>121</v>
      </c>
      <c r="L40" s="10">
        <v>3.7132688893314594</v>
      </c>
      <c r="N40" t="s">
        <v>162</v>
      </c>
      <c r="O40" s="10">
        <v>3.8228971292017135</v>
      </c>
      <c r="Q40" t="s">
        <v>501</v>
      </c>
      <c r="R40" s="10">
        <v>7.0997078991309603</v>
      </c>
      <c r="T40" t="s">
        <v>267</v>
      </c>
      <c r="U40" s="10">
        <v>6.2292088036804261</v>
      </c>
      <c r="W40" t="s">
        <v>163</v>
      </c>
      <c r="X40" s="10">
        <v>3.8540399515538137</v>
      </c>
    </row>
    <row r="41" spans="2:24">
      <c r="B41" t="s">
        <v>525</v>
      </c>
      <c r="C41" s="10">
        <v>4.5014155848337092</v>
      </c>
      <c r="E41" t="s">
        <v>470</v>
      </c>
      <c r="F41" s="10">
        <v>3.5783274092588604</v>
      </c>
      <c r="H41" t="s">
        <v>342</v>
      </c>
      <c r="I41" s="10">
        <v>5.5707647122705044</v>
      </c>
      <c r="K41" t="s">
        <v>457</v>
      </c>
      <c r="L41" s="10">
        <v>3.7103896976101844</v>
      </c>
      <c r="N41" t="s">
        <v>450</v>
      </c>
      <c r="O41" s="10">
        <v>3.8127477487882548</v>
      </c>
      <c r="Q41" t="s">
        <v>289</v>
      </c>
      <c r="R41" s="10">
        <v>7.0737297456530781</v>
      </c>
      <c r="T41" t="s">
        <v>395</v>
      </c>
      <c r="U41" s="10">
        <v>6.2231987366426171</v>
      </c>
      <c r="W41" t="s">
        <v>118</v>
      </c>
      <c r="X41" s="10">
        <v>3.8189666579321502</v>
      </c>
    </row>
    <row r="42" spans="2:24">
      <c r="B42" t="s">
        <v>162</v>
      </c>
      <c r="C42" s="10">
        <v>4.4844680677988809</v>
      </c>
      <c r="E42" t="s">
        <v>327</v>
      </c>
      <c r="F42" s="10">
        <v>3.5524227135740842</v>
      </c>
      <c r="H42" t="s">
        <v>306</v>
      </c>
      <c r="I42" s="10">
        <v>5.56438691303536</v>
      </c>
      <c r="K42" t="s">
        <v>162</v>
      </c>
      <c r="L42" s="10">
        <v>3.7041129786460676</v>
      </c>
      <c r="N42" t="s">
        <v>457</v>
      </c>
      <c r="O42" s="10">
        <v>3.80505562692335</v>
      </c>
      <c r="Q42" t="s">
        <v>452</v>
      </c>
      <c r="R42" s="10">
        <v>7.0539553215342465</v>
      </c>
      <c r="T42" t="s">
        <v>178</v>
      </c>
      <c r="U42" s="10">
        <v>6.1270332030076791</v>
      </c>
      <c r="W42" t="s">
        <v>263</v>
      </c>
      <c r="X42" s="10">
        <v>3.787473178514281</v>
      </c>
    </row>
    <row r="43" spans="2:24">
      <c r="B43" t="s">
        <v>472</v>
      </c>
      <c r="C43" s="10">
        <v>4.4683530486398038</v>
      </c>
      <c r="E43" t="s">
        <v>283</v>
      </c>
      <c r="F43" s="10">
        <v>3.5363052561971249</v>
      </c>
      <c r="H43" t="s">
        <v>454</v>
      </c>
      <c r="I43" s="10">
        <v>5.4632242520935002</v>
      </c>
      <c r="K43" t="s">
        <v>283</v>
      </c>
      <c r="L43" s="10">
        <v>3.6984279215406279</v>
      </c>
      <c r="N43" t="s">
        <v>479</v>
      </c>
      <c r="O43" s="10">
        <v>3.7839295306490328</v>
      </c>
      <c r="Q43" t="s">
        <v>521</v>
      </c>
      <c r="R43" s="10">
        <v>6.770763552085123</v>
      </c>
      <c r="T43" t="s">
        <v>437</v>
      </c>
      <c r="U43" s="10">
        <v>5.9910021351216578</v>
      </c>
      <c r="W43" t="s">
        <v>187</v>
      </c>
      <c r="X43" s="10">
        <v>3.7486867046303001</v>
      </c>
    </row>
    <row r="44" spans="2:24">
      <c r="B44" t="s">
        <v>519</v>
      </c>
      <c r="C44" s="10">
        <v>4.466460418640593</v>
      </c>
      <c r="E44" t="s">
        <v>289</v>
      </c>
      <c r="F44" s="10">
        <v>3.5226613374031892</v>
      </c>
      <c r="H44" t="s">
        <v>279</v>
      </c>
      <c r="I44" s="10">
        <v>5.4440156871596272</v>
      </c>
      <c r="K44" t="s">
        <v>215</v>
      </c>
      <c r="L44" s="10">
        <v>3.6938037680309419</v>
      </c>
      <c r="N44" t="s">
        <v>187</v>
      </c>
      <c r="O44" s="10">
        <v>3.7761622000655528</v>
      </c>
      <c r="Q44" t="s">
        <v>210</v>
      </c>
      <c r="R44" s="10">
        <v>6.7478796211577627</v>
      </c>
      <c r="T44" t="s">
        <v>518</v>
      </c>
      <c r="U44" s="10">
        <v>5.8516981644621282</v>
      </c>
      <c r="W44" t="s">
        <v>521</v>
      </c>
      <c r="X44" s="10">
        <v>3.6761905940581103</v>
      </c>
    </row>
    <row r="45" spans="2:24">
      <c r="B45" t="s">
        <v>524</v>
      </c>
      <c r="C45" s="10">
        <v>4.4182760494996405</v>
      </c>
      <c r="E45" t="s">
        <v>358</v>
      </c>
      <c r="F45" s="10">
        <v>3.5023394403680865</v>
      </c>
      <c r="H45" t="s">
        <v>451</v>
      </c>
      <c r="I45" s="10">
        <v>5.4286140595763399</v>
      </c>
      <c r="K45" t="s">
        <v>166</v>
      </c>
      <c r="L45" s="10">
        <v>3.6932033645506697</v>
      </c>
      <c r="N45" t="s">
        <v>435</v>
      </c>
      <c r="O45" s="10">
        <v>3.7183046709688288</v>
      </c>
      <c r="Q45" t="s">
        <v>384</v>
      </c>
      <c r="R45" s="10">
        <v>6.7073639756702708</v>
      </c>
      <c r="T45" t="s">
        <v>496</v>
      </c>
      <c r="U45" s="10">
        <v>5.8305073477325973</v>
      </c>
      <c r="W45" t="s">
        <v>501</v>
      </c>
      <c r="X45" s="10">
        <v>3.6701050963982533</v>
      </c>
    </row>
    <row r="46" spans="2:24">
      <c r="B46" t="s">
        <v>414</v>
      </c>
      <c r="C46" s="10">
        <v>4.3456534793726522</v>
      </c>
      <c r="E46" t="s">
        <v>298</v>
      </c>
      <c r="F46" s="10">
        <v>3.4866079422075273</v>
      </c>
      <c r="H46" t="s">
        <v>390</v>
      </c>
      <c r="I46" s="10">
        <v>5.4079482217318242</v>
      </c>
      <c r="K46" t="s">
        <v>289</v>
      </c>
      <c r="L46" s="10">
        <v>3.6833441922196632</v>
      </c>
      <c r="N46" t="s">
        <v>226</v>
      </c>
      <c r="O46" s="10">
        <v>3.6686641853542832</v>
      </c>
      <c r="Q46" t="s">
        <v>113</v>
      </c>
      <c r="R46" s="10">
        <v>6.6662594343907005</v>
      </c>
      <c r="T46" t="s">
        <v>342</v>
      </c>
      <c r="U46" s="10">
        <v>5.8231012928892794</v>
      </c>
      <c r="W46" t="s">
        <v>162</v>
      </c>
      <c r="X46" s="10">
        <v>3.6645580928601174</v>
      </c>
    </row>
    <row r="47" spans="2:24">
      <c r="B47" t="s">
        <v>194</v>
      </c>
      <c r="C47" s="10">
        <v>4.3454824840442647</v>
      </c>
      <c r="E47" t="s">
        <v>452</v>
      </c>
      <c r="F47" s="10">
        <v>3.4730963046510404</v>
      </c>
      <c r="H47" t="s">
        <v>142</v>
      </c>
      <c r="I47" s="10">
        <v>5.3631540487566287</v>
      </c>
      <c r="K47" t="s">
        <v>177</v>
      </c>
      <c r="L47" s="10">
        <v>3.6639339213140616</v>
      </c>
      <c r="N47" t="s">
        <v>414</v>
      </c>
      <c r="O47" s="10">
        <v>3.6357021824275026</v>
      </c>
      <c r="Q47" t="s">
        <v>107</v>
      </c>
      <c r="R47" s="10">
        <v>6.6661025033980108</v>
      </c>
      <c r="T47" t="s">
        <v>273</v>
      </c>
      <c r="U47" s="10">
        <v>5.716066091763345</v>
      </c>
      <c r="W47" t="s">
        <v>420</v>
      </c>
      <c r="X47" s="10">
        <v>3.6579981441769975</v>
      </c>
    </row>
    <row r="48" spans="2:24">
      <c r="B48" t="s">
        <v>435</v>
      </c>
      <c r="C48" s="10">
        <v>4.3419166212858311</v>
      </c>
      <c r="E48" t="s">
        <v>414</v>
      </c>
      <c r="F48" s="10">
        <v>3.4610673571014647</v>
      </c>
      <c r="H48" t="s">
        <v>285</v>
      </c>
      <c r="I48" s="10">
        <v>5.3055559903584619</v>
      </c>
      <c r="K48" t="s">
        <v>437</v>
      </c>
      <c r="L48" s="10">
        <v>3.6473840066709391</v>
      </c>
      <c r="N48" t="s">
        <v>215</v>
      </c>
      <c r="O48" s="10">
        <v>3.6226433443378556</v>
      </c>
      <c r="Q48" t="s">
        <v>257</v>
      </c>
      <c r="R48" s="10">
        <v>6.6550855509046301</v>
      </c>
      <c r="T48" t="s">
        <v>286</v>
      </c>
      <c r="U48" s="10">
        <v>5.6599266037333722</v>
      </c>
      <c r="W48" t="s">
        <v>107</v>
      </c>
      <c r="X48" s="10">
        <v>3.6128752435867302</v>
      </c>
    </row>
    <row r="49" spans="2:24">
      <c r="B49" t="s">
        <v>446</v>
      </c>
      <c r="C49" s="10">
        <v>4.3193412593726546</v>
      </c>
      <c r="E49" t="s">
        <v>518</v>
      </c>
      <c r="F49" s="10">
        <v>3.4307140725045437</v>
      </c>
      <c r="H49" t="s">
        <v>215</v>
      </c>
      <c r="I49" s="10">
        <v>5.2786832698001627</v>
      </c>
      <c r="K49" t="s">
        <v>178</v>
      </c>
      <c r="L49" s="10">
        <v>3.6355635185764976</v>
      </c>
      <c r="N49" t="s">
        <v>283</v>
      </c>
      <c r="O49" s="10">
        <v>3.5696161743596169</v>
      </c>
      <c r="Q49" t="s">
        <v>298</v>
      </c>
      <c r="R49" s="10">
        <v>6.6488415925400677</v>
      </c>
      <c r="T49" t="s">
        <v>451</v>
      </c>
      <c r="U49" s="10">
        <v>5.6581147505463578</v>
      </c>
      <c r="W49" t="s">
        <v>257</v>
      </c>
      <c r="X49" s="10">
        <v>3.6062104698529005</v>
      </c>
    </row>
    <row r="50" spans="2:24">
      <c r="B50" t="s">
        <v>272</v>
      </c>
      <c r="C50" s="10">
        <v>4.3128068386384921</v>
      </c>
      <c r="E50" t="s">
        <v>272</v>
      </c>
      <c r="F50" s="10">
        <v>3.4265825524533899</v>
      </c>
      <c r="H50" t="s">
        <v>296</v>
      </c>
      <c r="I50" s="10">
        <v>5.2638899758961539</v>
      </c>
      <c r="K50" t="s">
        <v>435</v>
      </c>
      <c r="L50" s="10">
        <v>3.6063360044614572</v>
      </c>
      <c r="N50" t="s">
        <v>289</v>
      </c>
      <c r="O50" s="10">
        <v>3.5556764214789807</v>
      </c>
      <c r="Q50" t="s">
        <v>178</v>
      </c>
      <c r="R50" s="10">
        <v>6.6010015607408299</v>
      </c>
      <c r="T50" t="s">
        <v>385</v>
      </c>
      <c r="U50" s="10">
        <v>5.5751574390672349</v>
      </c>
      <c r="W50" t="s">
        <v>414</v>
      </c>
      <c r="X50" s="10">
        <v>3.6042488399637684</v>
      </c>
    </row>
    <row r="51" spans="2:24">
      <c r="B51" t="s">
        <v>120</v>
      </c>
      <c r="C51" s="10">
        <v>4.2721019108736789</v>
      </c>
      <c r="E51" t="s">
        <v>319</v>
      </c>
      <c r="F51" s="10">
        <v>3.401077074299697</v>
      </c>
      <c r="H51" t="s">
        <v>470</v>
      </c>
      <c r="I51" s="10">
        <v>5.261153066421234</v>
      </c>
      <c r="K51" t="s">
        <v>450</v>
      </c>
      <c r="L51" s="10">
        <v>3.5919792503655756</v>
      </c>
      <c r="N51" t="s">
        <v>514</v>
      </c>
      <c r="O51" s="10">
        <v>3.4895769295108856</v>
      </c>
      <c r="Q51" t="s">
        <v>378</v>
      </c>
      <c r="R51" s="10">
        <v>6.5349216515804702</v>
      </c>
      <c r="T51" t="s">
        <v>297</v>
      </c>
      <c r="U51" s="10">
        <v>5.5607053029104101</v>
      </c>
      <c r="W51" t="s">
        <v>157</v>
      </c>
      <c r="X51" s="10">
        <v>3.5958585621580674</v>
      </c>
    </row>
    <row r="52" spans="2:24">
      <c r="B52" t="s">
        <v>338</v>
      </c>
      <c r="C52" s="10">
        <v>4.2616385457482595</v>
      </c>
      <c r="E52" t="s">
        <v>338</v>
      </c>
      <c r="F52" s="10">
        <v>3.3950209915584031</v>
      </c>
      <c r="H52" t="s">
        <v>389</v>
      </c>
      <c r="I52" s="10">
        <v>5.2447078481976996</v>
      </c>
      <c r="K52" t="s">
        <v>229</v>
      </c>
      <c r="L52" s="10">
        <v>3.5362303456476916</v>
      </c>
      <c r="N52" t="s">
        <v>163</v>
      </c>
      <c r="O52" s="10">
        <v>3.4632537903660667</v>
      </c>
      <c r="Q52" t="s">
        <v>374</v>
      </c>
      <c r="R52" s="10">
        <v>6.5273530730326197</v>
      </c>
      <c r="T52" t="s">
        <v>82</v>
      </c>
      <c r="U52" s="10">
        <v>5.5531177740582569</v>
      </c>
      <c r="W52" t="s">
        <v>435</v>
      </c>
      <c r="X52" s="10">
        <v>3.5690506613025694</v>
      </c>
    </row>
    <row r="53" spans="2:24">
      <c r="B53" t="s">
        <v>382</v>
      </c>
      <c r="C53" s="10">
        <v>4.2442553180827662</v>
      </c>
      <c r="E53" t="s">
        <v>521</v>
      </c>
      <c r="F53" s="10">
        <v>3.3725782306698999</v>
      </c>
      <c r="H53" t="s">
        <v>282</v>
      </c>
      <c r="I53" s="10">
        <v>5.2367106784392199</v>
      </c>
      <c r="K53" t="s">
        <v>521</v>
      </c>
      <c r="L53" s="10">
        <v>3.5174231696890512</v>
      </c>
      <c r="N53" t="s">
        <v>229</v>
      </c>
      <c r="O53" s="10">
        <v>3.4417948491378181</v>
      </c>
      <c r="Q53" t="s">
        <v>457</v>
      </c>
      <c r="R53" s="10">
        <v>6.5044444376884361</v>
      </c>
      <c r="T53" t="s">
        <v>171</v>
      </c>
      <c r="U53" s="10">
        <v>5.5396408174381513</v>
      </c>
      <c r="W53" t="s">
        <v>198</v>
      </c>
      <c r="X53" s="10">
        <v>3.4792361950079482</v>
      </c>
    </row>
    <row r="54" spans="2:24">
      <c r="B54" t="s">
        <v>184</v>
      </c>
      <c r="C54" s="10">
        <v>4.2438699887371278</v>
      </c>
      <c r="E54" t="s">
        <v>163</v>
      </c>
      <c r="F54" s="10">
        <v>3.3680592401985483</v>
      </c>
      <c r="H54" t="s">
        <v>183</v>
      </c>
      <c r="I54" s="10">
        <v>5.2243028015059334</v>
      </c>
      <c r="K54" t="s">
        <v>298</v>
      </c>
      <c r="L54" s="10">
        <v>3.5173196912940403</v>
      </c>
      <c r="N54" t="s">
        <v>395</v>
      </c>
      <c r="O54" s="10">
        <v>3.4417383994429906</v>
      </c>
      <c r="Q54" t="s">
        <v>319</v>
      </c>
      <c r="R54" s="10">
        <v>6.4964424872158446</v>
      </c>
      <c r="T54" t="s">
        <v>454</v>
      </c>
      <c r="U54" s="10">
        <v>5.521372214681465</v>
      </c>
      <c r="W54" t="s">
        <v>514</v>
      </c>
      <c r="X54" s="10">
        <v>3.4665346284610581</v>
      </c>
    </row>
    <row r="55" spans="2:24">
      <c r="B55" t="s">
        <v>248</v>
      </c>
      <c r="C55" s="10">
        <v>4.2070590333320119</v>
      </c>
      <c r="E55" t="s">
        <v>248</v>
      </c>
      <c r="F55" s="10">
        <v>3.3613553266037512</v>
      </c>
      <c r="H55" t="s">
        <v>445</v>
      </c>
      <c r="I55" s="10">
        <v>5.2188678370938728</v>
      </c>
      <c r="K55" t="s">
        <v>420</v>
      </c>
      <c r="L55" s="10">
        <v>3.4967177902882889</v>
      </c>
      <c r="N55" t="s">
        <v>521</v>
      </c>
      <c r="O55" s="10">
        <v>3.4023391397919842</v>
      </c>
      <c r="Q55" t="s">
        <v>358</v>
      </c>
      <c r="R55" s="10">
        <v>6.4390704829688659</v>
      </c>
      <c r="T55" t="s">
        <v>155</v>
      </c>
      <c r="U55" s="10">
        <v>5.4801975922816384</v>
      </c>
      <c r="W55" t="s">
        <v>457</v>
      </c>
      <c r="X55" s="10">
        <v>3.4269692037547657</v>
      </c>
    </row>
    <row r="56" spans="2:24">
      <c r="B56" t="s">
        <v>263</v>
      </c>
      <c r="C56" s="10">
        <v>4.1519668420382985</v>
      </c>
      <c r="E56" t="s">
        <v>210</v>
      </c>
      <c r="F56" s="10">
        <v>3.3254585903764373</v>
      </c>
      <c r="H56" t="s">
        <v>195</v>
      </c>
      <c r="I56" s="10">
        <v>5.2038977548141681</v>
      </c>
      <c r="K56" t="s">
        <v>358</v>
      </c>
      <c r="L56" s="10">
        <v>3.4882012628564816</v>
      </c>
      <c r="N56" t="s">
        <v>302</v>
      </c>
      <c r="O56" s="10">
        <v>3.3593521617894551</v>
      </c>
      <c r="Q56" t="s">
        <v>136</v>
      </c>
      <c r="R56" s="10">
        <v>6.3397786873224522</v>
      </c>
      <c r="T56" t="s">
        <v>417</v>
      </c>
      <c r="U56" s="10">
        <v>5.4578241556419211</v>
      </c>
      <c r="W56" t="s">
        <v>384</v>
      </c>
      <c r="X56" s="10">
        <v>3.4153880892704027</v>
      </c>
    </row>
    <row r="57" spans="2:24">
      <c r="B57" t="s">
        <v>271</v>
      </c>
      <c r="C57" s="10">
        <v>4.1371768686646337</v>
      </c>
      <c r="E57" t="s">
        <v>267</v>
      </c>
      <c r="F57" s="10">
        <v>3.3237854998174479</v>
      </c>
      <c r="H57" t="s">
        <v>239</v>
      </c>
      <c r="I57" s="10">
        <v>5.2038977548141681</v>
      </c>
      <c r="K57" t="s">
        <v>107</v>
      </c>
      <c r="L57" s="10">
        <v>3.4601049982693848</v>
      </c>
      <c r="N57" t="s">
        <v>107</v>
      </c>
      <c r="O57" s="10">
        <v>3.3493680788455675</v>
      </c>
      <c r="Q57" t="s">
        <v>302</v>
      </c>
      <c r="R57" s="10">
        <v>6.2047321129275055</v>
      </c>
      <c r="T57" t="s">
        <v>311</v>
      </c>
      <c r="U57" s="10">
        <v>5.4453694136397175</v>
      </c>
      <c r="W57" t="s">
        <v>229</v>
      </c>
      <c r="X57" s="10">
        <v>3.4140702011917732</v>
      </c>
    </row>
    <row r="58" spans="2:24">
      <c r="B58" t="s">
        <v>383</v>
      </c>
      <c r="C58" s="10">
        <v>4.0779755290309438</v>
      </c>
      <c r="E58" t="s">
        <v>479</v>
      </c>
      <c r="F58" s="10">
        <v>3.3213346885165098</v>
      </c>
      <c r="H58" t="s">
        <v>218</v>
      </c>
      <c r="I58" s="10">
        <v>5.2031594420950533</v>
      </c>
      <c r="K58" t="s">
        <v>257</v>
      </c>
      <c r="L58" s="10">
        <v>3.4540715065409993</v>
      </c>
      <c r="N58" t="s">
        <v>257</v>
      </c>
      <c r="O58" s="10">
        <v>3.3437921776933131</v>
      </c>
      <c r="Q58" t="s">
        <v>479</v>
      </c>
      <c r="R58" s="10">
        <v>6.1452065693581597</v>
      </c>
      <c r="T58" t="s">
        <v>282</v>
      </c>
      <c r="U58" s="10">
        <v>5.4353829183834144</v>
      </c>
      <c r="W58" t="s">
        <v>395</v>
      </c>
      <c r="X58" s="10">
        <v>3.3844540014325295</v>
      </c>
    </row>
    <row r="59" spans="2:24">
      <c r="B59" t="s">
        <v>229</v>
      </c>
      <c r="C59" s="10">
        <v>4.0675836596382275</v>
      </c>
      <c r="E59" t="s">
        <v>107</v>
      </c>
      <c r="F59" s="10">
        <v>3.3207313392529452</v>
      </c>
      <c r="H59" t="s">
        <v>371</v>
      </c>
      <c r="I59" s="10">
        <v>5.1656353520921385</v>
      </c>
      <c r="K59" t="s">
        <v>319</v>
      </c>
      <c r="L59" s="10">
        <v>3.4300218460415062</v>
      </c>
      <c r="N59" t="s">
        <v>420</v>
      </c>
      <c r="O59" s="10">
        <v>3.3342894210562672</v>
      </c>
      <c r="Q59" t="s">
        <v>344</v>
      </c>
      <c r="R59" s="10">
        <v>6.1071048078362145</v>
      </c>
      <c r="T59" t="s">
        <v>137</v>
      </c>
      <c r="U59" s="10">
        <v>5.4280726422614727</v>
      </c>
      <c r="W59" t="s">
        <v>149</v>
      </c>
      <c r="X59" s="10">
        <v>3.3589541190246921</v>
      </c>
    </row>
    <row r="60" spans="2:24">
      <c r="B60" t="s">
        <v>418</v>
      </c>
      <c r="C60" s="10">
        <v>4.0152418742960698</v>
      </c>
      <c r="E60" t="s">
        <v>257</v>
      </c>
      <c r="F60" s="10">
        <v>3.3152737717353711</v>
      </c>
      <c r="H60" t="s">
        <v>402</v>
      </c>
      <c r="I60" s="10">
        <v>5.1582673061694981</v>
      </c>
      <c r="K60" t="s">
        <v>430</v>
      </c>
      <c r="L60" s="10">
        <v>3.4129320315718465</v>
      </c>
      <c r="N60" t="s">
        <v>430</v>
      </c>
      <c r="O60" s="10">
        <v>3.3260759566907483</v>
      </c>
      <c r="Q60" t="s">
        <v>146</v>
      </c>
      <c r="R60" s="10">
        <v>6.042916911978697</v>
      </c>
      <c r="T60" t="s">
        <v>228</v>
      </c>
      <c r="U60" s="10">
        <v>5.3742882405035246</v>
      </c>
      <c r="W60" t="s">
        <v>460</v>
      </c>
      <c r="X60" s="10">
        <v>3.3417718213304419</v>
      </c>
    </row>
    <row r="61" spans="2:24">
      <c r="B61" t="s">
        <v>501</v>
      </c>
      <c r="C61" s="10">
        <v>4.0101522331659449</v>
      </c>
      <c r="E61" t="s">
        <v>420</v>
      </c>
      <c r="F61" s="10">
        <v>3.2957436026508309</v>
      </c>
      <c r="H61" t="s">
        <v>482</v>
      </c>
      <c r="I61" s="10">
        <v>5.1508367446150967</v>
      </c>
      <c r="K61" t="s">
        <v>310</v>
      </c>
      <c r="L61" s="10">
        <v>3.4082890870420899</v>
      </c>
      <c r="N61" t="s">
        <v>352</v>
      </c>
      <c r="O61" s="10">
        <v>3.3166933437896344</v>
      </c>
      <c r="Q61" t="s">
        <v>297</v>
      </c>
      <c r="R61" s="10">
        <v>5.9696338386833334</v>
      </c>
      <c r="T61" t="s">
        <v>371</v>
      </c>
      <c r="U61" s="10">
        <v>5.3528896472119536</v>
      </c>
      <c r="W61" t="s">
        <v>374</v>
      </c>
      <c r="X61" s="10">
        <v>3.3212798386540201</v>
      </c>
    </row>
    <row r="62" spans="2:24">
      <c r="B62" t="s">
        <v>209</v>
      </c>
      <c r="C62" s="10">
        <v>4.0083712469247743</v>
      </c>
      <c r="E62" t="s">
        <v>229</v>
      </c>
      <c r="F62" s="10">
        <v>3.287862431403012</v>
      </c>
      <c r="H62" t="s">
        <v>364</v>
      </c>
      <c r="I62" s="10">
        <v>5.1465036004752305</v>
      </c>
      <c r="K62" t="s">
        <v>352</v>
      </c>
      <c r="L62" s="10">
        <v>3.4029348709711025</v>
      </c>
      <c r="N62" t="s">
        <v>384</v>
      </c>
      <c r="O62" s="10">
        <v>3.3132816060585428</v>
      </c>
      <c r="Q62" t="s">
        <v>130</v>
      </c>
      <c r="R62" s="10">
        <v>5.9503780039475709</v>
      </c>
      <c r="T62" t="s">
        <v>470</v>
      </c>
      <c r="U62" s="10">
        <v>5.3123925457132444</v>
      </c>
      <c r="W62" t="s">
        <v>206</v>
      </c>
      <c r="X62" s="10">
        <v>3.3051341539148034</v>
      </c>
    </row>
    <row r="63" spans="2:24">
      <c r="B63" t="s">
        <v>321</v>
      </c>
      <c r="C63" s="10">
        <v>4</v>
      </c>
      <c r="E63" t="s">
        <v>296</v>
      </c>
      <c r="F63" s="10">
        <v>3.2873485171702734</v>
      </c>
      <c r="H63" t="s">
        <v>391</v>
      </c>
      <c r="I63" s="10">
        <v>5.0943631095651813</v>
      </c>
      <c r="K63" t="s">
        <v>198</v>
      </c>
      <c r="L63" s="10">
        <v>3.3507479605996036</v>
      </c>
      <c r="N63" t="s">
        <v>344</v>
      </c>
      <c r="O63" s="10">
        <v>3.3121587533159484</v>
      </c>
      <c r="Q63" t="s">
        <v>492</v>
      </c>
      <c r="R63" s="10">
        <v>5.90974512886533</v>
      </c>
      <c r="T63" t="s">
        <v>445</v>
      </c>
      <c r="U63" s="10">
        <v>5.2729130253180525</v>
      </c>
      <c r="W63" t="s">
        <v>121</v>
      </c>
      <c r="X63" s="10">
        <v>3.3030858589379113</v>
      </c>
    </row>
    <row r="64" spans="2:24">
      <c r="B64" t="s">
        <v>512</v>
      </c>
      <c r="C64" s="10">
        <v>4</v>
      </c>
      <c r="E64" t="s">
        <v>113</v>
      </c>
      <c r="F64" s="10">
        <v>3.2860885332365433</v>
      </c>
      <c r="H64" t="s">
        <v>494</v>
      </c>
      <c r="I64" s="10">
        <v>5.0589223911756953</v>
      </c>
      <c r="K64" t="s">
        <v>479</v>
      </c>
      <c r="L64" s="10">
        <v>3.3088999058858208</v>
      </c>
      <c r="N64" t="s">
        <v>146</v>
      </c>
      <c r="O64" s="10">
        <v>3.2595831957865595</v>
      </c>
      <c r="Q64" t="s">
        <v>286</v>
      </c>
      <c r="R64" s="10">
        <v>5.8505605646512802</v>
      </c>
      <c r="T64" t="s">
        <v>515</v>
      </c>
      <c r="U64" s="10">
        <v>5.2628461220559775</v>
      </c>
      <c r="W64" t="s">
        <v>430</v>
      </c>
      <c r="X64" s="10">
        <v>3.3005764974084855</v>
      </c>
    </row>
    <row r="65" spans="2:24">
      <c r="B65" t="s">
        <v>145</v>
      </c>
      <c r="C65" s="10">
        <v>4</v>
      </c>
      <c r="E65" t="s">
        <v>273</v>
      </c>
      <c r="F65" s="10">
        <v>3.2836365384074666</v>
      </c>
      <c r="H65" t="s">
        <v>489</v>
      </c>
      <c r="I65" s="10">
        <v>5.0239383963495543</v>
      </c>
      <c r="K65" t="s">
        <v>297</v>
      </c>
      <c r="L65" s="10">
        <v>3.2739010168159997</v>
      </c>
      <c r="N65" t="s">
        <v>149</v>
      </c>
      <c r="O65" s="10">
        <v>3.2340882369558379</v>
      </c>
      <c r="Q65" t="s">
        <v>496</v>
      </c>
      <c r="R65" s="10">
        <v>5.7082245943356105</v>
      </c>
      <c r="T65" t="s">
        <v>142</v>
      </c>
      <c r="U65" s="10">
        <v>5.2364003417881921</v>
      </c>
      <c r="W65" t="s">
        <v>352</v>
      </c>
      <c r="X65" s="10">
        <v>3.2913743052098403</v>
      </c>
    </row>
    <row r="66" spans="2:24">
      <c r="B66" t="s">
        <v>252</v>
      </c>
      <c r="C66" s="10">
        <v>3.9215128755355773</v>
      </c>
      <c r="E66" t="s">
        <v>384</v>
      </c>
      <c r="F66" s="10">
        <v>3.2529774619599392</v>
      </c>
      <c r="H66" t="s">
        <v>246</v>
      </c>
      <c r="I66" s="10">
        <v>4.9883651728234746</v>
      </c>
      <c r="K66" t="s">
        <v>344</v>
      </c>
      <c r="L66" s="10">
        <v>3.2678755930831147</v>
      </c>
      <c r="N66" t="s">
        <v>374</v>
      </c>
      <c r="O66" s="10">
        <v>3.2259623503365655</v>
      </c>
      <c r="Q66" t="s">
        <v>409</v>
      </c>
      <c r="R66" s="10">
        <v>5.6586058097252785</v>
      </c>
      <c r="T66" t="s">
        <v>192</v>
      </c>
      <c r="U66" s="10">
        <v>5.1851465229865106</v>
      </c>
      <c r="W66" t="s">
        <v>179</v>
      </c>
      <c r="X66" s="10">
        <v>3.2845254372872832</v>
      </c>
    </row>
    <row r="67" spans="2:24">
      <c r="B67" t="s">
        <v>457</v>
      </c>
      <c r="C67" s="10">
        <v>3.9211200991325348</v>
      </c>
      <c r="E67" t="s">
        <v>293</v>
      </c>
      <c r="F67" s="10">
        <v>3.2472436740322768</v>
      </c>
      <c r="H67" t="s">
        <v>116</v>
      </c>
      <c r="I67" s="10">
        <v>4.9685978693670059</v>
      </c>
      <c r="K67" t="s">
        <v>468</v>
      </c>
      <c r="L67" s="10">
        <v>3.2602841829898956</v>
      </c>
      <c r="N67" t="s">
        <v>298</v>
      </c>
      <c r="O67" s="10">
        <v>3.2163212064238773</v>
      </c>
      <c r="Q67" t="s">
        <v>434</v>
      </c>
      <c r="R67" s="10">
        <v>5.6521197515555386</v>
      </c>
      <c r="T67" t="s">
        <v>285</v>
      </c>
      <c r="U67" s="10">
        <v>5.1841580738253104</v>
      </c>
      <c r="W67" t="s">
        <v>378</v>
      </c>
      <c r="X67" s="10">
        <v>3.274861133540873</v>
      </c>
    </row>
    <row r="68" spans="2:24">
      <c r="B68" t="s">
        <v>430</v>
      </c>
      <c r="C68" s="10">
        <v>3.9016387672160704</v>
      </c>
      <c r="E68" t="s">
        <v>485</v>
      </c>
      <c r="F68" s="10">
        <v>3.2384254312311649</v>
      </c>
      <c r="H68" t="s">
        <v>477</v>
      </c>
      <c r="I68" s="10">
        <v>4.9658388767435699</v>
      </c>
      <c r="K68" t="s">
        <v>302</v>
      </c>
      <c r="L68" s="10">
        <v>3.2309359180622925</v>
      </c>
      <c r="N68" t="s">
        <v>130</v>
      </c>
      <c r="O68" s="10">
        <v>3.2145601683585636</v>
      </c>
      <c r="Q68" t="s">
        <v>485</v>
      </c>
      <c r="R68" s="10">
        <v>5.6341170649857411</v>
      </c>
      <c r="T68" t="s">
        <v>397</v>
      </c>
      <c r="U68" s="10">
        <v>5.1571153051399428</v>
      </c>
      <c r="W68" t="s">
        <v>181</v>
      </c>
      <c r="X68" s="10">
        <v>3.2720543165369218</v>
      </c>
    </row>
    <row r="69" spans="2:24">
      <c r="B69" t="s">
        <v>463</v>
      </c>
      <c r="C69" s="10">
        <v>3.8946176719899781</v>
      </c>
      <c r="E69" t="s">
        <v>297</v>
      </c>
      <c r="F69" s="10">
        <v>3.2278754640753902</v>
      </c>
      <c r="H69" t="s">
        <v>475</v>
      </c>
      <c r="I69" s="10">
        <v>4.9356523636062226</v>
      </c>
      <c r="K69" t="s">
        <v>460</v>
      </c>
      <c r="L69" s="10">
        <v>3.2252239076953977</v>
      </c>
      <c r="N69" t="s">
        <v>518</v>
      </c>
      <c r="O69" s="10">
        <v>3.2008212778650496</v>
      </c>
      <c r="Q69" t="s">
        <v>437</v>
      </c>
      <c r="R69" s="10">
        <v>5.5849603306928071</v>
      </c>
      <c r="T69" t="s">
        <v>153</v>
      </c>
      <c r="U69" s="10">
        <v>5.1344512436599441</v>
      </c>
      <c r="W69" t="s">
        <v>293</v>
      </c>
      <c r="X69" s="10">
        <v>3.2685928898730943</v>
      </c>
    </row>
    <row r="70" spans="2:24">
      <c r="B70" t="s">
        <v>352</v>
      </c>
      <c r="C70" s="10">
        <v>3.888183775938598</v>
      </c>
      <c r="E70" t="s">
        <v>121</v>
      </c>
      <c r="F70" s="10">
        <v>3.1947193760751551</v>
      </c>
      <c r="H70" t="s">
        <v>86</v>
      </c>
      <c r="I70" s="10">
        <v>4.9348928012144837</v>
      </c>
      <c r="K70" t="s">
        <v>485</v>
      </c>
      <c r="L70" s="10">
        <v>3.2173601145371671</v>
      </c>
      <c r="N70" t="s">
        <v>492</v>
      </c>
      <c r="O70" s="10">
        <v>3.1892568315177603</v>
      </c>
      <c r="Q70" t="s">
        <v>318</v>
      </c>
      <c r="R70" s="10">
        <v>5.56991573030668</v>
      </c>
      <c r="T70" t="s">
        <v>94</v>
      </c>
      <c r="U70" s="10">
        <v>5.1033879614731035</v>
      </c>
      <c r="W70" t="s">
        <v>177</v>
      </c>
      <c r="X70" s="10">
        <v>3.2655624441517412</v>
      </c>
    </row>
    <row r="71" spans="2:24">
      <c r="B71" t="s">
        <v>283</v>
      </c>
      <c r="C71" s="10">
        <v>3.8471118474800354</v>
      </c>
      <c r="E71" t="s">
        <v>430</v>
      </c>
      <c r="F71" s="10">
        <v>3.1844982015507095</v>
      </c>
      <c r="H71" t="s">
        <v>280</v>
      </c>
      <c r="I71" s="10">
        <v>4.8978220544376851</v>
      </c>
      <c r="K71" t="s">
        <v>395</v>
      </c>
      <c r="L71" s="10">
        <v>3.1978469137088594</v>
      </c>
      <c r="N71" t="s">
        <v>206</v>
      </c>
      <c r="O71" s="10">
        <v>3.1852134552942211</v>
      </c>
      <c r="Q71" t="s">
        <v>82</v>
      </c>
      <c r="R71" s="10">
        <v>5.56438691303536</v>
      </c>
      <c r="T71" t="s">
        <v>218</v>
      </c>
      <c r="U71" s="10">
        <v>5.0912829307801886</v>
      </c>
      <c r="W71" t="s">
        <v>452</v>
      </c>
      <c r="X71" s="10">
        <v>3.2543388973968597</v>
      </c>
    </row>
    <row r="72" spans="2:24">
      <c r="B72" t="s">
        <v>289</v>
      </c>
      <c r="C72" s="10">
        <v>3.8307076570050791</v>
      </c>
      <c r="E72" t="s">
        <v>135</v>
      </c>
      <c r="F72" s="10">
        <v>3.179488622820561</v>
      </c>
      <c r="H72" t="s">
        <v>139</v>
      </c>
      <c r="I72" s="10">
        <v>4.8790491749757301</v>
      </c>
      <c r="K72" t="s">
        <v>378</v>
      </c>
      <c r="L72" s="10">
        <v>3.1975059046717811</v>
      </c>
      <c r="N72" t="s">
        <v>319</v>
      </c>
      <c r="O72" s="10">
        <v>3.1463410822186679</v>
      </c>
      <c r="Q72" t="s">
        <v>397</v>
      </c>
      <c r="R72" s="10">
        <v>5.5196936229641995</v>
      </c>
      <c r="T72" t="s">
        <v>373</v>
      </c>
      <c r="U72" s="10">
        <v>5.01548451051924</v>
      </c>
      <c r="W72" t="s">
        <v>434</v>
      </c>
      <c r="X72" s="10">
        <v>3.2093724927644676</v>
      </c>
    </row>
    <row r="73" spans="2:24">
      <c r="B73" t="s">
        <v>157</v>
      </c>
      <c r="C73" s="10">
        <v>3.8045351292621858</v>
      </c>
      <c r="E73" t="s">
        <v>385</v>
      </c>
      <c r="F73" s="10">
        <v>3.1782352977171175</v>
      </c>
      <c r="H73" t="s">
        <v>255</v>
      </c>
      <c r="I73" s="10">
        <v>4.8697613520846579</v>
      </c>
      <c r="K73" t="s">
        <v>130</v>
      </c>
      <c r="L73" s="10">
        <v>3.1735707969033786</v>
      </c>
      <c r="N73" t="s">
        <v>426</v>
      </c>
      <c r="O73" s="10">
        <v>3.1348586160255882</v>
      </c>
      <c r="Q73" t="s">
        <v>464</v>
      </c>
      <c r="R73" s="10">
        <v>5.4967906087764717</v>
      </c>
      <c r="T73" t="s">
        <v>391</v>
      </c>
      <c r="U73" s="10">
        <v>4.9926030912947459</v>
      </c>
      <c r="W73" t="s">
        <v>298</v>
      </c>
      <c r="X73" s="10">
        <v>3.1975059046717811</v>
      </c>
    </row>
    <row r="74" spans="2:24">
      <c r="B74" t="s">
        <v>117</v>
      </c>
      <c r="C74" s="10">
        <v>3.8009972807994714</v>
      </c>
      <c r="E74" t="s">
        <v>352</v>
      </c>
      <c r="F74" s="10">
        <v>3.1761173180491715</v>
      </c>
      <c r="H74" t="s">
        <v>250</v>
      </c>
      <c r="I74" s="10">
        <v>4.8503467686713915</v>
      </c>
      <c r="K74" t="s">
        <v>384</v>
      </c>
      <c r="L74" s="10">
        <v>3.1533414222301661</v>
      </c>
      <c r="N74" t="s">
        <v>378</v>
      </c>
      <c r="O74" s="10">
        <v>3.1196000508351349</v>
      </c>
      <c r="Q74" t="s">
        <v>171</v>
      </c>
      <c r="R74" s="10">
        <v>5.4904902738397503</v>
      </c>
      <c r="T74" t="s">
        <v>365</v>
      </c>
      <c r="U74" s="10">
        <v>4.9651712727060886</v>
      </c>
      <c r="W74" t="s">
        <v>518</v>
      </c>
      <c r="X74" s="10">
        <v>3.1531092074594698</v>
      </c>
    </row>
    <row r="75" spans="2:24">
      <c r="B75" t="s">
        <v>358</v>
      </c>
      <c r="C75" s="10">
        <v>3.8001516781028712</v>
      </c>
      <c r="E75" t="s">
        <v>374</v>
      </c>
      <c r="F75" s="10">
        <v>3.1696677902870709</v>
      </c>
      <c r="H75" t="s">
        <v>236</v>
      </c>
      <c r="I75" s="10">
        <v>4.8366069143623882</v>
      </c>
      <c r="K75" t="s">
        <v>492</v>
      </c>
      <c r="L75" s="10">
        <v>3.1491214053012251</v>
      </c>
      <c r="N75" t="s">
        <v>178</v>
      </c>
      <c r="O75" s="10">
        <v>3.1127332736239404</v>
      </c>
      <c r="Q75" t="s">
        <v>149</v>
      </c>
      <c r="R75" s="10">
        <v>5.4840127637340697</v>
      </c>
      <c r="T75" t="s">
        <v>296</v>
      </c>
      <c r="U75" s="10">
        <v>4.9603951845632768</v>
      </c>
      <c r="W75" t="s">
        <v>344</v>
      </c>
      <c r="X75" s="10">
        <v>3.135296161034768</v>
      </c>
    </row>
    <row r="76" spans="2:24">
      <c r="B76" t="s">
        <v>249</v>
      </c>
      <c r="C76" s="10">
        <v>3.7846245782467482</v>
      </c>
      <c r="E76" t="s">
        <v>177</v>
      </c>
      <c r="F76" s="10">
        <v>3.1603164621044044</v>
      </c>
      <c r="H76" t="s">
        <v>365</v>
      </c>
      <c r="I76" s="10">
        <v>4.8315813182608549</v>
      </c>
      <c r="K76" t="s">
        <v>146</v>
      </c>
      <c r="L76" s="10">
        <v>3.1405919974705645</v>
      </c>
      <c r="N76" t="s">
        <v>446</v>
      </c>
      <c r="O76" s="10">
        <v>3.1051467573884981</v>
      </c>
      <c r="Q76" t="s">
        <v>206</v>
      </c>
      <c r="R76" s="10">
        <v>5.4252399810119289</v>
      </c>
      <c r="T76" t="s">
        <v>254</v>
      </c>
      <c r="U76" s="10">
        <v>4.9575273290554165</v>
      </c>
      <c r="W76" t="s">
        <v>210</v>
      </c>
      <c r="X76" s="10">
        <v>3.1286256448737895</v>
      </c>
    </row>
    <row r="77" spans="2:24">
      <c r="B77" t="s">
        <v>423</v>
      </c>
      <c r="C77" s="10">
        <v>3.7823345579937562</v>
      </c>
      <c r="E77" t="s">
        <v>359</v>
      </c>
      <c r="F77" s="10">
        <v>3.1559581025557852</v>
      </c>
      <c r="H77" t="s">
        <v>165</v>
      </c>
      <c r="I77" s="10">
        <v>4.8102587203567309</v>
      </c>
      <c r="K77" t="s">
        <v>279</v>
      </c>
      <c r="L77" s="10">
        <v>3.099687666081862</v>
      </c>
      <c r="N77" t="s">
        <v>293</v>
      </c>
      <c r="O77" s="10">
        <v>3.1008081310522018</v>
      </c>
      <c r="Q77" t="s">
        <v>417</v>
      </c>
      <c r="R77" s="10">
        <v>5.4112854766791836</v>
      </c>
      <c r="T77" t="s">
        <v>396</v>
      </c>
      <c r="U77" s="10">
        <v>4.9521287223574531</v>
      </c>
      <c r="W77" t="s">
        <v>319</v>
      </c>
      <c r="X77" s="10">
        <v>3.1286083046769662</v>
      </c>
    </row>
    <row r="78" spans="2:24">
      <c r="B78" t="s">
        <v>322</v>
      </c>
      <c r="C78" s="10">
        <v>3.7123279590698068</v>
      </c>
      <c r="E78" t="s">
        <v>155</v>
      </c>
      <c r="F78" s="10">
        <v>3.1436742585851363</v>
      </c>
      <c r="H78" t="s">
        <v>416</v>
      </c>
      <c r="I78" s="10">
        <v>4.7972812394109363</v>
      </c>
      <c r="K78" t="s">
        <v>374</v>
      </c>
      <c r="L78" s="10">
        <v>3.0766564872414586</v>
      </c>
      <c r="N78" t="s">
        <v>327</v>
      </c>
      <c r="O78" s="10">
        <v>3.0944887889735013</v>
      </c>
      <c r="Q78" t="s">
        <v>515</v>
      </c>
      <c r="R78" s="10">
        <v>5.4078774491856798</v>
      </c>
      <c r="T78" t="s">
        <v>165</v>
      </c>
      <c r="U78" s="10">
        <v>4.9404232913546506</v>
      </c>
      <c r="W78" t="s">
        <v>478</v>
      </c>
      <c r="X78" s="10">
        <v>3.1099297467822158</v>
      </c>
    </row>
    <row r="79" spans="2:24">
      <c r="B79" t="s">
        <v>182</v>
      </c>
      <c r="C79" s="10">
        <v>3.7123279590698059</v>
      </c>
      <c r="E79" t="s">
        <v>136</v>
      </c>
      <c r="F79" s="10">
        <v>3.1286083046769662</v>
      </c>
      <c r="H79" t="s">
        <v>316</v>
      </c>
      <c r="I79" s="10">
        <v>4.7957968209788575</v>
      </c>
      <c r="K79" t="s">
        <v>260</v>
      </c>
      <c r="L79" s="10">
        <v>3.064300492116828</v>
      </c>
      <c r="N79" t="s">
        <v>279</v>
      </c>
      <c r="O79" s="10">
        <v>3.0320874191225164</v>
      </c>
      <c r="Q79" t="s">
        <v>137</v>
      </c>
      <c r="R79" s="10">
        <v>5.3824837322571595</v>
      </c>
      <c r="T79" t="s">
        <v>304</v>
      </c>
      <c r="U79" s="10">
        <v>4.9279137871633729</v>
      </c>
      <c r="W79" t="s">
        <v>113</v>
      </c>
      <c r="X79" s="10">
        <v>3.0951021108676371</v>
      </c>
    </row>
    <row r="80" spans="2:24">
      <c r="B80" t="s">
        <v>330</v>
      </c>
      <c r="C80" s="10">
        <v>3.7063512471707849</v>
      </c>
      <c r="E80" t="s">
        <v>260</v>
      </c>
      <c r="F80" s="10">
        <v>3.1278058706186664</v>
      </c>
      <c r="H80" t="s">
        <v>406</v>
      </c>
      <c r="I80" s="10">
        <v>4.7797716172179463</v>
      </c>
      <c r="K80" t="s">
        <v>286</v>
      </c>
      <c r="L80" s="10">
        <v>3.0600452637807676</v>
      </c>
      <c r="N80" t="s">
        <v>409</v>
      </c>
      <c r="O80" s="10">
        <v>3.0226319015296821</v>
      </c>
      <c r="Q80" t="s">
        <v>494</v>
      </c>
      <c r="R80" s="10">
        <v>5.3751081835970771</v>
      </c>
      <c r="T80" t="s">
        <v>426</v>
      </c>
      <c r="U80" s="10">
        <v>4.9226415635660148</v>
      </c>
      <c r="W80" t="s">
        <v>178</v>
      </c>
      <c r="X80" s="10">
        <v>3.0800513522244088</v>
      </c>
    </row>
    <row r="81" spans="2:24">
      <c r="B81" t="s">
        <v>485</v>
      </c>
      <c r="C81" s="10">
        <v>3.6821537051251618</v>
      </c>
      <c r="E81" t="s">
        <v>278</v>
      </c>
      <c r="F81" s="10">
        <v>3.1176864732413132</v>
      </c>
      <c r="H81" t="s">
        <v>300</v>
      </c>
      <c r="I81" s="10">
        <v>4.7674224839057295</v>
      </c>
      <c r="K81" t="s">
        <v>306</v>
      </c>
      <c r="L81" s="10">
        <v>3.0315493312728683</v>
      </c>
      <c r="N81" t="s">
        <v>179</v>
      </c>
      <c r="O81" s="10">
        <v>3.0137789713522749</v>
      </c>
      <c r="Q81" t="s">
        <v>320</v>
      </c>
      <c r="R81" s="10">
        <v>5.3582989670349157</v>
      </c>
      <c r="T81" t="s">
        <v>328</v>
      </c>
      <c r="U81" s="10">
        <v>4.8907439831146977</v>
      </c>
      <c r="W81" t="s">
        <v>402</v>
      </c>
      <c r="X81" s="10">
        <v>3.0731053221469358</v>
      </c>
    </row>
    <row r="82" spans="2:24">
      <c r="B82" t="s">
        <v>164</v>
      </c>
      <c r="C82" s="10">
        <v>3.6536429578249692</v>
      </c>
      <c r="E82" t="s">
        <v>311</v>
      </c>
      <c r="F82" s="10">
        <v>3.1167642760301923</v>
      </c>
      <c r="H82" t="s">
        <v>324</v>
      </c>
      <c r="I82" s="10">
        <v>4.7359751906432503</v>
      </c>
      <c r="K82" t="s">
        <v>397</v>
      </c>
      <c r="L82" s="10">
        <v>3.0161645213085193</v>
      </c>
      <c r="N82" t="s">
        <v>181</v>
      </c>
      <c r="O82" s="10">
        <v>3.0039364570673017</v>
      </c>
      <c r="Q82" t="s">
        <v>237</v>
      </c>
      <c r="R82" s="10">
        <v>5.288642609751073</v>
      </c>
      <c r="T82" t="s">
        <v>483</v>
      </c>
      <c r="U82" s="10">
        <v>4.8722468409050297</v>
      </c>
      <c r="W82" t="s">
        <v>310</v>
      </c>
      <c r="X82" s="10">
        <v>3.0711229311688588</v>
      </c>
    </row>
    <row r="83" spans="2:24">
      <c r="B83" t="s">
        <v>521</v>
      </c>
      <c r="C83" s="10">
        <v>3.6502615617805643</v>
      </c>
      <c r="E83" t="s">
        <v>157</v>
      </c>
      <c r="F83" s="10">
        <v>3.1130710475631904</v>
      </c>
      <c r="H83" t="s">
        <v>438</v>
      </c>
      <c r="I83" s="10">
        <v>4.7331717529588087</v>
      </c>
      <c r="K83" t="s">
        <v>434</v>
      </c>
      <c r="L83" s="10">
        <v>3.0001025079599222</v>
      </c>
      <c r="N83" t="s">
        <v>155</v>
      </c>
      <c r="O83" s="10">
        <v>2.9599041562871085</v>
      </c>
      <c r="Q83" t="s">
        <v>342</v>
      </c>
      <c r="R83" s="10">
        <v>5.2173732505185129</v>
      </c>
      <c r="T83" t="s">
        <v>487</v>
      </c>
      <c r="U83" s="10">
        <v>4.8706141755866827</v>
      </c>
      <c r="W83" t="s">
        <v>130</v>
      </c>
      <c r="X83" s="10">
        <v>3.0508526449247437</v>
      </c>
    </row>
    <row r="84" spans="2:24">
      <c r="B84" t="s">
        <v>166</v>
      </c>
      <c r="C84" s="10">
        <v>3.6495724841300756</v>
      </c>
      <c r="E84" t="s">
        <v>378</v>
      </c>
      <c r="F84" s="10">
        <v>3.1011122404304245</v>
      </c>
      <c r="H84" t="s">
        <v>247</v>
      </c>
      <c r="I84" s="10">
        <v>4.7219925394379736</v>
      </c>
      <c r="K84" t="s">
        <v>518</v>
      </c>
      <c r="L84" s="10">
        <v>2.9976845051517658</v>
      </c>
      <c r="N84" t="s">
        <v>278</v>
      </c>
      <c r="O84" s="10">
        <v>2.9562739038435222</v>
      </c>
      <c r="Q84" t="s">
        <v>334</v>
      </c>
      <c r="R84" s="10">
        <v>5.194916223080261</v>
      </c>
      <c r="T84" t="s">
        <v>138</v>
      </c>
      <c r="U84" s="10">
        <v>4.8698915390206912</v>
      </c>
      <c r="W84" t="s">
        <v>492</v>
      </c>
      <c r="X84" s="10">
        <v>3.0289598814888117</v>
      </c>
    </row>
    <row r="85" spans="2:24">
      <c r="B85" t="s">
        <v>198</v>
      </c>
      <c r="C85" s="10">
        <v>3.6495314991227925</v>
      </c>
      <c r="E85" t="s">
        <v>286</v>
      </c>
      <c r="F85" s="10">
        <v>3.0385891103093687</v>
      </c>
      <c r="H85" t="s">
        <v>172</v>
      </c>
      <c r="I85" s="10">
        <v>4.7103760535773986</v>
      </c>
      <c r="K85" t="s">
        <v>452</v>
      </c>
      <c r="L85" s="10">
        <v>2.944742722789929</v>
      </c>
      <c r="N85" t="s">
        <v>260</v>
      </c>
      <c r="O85" s="10">
        <v>2.9412247096281989</v>
      </c>
      <c r="Q85" t="s">
        <v>314</v>
      </c>
      <c r="R85" s="10">
        <v>5.1933871069974575</v>
      </c>
      <c r="T85" t="s">
        <v>381</v>
      </c>
      <c r="U85" s="10">
        <v>4.8508384327449576</v>
      </c>
      <c r="W85" t="s">
        <v>273</v>
      </c>
      <c r="X85" s="10">
        <v>3.0190293787832534</v>
      </c>
    </row>
    <row r="86" spans="2:24">
      <c r="B86" t="s">
        <v>293</v>
      </c>
      <c r="C86" s="10">
        <v>3.6265632121170857</v>
      </c>
      <c r="E86" t="s">
        <v>376</v>
      </c>
      <c r="F86" s="10">
        <v>2.9873862602322099</v>
      </c>
      <c r="H86" t="s">
        <v>340</v>
      </c>
      <c r="I86" s="10">
        <v>4.7059482607837966</v>
      </c>
      <c r="K86" t="s">
        <v>426</v>
      </c>
      <c r="L86" s="10">
        <v>2.9386996725774877</v>
      </c>
      <c r="N86" t="s">
        <v>311</v>
      </c>
      <c r="O86" s="10">
        <v>2.9373181761391765</v>
      </c>
      <c r="Q86" t="s">
        <v>307</v>
      </c>
      <c r="R86" s="10">
        <v>5.1493298951833895</v>
      </c>
      <c r="T86" t="s">
        <v>502</v>
      </c>
      <c r="U86" s="10">
        <v>4.8032908612720782</v>
      </c>
      <c r="W86" t="s">
        <v>279</v>
      </c>
      <c r="X86" s="10">
        <v>3.0122411418509438</v>
      </c>
    </row>
    <row r="87" spans="2:24">
      <c r="B87" t="s">
        <v>107</v>
      </c>
      <c r="C87" s="10">
        <v>3.5879256379757316</v>
      </c>
      <c r="E87" t="s">
        <v>310</v>
      </c>
      <c r="F87" s="10">
        <v>2.9820468169832428</v>
      </c>
      <c r="H87" t="s">
        <v>447</v>
      </c>
      <c r="I87" s="10">
        <v>4.6918556209764324</v>
      </c>
      <c r="K87" t="s">
        <v>273</v>
      </c>
      <c r="L87" s="10">
        <v>2.9305152617463932</v>
      </c>
      <c r="N87" t="s">
        <v>464</v>
      </c>
      <c r="O87" s="10">
        <v>2.9228629355267861</v>
      </c>
      <c r="Q87" t="s">
        <v>153</v>
      </c>
      <c r="R87" s="10">
        <v>5.142682614738872</v>
      </c>
      <c r="T87" t="s">
        <v>438</v>
      </c>
      <c r="U87" s="10">
        <v>4.7790620439907734</v>
      </c>
      <c r="W87" t="s">
        <v>302</v>
      </c>
      <c r="X87" s="10">
        <v>2.986475897591093</v>
      </c>
    </row>
    <row r="88" spans="2:24">
      <c r="B88" t="s">
        <v>479</v>
      </c>
      <c r="C88" s="10">
        <v>3.5832659337531276</v>
      </c>
      <c r="E88" t="s">
        <v>397</v>
      </c>
      <c r="F88" s="10">
        <v>2.9753557588237012</v>
      </c>
      <c r="H88" t="s">
        <v>50</v>
      </c>
      <c r="I88" s="10">
        <v>4.6847769165115469</v>
      </c>
      <c r="K88" t="s">
        <v>390</v>
      </c>
      <c r="L88" s="10">
        <v>2.9283943981455813</v>
      </c>
      <c r="N88" t="s">
        <v>296</v>
      </c>
      <c r="O88" s="10">
        <v>2.9198083125742174</v>
      </c>
      <c r="Q88" t="s">
        <v>373</v>
      </c>
      <c r="R88" s="10">
        <v>5.1321076395513714</v>
      </c>
      <c r="T88" t="s">
        <v>363</v>
      </c>
      <c r="U88" s="10">
        <v>4.7548677823005914</v>
      </c>
      <c r="W88" t="s">
        <v>136</v>
      </c>
      <c r="X88" s="10">
        <v>2.9610079748430285</v>
      </c>
    </row>
    <row r="89" spans="2:24">
      <c r="B89" t="s">
        <v>257</v>
      </c>
      <c r="C89" s="10">
        <v>3.5813639617857493</v>
      </c>
      <c r="E89" t="s">
        <v>142</v>
      </c>
      <c r="F89" s="10">
        <v>2.9553043807005257</v>
      </c>
      <c r="H89" t="s">
        <v>112</v>
      </c>
      <c r="I89" s="10">
        <v>4.6792077963601688</v>
      </c>
      <c r="K89" t="s">
        <v>409</v>
      </c>
      <c r="L89" s="10">
        <v>2.9260251860652104</v>
      </c>
      <c r="N89" t="s">
        <v>267</v>
      </c>
      <c r="O89" s="10">
        <v>2.9068717150426497</v>
      </c>
      <c r="Q89" t="s">
        <v>260</v>
      </c>
      <c r="R89" s="10">
        <v>5.124310892938083</v>
      </c>
      <c r="T89" t="s">
        <v>493</v>
      </c>
      <c r="U89" s="10">
        <v>4.6917226860954013</v>
      </c>
      <c r="W89" t="s">
        <v>468</v>
      </c>
      <c r="X89" s="10">
        <v>2.9585526868103482</v>
      </c>
    </row>
    <row r="90" spans="2:24">
      <c r="B90" t="s">
        <v>216</v>
      </c>
      <c r="C90" s="10">
        <v>3.5678252959864372</v>
      </c>
      <c r="E90" t="s">
        <v>179</v>
      </c>
      <c r="F90" s="10">
        <v>2.9478257964604291</v>
      </c>
      <c r="H90" t="s">
        <v>225</v>
      </c>
      <c r="I90" s="10">
        <v>4.6529614941364983</v>
      </c>
      <c r="K90" t="s">
        <v>149</v>
      </c>
      <c r="L90" s="10">
        <v>2.9054718527018348</v>
      </c>
      <c r="N90" t="s">
        <v>452</v>
      </c>
      <c r="O90" s="10">
        <v>2.9050520019971393</v>
      </c>
      <c r="Q90" t="s">
        <v>451</v>
      </c>
      <c r="R90" s="10">
        <v>5.1072037255847107</v>
      </c>
      <c r="T90" t="s">
        <v>284</v>
      </c>
      <c r="U90" s="10">
        <v>4.6834991897725651</v>
      </c>
      <c r="W90" t="s">
        <v>398</v>
      </c>
      <c r="X90" s="10">
        <v>2.9518345741328353</v>
      </c>
    </row>
    <row r="91" spans="2:24">
      <c r="B91" t="s">
        <v>450</v>
      </c>
      <c r="C91" s="10">
        <v>3.5509567377962123</v>
      </c>
      <c r="E91" t="s">
        <v>263</v>
      </c>
      <c r="F91" s="10">
        <v>2.9441921511311682</v>
      </c>
      <c r="H91" t="s">
        <v>295</v>
      </c>
      <c r="I91" s="10">
        <v>4.6325564474447329</v>
      </c>
      <c r="K91" t="s">
        <v>278</v>
      </c>
      <c r="L91" s="10">
        <v>2.8939609068307242</v>
      </c>
      <c r="N91" t="s">
        <v>478</v>
      </c>
      <c r="O91" s="10">
        <v>2.8759837713626455</v>
      </c>
      <c r="Q91" t="s">
        <v>250</v>
      </c>
      <c r="R91" s="10">
        <v>5.10425354137341</v>
      </c>
      <c r="T91" t="s">
        <v>324</v>
      </c>
      <c r="U91" s="10">
        <v>4.6675400906368179</v>
      </c>
      <c r="W91" t="s">
        <v>318</v>
      </c>
      <c r="X91" s="10">
        <v>2.9497302570706987</v>
      </c>
    </row>
    <row r="92" spans="2:24">
      <c r="B92" t="s">
        <v>135</v>
      </c>
      <c r="C92" s="10">
        <v>3.541488646404102</v>
      </c>
      <c r="E92" t="s">
        <v>181</v>
      </c>
      <c r="F92" s="10">
        <v>2.9386236042617844</v>
      </c>
      <c r="H92" t="s">
        <v>383</v>
      </c>
      <c r="I92" s="10">
        <v>4.6175117649833854</v>
      </c>
      <c r="K92" t="s">
        <v>482</v>
      </c>
      <c r="L92" s="10">
        <v>2.8764177459985745</v>
      </c>
      <c r="N92" t="s">
        <v>135</v>
      </c>
      <c r="O92" s="10">
        <v>2.8647341124948684</v>
      </c>
      <c r="Q92" t="s">
        <v>459</v>
      </c>
      <c r="R92" s="10">
        <v>5.0113450059300479</v>
      </c>
      <c r="T92" t="s">
        <v>317</v>
      </c>
      <c r="U92" s="10">
        <v>4.6482578535199686</v>
      </c>
      <c r="W92" t="s">
        <v>496</v>
      </c>
      <c r="X92" s="10">
        <v>2.9386299626974939</v>
      </c>
    </row>
    <row r="93" spans="2:24">
      <c r="B93" t="s">
        <v>460</v>
      </c>
      <c r="C93" s="10">
        <v>3.4962417032447148</v>
      </c>
      <c r="E93" t="s">
        <v>398</v>
      </c>
      <c r="F93" s="10">
        <v>2.9334662993336211</v>
      </c>
      <c r="H93" t="s">
        <v>254</v>
      </c>
      <c r="I93" s="10">
        <v>4.6155186642552835</v>
      </c>
      <c r="K93" t="s">
        <v>206</v>
      </c>
      <c r="L93" s="10">
        <v>2.8696115813077032</v>
      </c>
      <c r="N93" t="s">
        <v>286</v>
      </c>
      <c r="O93" s="10">
        <v>2.8497586510632567</v>
      </c>
      <c r="Q93" t="s">
        <v>396</v>
      </c>
      <c r="R93" s="10">
        <v>4.9590371945129821</v>
      </c>
      <c r="T93" t="s">
        <v>127</v>
      </c>
      <c r="U93" s="10">
        <v>4.6470954160247295</v>
      </c>
      <c r="W93" t="s">
        <v>385</v>
      </c>
      <c r="X93" s="10">
        <v>2.9353554121969454</v>
      </c>
    </row>
    <row r="94" spans="2:24">
      <c r="B94" t="s">
        <v>187</v>
      </c>
      <c r="C94" s="10">
        <v>3.489003635439925</v>
      </c>
      <c r="E94" t="s">
        <v>279</v>
      </c>
      <c r="F94" s="10">
        <v>2.9218971851691844</v>
      </c>
      <c r="H94" t="s">
        <v>100</v>
      </c>
      <c r="I94" s="10">
        <v>4.6126127157646906</v>
      </c>
      <c r="K94" t="s">
        <v>318</v>
      </c>
      <c r="L94" s="10">
        <v>2.8597725712949895</v>
      </c>
      <c r="N94" t="s">
        <v>434</v>
      </c>
      <c r="O94" s="10">
        <v>2.8484112319723369</v>
      </c>
      <c r="Q94" t="s">
        <v>282</v>
      </c>
      <c r="R94" s="10">
        <v>4.9584748669240781</v>
      </c>
      <c r="T94" t="s">
        <v>172</v>
      </c>
      <c r="U94" s="10">
        <v>4.6443213048755361</v>
      </c>
      <c r="W94" t="s">
        <v>334</v>
      </c>
      <c r="X94" s="10">
        <v>2.9327843828105449</v>
      </c>
    </row>
    <row r="95" spans="2:24">
      <c r="B95" t="s">
        <v>226</v>
      </c>
      <c r="C95" s="10">
        <v>3.4844583647801701</v>
      </c>
      <c r="E95" t="s">
        <v>285</v>
      </c>
      <c r="F95" s="10">
        <v>2.9149394068681094</v>
      </c>
      <c r="H95" t="s">
        <v>213</v>
      </c>
      <c r="I95" s="10">
        <v>4.5930191036940844</v>
      </c>
      <c r="K95" t="s">
        <v>385</v>
      </c>
      <c r="L95" s="10">
        <v>2.8541093165003555</v>
      </c>
      <c r="N95" t="s">
        <v>320</v>
      </c>
      <c r="O95" s="10">
        <v>2.8458544029639996</v>
      </c>
      <c r="Q95" t="s">
        <v>509</v>
      </c>
      <c r="R95" s="10">
        <v>4.957774912652825</v>
      </c>
      <c r="T95" t="s">
        <v>490</v>
      </c>
      <c r="U95" s="10">
        <v>4.628159178509704</v>
      </c>
      <c r="W95" t="s">
        <v>86</v>
      </c>
      <c r="X95" s="10">
        <v>2.9264809771620834</v>
      </c>
    </row>
    <row r="96" spans="2:24">
      <c r="B96" t="s">
        <v>279</v>
      </c>
      <c r="C96" s="10">
        <v>3.4800490405219415</v>
      </c>
      <c r="E96" t="s">
        <v>149</v>
      </c>
      <c r="F96" s="10">
        <v>2.9140739968504623</v>
      </c>
      <c r="H96" t="s">
        <v>481</v>
      </c>
      <c r="I96" s="10">
        <v>4.5776062748638511</v>
      </c>
      <c r="K96" t="s">
        <v>210</v>
      </c>
      <c r="L96" s="10">
        <v>2.8500580401049698</v>
      </c>
      <c r="N96" t="s">
        <v>297</v>
      </c>
      <c r="O96" s="10">
        <v>2.8228156162023583</v>
      </c>
      <c r="Q96" t="s">
        <v>440</v>
      </c>
      <c r="R96" s="10">
        <v>4.9501599873412854</v>
      </c>
      <c r="T96" t="s">
        <v>413</v>
      </c>
      <c r="U96" s="10">
        <v>4.6249135449349161</v>
      </c>
      <c r="W96" t="s">
        <v>510</v>
      </c>
      <c r="X96" s="10">
        <v>2.9228629355267861</v>
      </c>
    </row>
    <row r="97" spans="2:24">
      <c r="B97" t="s">
        <v>344</v>
      </c>
      <c r="C97" s="10">
        <v>3.3664517989498841</v>
      </c>
      <c r="E97" t="s">
        <v>238</v>
      </c>
      <c r="F97" s="10">
        <v>2.8977502630602561</v>
      </c>
      <c r="H97" t="s">
        <v>173</v>
      </c>
      <c r="I97" s="10">
        <v>4.5563971122629319</v>
      </c>
      <c r="K97" t="s">
        <v>464</v>
      </c>
      <c r="L97" s="10">
        <v>2.8356812654734824</v>
      </c>
      <c r="N97" t="s">
        <v>482</v>
      </c>
      <c r="O97" s="10">
        <v>2.822542397664308</v>
      </c>
      <c r="Q97" t="s">
        <v>240</v>
      </c>
      <c r="R97" s="10">
        <v>4.9396428172366722</v>
      </c>
      <c r="T97" t="s">
        <v>50</v>
      </c>
      <c r="U97" s="10">
        <v>4.6211025191142561</v>
      </c>
      <c r="W97" t="s">
        <v>155</v>
      </c>
      <c r="X97" s="10">
        <v>2.92176441348641</v>
      </c>
    </row>
    <row r="98" spans="2:24">
      <c r="B98" t="s">
        <v>141</v>
      </c>
      <c r="C98" s="10">
        <v>3.3616074371156306</v>
      </c>
      <c r="E98" t="s">
        <v>468</v>
      </c>
      <c r="F98" s="10">
        <v>2.8788380750709912</v>
      </c>
      <c r="H98" t="s">
        <v>483</v>
      </c>
      <c r="I98" s="10">
        <v>4.5401000176504596</v>
      </c>
      <c r="K98" t="s">
        <v>113</v>
      </c>
      <c r="L98" s="10">
        <v>2.8248087913889806</v>
      </c>
      <c r="N98" t="s">
        <v>210</v>
      </c>
      <c r="O98" s="10">
        <v>2.8143452311956443</v>
      </c>
      <c r="Q98" t="s">
        <v>247</v>
      </c>
      <c r="R98" s="10">
        <v>4.9375737615434616</v>
      </c>
      <c r="T98" t="s">
        <v>472</v>
      </c>
      <c r="U98" s="10">
        <v>4.5727733561573736</v>
      </c>
      <c r="W98" t="s">
        <v>146</v>
      </c>
      <c r="X98" s="10">
        <v>2.9140739968504623</v>
      </c>
    </row>
    <row r="99" spans="2:24">
      <c r="B99" t="s">
        <v>376</v>
      </c>
      <c r="C99" s="10">
        <v>3.3174792304550222</v>
      </c>
      <c r="E99" t="s">
        <v>206</v>
      </c>
      <c r="F99" s="10">
        <v>2.877873046480147</v>
      </c>
      <c r="H99" t="s">
        <v>170</v>
      </c>
      <c r="I99" s="10">
        <v>4.4813283596253157</v>
      </c>
      <c r="K99" t="s">
        <v>389</v>
      </c>
      <c r="L99" s="10">
        <v>2.8207544679258039</v>
      </c>
      <c r="N99" t="s">
        <v>240</v>
      </c>
      <c r="O99" s="10">
        <v>2.812469549052607</v>
      </c>
      <c r="Q99" t="s">
        <v>340</v>
      </c>
      <c r="R99" s="10">
        <v>4.9167387890647181</v>
      </c>
      <c r="T99" t="s">
        <v>476</v>
      </c>
      <c r="U99" s="10">
        <v>4.5469675639074731</v>
      </c>
      <c r="W99" t="s">
        <v>311</v>
      </c>
      <c r="X99" s="10">
        <v>2.9000758390514356</v>
      </c>
    </row>
    <row r="100" spans="2:24">
      <c r="B100" t="s">
        <v>278</v>
      </c>
      <c r="C100" s="10">
        <v>3.3033275109764624</v>
      </c>
      <c r="E100" t="s">
        <v>243</v>
      </c>
      <c r="F100" s="10">
        <v>2.8616026390019655</v>
      </c>
      <c r="H100" t="s">
        <v>372</v>
      </c>
      <c r="I100" s="10">
        <v>4.4725869521613326</v>
      </c>
      <c r="K100" t="s">
        <v>320</v>
      </c>
      <c r="L100" s="10">
        <v>2.8173082335577102</v>
      </c>
      <c r="N100" t="s">
        <v>398</v>
      </c>
      <c r="O100" s="10">
        <v>2.8074772084983701</v>
      </c>
      <c r="Q100" t="s">
        <v>424</v>
      </c>
      <c r="R100" s="10">
        <v>4.9102105053370426</v>
      </c>
      <c r="T100" t="s">
        <v>92</v>
      </c>
      <c r="U100" s="10">
        <v>4.5082776400823992</v>
      </c>
      <c r="W100" t="s">
        <v>139</v>
      </c>
      <c r="X100" s="10">
        <v>2.8898248909158708</v>
      </c>
    </row>
    <row r="101" spans="2:24">
      <c r="B101" t="s">
        <v>126</v>
      </c>
      <c r="C101" s="10">
        <v>3.2957233851127579</v>
      </c>
      <c r="E101" t="s">
        <v>228</v>
      </c>
      <c r="F101" s="10">
        <v>2.8540399515538137</v>
      </c>
      <c r="H101" t="s">
        <v>194</v>
      </c>
      <c r="I101" s="10">
        <v>4.4351853301194879</v>
      </c>
      <c r="K101" t="s">
        <v>183</v>
      </c>
      <c r="L101" s="10">
        <v>2.8072994766483319</v>
      </c>
      <c r="N101" t="s">
        <v>121</v>
      </c>
      <c r="O101" s="10">
        <v>2.8037677507923231</v>
      </c>
      <c r="Q101" t="s">
        <v>371</v>
      </c>
      <c r="R101" s="10">
        <v>4.903390104457177</v>
      </c>
      <c r="T101" t="s">
        <v>458</v>
      </c>
      <c r="U101" s="10">
        <v>4.4982127363183899</v>
      </c>
      <c r="W101" t="s">
        <v>278</v>
      </c>
      <c r="X101" s="10">
        <v>2.8732108028118648</v>
      </c>
    </row>
    <row r="102" spans="2:24">
      <c r="B102" t="s">
        <v>130</v>
      </c>
      <c r="C102" s="10">
        <v>3.2648148882841901</v>
      </c>
      <c r="E102" t="s">
        <v>501</v>
      </c>
      <c r="F102" s="10">
        <v>2.8479143224791064</v>
      </c>
      <c r="H102" t="s">
        <v>266</v>
      </c>
      <c r="I102" s="10">
        <v>4.4149026160659002</v>
      </c>
      <c r="K102" t="s">
        <v>515</v>
      </c>
      <c r="L102" s="10">
        <v>2.8064658085234075</v>
      </c>
      <c r="N102" t="s">
        <v>237</v>
      </c>
      <c r="O102" s="10">
        <v>2.8024772540940512</v>
      </c>
      <c r="Q102" t="s">
        <v>138</v>
      </c>
      <c r="R102" s="10">
        <v>4.890714948000122</v>
      </c>
      <c r="T102" t="s">
        <v>519</v>
      </c>
      <c r="U102" s="10">
        <v>4.4861933901399755</v>
      </c>
      <c r="W102" t="s">
        <v>440</v>
      </c>
      <c r="X102" s="10">
        <v>2.8700894359432017</v>
      </c>
    </row>
    <row r="103" spans="2:24">
      <c r="B103" t="s">
        <v>398</v>
      </c>
      <c r="C103" s="10">
        <v>3.2598223380847804</v>
      </c>
      <c r="E103" t="s">
        <v>218</v>
      </c>
      <c r="F103" s="10">
        <v>2.8431794533882577</v>
      </c>
      <c r="H103" t="s">
        <v>160</v>
      </c>
      <c r="I103" s="10">
        <v>4.4122368928130733</v>
      </c>
      <c r="K103" t="s">
        <v>155</v>
      </c>
      <c r="L103" s="10">
        <v>2.7975220965946717</v>
      </c>
      <c r="N103" t="s">
        <v>142</v>
      </c>
      <c r="O103" s="10">
        <v>2.8018022952515849</v>
      </c>
      <c r="Q103" t="s">
        <v>112</v>
      </c>
      <c r="R103" s="10">
        <v>4.8820138349334794</v>
      </c>
      <c r="T103" t="s">
        <v>160</v>
      </c>
      <c r="U103" s="10">
        <v>4.4784609727944718</v>
      </c>
      <c r="W103" t="s">
        <v>296</v>
      </c>
      <c r="X103" s="10">
        <v>2.8435288269728201</v>
      </c>
    </row>
    <row r="104" spans="2:24">
      <c r="B104" t="s">
        <v>514</v>
      </c>
      <c r="C104" s="10">
        <v>3.248751641729168</v>
      </c>
      <c r="E104" t="s">
        <v>383</v>
      </c>
      <c r="F104" s="10">
        <v>2.8343638108287088</v>
      </c>
      <c r="H104" t="s">
        <v>486</v>
      </c>
      <c r="I104" s="10">
        <v>4.4074807756262571</v>
      </c>
      <c r="K104" t="s">
        <v>239</v>
      </c>
      <c r="L104" s="10">
        <v>2.7938444853708595</v>
      </c>
      <c r="N104" t="s">
        <v>496</v>
      </c>
      <c r="O104" s="10">
        <v>2.7987766678727386</v>
      </c>
      <c r="Q104" t="s">
        <v>381</v>
      </c>
      <c r="R104" s="10">
        <v>4.8570119610541536</v>
      </c>
      <c r="T104" t="s">
        <v>118</v>
      </c>
      <c r="U104" s="10">
        <v>4.4651248683215501</v>
      </c>
      <c r="W104" t="s">
        <v>286</v>
      </c>
      <c r="X104" s="10">
        <v>2.836613714222751</v>
      </c>
    </row>
    <row r="105" spans="2:24">
      <c r="B105" t="s">
        <v>492</v>
      </c>
      <c r="C105" s="10">
        <v>3.2384645781116026</v>
      </c>
      <c r="E105" t="s">
        <v>478</v>
      </c>
      <c r="F105" s="10">
        <v>2.8189951056794</v>
      </c>
      <c r="H105" t="s">
        <v>522</v>
      </c>
      <c r="I105" s="10">
        <v>4.4069498754722591</v>
      </c>
      <c r="K105" t="s">
        <v>195</v>
      </c>
      <c r="L105" s="10">
        <v>2.7938444853708595</v>
      </c>
      <c r="N105" t="s">
        <v>318</v>
      </c>
      <c r="O105" s="10">
        <v>2.7945659141962533</v>
      </c>
      <c r="Q105" t="s">
        <v>502</v>
      </c>
      <c r="R105" s="10">
        <v>4.7776470993946525</v>
      </c>
      <c r="T105" t="s">
        <v>211</v>
      </c>
      <c r="U105" s="10">
        <v>4.4529206693803554</v>
      </c>
      <c r="W105" t="s">
        <v>406</v>
      </c>
      <c r="X105" s="10">
        <v>2.8246585153670472</v>
      </c>
    </row>
    <row r="106" spans="2:24">
      <c r="B106" t="s">
        <v>482</v>
      </c>
      <c r="C106" s="10">
        <v>3.1795542353250621</v>
      </c>
      <c r="E106" t="s">
        <v>503</v>
      </c>
      <c r="F106" s="10">
        <v>2.8144070718838679</v>
      </c>
      <c r="H106" t="s">
        <v>359</v>
      </c>
      <c r="I106" s="10">
        <v>4.3884501331535795</v>
      </c>
      <c r="K106" t="s">
        <v>238</v>
      </c>
      <c r="L106" s="10">
        <v>2.7908902511581242</v>
      </c>
      <c r="N106" t="s">
        <v>113</v>
      </c>
      <c r="O106" s="10">
        <v>2.7901567589819125</v>
      </c>
      <c r="Q106" t="s">
        <v>284</v>
      </c>
      <c r="R106" s="10">
        <v>4.7619955266211154</v>
      </c>
      <c r="T106" t="s">
        <v>359</v>
      </c>
      <c r="U106" s="10">
        <v>4.4259776391139249</v>
      </c>
      <c r="W106" t="s">
        <v>482</v>
      </c>
      <c r="X106" s="10">
        <v>2.8067255160812068</v>
      </c>
    </row>
    <row r="107" spans="2:24">
      <c r="B107" t="s">
        <v>434</v>
      </c>
      <c r="C107" s="10">
        <v>3.1751956569791533</v>
      </c>
      <c r="E107" t="s">
        <v>437</v>
      </c>
      <c r="F107" s="10">
        <v>2.8121678744826832</v>
      </c>
      <c r="H107" t="s">
        <v>72</v>
      </c>
      <c r="I107" s="10">
        <v>4.3755787656729206</v>
      </c>
      <c r="K107" t="s">
        <v>489</v>
      </c>
      <c r="L107" s="10">
        <v>2.7797785268580473</v>
      </c>
      <c r="N107" t="s">
        <v>440</v>
      </c>
      <c r="O107" s="10">
        <v>2.7901423035294801</v>
      </c>
      <c r="Q107" t="s">
        <v>526</v>
      </c>
      <c r="R107" s="10">
        <v>4.7542507116008146</v>
      </c>
      <c r="T107" t="s">
        <v>503</v>
      </c>
      <c r="U107" s="10">
        <v>4.4256418071259018</v>
      </c>
      <c r="W107" t="s">
        <v>233</v>
      </c>
      <c r="X107" s="10">
        <v>2.7981517280231665</v>
      </c>
    </row>
    <row r="108" spans="2:24">
      <c r="B108" t="s">
        <v>269</v>
      </c>
      <c r="C108" s="10">
        <v>3.1650780782947585</v>
      </c>
      <c r="E108" t="s">
        <v>434</v>
      </c>
      <c r="F108" s="10">
        <v>2.8091836320758325</v>
      </c>
      <c r="H108" t="s">
        <v>355</v>
      </c>
      <c r="I108" s="10">
        <v>4.3544402141210004</v>
      </c>
      <c r="K108" t="s">
        <v>311</v>
      </c>
      <c r="L108" s="10">
        <v>2.7787568707924439</v>
      </c>
      <c r="N108" t="s">
        <v>198</v>
      </c>
      <c r="O108" s="10">
        <v>2.785987995556475</v>
      </c>
      <c r="Q108" t="s">
        <v>223</v>
      </c>
      <c r="R108" s="10">
        <v>4.7199665883462316</v>
      </c>
      <c r="T108" t="s">
        <v>194</v>
      </c>
      <c r="U108" s="10">
        <v>4.3947193579417707</v>
      </c>
      <c r="W108" t="s">
        <v>297</v>
      </c>
      <c r="X108" s="10">
        <v>2.7946184379601759</v>
      </c>
    </row>
    <row r="109" spans="2:24">
      <c r="B109" t="s">
        <v>273</v>
      </c>
      <c r="C109" s="10">
        <v>3.1363439216179234</v>
      </c>
      <c r="E109" t="s">
        <v>515</v>
      </c>
      <c r="F109" s="10">
        <v>2.7901423035294801</v>
      </c>
      <c r="H109" t="s">
        <v>287</v>
      </c>
      <c r="I109" s="10">
        <v>4.3330226073079201</v>
      </c>
      <c r="K109" t="s">
        <v>237</v>
      </c>
      <c r="L109" s="10">
        <v>2.775394990811161</v>
      </c>
      <c r="N109" t="s">
        <v>177</v>
      </c>
      <c r="O109" s="10">
        <v>2.7806226061359993</v>
      </c>
      <c r="Q109" t="s">
        <v>413</v>
      </c>
      <c r="R109" s="10">
        <v>4.6966816243393055</v>
      </c>
      <c r="T109" t="s">
        <v>117</v>
      </c>
      <c r="U109" s="10">
        <v>4.3857431878471793</v>
      </c>
      <c r="W109" t="s">
        <v>306</v>
      </c>
      <c r="X109" s="10">
        <v>2.7845804909835592</v>
      </c>
    </row>
    <row r="110" spans="2:24">
      <c r="B110" t="s">
        <v>384</v>
      </c>
      <c r="C110" s="10">
        <v>3.1236218370161382</v>
      </c>
      <c r="E110" t="s">
        <v>318</v>
      </c>
      <c r="F110" s="10">
        <v>2.7777033712543169</v>
      </c>
      <c r="H110" t="s">
        <v>411</v>
      </c>
      <c r="I110" s="10">
        <v>4.3330226073079192</v>
      </c>
      <c r="K110" t="s">
        <v>243</v>
      </c>
      <c r="L110" s="10">
        <v>2.7567780558979695</v>
      </c>
      <c r="N110" t="s">
        <v>285</v>
      </c>
      <c r="O110" s="10">
        <v>2.7679233250296869</v>
      </c>
      <c r="Q110" t="s">
        <v>493</v>
      </c>
      <c r="R110" s="10">
        <v>4.6696405578120626</v>
      </c>
      <c r="T110" t="s">
        <v>383</v>
      </c>
      <c r="U110" s="10">
        <v>4.3741208440909407</v>
      </c>
      <c r="W110" t="s">
        <v>171</v>
      </c>
      <c r="X110" s="10">
        <v>2.7792163151036529</v>
      </c>
    </row>
    <row r="111" spans="2:24">
      <c r="B111" t="s">
        <v>402</v>
      </c>
      <c r="C111" s="10">
        <v>3.1159334873114157</v>
      </c>
      <c r="E111" t="s">
        <v>391</v>
      </c>
      <c r="F111" s="10">
        <v>2.7669345028159151</v>
      </c>
      <c r="H111" t="s">
        <v>184</v>
      </c>
      <c r="I111" s="10">
        <v>4.3071896447902258</v>
      </c>
      <c r="K111" t="s">
        <v>334</v>
      </c>
      <c r="L111" s="10">
        <v>2.749712601231908</v>
      </c>
      <c r="N111" t="s">
        <v>314</v>
      </c>
      <c r="O111" s="10">
        <v>2.7357961242713564</v>
      </c>
      <c r="Q111" t="s">
        <v>292</v>
      </c>
      <c r="R111" s="10">
        <v>4.6611938056240909</v>
      </c>
      <c r="T111" t="s">
        <v>504</v>
      </c>
      <c r="U111" s="10">
        <v>4.371042417305107</v>
      </c>
      <c r="W111" t="s">
        <v>142</v>
      </c>
      <c r="X111" s="10">
        <v>2.7699443924415896</v>
      </c>
    </row>
    <row r="112" spans="2:24">
      <c r="B112" t="s">
        <v>302</v>
      </c>
      <c r="C112" s="10">
        <v>3.1154687850070601</v>
      </c>
      <c r="E112" t="s">
        <v>82</v>
      </c>
      <c r="F112" s="10">
        <v>2.754592761847972</v>
      </c>
      <c r="H112" t="s">
        <v>423</v>
      </c>
      <c r="I112" s="10">
        <v>4.3062184149189395</v>
      </c>
      <c r="K112" t="s">
        <v>135</v>
      </c>
      <c r="L112" s="10">
        <v>2.7432237683199121</v>
      </c>
      <c r="N112" t="s">
        <v>489</v>
      </c>
      <c r="O112" s="10">
        <v>2.7318438062868751</v>
      </c>
      <c r="Q112" t="s">
        <v>256</v>
      </c>
      <c r="R112" s="10">
        <v>4.6602142592453877</v>
      </c>
      <c r="T112" t="s">
        <v>249</v>
      </c>
      <c r="U112" s="10">
        <v>4.364054613412204</v>
      </c>
      <c r="W112" t="s">
        <v>409</v>
      </c>
      <c r="X112" s="10">
        <v>2.7421194825914643</v>
      </c>
    </row>
    <row r="113" spans="2:24">
      <c r="B113" t="s">
        <v>149</v>
      </c>
      <c r="C113" s="10">
        <v>3.0952730089662048</v>
      </c>
      <c r="E113" t="s">
        <v>192</v>
      </c>
      <c r="F113" s="10">
        <v>2.750113945300797</v>
      </c>
      <c r="H113" t="s">
        <v>308</v>
      </c>
      <c r="I113" s="10">
        <v>4.2756757220941104</v>
      </c>
      <c r="K113" t="s">
        <v>136</v>
      </c>
      <c r="L113" s="10">
        <v>2.7238117965250237</v>
      </c>
      <c r="N113" t="s">
        <v>510</v>
      </c>
      <c r="O113" s="10">
        <v>2.728346057088042</v>
      </c>
      <c r="Q113" t="s">
        <v>317</v>
      </c>
      <c r="R113" s="10">
        <v>4.6529614941364983</v>
      </c>
      <c r="T113" t="s">
        <v>525</v>
      </c>
      <c r="U113" s="10">
        <v>4.3605639120027089</v>
      </c>
      <c r="W113" t="s">
        <v>417</v>
      </c>
      <c r="X113" s="10">
        <v>2.7378086848324443</v>
      </c>
    </row>
    <row r="114" spans="2:24">
      <c r="B114" t="s">
        <v>420</v>
      </c>
      <c r="C114" s="10">
        <v>3.0766044404369657</v>
      </c>
      <c r="E114" t="s">
        <v>482</v>
      </c>
      <c r="F114" s="10">
        <v>2.7347241203015011</v>
      </c>
      <c r="H114" t="s">
        <v>156</v>
      </c>
      <c r="I114" s="10">
        <v>4.2567084584668358</v>
      </c>
      <c r="K114" t="s">
        <v>307</v>
      </c>
      <c r="L114" s="10">
        <v>2.6915685053180627</v>
      </c>
      <c r="N114" t="s">
        <v>171</v>
      </c>
      <c r="O114" s="10">
        <v>2.7230034373779746</v>
      </c>
      <c r="Q114" t="s">
        <v>365</v>
      </c>
      <c r="R114" s="10">
        <v>4.6444917208627423</v>
      </c>
      <c r="T114" t="s">
        <v>301</v>
      </c>
      <c r="U114" s="10">
        <v>4.3515138690258901</v>
      </c>
      <c r="W114" t="s">
        <v>473</v>
      </c>
      <c r="X114" s="10">
        <v>2.7376428245504352</v>
      </c>
    </row>
    <row r="115" spans="2:24">
      <c r="B115" t="s">
        <v>121</v>
      </c>
      <c r="C115" s="10">
        <v>3.0649971200805926</v>
      </c>
      <c r="E115" t="s">
        <v>306</v>
      </c>
      <c r="F115" s="10">
        <v>2.7193336557520569</v>
      </c>
      <c r="H115" t="s">
        <v>508</v>
      </c>
      <c r="I115" s="10">
        <v>4.2372076414776334</v>
      </c>
      <c r="K115" t="s">
        <v>342</v>
      </c>
      <c r="L115" s="10">
        <v>2.6667008359866409</v>
      </c>
      <c r="N115" t="s">
        <v>307</v>
      </c>
      <c r="O115" s="10">
        <v>2.7157229563541536</v>
      </c>
      <c r="Q115" t="s">
        <v>165</v>
      </c>
      <c r="R115" s="10">
        <v>4.6279662921226716</v>
      </c>
      <c r="T115" t="s">
        <v>431</v>
      </c>
      <c r="U115" s="10">
        <v>4.3472391798582724</v>
      </c>
      <c r="W115" t="s">
        <v>285</v>
      </c>
      <c r="X115" s="10">
        <v>2.737411530789128</v>
      </c>
    </row>
    <row r="116" spans="2:24">
      <c r="B116" t="s">
        <v>206</v>
      </c>
      <c r="C116" s="10">
        <v>3.0518958600962565</v>
      </c>
      <c r="E116" t="s">
        <v>496</v>
      </c>
      <c r="F116" s="10">
        <v>2.7161792364610875</v>
      </c>
      <c r="H116" t="s">
        <v>291</v>
      </c>
      <c r="I116" s="10">
        <v>4.234548576945369</v>
      </c>
      <c r="K116" t="s">
        <v>314</v>
      </c>
      <c r="L116" s="10">
        <v>2.6662864143639928</v>
      </c>
      <c r="N116" t="s">
        <v>460</v>
      </c>
      <c r="O116" s="10">
        <v>2.7129466868784995</v>
      </c>
      <c r="Q116" t="s">
        <v>127</v>
      </c>
      <c r="R116" s="10">
        <v>4.6264379411790255</v>
      </c>
      <c r="T116" t="s">
        <v>174</v>
      </c>
      <c r="U116" s="10">
        <v>4.331985320746675</v>
      </c>
      <c r="W116" t="s">
        <v>342</v>
      </c>
      <c r="X116" s="10">
        <v>2.7364574975881562</v>
      </c>
    </row>
    <row r="117" spans="2:24">
      <c r="B117" t="s">
        <v>489</v>
      </c>
      <c r="C117" s="10">
        <v>3.0494893196428312</v>
      </c>
      <c r="E117" t="s">
        <v>171</v>
      </c>
      <c r="F117" s="10">
        <v>2.6898040814513493</v>
      </c>
      <c r="H117" t="s">
        <v>106</v>
      </c>
      <c r="I117" s="10">
        <v>4.2231660607428516</v>
      </c>
      <c r="K117" t="s">
        <v>142</v>
      </c>
      <c r="L117" s="10">
        <v>2.6661655159790785</v>
      </c>
      <c r="N117" t="s">
        <v>218</v>
      </c>
      <c r="O117" s="10">
        <v>2.7076940446352014</v>
      </c>
      <c r="Q117" t="s">
        <v>426</v>
      </c>
      <c r="R117" s="10">
        <v>4.625294026784271</v>
      </c>
      <c r="T117" t="s">
        <v>309</v>
      </c>
      <c r="U117" s="10">
        <v>4.2929282241882429</v>
      </c>
      <c r="W117" t="s">
        <v>320</v>
      </c>
      <c r="X117" s="10">
        <v>2.7318438062868751</v>
      </c>
    </row>
    <row r="118" spans="2:24">
      <c r="B118" t="s">
        <v>374</v>
      </c>
      <c r="C118" s="10">
        <v>3.0489129382783631</v>
      </c>
      <c r="E118" t="s">
        <v>302</v>
      </c>
      <c r="F118" s="10">
        <v>2.688042027510706</v>
      </c>
      <c r="H118" t="s">
        <v>497</v>
      </c>
      <c r="I118" s="10">
        <v>4.2132259790412441</v>
      </c>
      <c r="K118" t="s">
        <v>494</v>
      </c>
      <c r="L118" s="10">
        <v>2.6496059428082539</v>
      </c>
      <c r="N118" t="s">
        <v>376</v>
      </c>
      <c r="O118" s="10">
        <v>2.700374535271763</v>
      </c>
      <c r="Q118" t="s">
        <v>170</v>
      </c>
      <c r="R118" s="10">
        <v>4.6250491743623083</v>
      </c>
      <c r="T118" t="s">
        <v>120</v>
      </c>
      <c r="U118" s="10">
        <v>4.2836128109149865</v>
      </c>
      <c r="W118" t="s">
        <v>137</v>
      </c>
      <c r="X118" s="10">
        <v>2.7227513647338228</v>
      </c>
    </row>
    <row r="119" spans="2:24">
      <c r="B119" t="s">
        <v>385</v>
      </c>
      <c r="C119" s="10">
        <v>3.0430370893443115</v>
      </c>
      <c r="E119" t="s">
        <v>510</v>
      </c>
      <c r="F119" s="10">
        <v>2.6809622226997258</v>
      </c>
      <c r="H119" t="s">
        <v>269</v>
      </c>
      <c r="I119" s="10">
        <v>4.175782754250779</v>
      </c>
      <c r="K119" t="s">
        <v>373</v>
      </c>
      <c r="L119" s="10">
        <v>2.6484982790188227</v>
      </c>
      <c r="N119" t="s">
        <v>136</v>
      </c>
      <c r="O119" s="10">
        <v>2.6934028701269845</v>
      </c>
      <c r="Q119" t="s">
        <v>349</v>
      </c>
      <c r="R119" s="10">
        <v>4.6068070035580284</v>
      </c>
      <c r="T119" t="s">
        <v>524</v>
      </c>
      <c r="U119" s="10">
        <v>4.282105862904352</v>
      </c>
      <c r="W119" t="s">
        <v>489</v>
      </c>
      <c r="X119" s="10">
        <v>2.7177709914943056</v>
      </c>
    </row>
    <row r="120" spans="2:24">
      <c r="B120" t="s">
        <v>177</v>
      </c>
      <c r="C120" s="10">
        <v>3.0343296637431934</v>
      </c>
      <c r="E120" t="s">
        <v>328</v>
      </c>
      <c r="F120" s="10">
        <v>2.6662864143639933</v>
      </c>
      <c r="H120" t="s">
        <v>271</v>
      </c>
      <c r="I120" s="10">
        <v>4.1727941751945021</v>
      </c>
      <c r="K120" t="s">
        <v>240</v>
      </c>
      <c r="L120" s="10">
        <v>2.6412478907497228</v>
      </c>
      <c r="N120" t="s">
        <v>417</v>
      </c>
      <c r="O120" s="10">
        <v>2.6845829648603043</v>
      </c>
      <c r="Q120" t="s">
        <v>472</v>
      </c>
      <c r="R120" s="10">
        <v>4.5914409298542278</v>
      </c>
      <c r="T120" t="s">
        <v>184</v>
      </c>
      <c r="U120" s="10">
        <v>4.2786254291353671</v>
      </c>
      <c r="W120" t="s">
        <v>390</v>
      </c>
      <c r="X120" s="10">
        <v>2.7061224418852032</v>
      </c>
    </row>
    <row r="121" spans="2:24">
      <c r="B121" t="s">
        <v>146</v>
      </c>
      <c r="C121" s="10">
        <v>3.0335995163826883</v>
      </c>
      <c r="E121" t="s">
        <v>489</v>
      </c>
      <c r="F121" s="10">
        <v>2.6537089131199671</v>
      </c>
      <c r="H121" t="s">
        <v>467</v>
      </c>
      <c r="I121" s="10">
        <v>4.170580783232996</v>
      </c>
      <c r="K121" t="s">
        <v>285</v>
      </c>
      <c r="L121" s="10">
        <v>2.6380176772757373</v>
      </c>
      <c r="N121" t="s">
        <v>137</v>
      </c>
      <c r="O121" s="10">
        <v>2.6706118839447877</v>
      </c>
      <c r="Q121" t="s">
        <v>191</v>
      </c>
      <c r="R121" s="10">
        <v>4.5823344597491609</v>
      </c>
      <c r="T121" t="s">
        <v>291</v>
      </c>
      <c r="U121" s="10">
        <v>4.2722277948658203</v>
      </c>
      <c r="W121" t="s">
        <v>135</v>
      </c>
      <c r="X121" s="10">
        <v>2.7027610654831364</v>
      </c>
    </row>
    <row r="122" spans="2:24">
      <c r="B122" t="s">
        <v>437</v>
      </c>
      <c r="C122" s="10">
        <v>3.0328994619079865</v>
      </c>
      <c r="E122" t="s">
        <v>417</v>
      </c>
      <c r="F122" s="10">
        <v>2.6531478259152874</v>
      </c>
      <c r="H122" t="s">
        <v>253</v>
      </c>
      <c r="I122" s="10">
        <v>4.1421506526941627</v>
      </c>
      <c r="K122" t="s">
        <v>477</v>
      </c>
      <c r="L122" s="10">
        <v>2.6368695871336838</v>
      </c>
      <c r="N122" t="s">
        <v>310</v>
      </c>
      <c r="O122" s="10">
        <v>2.6606886747350504</v>
      </c>
      <c r="Q122" t="s">
        <v>476</v>
      </c>
      <c r="R122" s="10">
        <v>4.5509362606776707</v>
      </c>
      <c r="T122" t="s">
        <v>497</v>
      </c>
      <c r="U122" s="10">
        <v>4.2474798135143814</v>
      </c>
      <c r="W122" t="s">
        <v>443</v>
      </c>
      <c r="X122" s="10">
        <v>2.6983827620202705</v>
      </c>
    </row>
    <row r="123" spans="2:24">
      <c r="B123" t="s">
        <v>298</v>
      </c>
      <c r="C123" s="10">
        <v>3.0196741593537948</v>
      </c>
      <c r="E123" t="s">
        <v>487</v>
      </c>
      <c r="F123" s="10">
        <v>2.6512290942653718</v>
      </c>
      <c r="H123" t="s">
        <v>456</v>
      </c>
      <c r="I123" s="10">
        <v>4.1050193227025185</v>
      </c>
      <c r="K123" t="s">
        <v>171</v>
      </c>
      <c r="L123" s="10">
        <v>2.634951261706501</v>
      </c>
      <c r="N123" t="s">
        <v>515</v>
      </c>
      <c r="O123" s="10">
        <v>2.6464830521814582</v>
      </c>
      <c r="Q123" t="s">
        <v>231</v>
      </c>
      <c r="R123" s="10">
        <v>4.5436482401798077</v>
      </c>
      <c r="T123" t="s">
        <v>354</v>
      </c>
      <c r="U123" s="10">
        <v>4.2104011825289183</v>
      </c>
      <c r="W123" t="s">
        <v>237</v>
      </c>
      <c r="X123" s="10">
        <v>2.6943133546824201</v>
      </c>
    </row>
    <row r="124" spans="2:24">
      <c r="B124" t="s">
        <v>378</v>
      </c>
      <c r="C124" s="10">
        <v>2.9960060719572832</v>
      </c>
      <c r="E124" t="s">
        <v>390</v>
      </c>
      <c r="F124" s="10">
        <v>2.6474002901768512</v>
      </c>
      <c r="H124" t="s">
        <v>382</v>
      </c>
      <c r="I124" s="10">
        <v>4.0980145032183559</v>
      </c>
      <c r="K124" t="s">
        <v>510</v>
      </c>
      <c r="L124" s="10">
        <v>2.6189250279002394</v>
      </c>
      <c r="N124" t="s">
        <v>391</v>
      </c>
      <c r="O124" s="10">
        <v>2.6437004342160613</v>
      </c>
      <c r="Q124" t="s">
        <v>519</v>
      </c>
      <c r="R124" s="10">
        <v>4.4897211206023737</v>
      </c>
      <c r="T124" t="s">
        <v>467</v>
      </c>
      <c r="U124" s="10">
        <v>4.1979838508115055</v>
      </c>
      <c r="W124" t="s">
        <v>494</v>
      </c>
      <c r="X124" s="10">
        <v>2.6915685053180627</v>
      </c>
    </row>
    <row r="125" spans="2:24">
      <c r="B125" t="s">
        <v>86</v>
      </c>
      <c r="C125" s="10">
        <v>2.9662800383070715</v>
      </c>
      <c r="E125" t="s">
        <v>137</v>
      </c>
      <c r="F125" s="10">
        <v>2.6398182784476285</v>
      </c>
      <c r="H125" t="s">
        <v>525</v>
      </c>
      <c r="I125" s="10">
        <v>4.087588138021518</v>
      </c>
      <c r="K125" t="s">
        <v>451</v>
      </c>
      <c r="L125" s="10">
        <v>2.6063659187027817</v>
      </c>
      <c r="N125" t="s">
        <v>233</v>
      </c>
      <c r="O125" s="10">
        <v>2.6299209142383067</v>
      </c>
      <c r="Q125" t="s">
        <v>504</v>
      </c>
      <c r="R125" s="10">
        <v>4.4136547144514626</v>
      </c>
      <c r="T125" t="s">
        <v>164</v>
      </c>
      <c r="U125" s="10">
        <v>4.1905460179324097</v>
      </c>
      <c r="W125" t="s">
        <v>218</v>
      </c>
      <c r="X125" s="10">
        <v>2.6795753322958631</v>
      </c>
    </row>
    <row r="126" spans="2:24">
      <c r="B126" t="s">
        <v>319</v>
      </c>
      <c r="C126" s="10">
        <v>2.9610079748430285</v>
      </c>
      <c r="E126" t="s">
        <v>146</v>
      </c>
      <c r="F126" s="10">
        <v>2.6375435300787275</v>
      </c>
      <c r="H126" t="s">
        <v>272</v>
      </c>
      <c r="I126" s="10">
        <v>4.0453536959228167</v>
      </c>
      <c r="K126" t="s">
        <v>417</v>
      </c>
      <c r="L126" s="10">
        <v>2.6012098903114698</v>
      </c>
      <c r="N126" t="s">
        <v>526</v>
      </c>
      <c r="O126" s="10">
        <v>2.6272263646574228</v>
      </c>
      <c r="Q126" t="s">
        <v>301</v>
      </c>
      <c r="R126" s="10">
        <v>4.3918834136908593</v>
      </c>
      <c r="T126" t="s">
        <v>356</v>
      </c>
      <c r="U126" s="10">
        <v>4.1811682677521418</v>
      </c>
      <c r="W126" t="s">
        <v>173</v>
      </c>
      <c r="X126" s="10">
        <v>2.6780341703821953</v>
      </c>
    </row>
    <row r="127" spans="2:24">
      <c r="B127" t="s">
        <v>260</v>
      </c>
      <c r="C127" s="10">
        <v>2.9412247096281989</v>
      </c>
      <c r="E127" t="s">
        <v>373</v>
      </c>
      <c r="F127" s="10">
        <v>2.6353721616010253</v>
      </c>
      <c r="H127" t="s">
        <v>196</v>
      </c>
      <c r="I127" s="10">
        <v>4.0213225979041241</v>
      </c>
      <c r="K127" t="s">
        <v>296</v>
      </c>
      <c r="L127" s="10">
        <v>2.5950441931893433</v>
      </c>
      <c r="N127" t="s">
        <v>459</v>
      </c>
      <c r="O127" s="10">
        <v>2.6235560375180986</v>
      </c>
      <c r="Q127" t="s">
        <v>293</v>
      </c>
      <c r="R127" s="10">
        <v>4.37271781355303</v>
      </c>
      <c r="T127" t="s">
        <v>414</v>
      </c>
      <c r="U127" s="10">
        <v>4.1741320508131041</v>
      </c>
      <c r="W127" t="s">
        <v>451</v>
      </c>
      <c r="X127" s="10">
        <v>2.6698097602498612</v>
      </c>
    </row>
    <row r="128" spans="2:24">
      <c r="B128" t="s">
        <v>318</v>
      </c>
      <c r="C128" s="10">
        <v>2.9350388570724868</v>
      </c>
      <c r="E128" t="s">
        <v>304</v>
      </c>
      <c r="F128" s="10">
        <v>2.6087745767966952</v>
      </c>
      <c r="H128" t="s">
        <v>418</v>
      </c>
      <c r="I128" s="10">
        <v>4.0191993527993892</v>
      </c>
      <c r="K128" t="s">
        <v>280</v>
      </c>
      <c r="L128" s="10">
        <v>2.5920196162087765</v>
      </c>
      <c r="N128" t="s">
        <v>334</v>
      </c>
      <c r="O128" s="10">
        <v>2.6170113341537791</v>
      </c>
      <c r="Q128" t="s">
        <v>174</v>
      </c>
      <c r="R128" s="10">
        <v>4.370112112930256</v>
      </c>
      <c r="T128" t="s">
        <v>253</v>
      </c>
      <c r="U128" s="10">
        <v>4.1649865423429215</v>
      </c>
      <c r="W128" t="s">
        <v>464</v>
      </c>
      <c r="X128" s="10">
        <v>2.6697175818508336</v>
      </c>
    </row>
    <row r="129" spans="2:24">
      <c r="B129" t="s">
        <v>139</v>
      </c>
      <c r="C129" s="10">
        <v>2.9288666760559856</v>
      </c>
      <c r="E129" t="s">
        <v>364</v>
      </c>
      <c r="F129" s="10">
        <v>2.6077420198249639</v>
      </c>
      <c r="H129" t="s">
        <v>524</v>
      </c>
      <c r="I129" s="10">
        <v>4.0182029831450805</v>
      </c>
      <c r="K129" t="s">
        <v>376</v>
      </c>
      <c r="L129" s="10">
        <v>2.5895742374583817</v>
      </c>
      <c r="N129" t="s">
        <v>397</v>
      </c>
      <c r="O129" s="10">
        <v>2.6162076304536455</v>
      </c>
      <c r="Q129" t="s">
        <v>156</v>
      </c>
      <c r="R129" s="10">
        <v>4.3333595596598968</v>
      </c>
      <c r="T129" t="s">
        <v>271</v>
      </c>
      <c r="U129" s="10">
        <v>4.1567268038886436</v>
      </c>
      <c r="W129" t="s">
        <v>223</v>
      </c>
      <c r="X129" s="10">
        <v>2.6592945725961377</v>
      </c>
    </row>
    <row r="130" spans="2:24">
      <c r="B130" t="s">
        <v>334</v>
      </c>
      <c r="C130" s="10">
        <v>2.9028860950948854</v>
      </c>
      <c r="E130" t="s">
        <v>342</v>
      </c>
      <c r="F130" s="10">
        <v>2.6030612106919442</v>
      </c>
      <c r="H130" t="s">
        <v>491</v>
      </c>
      <c r="I130" s="10">
        <v>4.0103705445951219</v>
      </c>
      <c r="K130" t="s">
        <v>137</v>
      </c>
      <c r="L130" s="10">
        <v>2.5889403007132765</v>
      </c>
      <c r="N130" t="s">
        <v>342</v>
      </c>
      <c r="O130" s="10">
        <v>2.6161370773241126</v>
      </c>
      <c r="Q130" t="s">
        <v>309</v>
      </c>
      <c r="R130" s="10">
        <v>4.3265695114090494</v>
      </c>
      <c r="T130" t="s">
        <v>224</v>
      </c>
      <c r="U130" s="10">
        <v>4.1551411529656956</v>
      </c>
      <c r="W130" t="s">
        <v>260</v>
      </c>
      <c r="X130" s="10">
        <v>2.6564804666157191</v>
      </c>
    </row>
    <row r="131" spans="2:24">
      <c r="B131" t="s">
        <v>163</v>
      </c>
      <c r="C131" s="10">
        <v>2.8990048839437064</v>
      </c>
      <c r="E131" t="s">
        <v>494</v>
      </c>
      <c r="F131" s="10">
        <v>2.5973156811102029</v>
      </c>
      <c r="H131" t="s">
        <v>338</v>
      </c>
      <c r="I131" s="10">
        <v>4.0001025079599222</v>
      </c>
      <c r="K131" t="s">
        <v>218</v>
      </c>
      <c r="L131" s="10">
        <v>2.5879770751364637</v>
      </c>
      <c r="N131" t="s">
        <v>354</v>
      </c>
      <c r="O131" s="10">
        <v>2.6145989532966629</v>
      </c>
      <c r="Q131" t="s">
        <v>160</v>
      </c>
      <c r="R131" s="10">
        <v>4.3194916223080266</v>
      </c>
      <c r="T131" t="s">
        <v>465</v>
      </c>
      <c r="U131" s="10">
        <v>4.1421089633922099</v>
      </c>
      <c r="W131" t="s">
        <v>82</v>
      </c>
      <c r="X131" s="10">
        <v>2.6425344017845829</v>
      </c>
    </row>
    <row r="132" spans="2:24">
      <c r="B132" t="s">
        <v>320</v>
      </c>
      <c r="C132" s="10">
        <v>2.8808532257693464</v>
      </c>
      <c r="E132" t="s">
        <v>233</v>
      </c>
      <c r="F132" s="10">
        <v>2.5889403007132765</v>
      </c>
      <c r="H132" t="s">
        <v>294</v>
      </c>
      <c r="I132" s="10">
        <v>4</v>
      </c>
      <c r="K132" t="s">
        <v>440</v>
      </c>
      <c r="L132" s="10">
        <v>2.5797410542051353</v>
      </c>
      <c r="N132" t="s">
        <v>494</v>
      </c>
      <c r="O132" s="10">
        <v>2.6073446851105664</v>
      </c>
      <c r="Q132" t="s">
        <v>120</v>
      </c>
      <c r="R132" s="10">
        <v>4.2856706536847184</v>
      </c>
      <c r="T132" t="s">
        <v>361</v>
      </c>
      <c r="U132" s="10">
        <v>4.1385295233352943</v>
      </c>
      <c r="W132" t="s">
        <v>515</v>
      </c>
      <c r="X132" s="10">
        <v>2.6364825904282894</v>
      </c>
    </row>
    <row r="133" spans="2:24">
      <c r="B133" t="s">
        <v>310</v>
      </c>
      <c r="C133" s="10">
        <v>2.8754164809039424</v>
      </c>
      <c r="E133" t="s">
        <v>440</v>
      </c>
      <c r="F133" s="10">
        <v>2.585248697653431</v>
      </c>
      <c r="H133" t="s">
        <v>332</v>
      </c>
      <c r="I133" s="10">
        <v>4</v>
      </c>
      <c r="K133" t="s">
        <v>496</v>
      </c>
      <c r="L133" s="10">
        <v>2.579709660767382</v>
      </c>
      <c r="N133" t="s">
        <v>223</v>
      </c>
      <c r="O133" s="10">
        <v>2.5987160753548126</v>
      </c>
      <c r="Q133" t="s">
        <v>190</v>
      </c>
      <c r="R133" s="10">
        <v>4.2203979352080303</v>
      </c>
      <c r="T133" t="s">
        <v>209</v>
      </c>
      <c r="U133" s="10">
        <v>4.0933326519915632</v>
      </c>
      <c r="W133" t="s">
        <v>389</v>
      </c>
      <c r="X133" s="10">
        <v>2.6242531732608319</v>
      </c>
    </row>
    <row r="134" spans="2:24">
      <c r="B134" t="s">
        <v>406</v>
      </c>
      <c r="C134" s="10">
        <v>2.8623540320540548</v>
      </c>
      <c r="E134" t="s">
        <v>334</v>
      </c>
      <c r="F134" s="10">
        <v>2.5826945800965051</v>
      </c>
      <c r="H134" t="s">
        <v>62</v>
      </c>
      <c r="I134" s="10">
        <v>4</v>
      </c>
      <c r="K134" t="s">
        <v>509</v>
      </c>
      <c r="L134" s="10">
        <v>2.576307087765052</v>
      </c>
      <c r="N134" t="s">
        <v>509</v>
      </c>
      <c r="O134" s="10">
        <v>2.5964357969617948</v>
      </c>
      <c r="Q134" t="s">
        <v>291</v>
      </c>
      <c r="R134" s="10">
        <v>4.181779716140773</v>
      </c>
      <c r="T134" t="s">
        <v>272</v>
      </c>
      <c r="U134" s="10">
        <v>4.0796954368937577</v>
      </c>
      <c r="W134" t="s">
        <v>453</v>
      </c>
      <c r="X134" s="10">
        <v>2.6235560375180986</v>
      </c>
    </row>
    <row r="135" spans="2:24">
      <c r="B135" t="s">
        <v>409</v>
      </c>
      <c r="C135" s="10">
        <v>2.8391600033998068</v>
      </c>
      <c r="E135" t="s">
        <v>344</v>
      </c>
      <c r="F135" s="10">
        <v>2.5763911967414153</v>
      </c>
      <c r="H135" t="s">
        <v>158</v>
      </c>
      <c r="I135" s="10">
        <v>4</v>
      </c>
      <c r="K135" t="s">
        <v>459</v>
      </c>
      <c r="L135" s="10">
        <v>2.5646495036982992</v>
      </c>
      <c r="N135" t="s">
        <v>468</v>
      </c>
      <c r="O135" s="10">
        <v>2.5912532407660804</v>
      </c>
      <c r="Q135" t="s">
        <v>497</v>
      </c>
      <c r="R135" s="10">
        <v>4.1652542874007032</v>
      </c>
      <c r="T135" t="s">
        <v>338</v>
      </c>
      <c r="U135" s="10">
        <v>4.0336844759005324</v>
      </c>
      <c r="W135" t="s">
        <v>307</v>
      </c>
      <c r="X135" s="10">
        <v>2.6192524514735096</v>
      </c>
    </row>
    <row r="136" spans="2:24">
      <c r="B136" t="s">
        <v>237</v>
      </c>
      <c r="C136" s="10">
        <v>2.8356812654734824</v>
      </c>
      <c r="E136" t="s">
        <v>389</v>
      </c>
      <c r="F136" s="10">
        <v>2.5723393869679407</v>
      </c>
      <c r="H136" t="s">
        <v>377</v>
      </c>
      <c r="I136" s="10">
        <v>4</v>
      </c>
      <c r="K136" t="s">
        <v>94</v>
      </c>
      <c r="L136" s="10">
        <v>2.5579625969123247</v>
      </c>
      <c r="N136" t="s">
        <v>238</v>
      </c>
      <c r="O136" s="10">
        <v>2.5837915787012959</v>
      </c>
      <c r="Q136" t="s">
        <v>262</v>
      </c>
      <c r="R136" s="10">
        <v>4.1567268038886436</v>
      </c>
      <c r="T136" t="s">
        <v>196</v>
      </c>
      <c r="U136" s="10">
        <v>4.0247479813514389</v>
      </c>
      <c r="W136" t="s">
        <v>391</v>
      </c>
      <c r="X136" s="10">
        <v>2.6181243713967692</v>
      </c>
    </row>
    <row r="137" spans="2:24">
      <c r="B137" t="s">
        <v>468</v>
      </c>
      <c r="C137" s="10">
        <v>2.7834141118917448</v>
      </c>
      <c r="E137" t="s">
        <v>363</v>
      </c>
      <c r="F137" s="10">
        <v>2.5646495036982992</v>
      </c>
      <c r="H137" t="s">
        <v>512</v>
      </c>
      <c r="I137" s="10">
        <v>4</v>
      </c>
      <c r="K137" t="s">
        <v>236</v>
      </c>
      <c r="L137" s="10">
        <v>2.5516546423763602</v>
      </c>
      <c r="N137" t="s">
        <v>224</v>
      </c>
      <c r="O137" s="10">
        <v>2.574233979464247</v>
      </c>
      <c r="Q137" t="s">
        <v>467</v>
      </c>
      <c r="R137" s="10">
        <v>4.1322034299205619</v>
      </c>
      <c r="T137" t="s">
        <v>269</v>
      </c>
      <c r="U137" s="10">
        <v>4.0188211922921226</v>
      </c>
      <c r="W137" t="s">
        <v>183</v>
      </c>
      <c r="X137" s="10">
        <v>2.6140195146827852</v>
      </c>
    </row>
    <row r="138" spans="2:24">
      <c r="B138" t="s">
        <v>178</v>
      </c>
      <c r="C138" s="10">
        <v>2.7711600466583723</v>
      </c>
      <c r="E138" t="s">
        <v>183</v>
      </c>
      <c r="F138" s="10">
        <v>2.5629567740668269</v>
      </c>
      <c r="H138" t="s">
        <v>204</v>
      </c>
      <c r="I138" s="10">
        <v>4</v>
      </c>
      <c r="K138" t="s">
        <v>402</v>
      </c>
      <c r="L138" s="10">
        <v>2.5355236448742091</v>
      </c>
      <c r="N138" t="s">
        <v>424</v>
      </c>
      <c r="O138" s="10">
        <v>2.561200433766289</v>
      </c>
      <c r="Q138" t="s">
        <v>253</v>
      </c>
      <c r="R138" s="10">
        <v>4.1101695249338022</v>
      </c>
      <c r="T138" t="s">
        <v>418</v>
      </c>
      <c r="U138" s="10">
        <v>4.01741408932096</v>
      </c>
      <c r="W138" t="s">
        <v>292</v>
      </c>
      <c r="X138" s="10">
        <v>2.6054746074862489</v>
      </c>
    </row>
    <row r="139" spans="2:24">
      <c r="B139" t="s">
        <v>464</v>
      </c>
      <c r="C139" s="10">
        <v>2.7572907347754354</v>
      </c>
      <c r="E139" t="s">
        <v>239</v>
      </c>
      <c r="F139" s="10">
        <v>2.553574161165713</v>
      </c>
      <c r="H139" t="s">
        <v>333</v>
      </c>
      <c r="I139" s="10">
        <v>4</v>
      </c>
      <c r="K139" t="s">
        <v>391</v>
      </c>
      <c r="L139" s="10">
        <v>2.5348089353634857</v>
      </c>
      <c r="N139" t="s">
        <v>451</v>
      </c>
      <c r="O139" s="10">
        <v>2.5603780658015682</v>
      </c>
      <c r="Q139" t="s">
        <v>209</v>
      </c>
      <c r="R139" s="10">
        <v>4.1085214914824419</v>
      </c>
      <c r="T139" t="s">
        <v>512</v>
      </c>
      <c r="U139" s="10">
        <v>4</v>
      </c>
      <c r="W139" t="s">
        <v>256</v>
      </c>
      <c r="X139" s="10">
        <v>2.6045776080677507</v>
      </c>
    </row>
    <row r="140" spans="2:24">
      <c r="B140" t="s">
        <v>307</v>
      </c>
      <c r="C140" s="10">
        <v>2.7453373448817548</v>
      </c>
      <c r="E140" t="s">
        <v>195</v>
      </c>
      <c r="F140" s="10">
        <v>2.553574161165713</v>
      </c>
      <c r="H140" t="s">
        <v>248</v>
      </c>
      <c r="I140" s="10">
        <v>3.9518345741328353</v>
      </c>
      <c r="K140" t="s">
        <v>282</v>
      </c>
      <c r="L140" s="10">
        <v>2.5249137803695723</v>
      </c>
      <c r="N140" t="s">
        <v>243</v>
      </c>
      <c r="O140" s="10">
        <v>2.5536241200593666</v>
      </c>
      <c r="Q140" t="s">
        <v>119</v>
      </c>
      <c r="R140" s="10">
        <v>4.0754610537241618</v>
      </c>
      <c r="T140" t="s">
        <v>507</v>
      </c>
      <c r="U140" s="10">
        <v>4</v>
      </c>
      <c r="W140" t="s">
        <v>195</v>
      </c>
      <c r="X140" s="10">
        <v>2.6037858561047389</v>
      </c>
    </row>
    <row r="141" spans="2:24">
      <c r="B141" t="s">
        <v>342</v>
      </c>
      <c r="C141" s="10">
        <v>2.7250652189930511</v>
      </c>
      <c r="E141" t="s">
        <v>153</v>
      </c>
      <c r="F141" s="10">
        <v>2.5511807999585185</v>
      </c>
      <c r="H141" t="s">
        <v>187</v>
      </c>
      <c r="I141" s="10">
        <v>3.9266683623068888</v>
      </c>
      <c r="K141" t="s">
        <v>316</v>
      </c>
      <c r="L141" s="10">
        <v>2.5247446598214154</v>
      </c>
      <c r="N141" t="s">
        <v>443</v>
      </c>
      <c r="O141" s="10">
        <v>2.5511807999585185</v>
      </c>
      <c r="Q141" t="s">
        <v>465</v>
      </c>
      <c r="R141" s="10">
        <v>4.0737255983857388</v>
      </c>
      <c r="T141" t="s">
        <v>333</v>
      </c>
      <c r="U141" s="10">
        <v>4</v>
      </c>
      <c r="W141" t="s">
        <v>239</v>
      </c>
      <c r="X141" s="10">
        <v>2.6037858561047389</v>
      </c>
    </row>
    <row r="142" spans="2:24">
      <c r="B142" t="s">
        <v>173</v>
      </c>
      <c r="C142" s="10">
        <v>2.7127005830497111</v>
      </c>
      <c r="E142" t="s">
        <v>451</v>
      </c>
      <c r="F142" s="10">
        <v>2.5484855355162024</v>
      </c>
      <c r="H142" t="s">
        <v>275</v>
      </c>
      <c r="I142" s="10">
        <v>3.9044710245647867</v>
      </c>
      <c r="K142" t="s">
        <v>250</v>
      </c>
      <c r="L142" s="10">
        <v>2.5216532571035977</v>
      </c>
      <c r="N142" t="s">
        <v>292</v>
      </c>
      <c r="O142" s="10">
        <v>2.5498412936931949</v>
      </c>
      <c r="Q142" t="s">
        <v>259</v>
      </c>
      <c r="R142" s="10">
        <v>4.0734659784026768</v>
      </c>
      <c r="T142" t="s">
        <v>145</v>
      </c>
      <c r="U142" s="10">
        <v>4</v>
      </c>
      <c r="W142" t="s">
        <v>397</v>
      </c>
      <c r="X142" s="10">
        <v>2.591206476070723</v>
      </c>
    </row>
    <row r="143" spans="2:24">
      <c r="B143" t="s">
        <v>286</v>
      </c>
      <c r="C143" s="10">
        <v>2.7123750976307335</v>
      </c>
      <c r="E143" t="s">
        <v>130</v>
      </c>
      <c r="F143" s="10">
        <v>2.5335191242565163</v>
      </c>
      <c r="H143" t="s">
        <v>452</v>
      </c>
      <c r="I143" s="10">
        <v>3.8287314138388489</v>
      </c>
      <c r="K143" t="s">
        <v>293</v>
      </c>
      <c r="L143" s="10">
        <v>2.5158109253938727</v>
      </c>
      <c r="N143" t="s">
        <v>256</v>
      </c>
      <c r="O143" s="10">
        <v>2.5490267139988347</v>
      </c>
      <c r="Q143" t="s">
        <v>196</v>
      </c>
      <c r="R143" s="10">
        <v>4.0165254287400707</v>
      </c>
      <c r="T143" t="s">
        <v>337</v>
      </c>
      <c r="U143" s="10">
        <v>4</v>
      </c>
      <c r="W143" t="s">
        <v>486</v>
      </c>
      <c r="X143" s="10">
        <v>2.5802846070589607</v>
      </c>
    </row>
    <row r="144" spans="2:24">
      <c r="B144" t="s">
        <v>471</v>
      </c>
      <c r="C144" s="10">
        <v>2.7114574121507609</v>
      </c>
      <c r="E144" t="s">
        <v>246</v>
      </c>
      <c r="F144" s="10">
        <v>2.5239155343318656</v>
      </c>
      <c r="H144" t="s">
        <v>252</v>
      </c>
      <c r="I144" s="10">
        <v>3.7963026971629863</v>
      </c>
      <c r="K144" t="s">
        <v>424</v>
      </c>
      <c r="L144" s="10">
        <v>2.5081845533284692</v>
      </c>
      <c r="N144" t="s">
        <v>273</v>
      </c>
      <c r="O144" s="10">
        <v>2.5414583969389049</v>
      </c>
      <c r="Q144" t="s">
        <v>523</v>
      </c>
      <c r="R144" s="10">
        <v>4</v>
      </c>
      <c r="T144" t="s">
        <v>270</v>
      </c>
      <c r="U144" s="10">
        <v>4</v>
      </c>
      <c r="W144" t="s">
        <v>282</v>
      </c>
      <c r="X144" s="10">
        <v>2.5798353148431632</v>
      </c>
    </row>
    <row r="145" spans="2:24">
      <c r="B145" t="s">
        <v>300</v>
      </c>
      <c r="C145" s="10">
        <v>2.7106173581566066</v>
      </c>
      <c r="E145" t="s">
        <v>492</v>
      </c>
      <c r="F145" s="10">
        <v>2.5224041425011721</v>
      </c>
      <c r="H145" t="s">
        <v>263</v>
      </c>
      <c r="I145" s="10">
        <v>3.787473178514281</v>
      </c>
      <c r="K145" t="s">
        <v>371</v>
      </c>
      <c r="L145" s="10">
        <v>2.4947463217276429</v>
      </c>
      <c r="N145" t="s">
        <v>383</v>
      </c>
      <c r="O145" s="10">
        <v>2.5396109800840287</v>
      </c>
      <c r="Q145" t="s">
        <v>321</v>
      </c>
      <c r="R145" s="10">
        <v>4</v>
      </c>
      <c r="T145" t="s">
        <v>321</v>
      </c>
      <c r="U145" s="10">
        <v>4</v>
      </c>
      <c r="W145" t="s">
        <v>250</v>
      </c>
      <c r="X145" s="10">
        <v>2.5553504663917774</v>
      </c>
    </row>
    <row r="146" spans="2:24">
      <c r="B146" t="s">
        <v>364</v>
      </c>
      <c r="C146" s="10">
        <v>2.7086843340934514</v>
      </c>
      <c r="E146" t="s">
        <v>409</v>
      </c>
      <c r="F146" s="10">
        <v>2.5176095986777787</v>
      </c>
      <c r="H146" t="s">
        <v>463</v>
      </c>
      <c r="I146" s="10">
        <v>3.7711600466583723</v>
      </c>
      <c r="K146" t="s">
        <v>364</v>
      </c>
      <c r="L146" s="10">
        <v>2.4860912430892061</v>
      </c>
      <c r="N146" t="s">
        <v>228</v>
      </c>
      <c r="O146" s="10">
        <v>2.5214039086029016</v>
      </c>
      <c r="Q146" t="s">
        <v>270</v>
      </c>
      <c r="R146" s="10">
        <v>4</v>
      </c>
      <c r="T146" t="s">
        <v>222</v>
      </c>
      <c r="U146" s="10">
        <v>4</v>
      </c>
      <c r="W146" t="s">
        <v>376</v>
      </c>
      <c r="X146" s="10">
        <v>2.5526779587498472</v>
      </c>
    </row>
    <row r="147" spans="2:24">
      <c r="B147" t="s">
        <v>440</v>
      </c>
      <c r="C147" s="10">
        <v>2.7012639067308375</v>
      </c>
      <c r="E147" t="s">
        <v>324</v>
      </c>
      <c r="F147" s="10">
        <v>2.5157746656364344</v>
      </c>
      <c r="H147" t="s">
        <v>501</v>
      </c>
      <c r="I147" s="10">
        <v>3.751967542725291</v>
      </c>
      <c r="K147" t="s">
        <v>82</v>
      </c>
      <c r="L147" s="10">
        <v>2.4839439337231264</v>
      </c>
      <c r="N147" t="s">
        <v>364</v>
      </c>
      <c r="O147" s="10">
        <v>2.5199739352149151</v>
      </c>
      <c r="Q147" t="s">
        <v>62</v>
      </c>
      <c r="R147" s="10">
        <v>4</v>
      </c>
      <c r="T147" t="s">
        <v>369</v>
      </c>
      <c r="U147" s="10">
        <v>4</v>
      </c>
      <c r="W147" t="s">
        <v>371</v>
      </c>
      <c r="X147" s="10">
        <v>2.5465114461740161</v>
      </c>
    </row>
    <row r="148" spans="2:24">
      <c r="B148" t="s">
        <v>370</v>
      </c>
      <c r="C148" s="10">
        <v>2.67652970986197</v>
      </c>
      <c r="E148" t="s">
        <v>443</v>
      </c>
      <c r="F148" s="10">
        <v>2.5153227631241171</v>
      </c>
      <c r="H148" t="s">
        <v>141</v>
      </c>
      <c r="I148" s="10">
        <v>3.7151421834120963</v>
      </c>
      <c r="K148" t="s">
        <v>328</v>
      </c>
      <c r="L148" s="10">
        <v>2.4829947253053128</v>
      </c>
      <c r="N148" t="s">
        <v>373</v>
      </c>
      <c r="O148" s="10">
        <v>2.5198523512386983</v>
      </c>
      <c r="Q148" t="s">
        <v>337</v>
      </c>
      <c r="R148" s="10">
        <v>4</v>
      </c>
      <c r="T148" t="s">
        <v>248</v>
      </c>
      <c r="U148" s="10">
        <v>3.9846061175077598</v>
      </c>
      <c r="W148" t="s">
        <v>314</v>
      </c>
      <c r="X148" s="10">
        <v>2.533964017962151</v>
      </c>
    </row>
    <row r="149" spans="2:24">
      <c r="B149" t="s">
        <v>451</v>
      </c>
      <c r="C149" s="10">
        <v>2.6594484570932275</v>
      </c>
      <c r="E149" t="s">
        <v>116</v>
      </c>
      <c r="F149" s="10">
        <v>2.5134372236452283</v>
      </c>
      <c r="H149" t="s">
        <v>163</v>
      </c>
      <c r="I149" s="10">
        <v>3.6788911909962763</v>
      </c>
      <c r="K149" t="s">
        <v>487</v>
      </c>
      <c r="L149" s="10">
        <v>2.4720795902701642</v>
      </c>
      <c r="N149" t="s">
        <v>385</v>
      </c>
      <c r="O149" s="10">
        <v>2.4969984699175285</v>
      </c>
      <c r="Q149" t="s">
        <v>439</v>
      </c>
      <c r="R149" s="10">
        <v>4</v>
      </c>
      <c r="T149" t="s">
        <v>226</v>
      </c>
      <c r="U149" s="10">
        <v>3.9664307487710078</v>
      </c>
      <c r="W149" t="s">
        <v>287</v>
      </c>
      <c r="X149" s="10">
        <v>2.5314098253973434</v>
      </c>
    </row>
    <row r="150" spans="2:24">
      <c r="B150" t="s">
        <v>306</v>
      </c>
      <c r="C150" s="10">
        <v>2.6412286325092573</v>
      </c>
      <c r="E150" t="s">
        <v>172</v>
      </c>
      <c r="F150" s="10">
        <v>2.497834677266471</v>
      </c>
      <c r="H150" t="s">
        <v>210</v>
      </c>
      <c r="I150" s="10">
        <v>3.6454509826077839</v>
      </c>
      <c r="K150" t="s">
        <v>100</v>
      </c>
      <c r="L150" s="10">
        <v>2.4665341613680627</v>
      </c>
      <c r="N150" t="s">
        <v>453</v>
      </c>
      <c r="O150" s="10">
        <v>2.4921257142486772</v>
      </c>
      <c r="Q150" t="s">
        <v>507</v>
      </c>
      <c r="R150" s="10">
        <v>4</v>
      </c>
      <c r="T150" t="s">
        <v>200</v>
      </c>
      <c r="U150" s="10">
        <v>3.9279610314280013</v>
      </c>
      <c r="W150" t="s">
        <v>411</v>
      </c>
      <c r="X150" s="10">
        <v>2.5314098253973434</v>
      </c>
    </row>
    <row r="151" spans="2:24">
      <c r="B151" t="s">
        <v>100</v>
      </c>
      <c r="C151" s="10">
        <v>2.6278995929487023</v>
      </c>
      <c r="E151" t="s">
        <v>475</v>
      </c>
      <c r="F151" s="10">
        <v>2.4959733725008326</v>
      </c>
      <c r="H151" t="s">
        <v>514</v>
      </c>
      <c r="I151" s="10">
        <v>3.6157987954055892</v>
      </c>
      <c r="K151" t="s">
        <v>354</v>
      </c>
      <c r="L151" s="10">
        <v>2.4662434498485197</v>
      </c>
      <c r="N151" t="s">
        <v>250</v>
      </c>
      <c r="O151" s="10">
        <v>2.487716186528182</v>
      </c>
      <c r="Q151" t="s">
        <v>158</v>
      </c>
      <c r="R151" s="10">
        <v>4</v>
      </c>
      <c r="T151" t="s">
        <v>229</v>
      </c>
      <c r="U151" s="10">
        <v>3.9163955553056233</v>
      </c>
      <c r="W151" t="s">
        <v>328</v>
      </c>
      <c r="X151" s="10">
        <v>2.5289390030634484</v>
      </c>
    </row>
    <row r="152" spans="2:24">
      <c r="B152" t="s">
        <v>179</v>
      </c>
      <c r="C152" s="10">
        <v>2.6228531595035993</v>
      </c>
      <c r="E152" t="s">
        <v>50</v>
      </c>
      <c r="F152" s="10">
        <v>2.4798946888965085</v>
      </c>
      <c r="H152" t="s">
        <v>322</v>
      </c>
      <c r="I152" s="10">
        <v>3.6007487487937655</v>
      </c>
      <c r="K152" t="s">
        <v>526</v>
      </c>
      <c r="L152" s="10">
        <v>2.4602068162246948</v>
      </c>
      <c r="N152" t="s">
        <v>282</v>
      </c>
      <c r="O152" s="10">
        <v>2.4851034002461336</v>
      </c>
      <c r="Q152" t="s">
        <v>145</v>
      </c>
      <c r="R152" s="10">
        <v>4</v>
      </c>
      <c r="T152" t="s">
        <v>400</v>
      </c>
      <c r="U152" s="10">
        <v>3.850512079115052</v>
      </c>
      <c r="W152" t="s">
        <v>487</v>
      </c>
      <c r="X152" s="10">
        <v>2.5169855792654041</v>
      </c>
    </row>
    <row r="153" spans="2:24">
      <c r="B153" t="s">
        <v>509</v>
      </c>
      <c r="C153" s="10">
        <v>2.6211144540681293</v>
      </c>
      <c r="E153" t="s">
        <v>250</v>
      </c>
      <c r="F153" s="10">
        <v>2.4796625924066782</v>
      </c>
      <c r="H153" t="s">
        <v>182</v>
      </c>
      <c r="I153" s="10">
        <v>3.6007487487937651</v>
      </c>
      <c r="K153" t="s">
        <v>247</v>
      </c>
      <c r="L153" s="10">
        <v>2.4429131428238096</v>
      </c>
      <c r="N153" t="s">
        <v>306</v>
      </c>
      <c r="O153" s="10">
        <v>2.4839439337231264</v>
      </c>
      <c r="Q153" t="s">
        <v>109</v>
      </c>
      <c r="R153" s="10">
        <v>4</v>
      </c>
      <c r="T153" t="s">
        <v>263</v>
      </c>
      <c r="U153" s="10">
        <v>3.8342751971826425</v>
      </c>
      <c r="W153" t="s">
        <v>509</v>
      </c>
      <c r="X153" s="10">
        <v>2.5160437095612584</v>
      </c>
    </row>
    <row r="154" spans="2:24">
      <c r="B154" t="s">
        <v>171</v>
      </c>
      <c r="C154" s="10">
        <v>2.6185896815487784</v>
      </c>
      <c r="E154" t="s">
        <v>282</v>
      </c>
      <c r="F154" s="10">
        <v>2.4748083740289513</v>
      </c>
      <c r="H154" t="s">
        <v>113</v>
      </c>
      <c r="I154" s="10">
        <v>3.5965762009461661</v>
      </c>
      <c r="K154" t="s">
        <v>481</v>
      </c>
      <c r="L154" s="10">
        <v>2.4398750664327449</v>
      </c>
      <c r="N154" t="s">
        <v>82</v>
      </c>
      <c r="O154" s="10">
        <v>2.4636123840965301</v>
      </c>
      <c r="Q154" t="s">
        <v>219</v>
      </c>
      <c r="R154" s="10">
        <v>4</v>
      </c>
      <c r="T154" t="s">
        <v>276</v>
      </c>
      <c r="U154" s="10">
        <v>3.8051609657319503</v>
      </c>
      <c r="W154" t="s">
        <v>386</v>
      </c>
      <c r="X154" s="10">
        <v>2.5131626510439196</v>
      </c>
    </row>
    <row r="155" spans="2:24">
      <c r="B155" t="s">
        <v>181</v>
      </c>
      <c r="C155" s="10">
        <v>2.6168060414501664</v>
      </c>
      <c r="E155" t="s">
        <v>94</v>
      </c>
      <c r="F155" s="10">
        <v>2.4702356157126695</v>
      </c>
      <c r="H155" t="s">
        <v>157</v>
      </c>
      <c r="I155" s="10">
        <v>3.5958585621580674</v>
      </c>
      <c r="K155" t="s">
        <v>223</v>
      </c>
      <c r="L155" s="10">
        <v>2.4392883245781181</v>
      </c>
      <c r="N155" t="s">
        <v>371</v>
      </c>
      <c r="O155" s="10">
        <v>2.4572238944848617</v>
      </c>
      <c r="Q155" t="s">
        <v>333</v>
      </c>
      <c r="R155" s="10">
        <v>4</v>
      </c>
      <c r="T155" t="s">
        <v>501</v>
      </c>
      <c r="U155" s="10">
        <v>3.7794945869324672</v>
      </c>
      <c r="W155" t="s">
        <v>373</v>
      </c>
      <c r="X155" s="10">
        <v>2.511810742818624</v>
      </c>
    </row>
    <row r="156" spans="2:24">
      <c r="B156" t="s">
        <v>486</v>
      </c>
      <c r="C156" s="10">
        <v>2.6129316170468155</v>
      </c>
      <c r="E156" t="s">
        <v>464</v>
      </c>
      <c r="F156" s="10">
        <v>2.4671111012458002</v>
      </c>
      <c r="H156" t="s">
        <v>330</v>
      </c>
      <c r="I156" s="10">
        <v>3.5951614931260734</v>
      </c>
      <c r="K156" t="s">
        <v>284</v>
      </c>
      <c r="L156" s="10">
        <v>2.436489226262669</v>
      </c>
      <c r="N156" t="s">
        <v>231</v>
      </c>
      <c r="O156" s="10">
        <v>2.4520917303699603</v>
      </c>
      <c r="Q156" t="s">
        <v>222</v>
      </c>
      <c r="R156" s="10">
        <v>4</v>
      </c>
      <c r="T156" t="s">
        <v>430</v>
      </c>
      <c r="U156" s="10">
        <v>3.7625850660511593</v>
      </c>
      <c r="W156" t="s">
        <v>231</v>
      </c>
      <c r="X156" s="10">
        <v>2.4978346772664715</v>
      </c>
    </row>
    <row r="157" spans="2:24">
      <c r="B157" t="s">
        <v>246</v>
      </c>
      <c r="C157" s="10">
        <v>2.6109347707702169</v>
      </c>
      <c r="E157" t="s">
        <v>300</v>
      </c>
      <c r="F157" s="10">
        <v>2.4669634961292237</v>
      </c>
      <c r="H157" t="s">
        <v>293</v>
      </c>
      <c r="I157" s="10">
        <v>3.5652370835636367</v>
      </c>
      <c r="K157" t="s">
        <v>340</v>
      </c>
      <c r="L157" s="10">
        <v>2.4330706285388359</v>
      </c>
      <c r="N157" t="s">
        <v>246</v>
      </c>
      <c r="O157" s="10">
        <v>2.448253392426651</v>
      </c>
      <c r="Q157" t="s">
        <v>169</v>
      </c>
      <c r="R157" s="10">
        <v>4</v>
      </c>
      <c r="T157" t="s">
        <v>420</v>
      </c>
      <c r="U157" s="10">
        <v>3.750834190835914</v>
      </c>
      <c r="W157" t="s">
        <v>477</v>
      </c>
      <c r="X157" s="10">
        <v>2.4843931726941975</v>
      </c>
    </row>
    <row r="158" spans="2:24">
      <c r="B158" t="s">
        <v>503</v>
      </c>
      <c r="C158" s="10">
        <v>2.6062104698529009</v>
      </c>
      <c r="E158" t="s">
        <v>526</v>
      </c>
      <c r="F158" s="10">
        <v>2.4645788630857135</v>
      </c>
      <c r="H158" t="s">
        <v>290</v>
      </c>
      <c r="I158" s="10">
        <v>3.5636215346850948</v>
      </c>
      <c r="K158" t="s">
        <v>225</v>
      </c>
      <c r="L158" s="10">
        <v>2.4305597208791103</v>
      </c>
      <c r="N158" t="s">
        <v>116</v>
      </c>
      <c r="O158" s="10">
        <v>2.4392883245781181</v>
      </c>
      <c r="Q158" t="s">
        <v>369</v>
      </c>
      <c r="R158" s="10">
        <v>4</v>
      </c>
      <c r="T158" t="s">
        <v>352</v>
      </c>
      <c r="U158" s="10">
        <v>3.7501139453007974</v>
      </c>
      <c r="W158" t="s">
        <v>383</v>
      </c>
      <c r="X158" s="10">
        <v>2.478437823984085</v>
      </c>
    </row>
    <row r="159" spans="2:24">
      <c r="B159" t="s">
        <v>314</v>
      </c>
      <c r="C159" s="10">
        <v>2.6037858561047389</v>
      </c>
      <c r="E159" t="s">
        <v>471</v>
      </c>
      <c r="F159" s="10">
        <v>2.4642944152603929</v>
      </c>
      <c r="H159" t="s">
        <v>457</v>
      </c>
      <c r="I159" s="10">
        <v>3.5459303617131566</v>
      </c>
      <c r="K159" t="s">
        <v>224</v>
      </c>
      <c r="L159" s="10">
        <v>2.4295873636023071</v>
      </c>
      <c r="N159" t="s">
        <v>100</v>
      </c>
      <c r="O159" s="10">
        <v>2.4378552687186432</v>
      </c>
      <c r="Q159" t="s">
        <v>354</v>
      </c>
      <c r="R159" s="10">
        <v>3.9855164908452463</v>
      </c>
      <c r="T159" t="s">
        <v>191</v>
      </c>
      <c r="U159" s="10">
        <v>3.7254443512462165</v>
      </c>
      <c r="W159" t="s">
        <v>471</v>
      </c>
      <c r="X159" s="10">
        <v>2.4782054734545427</v>
      </c>
    </row>
    <row r="160" spans="2:24">
      <c r="B160" t="s">
        <v>116</v>
      </c>
      <c r="C160" s="10">
        <v>2.5987160753548126</v>
      </c>
      <c r="E160" t="s">
        <v>396</v>
      </c>
      <c r="F160" s="10">
        <v>2.4625981713937568</v>
      </c>
      <c r="H160" t="s">
        <v>166</v>
      </c>
      <c r="I160" s="10">
        <v>3.5420825642829992</v>
      </c>
      <c r="K160" t="s">
        <v>86</v>
      </c>
      <c r="L160" s="10">
        <v>2.4269207937632626</v>
      </c>
      <c r="N160" t="s">
        <v>192</v>
      </c>
      <c r="O160" s="10">
        <v>2.4361234204525148</v>
      </c>
      <c r="Q160" t="s">
        <v>118</v>
      </c>
      <c r="R160" s="10">
        <v>3.9455369903297703</v>
      </c>
      <c r="T160" t="s">
        <v>358</v>
      </c>
      <c r="U160" s="10">
        <v>3.6987873239557065</v>
      </c>
      <c r="W160" t="s">
        <v>364</v>
      </c>
      <c r="X160" s="10">
        <v>2.4748083740289513</v>
      </c>
    </row>
    <row r="161" spans="2:24">
      <c r="B161" t="s">
        <v>481</v>
      </c>
      <c r="C161" s="10">
        <v>2.5920196162087765</v>
      </c>
      <c r="E161" t="s">
        <v>255</v>
      </c>
      <c r="F161" s="10">
        <v>2.4610456702120418</v>
      </c>
      <c r="H161" t="s">
        <v>358</v>
      </c>
      <c r="I161" s="10">
        <v>3.5023394403680865</v>
      </c>
      <c r="K161" t="s">
        <v>246</v>
      </c>
      <c r="L161" s="10">
        <v>2.4190441750769018</v>
      </c>
      <c r="N161" t="s">
        <v>390</v>
      </c>
      <c r="O161" s="10">
        <v>2.4355495403508138</v>
      </c>
      <c r="Q161" t="s">
        <v>446</v>
      </c>
      <c r="R161" s="10">
        <v>3.9443649723568255</v>
      </c>
      <c r="T161" t="s">
        <v>216</v>
      </c>
      <c r="U161" s="10">
        <v>3.634150005748253</v>
      </c>
      <c r="W161" t="s">
        <v>247</v>
      </c>
      <c r="X161" s="10">
        <v>2.4715239808986791</v>
      </c>
    </row>
    <row r="162" spans="2:24">
      <c r="B162" t="s">
        <v>328</v>
      </c>
      <c r="C162" s="10">
        <v>2.5898324754439077</v>
      </c>
      <c r="E162" t="s">
        <v>453</v>
      </c>
      <c r="F162" s="10">
        <v>2.460109609932247</v>
      </c>
      <c r="H162" t="s">
        <v>203</v>
      </c>
      <c r="I162" s="10">
        <v>3.465894712722652</v>
      </c>
      <c r="K162" t="s">
        <v>295</v>
      </c>
      <c r="L162" s="10">
        <v>2.4171047296016379</v>
      </c>
      <c r="N162" t="s">
        <v>324</v>
      </c>
      <c r="O162" s="10">
        <v>2.4328979528353627</v>
      </c>
      <c r="Q162" t="s">
        <v>224</v>
      </c>
      <c r="R162" s="10">
        <v>3.9358785785741155</v>
      </c>
      <c r="T162" t="s">
        <v>157</v>
      </c>
      <c r="U162" s="10">
        <v>3.6226532243610583</v>
      </c>
      <c r="W162" t="s">
        <v>153</v>
      </c>
      <c r="X162" s="10">
        <v>2.4693294760861302</v>
      </c>
    </row>
    <row r="163" spans="2:24">
      <c r="B163" t="s">
        <v>429</v>
      </c>
      <c r="C163" s="10">
        <v>2.5892104541399923</v>
      </c>
      <c r="E163" t="s">
        <v>371</v>
      </c>
      <c r="F163" s="10">
        <v>2.4475205364410808</v>
      </c>
      <c r="H163" t="s">
        <v>450</v>
      </c>
      <c r="I163" s="10">
        <v>3.4498928457660809</v>
      </c>
      <c r="K163" t="s">
        <v>112</v>
      </c>
      <c r="L163" s="10">
        <v>2.41666643806388</v>
      </c>
      <c r="N163" t="s">
        <v>475</v>
      </c>
      <c r="O163" s="10">
        <v>2.4243465448305628</v>
      </c>
      <c r="Q163" t="s">
        <v>269</v>
      </c>
      <c r="R163" s="10">
        <v>3.9261196090767152</v>
      </c>
      <c r="T163" t="s">
        <v>457</v>
      </c>
      <c r="U163" s="10">
        <v>3.5859322087258327</v>
      </c>
      <c r="W163" t="s">
        <v>340</v>
      </c>
      <c r="X163" s="10">
        <v>2.4610456702120418</v>
      </c>
    </row>
    <row r="164" spans="2:24">
      <c r="B164" t="s">
        <v>417</v>
      </c>
      <c r="C164" s="10">
        <v>2.5857177661041573</v>
      </c>
      <c r="E164" t="s">
        <v>477</v>
      </c>
      <c r="F164" s="10">
        <v>2.4441103439860523</v>
      </c>
      <c r="H164" t="s">
        <v>136</v>
      </c>
      <c r="I164" s="10">
        <v>3.401077074299697</v>
      </c>
      <c r="K164" t="s">
        <v>116</v>
      </c>
      <c r="L164" s="10">
        <v>2.4106632915753639</v>
      </c>
      <c r="N164" t="s">
        <v>172</v>
      </c>
      <c r="O164" s="10">
        <v>2.4178406327367412</v>
      </c>
      <c r="Q164" t="s">
        <v>398</v>
      </c>
      <c r="R164" s="10">
        <v>3.9017931188415034</v>
      </c>
      <c r="T164" t="s">
        <v>326</v>
      </c>
      <c r="U164" s="10">
        <v>3.5624946348948106</v>
      </c>
      <c r="W164" t="s">
        <v>459</v>
      </c>
      <c r="X164" s="10">
        <v>2.4525118796289416</v>
      </c>
    </row>
    <row r="165" spans="2:24">
      <c r="B165" t="s">
        <v>238</v>
      </c>
      <c r="C165" s="10">
        <v>2.5837915787012959</v>
      </c>
      <c r="E165" t="s">
        <v>223</v>
      </c>
      <c r="F165" s="10">
        <v>2.4434616420363628</v>
      </c>
      <c r="H165" t="s">
        <v>422</v>
      </c>
      <c r="I165" s="10">
        <v>3.3316751282967072</v>
      </c>
      <c r="K165" t="s">
        <v>363</v>
      </c>
      <c r="L165" s="10">
        <v>2.4093175638180617</v>
      </c>
      <c r="N165" t="s">
        <v>247</v>
      </c>
      <c r="O165" s="10">
        <v>2.4140986489390226</v>
      </c>
      <c r="Q165" t="s">
        <v>238</v>
      </c>
      <c r="R165" s="10">
        <v>3.8918692910015826</v>
      </c>
      <c r="T165" t="s">
        <v>163</v>
      </c>
      <c r="U165" s="10">
        <v>3.5577755220800804</v>
      </c>
      <c r="W165" t="s">
        <v>280</v>
      </c>
      <c r="X165" s="10">
        <v>2.4502809774340424</v>
      </c>
    </row>
    <row r="166" spans="2:24">
      <c r="B166" t="s">
        <v>475</v>
      </c>
      <c r="C166" s="10">
        <v>2.578351582995805</v>
      </c>
      <c r="E166" t="s">
        <v>370</v>
      </c>
      <c r="F166" s="10">
        <v>2.4344108557652833</v>
      </c>
      <c r="H166" t="s">
        <v>479</v>
      </c>
      <c r="I166" s="10">
        <v>3.3213346885165098</v>
      </c>
      <c r="K166" t="s">
        <v>292</v>
      </c>
      <c r="L166" s="10">
        <v>2.403428053183986</v>
      </c>
      <c r="N166" t="s">
        <v>481</v>
      </c>
      <c r="O166" s="10">
        <v>2.4128349676490064</v>
      </c>
      <c r="Q166" t="s">
        <v>243</v>
      </c>
      <c r="R166" s="10">
        <v>3.8558336854586948</v>
      </c>
      <c r="T166" t="s">
        <v>141</v>
      </c>
      <c r="U166" s="10">
        <v>3.5556586460058002</v>
      </c>
      <c r="W166" t="s">
        <v>363</v>
      </c>
      <c r="X166" s="10">
        <v>2.448253392426651</v>
      </c>
    </row>
    <row r="167" spans="2:24">
      <c r="B167" t="s">
        <v>390</v>
      </c>
      <c r="C167" s="10">
        <v>2.5771057692583317</v>
      </c>
      <c r="E167" t="s">
        <v>284</v>
      </c>
      <c r="F167" s="10">
        <v>2.4276543395391519</v>
      </c>
      <c r="H167" t="s">
        <v>298</v>
      </c>
      <c r="I167" s="10">
        <v>3.3193882781276063</v>
      </c>
      <c r="K167" t="s">
        <v>256</v>
      </c>
      <c r="L167" s="10">
        <v>2.4028303819940837</v>
      </c>
      <c r="N167" t="s">
        <v>200</v>
      </c>
      <c r="O167" s="10">
        <v>2.4082890870420899</v>
      </c>
      <c r="Q167" t="s">
        <v>162</v>
      </c>
      <c r="R167" s="10">
        <v>3.8402149771576961</v>
      </c>
      <c r="T167" t="s">
        <v>485</v>
      </c>
      <c r="U167" s="10">
        <v>3.531124888303482</v>
      </c>
      <c r="W167" t="s">
        <v>370</v>
      </c>
      <c r="X167" s="10">
        <v>2.4480380148126137</v>
      </c>
    </row>
    <row r="168" spans="2:24">
      <c r="B168" t="s">
        <v>487</v>
      </c>
      <c r="C168" s="10">
        <v>2.5765029279762488</v>
      </c>
      <c r="E168" t="s">
        <v>416</v>
      </c>
      <c r="F168" s="10">
        <v>2.4226251976943716</v>
      </c>
      <c r="H168" t="s">
        <v>412</v>
      </c>
      <c r="I168" s="10">
        <v>3.3154276402906353</v>
      </c>
      <c r="K168" t="s">
        <v>139</v>
      </c>
      <c r="L168" s="10">
        <v>2.3997700809855265</v>
      </c>
      <c r="N168" t="s">
        <v>340</v>
      </c>
      <c r="O168" s="10">
        <v>2.4048964567403774</v>
      </c>
      <c r="Q168" t="s">
        <v>408</v>
      </c>
      <c r="R168" s="10">
        <v>3.7588230214170055</v>
      </c>
      <c r="T168" t="s">
        <v>479</v>
      </c>
      <c r="U168" s="10">
        <v>3.4941141523947774</v>
      </c>
      <c r="W168" t="s">
        <v>112</v>
      </c>
      <c r="X168" s="10">
        <v>2.4435818190676462</v>
      </c>
    </row>
    <row r="169" spans="2:24">
      <c r="B169" t="s">
        <v>137</v>
      </c>
      <c r="C169" s="10">
        <v>2.573764342306113</v>
      </c>
      <c r="E169" t="s">
        <v>381</v>
      </c>
      <c r="F169" s="10">
        <v>2.4133855999688887</v>
      </c>
      <c r="H169" t="s">
        <v>178</v>
      </c>
      <c r="I169" s="10">
        <v>3.2917593652956234</v>
      </c>
      <c r="K169" t="s">
        <v>413</v>
      </c>
      <c r="L169" s="10">
        <v>2.399075864011583</v>
      </c>
      <c r="N169" t="s">
        <v>50</v>
      </c>
      <c r="O169" s="10">
        <v>2.4027833126381202</v>
      </c>
      <c r="Q169" t="s">
        <v>435</v>
      </c>
      <c r="R169" s="10">
        <v>3.7346288719109428</v>
      </c>
      <c r="T169" t="s">
        <v>329</v>
      </c>
      <c r="U169" s="10">
        <v>3.4677397279320261</v>
      </c>
      <c r="W169" t="s">
        <v>503</v>
      </c>
      <c r="X169" s="10">
        <v>2.4403875676643052</v>
      </c>
    </row>
    <row r="170" spans="2:24">
      <c r="B170" t="s">
        <v>282</v>
      </c>
      <c r="C170" s="10">
        <v>2.5708658285284658</v>
      </c>
      <c r="E170" t="s">
        <v>280</v>
      </c>
      <c r="F170" s="10">
        <v>2.4128349676490064</v>
      </c>
      <c r="H170" t="s">
        <v>319</v>
      </c>
      <c r="I170" s="10">
        <v>3.2434782676051963</v>
      </c>
      <c r="K170" t="s">
        <v>475</v>
      </c>
      <c r="L170" s="10">
        <v>2.3966951524061337</v>
      </c>
      <c r="N170" t="s">
        <v>255</v>
      </c>
      <c r="O170" s="10">
        <v>2.3944629853354531</v>
      </c>
      <c r="Q170" t="s">
        <v>200</v>
      </c>
      <c r="R170" s="10">
        <v>3.7318116059039097</v>
      </c>
      <c r="T170" t="s">
        <v>407</v>
      </c>
      <c r="U170" s="10">
        <v>3.4450427218299846</v>
      </c>
      <c r="W170" t="s">
        <v>368</v>
      </c>
      <c r="X170" s="10">
        <v>2.436489226262669</v>
      </c>
    </row>
    <row r="171" spans="2:24">
      <c r="B171" t="s">
        <v>287</v>
      </c>
      <c r="C171" s="10">
        <v>2.5630471340453678</v>
      </c>
      <c r="E171" t="s">
        <v>292</v>
      </c>
      <c r="F171" s="10">
        <v>2.4072606916660475</v>
      </c>
      <c r="H171" t="s">
        <v>485</v>
      </c>
      <c r="I171" s="10">
        <v>3.2384254312311649</v>
      </c>
      <c r="K171" t="s">
        <v>255</v>
      </c>
      <c r="L171" s="10">
        <v>2.3687588740676739</v>
      </c>
      <c r="N171" t="s">
        <v>112</v>
      </c>
      <c r="O171" s="10">
        <v>2.3895594697426361</v>
      </c>
      <c r="Q171" t="s">
        <v>422</v>
      </c>
      <c r="R171" s="10">
        <v>3.7293027157357179</v>
      </c>
      <c r="T171" t="s">
        <v>357</v>
      </c>
      <c r="U171" s="10">
        <v>3.3999207489349823</v>
      </c>
      <c r="W171" t="s">
        <v>100</v>
      </c>
      <c r="X171" s="10">
        <v>2.4294356359367644</v>
      </c>
    </row>
    <row r="172" spans="2:24">
      <c r="B172" t="s">
        <v>411</v>
      </c>
      <c r="C172" s="10">
        <v>2.5630471340453673</v>
      </c>
      <c r="E172" t="s">
        <v>247</v>
      </c>
      <c r="F172" s="10">
        <v>2.4072606916660475</v>
      </c>
      <c r="H172" t="s">
        <v>398</v>
      </c>
      <c r="I172" s="10">
        <v>3.2070590333320119</v>
      </c>
      <c r="K172" t="s">
        <v>372</v>
      </c>
      <c r="L172" s="10">
        <v>2.359897781626791</v>
      </c>
      <c r="N172" t="s">
        <v>402</v>
      </c>
      <c r="O172" s="10">
        <v>2.3889509332226226</v>
      </c>
      <c r="Q172" t="s">
        <v>414</v>
      </c>
      <c r="R172" s="10">
        <v>3.7158783236803874</v>
      </c>
      <c r="T172" t="s">
        <v>260</v>
      </c>
      <c r="U172" s="10">
        <v>3.3993190928571084</v>
      </c>
      <c r="W172" t="s">
        <v>236</v>
      </c>
      <c r="X172" s="10">
        <v>2.4195800016999032</v>
      </c>
    </row>
    <row r="173" spans="2:24">
      <c r="B173" t="s">
        <v>526</v>
      </c>
      <c r="C173" s="10">
        <v>2.5566734104976749</v>
      </c>
      <c r="E173" t="s">
        <v>256</v>
      </c>
      <c r="F173" s="10">
        <v>2.406657342493209</v>
      </c>
      <c r="H173" t="s">
        <v>344</v>
      </c>
      <c r="I173" s="10">
        <v>3.1909442284817988</v>
      </c>
      <c r="K173" t="s">
        <v>324</v>
      </c>
      <c r="L173" s="10">
        <v>2.3596668278760284</v>
      </c>
      <c r="N173" t="s">
        <v>389</v>
      </c>
      <c r="O173" s="10">
        <v>2.3850510429188354</v>
      </c>
      <c r="Q173" t="s">
        <v>216</v>
      </c>
      <c r="R173" s="10">
        <v>3.6460070998024223</v>
      </c>
      <c r="T173" t="s">
        <v>279</v>
      </c>
      <c r="U173" s="10">
        <v>3.3718232825398173</v>
      </c>
      <c r="W173" t="s">
        <v>324</v>
      </c>
      <c r="X173" s="10">
        <v>2.4156976766703417</v>
      </c>
    </row>
    <row r="174" spans="2:24">
      <c r="B174" t="s">
        <v>243</v>
      </c>
      <c r="C174" s="10">
        <v>2.5536241200593666</v>
      </c>
      <c r="E174" t="s">
        <v>199</v>
      </c>
      <c r="F174" s="10">
        <v>2.4061425758675039</v>
      </c>
      <c r="H174" t="s">
        <v>179</v>
      </c>
      <c r="I174" s="10">
        <v>3.1631779776184965</v>
      </c>
      <c r="K174" t="s">
        <v>153</v>
      </c>
      <c r="L174" s="10">
        <v>2.353489482023849</v>
      </c>
      <c r="N174" t="s">
        <v>183</v>
      </c>
      <c r="O174" s="10">
        <v>2.3787387307398378</v>
      </c>
      <c r="Q174" t="s">
        <v>115</v>
      </c>
      <c r="R174" s="10">
        <v>3.6427290926106028</v>
      </c>
      <c r="T174" t="s">
        <v>498</v>
      </c>
      <c r="U174" s="10">
        <v>3.3618203661224988</v>
      </c>
      <c r="W174" t="s">
        <v>246</v>
      </c>
      <c r="X174" s="10">
        <v>2.4093175638180617</v>
      </c>
    </row>
    <row r="175" spans="2:24">
      <c r="B175" t="s">
        <v>515</v>
      </c>
      <c r="C175" s="10">
        <v>2.5419637997661266</v>
      </c>
      <c r="E175" t="s">
        <v>340</v>
      </c>
      <c r="F175" s="10">
        <v>2.3982104540734688</v>
      </c>
      <c r="H175" t="s">
        <v>181</v>
      </c>
      <c r="I175" s="10">
        <v>3.1518849875445305</v>
      </c>
      <c r="K175" t="s">
        <v>365</v>
      </c>
      <c r="L175" s="10">
        <v>2.3529592661105747</v>
      </c>
      <c r="N175" t="s">
        <v>502</v>
      </c>
      <c r="O175" s="10">
        <v>2.377219184718943</v>
      </c>
      <c r="Q175" t="s">
        <v>276</v>
      </c>
      <c r="R175" s="10">
        <v>3.6215051341902851</v>
      </c>
      <c r="T175" t="s">
        <v>312</v>
      </c>
      <c r="U175" s="10">
        <v>3.3569407259413637</v>
      </c>
      <c r="W175" t="s">
        <v>424</v>
      </c>
      <c r="X175" s="10">
        <v>2.4072606916660475</v>
      </c>
    </row>
    <row r="176" spans="2:24">
      <c r="B176" t="s">
        <v>494</v>
      </c>
      <c r="C176" s="10">
        <v>2.5402991842398412</v>
      </c>
      <c r="E176" t="s">
        <v>138</v>
      </c>
      <c r="F176" s="10">
        <v>2.3943561903712518</v>
      </c>
      <c r="H176" t="s">
        <v>399</v>
      </c>
      <c r="I176" s="10">
        <v>3.129079250277695</v>
      </c>
      <c r="K176" t="s">
        <v>406</v>
      </c>
      <c r="L176" s="10">
        <v>2.3515021471584392</v>
      </c>
      <c r="N176" t="s">
        <v>349</v>
      </c>
      <c r="O176" s="10">
        <v>2.3741336225108594</v>
      </c>
      <c r="Q176" t="s">
        <v>229</v>
      </c>
      <c r="R176" s="10">
        <v>3.5124663617909344</v>
      </c>
      <c r="T176" t="s">
        <v>238</v>
      </c>
      <c r="U176" s="10">
        <v>3.3546234735576346</v>
      </c>
      <c r="W176" t="s">
        <v>502</v>
      </c>
      <c r="X176" s="10">
        <v>2.4065476426627752</v>
      </c>
    </row>
    <row r="177" spans="2:24">
      <c r="B177" t="s">
        <v>496</v>
      </c>
      <c r="C177" s="10">
        <v>2.5390033139981685</v>
      </c>
      <c r="E177" t="s">
        <v>100</v>
      </c>
      <c r="F177" s="10">
        <v>2.391107896738442</v>
      </c>
      <c r="H177" t="s">
        <v>130</v>
      </c>
      <c r="I177" s="10">
        <v>3.1023615999170371</v>
      </c>
      <c r="K177" t="s">
        <v>172</v>
      </c>
      <c r="L177" s="10">
        <v>2.3471566773412098</v>
      </c>
      <c r="N177" t="s">
        <v>195</v>
      </c>
      <c r="O177" s="10">
        <v>2.3724264185608406</v>
      </c>
      <c r="Q177" t="s">
        <v>163</v>
      </c>
      <c r="R177" s="10">
        <v>3.4862445426439708</v>
      </c>
      <c r="T177" t="s">
        <v>126</v>
      </c>
      <c r="U177" s="10">
        <v>3.350537194833267</v>
      </c>
      <c r="W177" t="s">
        <v>481</v>
      </c>
      <c r="X177" s="10">
        <v>2.4048964567403774</v>
      </c>
    </row>
    <row r="178" spans="2:24">
      <c r="B178" t="s">
        <v>478</v>
      </c>
      <c r="C178" s="10">
        <v>2.5381935067555372</v>
      </c>
      <c r="E178" t="s">
        <v>413</v>
      </c>
      <c r="F178" s="10">
        <v>2.3909982532929388</v>
      </c>
      <c r="H178" t="s">
        <v>492</v>
      </c>
      <c r="I178" s="10">
        <v>3.0793957332520985</v>
      </c>
      <c r="K178" t="s">
        <v>165</v>
      </c>
      <c r="L178" s="10">
        <v>2.3439090285179955</v>
      </c>
      <c r="N178" t="s">
        <v>239</v>
      </c>
      <c r="O178" s="10">
        <v>2.3724264185608406</v>
      </c>
      <c r="Q178" t="s">
        <v>199</v>
      </c>
      <c r="R178" s="10">
        <v>3.4017850556183151</v>
      </c>
      <c r="T178" t="s">
        <v>441</v>
      </c>
      <c r="U178" s="10">
        <v>3.3464815517296294</v>
      </c>
      <c r="W178" t="s">
        <v>172</v>
      </c>
      <c r="X178" s="10">
        <v>2.4012386270470256</v>
      </c>
    </row>
    <row r="179" spans="2:24">
      <c r="B179" t="s">
        <v>371</v>
      </c>
      <c r="C179" s="10">
        <v>2.538057447578554</v>
      </c>
      <c r="E179" t="s">
        <v>236</v>
      </c>
      <c r="F179" s="10">
        <v>2.3846871289456653</v>
      </c>
      <c r="H179" t="s">
        <v>384</v>
      </c>
      <c r="I179" s="10">
        <v>3.0504040655261009</v>
      </c>
      <c r="K179" t="s">
        <v>349</v>
      </c>
      <c r="L179" s="10">
        <v>2.3387897022189796</v>
      </c>
      <c r="N179" t="s">
        <v>473</v>
      </c>
      <c r="O179" s="10">
        <v>2.3713903237063141</v>
      </c>
      <c r="Q179" t="s">
        <v>430</v>
      </c>
      <c r="R179" s="10">
        <v>3.3910753522762609</v>
      </c>
      <c r="T179" t="s">
        <v>378</v>
      </c>
      <c r="U179" s="10">
        <v>3.3193882781276063</v>
      </c>
      <c r="W179" t="s">
        <v>116</v>
      </c>
      <c r="X179" s="10">
        <v>2.4011312125417001</v>
      </c>
    </row>
    <row r="180" spans="2:24">
      <c r="B180" t="s">
        <v>255</v>
      </c>
      <c r="C180" s="10">
        <v>2.5376225982777907</v>
      </c>
      <c r="E180" t="s">
        <v>112</v>
      </c>
      <c r="F180" s="10">
        <v>2.3831267247525041</v>
      </c>
      <c r="H180" t="s">
        <v>478</v>
      </c>
      <c r="I180" s="10">
        <v>3.0050761165829725</v>
      </c>
      <c r="K180" t="s">
        <v>416</v>
      </c>
      <c r="L180" s="10">
        <v>2.3380289678953674</v>
      </c>
      <c r="N180" t="s">
        <v>471</v>
      </c>
      <c r="O180" s="10">
        <v>2.3688776385845465</v>
      </c>
      <c r="Q180" t="s">
        <v>198</v>
      </c>
      <c r="R180" s="10">
        <v>3.3828457777537766</v>
      </c>
      <c r="T180" t="s">
        <v>243</v>
      </c>
      <c r="U180" s="10">
        <v>3.3097735026327268</v>
      </c>
      <c r="W180" t="s">
        <v>316</v>
      </c>
      <c r="X180" s="10">
        <v>2.3991126845438107</v>
      </c>
    </row>
    <row r="181" spans="2:24">
      <c r="B181" t="s">
        <v>223</v>
      </c>
      <c r="C181" s="10">
        <v>2.5313700736568716</v>
      </c>
      <c r="E181" t="s">
        <v>92</v>
      </c>
      <c r="F181" s="10">
        <v>2.3801973324901882</v>
      </c>
      <c r="H181" t="s">
        <v>261</v>
      </c>
      <c r="I181" s="10">
        <v>2.9989804249376997</v>
      </c>
      <c r="K181" t="s">
        <v>50</v>
      </c>
      <c r="L181" s="10">
        <v>2.3346465268063916</v>
      </c>
      <c r="N181" t="s">
        <v>416</v>
      </c>
      <c r="O181" s="10">
        <v>2.3615910698908316</v>
      </c>
      <c r="Q181" t="s">
        <v>352</v>
      </c>
      <c r="R181" s="10">
        <v>3.3812328379912873</v>
      </c>
      <c r="T181" t="s">
        <v>180</v>
      </c>
      <c r="U181" s="10">
        <v>3.2483353356122904</v>
      </c>
      <c r="W181" t="s">
        <v>396</v>
      </c>
      <c r="X181" s="10">
        <v>2.3939015245722879</v>
      </c>
    </row>
    <row r="182" spans="2:24">
      <c r="B182" t="s">
        <v>297</v>
      </c>
      <c r="C182" s="10">
        <v>2.528114425113769</v>
      </c>
      <c r="E182" t="s">
        <v>458</v>
      </c>
      <c r="F182" s="10">
        <v>2.3726686724408772</v>
      </c>
      <c r="H182" t="s">
        <v>302</v>
      </c>
      <c r="I182" s="10">
        <v>2.986475897591093</v>
      </c>
      <c r="K182" t="s">
        <v>231</v>
      </c>
      <c r="L182" s="10">
        <v>2.3317075103957219</v>
      </c>
      <c r="N182" t="s">
        <v>284</v>
      </c>
      <c r="O182" s="10">
        <v>2.3499006210260469</v>
      </c>
      <c r="Q182" t="s">
        <v>126</v>
      </c>
      <c r="R182" s="10">
        <v>3.3603364461177043</v>
      </c>
      <c r="T182" t="s">
        <v>162</v>
      </c>
      <c r="U182" s="10">
        <v>3.2295806708647103</v>
      </c>
      <c r="W182" t="s">
        <v>365</v>
      </c>
      <c r="X182" s="10">
        <v>2.3898892634290236</v>
      </c>
    </row>
    <row r="183" spans="2:24">
      <c r="B183" t="s">
        <v>459</v>
      </c>
      <c r="C183" s="10">
        <v>2.5116829289023213</v>
      </c>
      <c r="E183" t="s">
        <v>314</v>
      </c>
      <c r="F183" s="10">
        <v>2.3724264185608406</v>
      </c>
      <c r="H183" t="s">
        <v>374</v>
      </c>
      <c r="I183" s="10">
        <v>2.9805633696799507</v>
      </c>
      <c r="K183" t="s">
        <v>502</v>
      </c>
      <c r="L183" s="10">
        <v>2.331278919151218</v>
      </c>
      <c r="N183" t="s">
        <v>368</v>
      </c>
      <c r="O183" s="10">
        <v>2.3444879999740742</v>
      </c>
      <c r="Q183" t="s">
        <v>357</v>
      </c>
      <c r="R183" s="10">
        <v>3.2574937775353234</v>
      </c>
      <c r="T183" t="s">
        <v>344</v>
      </c>
      <c r="U183" s="10">
        <v>3.2096564326900481</v>
      </c>
      <c r="W183" t="s">
        <v>475</v>
      </c>
      <c r="X183" s="10">
        <v>2.3874872937477649</v>
      </c>
    </row>
    <row r="184" spans="2:24">
      <c r="B184" t="s">
        <v>389</v>
      </c>
      <c r="C184" s="10">
        <v>2.5101949554312784</v>
      </c>
      <c r="E184" t="s">
        <v>320</v>
      </c>
      <c r="F184" s="10">
        <v>2.371557961535788</v>
      </c>
      <c r="H184" t="s">
        <v>297</v>
      </c>
      <c r="I184" s="10">
        <v>2.977275035988495</v>
      </c>
      <c r="K184" t="s">
        <v>199</v>
      </c>
      <c r="L184" s="10">
        <v>2.3269643956200197</v>
      </c>
      <c r="N184" t="s">
        <v>370</v>
      </c>
      <c r="O184" s="10">
        <v>2.3409413602460862</v>
      </c>
      <c r="Q184" t="s">
        <v>460</v>
      </c>
      <c r="R184" s="10">
        <v>3.2543388973968597</v>
      </c>
      <c r="T184" t="s">
        <v>388</v>
      </c>
      <c r="U184" s="10">
        <v>3.1880719574084964</v>
      </c>
      <c r="W184" t="s">
        <v>50</v>
      </c>
      <c r="X184" s="10">
        <v>2.3867795774237095</v>
      </c>
    </row>
    <row r="185" spans="2:24">
      <c r="B185" t="s">
        <v>203</v>
      </c>
      <c r="C185" s="10">
        <v>2.5024740259843949</v>
      </c>
      <c r="E185" t="s">
        <v>481</v>
      </c>
      <c r="F185" s="10">
        <v>2.3687588740676739</v>
      </c>
      <c r="H185" t="s">
        <v>82</v>
      </c>
      <c r="I185" s="10">
        <v>2.9367666485143324</v>
      </c>
      <c r="K185" t="s">
        <v>490</v>
      </c>
      <c r="L185" s="10">
        <v>2.3193882781276063</v>
      </c>
      <c r="N185" t="s">
        <v>153</v>
      </c>
      <c r="O185" s="10">
        <v>2.3386386109922483</v>
      </c>
      <c r="Q185" t="s">
        <v>312</v>
      </c>
      <c r="R185" s="10">
        <v>3.2188865124355539</v>
      </c>
      <c r="T185" t="s">
        <v>435</v>
      </c>
      <c r="U185" s="10">
        <v>3.1590309602413251</v>
      </c>
      <c r="W185" t="s">
        <v>165</v>
      </c>
      <c r="X185" s="10">
        <v>2.3798921028282796</v>
      </c>
    </row>
    <row r="186" spans="2:24">
      <c r="B186" t="s">
        <v>183</v>
      </c>
      <c r="C186" s="10">
        <v>2.5018311037028971</v>
      </c>
      <c r="E186" t="s">
        <v>447</v>
      </c>
      <c r="F186" s="10">
        <v>2.3667408740323062</v>
      </c>
      <c r="H186" t="s">
        <v>455</v>
      </c>
      <c r="I186" s="10">
        <v>2.9305681619422779</v>
      </c>
      <c r="K186" t="s">
        <v>503</v>
      </c>
      <c r="L186" s="10">
        <v>2.3152737717353711</v>
      </c>
      <c r="N186" t="s">
        <v>372</v>
      </c>
      <c r="O186" s="10">
        <v>2.3377740644400964</v>
      </c>
      <c r="Q186" t="s">
        <v>455</v>
      </c>
      <c r="R186" s="10">
        <v>3.2084284037671287</v>
      </c>
      <c r="T186" t="s">
        <v>335</v>
      </c>
      <c r="U186" s="10">
        <v>3.1348503051020824</v>
      </c>
      <c r="W186" t="s">
        <v>429</v>
      </c>
      <c r="X186" s="10">
        <v>2.3726193682077898</v>
      </c>
    </row>
    <row r="187" spans="2:24">
      <c r="B187" t="s">
        <v>363</v>
      </c>
      <c r="C187" s="10">
        <v>2.4998580300372097</v>
      </c>
      <c r="E187" t="s">
        <v>316</v>
      </c>
      <c r="F187" s="10">
        <v>2.3659219031434375</v>
      </c>
      <c r="H187" t="s">
        <v>286</v>
      </c>
      <c r="I187" s="10">
        <v>2.92176441348641</v>
      </c>
      <c r="K187" t="s">
        <v>522</v>
      </c>
      <c r="L187" s="10">
        <v>2.3099119786230702</v>
      </c>
      <c r="N187" t="s">
        <v>365</v>
      </c>
      <c r="O187" s="10">
        <v>2.3261902174068831</v>
      </c>
      <c r="Q187" t="s">
        <v>471</v>
      </c>
      <c r="R187" s="10">
        <v>3.1976485753204584</v>
      </c>
      <c r="T187" t="s">
        <v>130</v>
      </c>
      <c r="U187" s="10">
        <v>3.1196819872833501</v>
      </c>
      <c r="W187" t="s">
        <v>255</v>
      </c>
      <c r="X187" s="10">
        <v>2.3601994561598945</v>
      </c>
    </row>
    <row r="188" spans="2:24">
      <c r="B188" t="s">
        <v>239</v>
      </c>
      <c r="C188" s="10">
        <v>2.4934672519745154</v>
      </c>
      <c r="E188" t="s">
        <v>502</v>
      </c>
      <c r="F188" s="10">
        <v>2.359897781626791</v>
      </c>
      <c r="H188" t="s">
        <v>149</v>
      </c>
      <c r="I188" s="10">
        <v>2.9140739968504623</v>
      </c>
      <c r="K188" t="s">
        <v>398</v>
      </c>
      <c r="L188" s="10">
        <v>2.3041617935237175</v>
      </c>
      <c r="N188" t="s">
        <v>493</v>
      </c>
      <c r="O188" s="10">
        <v>2.3248276312857565</v>
      </c>
      <c r="Q188" t="s">
        <v>395</v>
      </c>
      <c r="R188" s="10">
        <v>3.1554136659858978</v>
      </c>
      <c r="T188" t="s">
        <v>492</v>
      </c>
      <c r="U188" s="10">
        <v>3.0963552792149471</v>
      </c>
      <c r="W188" t="s">
        <v>381</v>
      </c>
      <c r="X188" s="10">
        <v>2.3519971070645975</v>
      </c>
    </row>
    <row r="189" spans="2:24">
      <c r="B189" t="s">
        <v>195</v>
      </c>
      <c r="C189" s="10">
        <v>2.4934672519745154</v>
      </c>
      <c r="E189" t="s">
        <v>429</v>
      </c>
      <c r="F189" s="10">
        <v>2.3597019570275082</v>
      </c>
      <c r="H189" t="s">
        <v>146</v>
      </c>
      <c r="I189" s="10">
        <v>2.9140739968504623</v>
      </c>
      <c r="K189" t="s">
        <v>396</v>
      </c>
      <c r="L189" s="10">
        <v>2.2966786724128729</v>
      </c>
      <c r="N189" t="s">
        <v>304</v>
      </c>
      <c r="O189" s="10">
        <v>2.3201419565679888</v>
      </c>
      <c r="Q189" t="s">
        <v>370</v>
      </c>
      <c r="R189" s="10">
        <v>3.1527986043955512</v>
      </c>
      <c r="T189" t="s">
        <v>482</v>
      </c>
      <c r="U189" s="10">
        <v>3.0933015857817328</v>
      </c>
      <c r="W189" t="s">
        <v>493</v>
      </c>
      <c r="X189" s="10">
        <v>2.3500826922929456</v>
      </c>
    </row>
    <row r="190" spans="2:24">
      <c r="B190" t="s">
        <v>416</v>
      </c>
      <c r="C190" s="10">
        <v>2.4928207150879746</v>
      </c>
      <c r="E190" t="s">
        <v>237</v>
      </c>
      <c r="F190" s="10">
        <v>2.3525037070980552</v>
      </c>
      <c r="H190" t="s">
        <v>350</v>
      </c>
      <c r="I190" s="10">
        <v>2.9121125618996384</v>
      </c>
      <c r="K190" t="s">
        <v>170</v>
      </c>
      <c r="L190" s="10">
        <v>2.2952754285492061</v>
      </c>
      <c r="N190" t="s">
        <v>413</v>
      </c>
      <c r="O190" s="10">
        <v>2.3199091392238143</v>
      </c>
      <c r="Q190" t="s">
        <v>193</v>
      </c>
      <c r="R190" s="10">
        <v>3.1086970201011486</v>
      </c>
      <c r="T190" t="s">
        <v>179</v>
      </c>
      <c r="U190" s="10">
        <v>3.079266000723643</v>
      </c>
      <c r="W190" t="s">
        <v>284</v>
      </c>
      <c r="X190" s="10">
        <v>2.3444879999740742</v>
      </c>
    </row>
    <row r="191" spans="2:24">
      <c r="B191" t="s">
        <v>426</v>
      </c>
      <c r="C191" s="10">
        <v>2.4887079136433869</v>
      </c>
      <c r="E191" t="s">
        <v>211</v>
      </c>
      <c r="F191" s="10">
        <v>2.3387897022189796</v>
      </c>
      <c r="H191" t="s">
        <v>206</v>
      </c>
      <c r="I191" s="10">
        <v>2.877873046480147</v>
      </c>
      <c r="K191" t="s">
        <v>447</v>
      </c>
      <c r="L191" s="10">
        <v>2.2933309225538316</v>
      </c>
      <c r="N191" t="s">
        <v>276</v>
      </c>
      <c r="O191" s="10">
        <v>2.3185891451922753</v>
      </c>
      <c r="Q191" t="s">
        <v>279</v>
      </c>
      <c r="R191" s="10">
        <v>3.0826765713470898</v>
      </c>
      <c r="T191" t="s">
        <v>181</v>
      </c>
      <c r="U191" s="10">
        <v>3.0687876900370057</v>
      </c>
      <c r="W191" t="s">
        <v>372</v>
      </c>
      <c r="X191" s="10">
        <v>2.331278919151218</v>
      </c>
    </row>
    <row r="192" spans="2:24">
      <c r="B192" t="s">
        <v>292</v>
      </c>
      <c r="C192" s="10">
        <v>2.4879929247869228</v>
      </c>
      <c r="E192" t="s">
        <v>231</v>
      </c>
      <c r="F192" s="10">
        <v>2.3348587909254168</v>
      </c>
      <c r="H192" t="s">
        <v>510</v>
      </c>
      <c r="I192" s="10">
        <v>2.8356812654734829</v>
      </c>
      <c r="K192" t="s">
        <v>493</v>
      </c>
      <c r="L192" s="10">
        <v>2.2852679581579931</v>
      </c>
      <c r="N192" t="s">
        <v>165</v>
      </c>
      <c r="O192" s="10">
        <v>2.3178263656785014</v>
      </c>
      <c r="Q192" t="s">
        <v>360</v>
      </c>
      <c r="R192" s="10">
        <v>3.0522795367624926</v>
      </c>
      <c r="T192" t="s">
        <v>121</v>
      </c>
      <c r="U192" s="10">
        <v>3.0671658325291768</v>
      </c>
      <c r="W192" t="s">
        <v>416</v>
      </c>
      <c r="X192" s="10">
        <v>2.3301828348132365</v>
      </c>
    </row>
    <row r="193" spans="2:24">
      <c r="B193" t="s">
        <v>240</v>
      </c>
      <c r="C193" s="10">
        <v>2.4872917133427466</v>
      </c>
      <c r="E193" t="s">
        <v>426</v>
      </c>
      <c r="F193" s="10">
        <v>2.3270644742365496</v>
      </c>
      <c r="H193" t="s">
        <v>327</v>
      </c>
      <c r="I193" s="10">
        <v>2.8348505529997583</v>
      </c>
      <c r="K193" t="s">
        <v>383</v>
      </c>
      <c r="L193" s="10">
        <v>2.279162892185179</v>
      </c>
      <c r="N193" t="s">
        <v>447</v>
      </c>
      <c r="O193" s="10">
        <v>2.3137773746986556</v>
      </c>
      <c r="Q193" t="s">
        <v>429</v>
      </c>
      <c r="R193" s="10">
        <v>3.0406736770832827</v>
      </c>
      <c r="T193" t="s">
        <v>339</v>
      </c>
      <c r="U193" s="10">
        <v>3.0656645436148939</v>
      </c>
      <c r="W193" t="s">
        <v>127</v>
      </c>
      <c r="X193" s="10">
        <v>2.3274967121450136</v>
      </c>
    </row>
    <row r="194" spans="2:24">
      <c r="B194" t="s">
        <v>256</v>
      </c>
      <c r="C194" s="10">
        <v>2.4872699723057572</v>
      </c>
      <c r="E194" t="s">
        <v>368</v>
      </c>
      <c r="F194" s="10">
        <v>2.3220767269525728</v>
      </c>
      <c r="H194" t="s">
        <v>506</v>
      </c>
      <c r="I194" s="10">
        <v>2.8004253094221321</v>
      </c>
      <c r="K194" t="s">
        <v>200</v>
      </c>
      <c r="L194" s="10">
        <v>2.2788901201456535</v>
      </c>
      <c r="N194" t="s">
        <v>127</v>
      </c>
      <c r="O194" s="10">
        <v>2.3038710099124819</v>
      </c>
      <c r="Q194" t="s">
        <v>179</v>
      </c>
      <c r="R194" s="10">
        <v>3.0297075418766521</v>
      </c>
      <c r="T194" t="s">
        <v>444</v>
      </c>
      <c r="U194" s="10">
        <v>3.0440632352983759</v>
      </c>
      <c r="W194" t="s">
        <v>225</v>
      </c>
      <c r="X194" s="10">
        <v>2.3274770744974855</v>
      </c>
    </row>
    <row r="195" spans="2:24">
      <c r="B195" t="s">
        <v>372</v>
      </c>
      <c r="C195" s="10">
        <v>2.4843796859889991</v>
      </c>
      <c r="E195" t="s">
        <v>365</v>
      </c>
      <c r="F195" s="10">
        <v>2.3192676997780879</v>
      </c>
      <c r="H195" t="s">
        <v>320</v>
      </c>
      <c r="I195" s="10">
        <v>2.7677161142279365</v>
      </c>
      <c r="K195" t="s">
        <v>92</v>
      </c>
      <c r="L195" s="10">
        <v>2.2756071596374947</v>
      </c>
      <c r="N195" t="s">
        <v>94</v>
      </c>
      <c r="O195" s="10">
        <v>2.3002174674671592</v>
      </c>
      <c r="Q195" t="s">
        <v>181</v>
      </c>
      <c r="R195" s="10">
        <v>3.0197103812759081</v>
      </c>
      <c r="T195" t="s">
        <v>177</v>
      </c>
      <c r="U195" s="10">
        <v>3.0364359263568708</v>
      </c>
      <c r="W195" t="s">
        <v>491</v>
      </c>
      <c r="X195" s="10">
        <v>2.3196191048636683</v>
      </c>
    </row>
    <row r="196" spans="2:24">
      <c r="B196" t="s">
        <v>131</v>
      </c>
      <c r="C196" s="10">
        <v>2.477441806815861</v>
      </c>
      <c r="E196" t="s">
        <v>459</v>
      </c>
      <c r="F196" s="10">
        <v>2.315615608949865</v>
      </c>
      <c r="H196" t="s">
        <v>397</v>
      </c>
      <c r="I196" s="10">
        <v>2.7531597668270935</v>
      </c>
      <c r="K196" t="s">
        <v>266</v>
      </c>
      <c r="L196" s="10">
        <v>2.2735848226419346</v>
      </c>
      <c r="N196" t="s">
        <v>477</v>
      </c>
      <c r="O196" s="10">
        <v>2.2987827764725388</v>
      </c>
      <c r="Q196" t="s">
        <v>278</v>
      </c>
      <c r="R196" s="10">
        <v>2.9653586765417423</v>
      </c>
      <c r="T196" t="s">
        <v>149</v>
      </c>
      <c r="U196" s="10">
        <v>3.0335995163826888</v>
      </c>
      <c r="W196" t="s">
        <v>295</v>
      </c>
      <c r="X196" s="10">
        <v>2.3172434159194393</v>
      </c>
    </row>
    <row r="197" spans="2:24">
      <c r="B197" t="s">
        <v>424</v>
      </c>
      <c r="C197" s="10">
        <v>2.4605146360120891</v>
      </c>
      <c r="E197" t="s">
        <v>317</v>
      </c>
      <c r="F197" s="10">
        <v>2.3149604571191533</v>
      </c>
      <c r="H197" t="s">
        <v>404</v>
      </c>
      <c r="I197" s="10">
        <v>2.7445816831833785</v>
      </c>
      <c r="K197" t="s">
        <v>458</v>
      </c>
      <c r="L197" s="10">
        <v>2.2701495921199206</v>
      </c>
      <c r="N197" t="s">
        <v>522</v>
      </c>
      <c r="O197" s="10">
        <v>2.2908609999345275</v>
      </c>
      <c r="Q197" t="s">
        <v>518</v>
      </c>
      <c r="R197" s="10">
        <v>2.9623419306775491</v>
      </c>
      <c r="T197" t="s">
        <v>392</v>
      </c>
      <c r="U197" s="10">
        <v>3.0315205518468287</v>
      </c>
      <c r="W197" t="s">
        <v>240</v>
      </c>
      <c r="X197" s="10">
        <v>2.3153011967881238</v>
      </c>
    </row>
    <row r="198" spans="2:24">
      <c r="B198" t="s">
        <v>510</v>
      </c>
      <c r="C198" s="10">
        <v>2.4474867359540422</v>
      </c>
      <c r="E198" t="s">
        <v>307</v>
      </c>
      <c r="F198" s="10">
        <v>2.3143951982225901</v>
      </c>
      <c r="H198" t="s">
        <v>409</v>
      </c>
      <c r="I198" s="10">
        <v>2.7421194825914643</v>
      </c>
      <c r="K198" t="s">
        <v>355</v>
      </c>
      <c r="L198" s="10">
        <v>2.2699233362200935</v>
      </c>
      <c r="N198" t="s">
        <v>86</v>
      </c>
      <c r="O198" s="10">
        <v>2.2907147179062877</v>
      </c>
      <c r="Q198" t="s">
        <v>273</v>
      </c>
      <c r="R198" s="10">
        <v>2.9526270913414905</v>
      </c>
      <c r="T198" t="s">
        <v>302</v>
      </c>
      <c r="U198" s="10">
        <v>3.0030389496522991</v>
      </c>
      <c r="W198" t="s">
        <v>413</v>
      </c>
      <c r="X198" s="10">
        <v>2.3149604571191533</v>
      </c>
    </row>
    <row r="199" spans="2:24">
      <c r="B199" t="s">
        <v>373</v>
      </c>
      <c r="C199" s="10">
        <v>2.4358059420799778</v>
      </c>
      <c r="E199" t="s">
        <v>213</v>
      </c>
      <c r="F199" s="10">
        <v>2.3143493205991192</v>
      </c>
      <c r="H199" t="s">
        <v>427</v>
      </c>
      <c r="I199" s="10">
        <v>2.7383768358235172</v>
      </c>
      <c r="K199" t="s">
        <v>127</v>
      </c>
      <c r="L199" s="10">
        <v>2.2668635737607032</v>
      </c>
      <c r="N199" t="s">
        <v>396</v>
      </c>
      <c r="O199" s="10">
        <v>2.284214548511351</v>
      </c>
      <c r="Q199" t="s">
        <v>392</v>
      </c>
      <c r="R199" s="10">
        <v>2.9265743623944482</v>
      </c>
      <c r="T199" t="s">
        <v>206</v>
      </c>
      <c r="U199" s="10">
        <v>2.9926648820705033</v>
      </c>
      <c r="W199" t="s">
        <v>170</v>
      </c>
      <c r="X199" s="10">
        <v>2.3143493205991192</v>
      </c>
    </row>
    <row r="200" spans="2:24">
      <c r="B200" t="s">
        <v>250</v>
      </c>
      <c r="C200" s="10">
        <v>2.4338766176471456</v>
      </c>
      <c r="E200" t="s">
        <v>165</v>
      </c>
      <c r="F200" s="10">
        <v>2.3110813485017268</v>
      </c>
      <c r="H200" t="s">
        <v>138</v>
      </c>
      <c r="I200" s="10">
        <v>2.7309818505156143</v>
      </c>
      <c r="K200" t="s">
        <v>381</v>
      </c>
      <c r="L200" s="10">
        <v>2.2651171115178865</v>
      </c>
      <c r="N200" t="s">
        <v>328</v>
      </c>
      <c r="O200" s="10">
        <v>2.2810502529565575</v>
      </c>
      <c r="Q200" t="s">
        <v>131</v>
      </c>
      <c r="R200" s="10">
        <v>2.8971537701235794</v>
      </c>
      <c r="T200" t="s">
        <v>489</v>
      </c>
      <c r="U200" s="10">
        <v>2.9727474185282343</v>
      </c>
      <c r="W200" t="s">
        <v>92</v>
      </c>
      <c r="X200" s="10">
        <v>2.3018239509006118</v>
      </c>
    </row>
    <row r="201" spans="2:24">
      <c r="B201" t="s">
        <v>447</v>
      </c>
      <c r="C201" s="10">
        <v>2.4276543395391519</v>
      </c>
      <c r="E201" t="s">
        <v>493</v>
      </c>
      <c r="F201" s="10">
        <v>2.3099119786230702</v>
      </c>
      <c r="H201" t="s">
        <v>237</v>
      </c>
      <c r="I201" s="10">
        <v>2.728346057088042</v>
      </c>
      <c r="K201" t="s">
        <v>275</v>
      </c>
      <c r="L201" s="10">
        <v>2.2557991858974047</v>
      </c>
      <c r="N201" t="s">
        <v>280</v>
      </c>
      <c r="O201" s="10">
        <v>2.2777417358758814</v>
      </c>
      <c r="Q201" t="s">
        <v>478</v>
      </c>
      <c r="R201" s="10">
        <v>2.8897472934662334</v>
      </c>
      <c r="T201" t="s">
        <v>152</v>
      </c>
      <c r="U201" s="10">
        <v>2.9504575659267971</v>
      </c>
      <c r="W201" t="s">
        <v>387</v>
      </c>
      <c r="X201" s="10">
        <v>2.2993068980086875</v>
      </c>
    </row>
    <row r="202" spans="2:24">
      <c r="B202" t="s">
        <v>522</v>
      </c>
      <c r="C202" s="10">
        <v>2.4171047296016379</v>
      </c>
      <c r="E202" t="s">
        <v>194</v>
      </c>
      <c r="F202" s="10">
        <v>2.3049798022893695</v>
      </c>
      <c r="H202" t="s">
        <v>233</v>
      </c>
      <c r="I202" s="10">
        <v>2.7227513647338228</v>
      </c>
      <c r="K202" t="s">
        <v>213</v>
      </c>
      <c r="L202" s="10">
        <v>2.2514265050461413</v>
      </c>
      <c r="N202" t="s">
        <v>170</v>
      </c>
      <c r="O202" s="10">
        <v>2.2760657659593484</v>
      </c>
      <c r="Q202" t="s">
        <v>135</v>
      </c>
      <c r="R202" s="10">
        <v>2.8824494192563979</v>
      </c>
      <c r="T202" t="s">
        <v>360</v>
      </c>
      <c r="U202" s="10">
        <v>2.9438798334954468</v>
      </c>
      <c r="W202" t="s">
        <v>458</v>
      </c>
      <c r="X202" s="10">
        <v>2.2958472390015898</v>
      </c>
    </row>
    <row r="203" spans="2:24">
      <c r="B203" t="s">
        <v>231</v>
      </c>
      <c r="C203" s="10">
        <v>2.4012386270470256</v>
      </c>
      <c r="E203" t="s">
        <v>372</v>
      </c>
      <c r="F203" s="10">
        <v>2.3017118060553696</v>
      </c>
      <c r="H203" t="s">
        <v>515</v>
      </c>
      <c r="I203" s="10">
        <v>2.7012639067308375</v>
      </c>
      <c r="K203" t="s">
        <v>211</v>
      </c>
      <c r="L203" s="10">
        <v>2.2455905382908372</v>
      </c>
      <c r="N203" t="s">
        <v>487</v>
      </c>
      <c r="O203" s="10">
        <v>2.2746988348106467</v>
      </c>
      <c r="Q203" t="s">
        <v>462</v>
      </c>
      <c r="R203" s="10">
        <v>2.8756652146921606</v>
      </c>
      <c r="T203" t="s">
        <v>478</v>
      </c>
      <c r="U203" s="10">
        <v>2.9325696511107209</v>
      </c>
      <c r="W203" t="s">
        <v>346</v>
      </c>
      <c r="X203" s="10">
        <v>2.2868357772583252</v>
      </c>
    </row>
    <row r="204" spans="2:24">
      <c r="B204" t="s">
        <v>477</v>
      </c>
      <c r="C204" s="10">
        <v>2.3958889818100633</v>
      </c>
      <c r="E204" t="s">
        <v>225</v>
      </c>
      <c r="F204" s="10">
        <v>2.3002436128356409</v>
      </c>
      <c r="H204" t="s">
        <v>153</v>
      </c>
      <c r="I204" s="10">
        <v>2.6842469432626426</v>
      </c>
      <c r="K204" t="s">
        <v>173</v>
      </c>
      <c r="L204" s="10">
        <v>2.2428992960474932</v>
      </c>
      <c r="N204" t="s">
        <v>429</v>
      </c>
      <c r="O204" s="10">
        <v>2.2711006643999361</v>
      </c>
      <c r="Q204" t="s">
        <v>385</v>
      </c>
      <c r="R204" s="10">
        <v>2.8744055119938023</v>
      </c>
      <c r="T204" t="s">
        <v>146</v>
      </c>
      <c r="U204" s="10">
        <v>2.9294214120631392</v>
      </c>
      <c r="W204" t="s">
        <v>447</v>
      </c>
      <c r="X204" s="10">
        <v>2.2865222946726433</v>
      </c>
    </row>
    <row r="205" spans="2:24">
      <c r="B205" t="s">
        <v>233</v>
      </c>
      <c r="C205" s="10">
        <v>2.3870155554197123</v>
      </c>
      <c r="E205" t="s">
        <v>295</v>
      </c>
      <c r="F205" s="10">
        <v>2.2908609999345275</v>
      </c>
      <c r="H205" t="s">
        <v>471</v>
      </c>
      <c r="I205" s="10">
        <v>2.6714975677475823</v>
      </c>
      <c r="K205" t="s">
        <v>504</v>
      </c>
      <c r="L205" s="10">
        <v>2.2369512942568774</v>
      </c>
      <c r="N205" t="s">
        <v>213</v>
      </c>
      <c r="O205" s="10">
        <v>2.2689520354559907</v>
      </c>
      <c r="Q205" t="s">
        <v>482</v>
      </c>
      <c r="R205" s="10">
        <v>2.8628604189826805</v>
      </c>
      <c r="T205" t="s">
        <v>265</v>
      </c>
      <c r="U205" s="10">
        <v>2.9078802440816656</v>
      </c>
      <c r="W205" t="s">
        <v>522</v>
      </c>
      <c r="X205" s="10">
        <v>2.2852679581579931</v>
      </c>
    </row>
    <row r="206" spans="2:24">
      <c r="B206" t="s">
        <v>365</v>
      </c>
      <c r="C206" s="10">
        <v>2.3838580571139683</v>
      </c>
      <c r="E206" t="s">
        <v>127</v>
      </c>
      <c r="F206" s="10">
        <v>2.2899176574215816</v>
      </c>
      <c r="H206" t="s">
        <v>267</v>
      </c>
      <c r="I206" s="10">
        <v>2.6704909757766524</v>
      </c>
      <c r="K206" t="s">
        <v>301</v>
      </c>
      <c r="L206" s="10">
        <v>2.2244801735065156</v>
      </c>
      <c r="N206" t="s">
        <v>139</v>
      </c>
      <c r="O206" s="10">
        <v>2.2661556640772043</v>
      </c>
      <c r="Q206" t="s">
        <v>234</v>
      </c>
      <c r="R206" s="10">
        <v>2.777660625581055</v>
      </c>
      <c r="T206" t="s">
        <v>201</v>
      </c>
      <c r="U206" s="10">
        <v>2.8851832379796241</v>
      </c>
      <c r="W206" t="s">
        <v>131</v>
      </c>
      <c r="X206" s="10">
        <v>2.2760835005536157</v>
      </c>
    </row>
    <row r="207" spans="2:24">
      <c r="B207" t="s">
        <v>165</v>
      </c>
      <c r="C207" s="10">
        <v>2.3740155428289946</v>
      </c>
      <c r="E207" t="s">
        <v>424</v>
      </c>
      <c r="F207" s="10">
        <v>2.2840540480548785</v>
      </c>
      <c r="H207" t="s">
        <v>464</v>
      </c>
      <c r="I207" s="10">
        <v>2.6697175818508336</v>
      </c>
      <c r="K207" t="s">
        <v>194</v>
      </c>
      <c r="L207" s="10">
        <v>2.2126725590919123</v>
      </c>
      <c r="N207" t="s">
        <v>236</v>
      </c>
      <c r="O207" s="10">
        <v>2.2588047993388893</v>
      </c>
      <c r="Q207" t="s">
        <v>155</v>
      </c>
      <c r="R207" s="10">
        <v>2.7692701953692009</v>
      </c>
      <c r="T207" t="s">
        <v>310</v>
      </c>
      <c r="U207" s="10">
        <v>2.8771991398276482</v>
      </c>
      <c r="W207" t="s">
        <v>349</v>
      </c>
      <c r="X207" s="10">
        <v>2.2715071277773649</v>
      </c>
    </row>
    <row r="208" spans="2:24">
      <c r="B208" t="s">
        <v>247</v>
      </c>
      <c r="C208" s="10">
        <v>2.3683858074362556</v>
      </c>
      <c r="E208" t="s">
        <v>473</v>
      </c>
      <c r="F208" s="10">
        <v>2.2821721130111956</v>
      </c>
      <c r="H208" t="s">
        <v>307</v>
      </c>
      <c r="I208" s="10">
        <v>2.6496059428082539</v>
      </c>
      <c r="K208" t="s">
        <v>174</v>
      </c>
      <c r="L208" s="10">
        <v>2.2120090527561533</v>
      </c>
      <c r="N208" t="s">
        <v>194</v>
      </c>
      <c r="O208" s="10">
        <v>2.2559744416765621</v>
      </c>
      <c r="Q208" t="s">
        <v>489</v>
      </c>
      <c r="R208" s="10">
        <v>2.7677161142279365</v>
      </c>
      <c r="T208" t="s">
        <v>234</v>
      </c>
      <c r="U208" s="10">
        <v>2.8657404631571595</v>
      </c>
      <c r="W208" t="s">
        <v>211</v>
      </c>
      <c r="X208" s="10">
        <v>2.2689520354559907</v>
      </c>
    </row>
    <row r="209" spans="2:24">
      <c r="B209" t="s">
        <v>280</v>
      </c>
      <c r="C209" s="10">
        <v>2.3680094760487913</v>
      </c>
      <c r="E209" t="s">
        <v>170</v>
      </c>
      <c r="F209" s="10">
        <v>2.2715071277773649</v>
      </c>
      <c r="H209" t="s">
        <v>370</v>
      </c>
      <c r="I209" s="10">
        <v>2.6373853724874277</v>
      </c>
      <c r="K209" t="s">
        <v>308</v>
      </c>
      <c r="L209" s="10">
        <v>2.2099403726156281</v>
      </c>
      <c r="N209" t="s">
        <v>300</v>
      </c>
      <c r="O209" s="10">
        <v>2.2551094987946225</v>
      </c>
      <c r="Q209" t="s">
        <v>311</v>
      </c>
      <c r="R209" s="10">
        <v>2.751169720184043</v>
      </c>
      <c r="T209" t="s">
        <v>277</v>
      </c>
      <c r="U209" s="10">
        <v>2.8640523326607248</v>
      </c>
      <c r="W209" t="s">
        <v>317</v>
      </c>
      <c r="X209" s="10">
        <v>2.2681882720492172</v>
      </c>
    </row>
    <row r="210" spans="2:24">
      <c r="B210" t="s">
        <v>213</v>
      </c>
      <c r="C210" s="10">
        <v>2.3665608624621299</v>
      </c>
      <c r="E210" t="s">
        <v>476</v>
      </c>
      <c r="F210" s="10">
        <v>2.2657478856942856</v>
      </c>
      <c r="H210" t="s">
        <v>461</v>
      </c>
      <c r="I210" s="10">
        <v>2.6328944307058717</v>
      </c>
      <c r="K210" t="s">
        <v>317</v>
      </c>
      <c r="L210" s="10">
        <v>2.2019939897279137</v>
      </c>
      <c r="N210" t="s">
        <v>381</v>
      </c>
      <c r="O210" s="10">
        <v>2.2539789582441863</v>
      </c>
      <c r="Q210" t="s">
        <v>510</v>
      </c>
      <c r="R210" s="10">
        <v>2.7397898844550705</v>
      </c>
      <c r="T210" t="s">
        <v>159</v>
      </c>
      <c r="U210" s="10">
        <v>2.8640523326607248</v>
      </c>
      <c r="W210" t="s">
        <v>355</v>
      </c>
      <c r="X210" s="10">
        <v>2.2484591893634134</v>
      </c>
    </row>
    <row r="211" spans="2:24">
      <c r="B211" t="s">
        <v>355</v>
      </c>
      <c r="C211" s="10">
        <v>2.3632847644917492</v>
      </c>
      <c r="E211" t="s">
        <v>131</v>
      </c>
      <c r="F211" s="10">
        <v>2.2640745666431559</v>
      </c>
      <c r="H211" t="s">
        <v>443</v>
      </c>
      <c r="I211" s="10">
        <v>2.6324074441420953</v>
      </c>
      <c r="K211" t="s">
        <v>276</v>
      </c>
      <c r="L211" s="10">
        <v>2.1974321507096248</v>
      </c>
      <c r="N211" t="s">
        <v>355</v>
      </c>
      <c r="O211" s="10">
        <v>2.2533305483300721</v>
      </c>
      <c r="Q211" t="s">
        <v>376</v>
      </c>
      <c r="R211" s="10">
        <v>2.7165283967257858</v>
      </c>
      <c r="T211" t="s">
        <v>336</v>
      </c>
      <c r="U211" s="10">
        <v>2.8424510243442067</v>
      </c>
      <c r="W211" t="s">
        <v>194</v>
      </c>
      <c r="X211" s="10">
        <v>2.2458038435963759</v>
      </c>
    </row>
    <row r="212" spans="2:24">
      <c r="B212" t="s">
        <v>340</v>
      </c>
      <c r="C212" s="10">
        <v>2.3601994561598945</v>
      </c>
      <c r="E212" t="s">
        <v>509</v>
      </c>
      <c r="F212" s="10">
        <v>2.2619959985188252</v>
      </c>
      <c r="H212" t="s">
        <v>440</v>
      </c>
      <c r="I212" s="10">
        <v>2.585248697653431</v>
      </c>
      <c r="K212" t="s">
        <v>431</v>
      </c>
      <c r="L212" s="10">
        <v>2.1882860793563084</v>
      </c>
      <c r="N212" t="s">
        <v>316</v>
      </c>
      <c r="O212" s="10">
        <v>2.2461801749808945</v>
      </c>
      <c r="Q212" t="s">
        <v>217</v>
      </c>
      <c r="R212" s="10">
        <v>2.705961418967199</v>
      </c>
      <c r="T212" t="s">
        <v>343</v>
      </c>
      <c r="U212" s="10">
        <v>2.839789225775541</v>
      </c>
      <c r="W212" t="s">
        <v>213</v>
      </c>
      <c r="X212" s="10">
        <v>2.2455905382908368</v>
      </c>
    </row>
    <row r="213" spans="2:24">
      <c r="B213" t="s">
        <v>397</v>
      </c>
      <c r="C213" s="10">
        <v>2.3549094994153164</v>
      </c>
      <c r="E213" t="s">
        <v>522</v>
      </c>
      <c r="F213" s="10">
        <v>2.2598073885476793</v>
      </c>
      <c r="H213" t="s">
        <v>171</v>
      </c>
      <c r="I213" s="10">
        <v>2.5782809616061249</v>
      </c>
      <c r="K213" t="s">
        <v>309</v>
      </c>
      <c r="L213" s="10">
        <v>2.1870668112554297</v>
      </c>
      <c r="N213" t="s">
        <v>363</v>
      </c>
      <c r="O213" s="10">
        <v>2.238178180471659</v>
      </c>
      <c r="Q213" t="s">
        <v>327</v>
      </c>
      <c r="R213" s="10">
        <v>2.6754732278952655</v>
      </c>
      <c r="T213" t="s">
        <v>129</v>
      </c>
      <c r="U213" s="10">
        <v>2.8208497160276886</v>
      </c>
      <c r="W213" t="s">
        <v>327</v>
      </c>
      <c r="X213" s="10">
        <v>2.2376434949359547</v>
      </c>
    </row>
    <row r="214" spans="2:24">
      <c r="B214" t="s">
        <v>491</v>
      </c>
      <c r="C214" s="10">
        <v>2.3468810410390932</v>
      </c>
      <c r="E214" t="s">
        <v>431</v>
      </c>
      <c r="F214" s="10">
        <v>2.2597387717012176</v>
      </c>
      <c r="H214" t="s">
        <v>396</v>
      </c>
      <c r="I214" s="10">
        <v>2.5742786845240038</v>
      </c>
      <c r="K214" t="s">
        <v>160</v>
      </c>
      <c r="L214" s="10">
        <v>2.1749712601231908</v>
      </c>
      <c r="N214" t="s">
        <v>387</v>
      </c>
      <c r="O214" s="10">
        <v>2.2362203428393652</v>
      </c>
      <c r="Q214" t="s">
        <v>505</v>
      </c>
      <c r="R214" s="10">
        <v>2.6452928595247052</v>
      </c>
      <c r="T214" t="s">
        <v>217</v>
      </c>
      <c r="U214" s="10">
        <v>2.7859204204547265</v>
      </c>
      <c r="W214" t="s">
        <v>476</v>
      </c>
      <c r="X214" s="10">
        <v>2.2262838545415269</v>
      </c>
    </row>
    <row r="215" spans="2:24">
      <c r="B215" t="s">
        <v>112</v>
      </c>
      <c r="C215" s="10">
        <v>2.3465555373659588</v>
      </c>
      <c r="E215" t="s">
        <v>472</v>
      </c>
      <c r="F215" s="10">
        <v>2.2499993141916401</v>
      </c>
      <c r="H215" t="s">
        <v>473</v>
      </c>
      <c r="I215" s="10">
        <v>2.5734899503059272</v>
      </c>
      <c r="K215" t="s">
        <v>300</v>
      </c>
      <c r="L215" s="10">
        <v>2.1733236902153257</v>
      </c>
      <c r="N215" t="s">
        <v>346</v>
      </c>
      <c r="O215" s="10">
        <v>2.2263778285543916</v>
      </c>
      <c r="Q215" t="s">
        <v>143</v>
      </c>
      <c r="R215" s="10">
        <v>2.6452928595247052</v>
      </c>
      <c r="T215" t="s">
        <v>468</v>
      </c>
      <c r="U215" s="10">
        <v>2.7850094213107299</v>
      </c>
      <c r="W215" t="s">
        <v>367</v>
      </c>
      <c r="X215" s="10">
        <v>2.2244801735065156</v>
      </c>
    </row>
    <row r="216" spans="2:24">
      <c r="B216" t="s">
        <v>236</v>
      </c>
      <c r="C216" s="10">
        <v>2.3429179208636461</v>
      </c>
      <c r="E216" t="s">
        <v>490</v>
      </c>
      <c r="F216" s="10">
        <v>2.2450951269956478</v>
      </c>
      <c r="H216" t="s">
        <v>453</v>
      </c>
      <c r="I216" s="10">
        <v>2.5646495036982992</v>
      </c>
      <c r="K216" t="s">
        <v>486</v>
      </c>
      <c r="L216" s="10">
        <v>2.1704973953068625</v>
      </c>
      <c r="N216" t="s">
        <v>406</v>
      </c>
      <c r="O216" s="10">
        <v>2.2224951239366106</v>
      </c>
      <c r="Q216" t="s">
        <v>142</v>
      </c>
      <c r="R216" s="10">
        <v>2.6425668690730975</v>
      </c>
      <c r="T216" t="s">
        <v>320</v>
      </c>
      <c r="U216" s="10">
        <v>2.7797785268580473</v>
      </c>
      <c r="W216" t="s">
        <v>266</v>
      </c>
      <c r="X216" s="10">
        <v>2.2080843910869441</v>
      </c>
    </row>
    <row r="217" spans="2:24">
      <c r="B217" t="s">
        <v>443</v>
      </c>
      <c r="C217" s="10">
        <v>2.3386386109922483</v>
      </c>
      <c r="E217" t="s">
        <v>519</v>
      </c>
      <c r="F217" s="10">
        <v>2.2362203428393652</v>
      </c>
      <c r="H217" t="s">
        <v>373</v>
      </c>
      <c r="I217" s="10">
        <v>2.5639029353093332</v>
      </c>
      <c r="K217" t="s">
        <v>476</v>
      </c>
      <c r="L217" s="10">
        <v>2.1704324288329273</v>
      </c>
      <c r="N217" t="s">
        <v>225</v>
      </c>
      <c r="O217" s="10">
        <v>2.2019939897279137</v>
      </c>
      <c r="Q217" t="s">
        <v>233</v>
      </c>
      <c r="R217" s="10">
        <v>2.6398182784476285</v>
      </c>
      <c r="T217" t="s">
        <v>510</v>
      </c>
      <c r="U217" s="10">
        <v>2.775394990811161</v>
      </c>
      <c r="W217" t="s">
        <v>431</v>
      </c>
      <c r="X217" s="10">
        <v>2.2061965605162595</v>
      </c>
    </row>
    <row r="218" spans="2:24">
      <c r="B218" t="s">
        <v>92</v>
      </c>
      <c r="C218" s="10">
        <v>2.336571073558388</v>
      </c>
      <c r="E218" t="s">
        <v>457</v>
      </c>
      <c r="F218" s="10">
        <v>2.2321751203067164</v>
      </c>
      <c r="H218" t="s">
        <v>366</v>
      </c>
      <c r="I218" s="10">
        <v>2.5584362623875339</v>
      </c>
      <c r="K218" t="s">
        <v>106</v>
      </c>
      <c r="L218" s="10">
        <v>2.1699517302126514</v>
      </c>
      <c r="N218" t="s">
        <v>308</v>
      </c>
      <c r="O218" s="10">
        <v>2.1970348709233893</v>
      </c>
      <c r="Q218" t="s">
        <v>285</v>
      </c>
      <c r="R218" s="10">
        <v>2.6154161562953608</v>
      </c>
      <c r="T218" t="s">
        <v>409</v>
      </c>
      <c r="U218" s="10">
        <v>2.7545797602888857</v>
      </c>
      <c r="W218" t="s">
        <v>190</v>
      </c>
      <c r="X218" s="10">
        <v>2.201824869162083</v>
      </c>
    </row>
    <row r="219" spans="2:24">
      <c r="B219" t="s">
        <v>458</v>
      </c>
      <c r="C219" s="10">
        <v>2.3299062998245583</v>
      </c>
      <c r="E219" t="s">
        <v>504</v>
      </c>
      <c r="F219" s="10">
        <v>2.2321552128926823</v>
      </c>
      <c r="H219" t="s">
        <v>429</v>
      </c>
      <c r="I219" s="10">
        <v>2.5521048843370409</v>
      </c>
      <c r="K219" t="s">
        <v>72</v>
      </c>
      <c r="L219" s="10">
        <v>2.1592367865292226</v>
      </c>
      <c r="N219" t="s">
        <v>295</v>
      </c>
      <c r="O219" s="10">
        <v>2.1956816775489165</v>
      </c>
      <c r="Q219" t="s">
        <v>351</v>
      </c>
      <c r="R219" s="10">
        <v>2.6126052942290841</v>
      </c>
      <c r="T219" t="s">
        <v>199</v>
      </c>
      <c r="U219" s="10">
        <v>2.7446638689788943</v>
      </c>
      <c r="W219" t="s">
        <v>94</v>
      </c>
      <c r="X219" s="10">
        <v>2.2016066983108256</v>
      </c>
    </row>
    <row r="220" spans="2:24">
      <c r="B220" t="s">
        <v>316</v>
      </c>
      <c r="C220" s="10">
        <v>2.3261902174068831</v>
      </c>
      <c r="E220" t="s">
        <v>355</v>
      </c>
      <c r="F220" s="10">
        <v>2.2262838545415269</v>
      </c>
      <c r="H220" t="s">
        <v>472</v>
      </c>
      <c r="I220" s="10">
        <v>2.5517743177563506</v>
      </c>
      <c r="K220" t="s">
        <v>156</v>
      </c>
      <c r="L220" s="10">
        <v>2.1574802285595767</v>
      </c>
      <c r="N220" t="s">
        <v>386</v>
      </c>
      <c r="O220" s="10">
        <v>2.1942250665767897</v>
      </c>
      <c r="Q220" t="s">
        <v>121</v>
      </c>
      <c r="R220" s="10">
        <v>2.6065604329344918</v>
      </c>
      <c r="T220" t="s">
        <v>237</v>
      </c>
      <c r="U220" s="10">
        <v>2.7397898844550705</v>
      </c>
      <c r="W220" t="s">
        <v>519</v>
      </c>
      <c r="X220" s="10">
        <v>2.2011412040369129</v>
      </c>
    </row>
    <row r="221" spans="2:24">
      <c r="B221" t="s">
        <v>502</v>
      </c>
      <c r="C221" s="10">
        <v>2.3227424425471885</v>
      </c>
      <c r="E221" t="s">
        <v>387</v>
      </c>
      <c r="F221" s="10">
        <v>2.2208526127674788</v>
      </c>
      <c r="H221" t="s">
        <v>417</v>
      </c>
      <c r="I221" s="10">
        <v>2.5475510554338188</v>
      </c>
      <c r="K221" t="s">
        <v>519</v>
      </c>
      <c r="L221" s="10">
        <v>2.1514954922959353</v>
      </c>
      <c r="N221" t="s">
        <v>317</v>
      </c>
      <c r="O221" s="10">
        <v>2.1935077777098559</v>
      </c>
      <c r="Q221" t="s">
        <v>177</v>
      </c>
      <c r="R221" s="10">
        <v>2.5890940330332368</v>
      </c>
      <c r="T221" t="s">
        <v>505</v>
      </c>
      <c r="U221" s="10">
        <v>2.7183803843218985</v>
      </c>
      <c r="W221" t="s">
        <v>160</v>
      </c>
      <c r="X221" s="10">
        <v>2.1932784382810544</v>
      </c>
    </row>
    <row r="222" spans="2:24">
      <c r="B222" t="s">
        <v>349</v>
      </c>
      <c r="C222" s="10">
        <v>2.3070097573413926</v>
      </c>
      <c r="E222" t="s">
        <v>301</v>
      </c>
      <c r="F222" s="10">
        <v>2.219936517477278</v>
      </c>
      <c r="H222" t="s">
        <v>509</v>
      </c>
      <c r="I222" s="10">
        <v>2.5413382856735449</v>
      </c>
      <c r="K222" t="s">
        <v>184</v>
      </c>
      <c r="L222" s="10">
        <v>2.1501218064178205</v>
      </c>
      <c r="N222" t="s">
        <v>504</v>
      </c>
      <c r="O222" s="10">
        <v>2.1899460514141396</v>
      </c>
      <c r="Q222" t="s">
        <v>449</v>
      </c>
      <c r="R222" s="10">
        <v>2.5729661281319078</v>
      </c>
      <c r="T222" t="s">
        <v>143</v>
      </c>
      <c r="U222" s="10">
        <v>2.7183803843218985</v>
      </c>
      <c r="W222" t="s">
        <v>308</v>
      </c>
      <c r="X222" s="10">
        <v>2.1932460361715438</v>
      </c>
    </row>
    <row r="223" spans="2:24">
      <c r="B223" t="s">
        <v>453</v>
      </c>
      <c r="C223" s="10">
        <v>2.3023559026716502</v>
      </c>
      <c r="E223" t="s">
        <v>184</v>
      </c>
      <c r="F223" s="10">
        <v>2.2152798604395549</v>
      </c>
      <c r="H223" t="s">
        <v>137</v>
      </c>
      <c r="I223" s="10">
        <v>2.5363765440984345</v>
      </c>
      <c r="K223" t="s">
        <v>190</v>
      </c>
      <c r="L223" s="10">
        <v>2.1344760177279953</v>
      </c>
      <c r="N223" t="s">
        <v>190</v>
      </c>
      <c r="O223" s="10">
        <v>2.183280431231065</v>
      </c>
      <c r="Q223" t="s">
        <v>415</v>
      </c>
      <c r="R223" s="10">
        <v>2.5729661281319078</v>
      </c>
      <c r="T223" t="s">
        <v>494</v>
      </c>
      <c r="U223" s="10">
        <v>2.7157229563541536</v>
      </c>
      <c r="W223" t="s">
        <v>138</v>
      </c>
      <c r="X223" s="10">
        <v>2.1872918293845554</v>
      </c>
    </row>
    <row r="224" spans="2:24">
      <c r="B224" t="s">
        <v>94</v>
      </c>
      <c r="C224" s="10">
        <v>2.3002174674671592</v>
      </c>
      <c r="E224" t="s">
        <v>346</v>
      </c>
      <c r="F224" s="10">
        <v>2.2116504205688337</v>
      </c>
      <c r="H224" t="s">
        <v>314</v>
      </c>
      <c r="I224" s="10">
        <v>2.533964017962151</v>
      </c>
      <c r="K224" t="s">
        <v>287</v>
      </c>
      <c r="L224" s="10">
        <v>2.1342964449365471</v>
      </c>
      <c r="N224" t="s">
        <v>131</v>
      </c>
      <c r="O224" s="10">
        <v>2.1817045737168637</v>
      </c>
      <c r="Q224" t="s">
        <v>218</v>
      </c>
      <c r="R224" s="10">
        <v>2.5671482224682736</v>
      </c>
      <c r="T224" t="s">
        <v>102</v>
      </c>
      <c r="U224" s="10">
        <v>2.7036071891632911</v>
      </c>
      <c r="W224" t="s">
        <v>504</v>
      </c>
      <c r="X224" s="10">
        <v>2.1870077714144975</v>
      </c>
    </row>
    <row r="225" spans="2:24">
      <c r="B225" t="s">
        <v>211</v>
      </c>
      <c r="C225" s="10">
        <v>2.2999148180223261</v>
      </c>
      <c r="E225" t="s">
        <v>174</v>
      </c>
      <c r="F225" s="10">
        <v>2.2077178220618738</v>
      </c>
      <c r="H225" t="s">
        <v>381</v>
      </c>
      <c r="I225" s="10">
        <v>2.5131852074469823</v>
      </c>
      <c r="K225" t="s">
        <v>411</v>
      </c>
      <c r="L225" s="10">
        <v>2.1342964449365471</v>
      </c>
      <c r="N225" t="s">
        <v>184</v>
      </c>
      <c r="O225" s="10">
        <v>2.1806878411834556</v>
      </c>
      <c r="Q225" t="s">
        <v>474</v>
      </c>
      <c r="R225" s="10">
        <v>2.5616340162294708</v>
      </c>
      <c r="T225" t="s">
        <v>464</v>
      </c>
      <c r="U225" s="10">
        <v>2.6809622226997258</v>
      </c>
      <c r="W225" t="s">
        <v>301</v>
      </c>
      <c r="X225" s="10">
        <v>2.1771652571295239</v>
      </c>
    </row>
    <row r="226" spans="2:24">
      <c r="B226" t="s">
        <v>284</v>
      </c>
      <c r="C226" s="10">
        <v>2.2933309225538312</v>
      </c>
      <c r="E226" t="s">
        <v>141</v>
      </c>
      <c r="F226" s="10">
        <v>2.201979220787516</v>
      </c>
      <c r="H226" t="s">
        <v>526</v>
      </c>
      <c r="I226" s="10">
        <v>2.4645788630857135</v>
      </c>
      <c r="K226" t="s">
        <v>203</v>
      </c>
      <c r="L226" s="10">
        <v>2.1163496004164353</v>
      </c>
      <c r="N226" t="s">
        <v>301</v>
      </c>
      <c r="O226" s="10">
        <v>2.1799488908133955</v>
      </c>
      <c r="Q226" t="s">
        <v>443</v>
      </c>
      <c r="R226" s="10">
        <v>2.5598409936416751</v>
      </c>
      <c r="T226" t="s">
        <v>233</v>
      </c>
      <c r="U226" s="10">
        <v>2.6706118839447881</v>
      </c>
      <c r="W226" t="s">
        <v>184</v>
      </c>
      <c r="X226" s="10">
        <v>2.1735085954797948</v>
      </c>
    </row>
    <row r="227" spans="2:24">
      <c r="B227" t="s">
        <v>327</v>
      </c>
      <c r="C227" s="10">
        <v>2.2919198926347808</v>
      </c>
      <c r="E227" t="s">
        <v>72</v>
      </c>
      <c r="F227" s="10">
        <v>2.199087903046109</v>
      </c>
      <c r="H227" t="s">
        <v>459</v>
      </c>
      <c r="I227" s="10">
        <v>2.4525118796289416</v>
      </c>
      <c r="K227" t="s">
        <v>508</v>
      </c>
      <c r="L227" s="10">
        <v>2.1005706020184567</v>
      </c>
      <c r="N227" t="s">
        <v>367</v>
      </c>
      <c r="O227" s="10">
        <v>2.1771652571295239</v>
      </c>
      <c r="Q227" t="s">
        <v>303</v>
      </c>
      <c r="R227" s="10">
        <v>2.5513447648061756</v>
      </c>
      <c r="T227" t="s">
        <v>251</v>
      </c>
      <c r="U227" s="10">
        <v>2.6696405578120617</v>
      </c>
      <c r="W227" t="s">
        <v>156</v>
      </c>
      <c r="X227" s="10">
        <v>2.1676529709861971</v>
      </c>
    </row>
    <row r="228" spans="2:24">
      <c r="B228" t="s">
        <v>308</v>
      </c>
      <c r="C228" s="10">
        <v>2.2825548168269161</v>
      </c>
      <c r="E228" t="s">
        <v>266</v>
      </c>
      <c r="F228" s="10">
        <v>2.1907797956559802</v>
      </c>
      <c r="H228" t="s">
        <v>223</v>
      </c>
      <c r="I228" s="10">
        <v>2.4434616420363628</v>
      </c>
      <c r="K228" t="s">
        <v>291</v>
      </c>
      <c r="L228" s="10">
        <v>2.0995526135183673</v>
      </c>
      <c r="N228" t="s">
        <v>199</v>
      </c>
      <c r="O228" s="10">
        <v>2.1735141411710552</v>
      </c>
      <c r="Q228" t="s">
        <v>296</v>
      </c>
      <c r="R228" s="10">
        <v>2.5385403907384019</v>
      </c>
      <c r="T228" t="s">
        <v>440</v>
      </c>
      <c r="U228" s="10">
        <v>2.6617765880470019</v>
      </c>
      <c r="W228" t="s">
        <v>174</v>
      </c>
      <c r="X228" s="10">
        <v>2.1673227428445503</v>
      </c>
    </row>
    <row r="229" spans="2:24">
      <c r="B229" t="s">
        <v>493</v>
      </c>
      <c r="C229" s="10">
        <v>2.2779171033045236</v>
      </c>
      <c r="E229" t="s">
        <v>349</v>
      </c>
      <c r="F229" s="10">
        <v>2.1893693653699189</v>
      </c>
      <c r="H229" t="s">
        <v>131</v>
      </c>
      <c r="I229" s="10">
        <v>2.4429458595045457</v>
      </c>
      <c r="K229" t="s">
        <v>356</v>
      </c>
      <c r="L229" s="10">
        <v>2.098236215316335</v>
      </c>
      <c r="N229" t="s">
        <v>72</v>
      </c>
      <c r="O229" s="10">
        <v>2.1703362891221274</v>
      </c>
      <c r="Q229" t="s">
        <v>267</v>
      </c>
      <c r="R229" s="10">
        <v>2.5253901211619763</v>
      </c>
      <c r="T229" t="s">
        <v>307</v>
      </c>
      <c r="U229" s="10">
        <v>2.6598125996491171</v>
      </c>
      <c r="W229" t="s">
        <v>106</v>
      </c>
      <c r="X229" s="10">
        <v>2.1564372673769641</v>
      </c>
    </row>
    <row r="230" spans="2:24">
      <c r="B230" t="s">
        <v>413</v>
      </c>
      <c r="C230" s="10">
        <v>2.2681882720492172</v>
      </c>
      <c r="E230" t="s">
        <v>309</v>
      </c>
      <c r="F230" s="10">
        <v>2.183280431231065</v>
      </c>
      <c r="H230" t="s">
        <v>496</v>
      </c>
      <c r="I230" s="10">
        <v>2.4387183344306966</v>
      </c>
      <c r="K230" t="s">
        <v>262</v>
      </c>
      <c r="L230" s="10">
        <v>2.0943047961797356</v>
      </c>
      <c r="N230" t="s">
        <v>174</v>
      </c>
      <c r="O230" s="10">
        <v>2.1699517302126514</v>
      </c>
      <c r="Q230" t="s">
        <v>364</v>
      </c>
      <c r="R230" s="10">
        <v>2.5249137803695723</v>
      </c>
      <c r="T230" t="s">
        <v>278</v>
      </c>
      <c r="U230" s="10">
        <v>2.6450259256995201</v>
      </c>
      <c r="W230" t="s">
        <v>72</v>
      </c>
      <c r="X230" s="10">
        <v>2.1555406742508634</v>
      </c>
    </row>
    <row r="231" spans="2:24">
      <c r="B231" t="s">
        <v>225</v>
      </c>
      <c r="C231" s="10">
        <v>2.2676432553082115</v>
      </c>
      <c r="E231" t="s">
        <v>308</v>
      </c>
      <c r="F231" s="10">
        <v>2.175998553532299</v>
      </c>
      <c r="H231" t="s">
        <v>94</v>
      </c>
      <c r="I231" s="10">
        <v>2.4140412189411991</v>
      </c>
      <c r="K231" t="s">
        <v>497</v>
      </c>
      <c r="L231" s="10">
        <v>2.0905023759257881</v>
      </c>
      <c r="N231" t="s">
        <v>476</v>
      </c>
      <c r="O231" s="10">
        <v>2.1632721874426912</v>
      </c>
      <c r="Q231" t="s">
        <v>402</v>
      </c>
      <c r="R231" s="10">
        <v>2.5210731783011027</v>
      </c>
      <c r="T231" t="s">
        <v>306</v>
      </c>
      <c r="U231" s="10">
        <v>2.6425344017845829</v>
      </c>
      <c r="W231" t="s">
        <v>309</v>
      </c>
      <c r="X231" s="10">
        <v>2.147637714274603</v>
      </c>
    </row>
    <row r="232" spans="2:24">
      <c r="B232" t="s">
        <v>127</v>
      </c>
      <c r="C232" s="10">
        <v>2.2599869676074578</v>
      </c>
      <c r="E232" t="s">
        <v>367</v>
      </c>
      <c r="F232" s="10">
        <v>2.1656394595756092</v>
      </c>
      <c r="H232" t="s">
        <v>292</v>
      </c>
      <c r="I232" s="10">
        <v>2.4072606916660475</v>
      </c>
      <c r="K232" t="s">
        <v>120</v>
      </c>
      <c r="L232" s="10">
        <v>2.088372370505962</v>
      </c>
      <c r="N232" t="s">
        <v>160</v>
      </c>
      <c r="O232" s="10">
        <v>2.1617011334153777</v>
      </c>
      <c r="Q232" t="s">
        <v>466</v>
      </c>
      <c r="R232" s="10">
        <v>2.5189127198175769</v>
      </c>
      <c r="T232" t="s">
        <v>443</v>
      </c>
      <c r="U232" s="10">
        <v>2.5867853984516893</v>
      </c>
      <c r="W232" t="s">
        <v>300</v>
      </c>
      <c r="X232" s="10">
        <v>2.1460891786905725</v>
      </c>
    </row>
    <row r="233" spans="2:24">
      <c r="B233" t="s">
        <v>295</v>
      </c>
      <c r="C233" s="10">
        <v>2.2592794035798303</v>
      </c>
      <c r="E233" t="s">
        <v>160</v>
      </c>
      <c r="F233" s="10">
        <v>2.1582694580096504</v>
      </c>
      <c r="H233" t="s">
        <v>424</v>
      </c>
      <c r="I233" s="10">
        <v>2.4072606916660475</v>
      </c>
      <c r="K233" t="s">
        <v>271</v>
      </c>
      <c r="L233" s="10">
        <v>2.0844435161100239</v>
      </c>
      <c r="N233" t="s">
        <v>92</v>
      </c>
      <c r="O233" s="10">
        <v>2.1603733081842504</v>
      </c>
      <c r="Q233" t="s">
        <v>391</v>
      </c>
      <c r="R233" s="10">
        <v>2.5158635427769935</v>
      </c>
      <c r="T233" t="s">
        <v>100</v>
      </c>
      <c r="U233" s="10">
        <v>2.5819856350168924</v>
      </c>
      <c r="W233" t="s">
        <v>520</v>
      </c>
      <c r="X233" s="10">
        <v>2.1348719882829399</v>
      </c>
    </row>
    <row r="234" spans="2:24">
      <c r="B234" t="s">
        <v>170</v>
      </c>
      <c r="C234" s="10">
        <v>2.2455905382908368</v>
      </c>
      <c r="E234" t="s">
        <v>156</v>
      </c>
      <c r="F234" s="10">
        <v>2.1448038014812614</v>
      </c>
      <c r="H234" t="s">
        <v>256</v>
      </c>
      <c r="I234" s="10">
        <v>2.406657342493209</v>
      </c>
      <c r="K234" t="s">
        <v>456</v>
      </c>
      <c r="L234" s="10">
        <v>2.0799772848059535</v>
      </c>
      <c r="N234" t="s">
        <v>106</v>
      </c>
      <c r="O234" s="10">
        <v>2.1595044193189343</v>
      </c>
      <c r="Q234" t="s">
        <v>401</v>
      </c>
      <c r="R234" s="10">
        <v>2.5139293211423417</v>
      </c>
      <c r="T234" t="s">
        <v>474</v>
      </c>
      <c r="U234" s="10">
        <v>2.5801545109187236</v>
      </c>
      <c r="W234" t="s">
        <v>267</v>
      </c>
      <c r="X234" s="10">
        <v>2.1267796639563494</v>
      </c>
    </row>
    <row r="235" spans="2:24">
      <c r="B235" t="s">
        <v>72</v>
      </c>
      <c r="C235" s="10">
        <v>2.2321552128926823</v>
      </c>
      <c r="E235" t="s">
        <v>106</v>
      </c>
      <c r="F235" s="10">
        <v>2.1424750195261466</v>
      </c>
      <c r="H235" t="s">
        <v>401</v>
      </c>
      <c r="I235" s="10">
        <v>2.3957588734697044</v>
      </c>
      <c r="K235" t="s">
        <v>361</v>
      </c>
      <c r="L235" s="10">
        <v>2.0735844345312304</v>
      </c>
      <c r="N235" t="s">
        <v>458</v>
      </c>
      <c r="O235" s="10">
        <v>2.1571975991112948</v>
      </c>
      <c r="Q235" t="s">
        <v>453</v>
      </c>
      <c r="R235" s="10">
        <v>2.4998580300372097</v>
      </c>
      <c r="T235" t="s">
        <v>390</v>
      </c>
      <c r="U235" s="10">
        <v>2.5782809616061249</v>
      </c>
      <c r="W235" t="s">
        <v>120</v>
      </c>
      <c r="X235" s="10">
        <v>2.1173323690215327</v>
      </c>
    </row>
    <row r="236" spans="2:24">
      <c r="B236" t="s">
        <v>431</v>
      </c>
      <c r="C236" s="10">
        <v>2.2299346938171167</v>
      </c>
      <c r="E236" t="s">
        <v>120</v>
      </c>
      <c r="F236" s="10">
        <v>2.1377951999896294</v>
      </c>
      <c r="H236" t="s">
        <v>368</v>
      </c>
      <c r="I236" s="10">
        <v>2.3952546525888092</v>
      </c>
      <c r="K236" t="s">
        <v>467</v>
      </c>
      <c r="L236" s="10">
        <v>2.0724019007406307</v>
      </c>
      <c r="N236" t="s">
        <v>309</v>
      </c>
      <c r="O236" s="10">
        <v>2.1499574090111628</v>
      </c>
      <c r="Q236" t="s">
        <v>310</v>
      </c>
      <c r="R236" s="10">
        <v>2.4985863244540063</v>
      </c>
      <c r="T236" t="s">
        <v>250</v>
      </c>
      <c r="U236" s="10">
        <v>2.5747472225268204</v>
      </c>
      <c r="W236" t="s">
        <v>291</v>
      </c>
      <c r="X236" s="10">
        <v>2.1099687666081861</v>
      </c>
    </row>
    <row r="237" spans="2:24">
      <c r="B237" t="s">
        <v>106</v>
      </c>
      <c r="C237" s="10">
        <v>2.2287348517170273</v>
      </c>
      <c r="E237" t="s">
        <v>190</v>
      </c>
      <c r="F237" s="10">
        <v>2.1357535638886826</v>
      </c>
      <c r="H237" t="s">
        <v>317</v>
      </c>
      <c r="I237" s="10">
        <v>2.3909982532929388</v>
      </c>
      <c r="K237" t="s">
        <v>253</v>
      </c>
      <c r="L237" s="10">
        <v>2.0603349172838588</v>
      </c>
      <c r="N237" t="s">
        <v>156</v>
      </c>
      <c r="O237" s="10">
        <v>2.1472350751783189</v>
      </c>
      <c r="Q237" t="s">
        <v>185</v>
      </c>
      <c r="R237" s="10">
        <v>2.4972913564918446</v>
      </c>
      <c r="T237" t="s">
        <v>509</v>
      </c>
      <c r="U237" s="10">
        <v>2.549843833040931</v>
      </c>
      <c r="W237" t="s">
        <v>356</v>
      </c>
      <c r="X237" s="10">
        <v>2.1075808141823962</v>
      </c>
    </row>
    <row r="238" spans="2:24">
      <c r="B238" t="s">
        <v>368</v>
      </c>
      <c r="C238" s="10">
        <v>2.2116491318701552</v>
      </c>
      <c r="E238" t="s">
        <v>356</v>
      </c>
      <c r="F238" s="10">
        <v>2.135515880887592</v>
      </c>
      <c r="H238" t="s">
        <v>284</v>
      </c>
      <c r="I238" s="10">
        <v>2.3795500526120512</v>
      </c>
      <c r="K238" t="s">
        <v>408</v>
      </c>
      <c r="L238" s="10">
        <v>2.0583093793503684</v>
      </c>
      <c r="N238" t="s">
        <v>519</v>
      </c>
      <c r="O238" s="10">
        <v>2.145130833282392</v>
      </c>
      <c r="Q238" t="s">
        <v>328</v>
      </c>
      <c r="R238" s="10">
        <v>2.4944721265907441</v>
      </c>
      <c r="T238" t="s">
        <v>481</v>
      </c>
      <c r="U238" s="10">
        <v>2.5487293130159268</v>
      </c>
      <c r="W238" t="s">
        <v>238</v>
      </c>
      <c r="X238" s="10">
        <v>2.1046546313245278</v>
      </c>
    </row>
    <row r="239" spans="2:24">
      <c r="B239" t="s">
        <v>160</v>
      </c>
      <c r="C239" s="10">
        <v>2.1902886095094884</v>
      </c>
      <c r="E239" t="s">
        <v>508</v>
      </c>
      <c r="F239" s="10">
        <v>2.1257397282396475</v>
      </c>
      <c r="H239" t="s">
        <v>386</v>
      </c>
      <c r="I239" s="10">
        <v>2.3702161289745391</v>
      </c>
      <c r="K239" t="s">
        <v>119</v>
      </c>
      <c r="L239" s="10">
        <v>2.0454060129754286</v>
      </c>
      <c r="N239" t="s">
        <v>211</v>
      </c>
      <c r="O239" s="10">
        <v>2.1429069082829955</v>
      </c>
      <c r="Q239" t="s">
        <v>487</v>
      </c>
      <c r="R239" s="10">
        <v>2.4832976152553603</v>
      </c>
      <c r="T239" t="s">
        <v>221</v>
      </c>
      <c r="U239" s="10">
        <v>2.5447281464489997</v>
      </c>
      <c r="W239" t="s">
        <v>497</v>
      </c>
      <c r="X239" s="10">
        <v>2.099971606007442</v>
      </c>
    </row>
    <row r="240" spans="2:24">
      <c r="B240" t="s">
        <v>267</v>
      </c>
      <c r="C240" s="10">
        <v>2.1761941693531637</v>
      </c>
      <c r="E240" t="s">
        <v>271</v>
      </c>
      <c r="F240" s="10">
        <v>2.1210949214972499</v>
      </c>
      <c r="H240" t="s">
        <v>484</v>
      </c>
      <c r="I240" s="10">
        <v>2.3631918243462096</v>
      </c>
      <c r="K240" t="s">
        <v>259</v>
      </c>
      <c r="L240" s="10">
        <v>2.044825339242665</v>
      </c>
      <c r="N240" t="s">
        <v>266</v>
      </c>
      <c r="O240" s="10">
        <v>2.128350347639612</v>
      </c>
      <c r="Q240" t="s">
        <v>100</v>
      </c>
      <c r="R240" s="10">
        <v>2.4593173332987655</v>
      </c>
      <c r="T240" t="s">
        <v>314</v>
      </c>
      <c r="U240" s="10">
        <v>2.5429293397200516</v>
      </c>
      <c r="W240" t="s">
        <v>508</v>
      </c>
      <c r="X240" s="10">
        <v>2.098236215316335</v>
      </c>
    </row>
    <row r="241" spans="2:24">
      <c r="B241" t="s">
        <v>199</v>
      </c>
      <c r="C241" s="10">
        <v>2.1735141411710552</v>
      </c>
      <c r="E241" t="s">
        <v>386</v>
      </c>
      <c r="F241" s="10">
        <v>2.1165326534355864</v>
      </c>
      <c r="H241" t="s">
        <v>413</v>
      </c>
      <c r="I241" s="10">
        <v>2.3470171909595896</v>
      </c>
      <c r="K241" t="s">
        <v>124</v>
      </c>
      <c r="L241" s="10">
        <v>2.0223036046090175</v>
      </c>
      <c r="N241" t="s">
        <v>173</v>
      </c>
      <c r="O241" s="10">
        <v>2.1242589086202761</v>
      </c>
      <c r="Q241" t="s">
        <v>421</v>
      </c>
      <c r="R241" s="10">
        <v>2.4576240550594877</v>
      </c>
      <c r="T241" t="s">
        <v>526</v>
      </c>
      <c r="U241" s="10">
        <v>2.5253278070063829</v>
      </c>
      <c r="W241" t="s">
        <v>271</v>
      </c>
      <c r="X241" s="10">
        <v>2.0975985849573844</v>
      </c>
    </row>
    <row r="242" spans="2:24">
      <c r="B242" t="s">
        <v>266</v>
      </c>
      <c r="C242" s="10">
        <v>2.1700649851437595</v>
      </c>
      <c r="E242" t="s">
        <v>291</v>
      </c>
      <c r="F242" s="10">
        <v>2.0900498640399734</v>
      </c>
      <c r="H242" t="s">
        <v>231</v>
      </c>
      <c r="I242" s="10">
        <v>2.3348587909254168</v>
      </c>
      <c r="K242" t="s">
        <v>418</v>
      </c>
      <c r="L242" s="10">
        <v>2.0093826129011139</v>
      </c>
      <c r="N242" t="s">
        <v>431</v>
      </c>
      <c r="O242" s="10">
        <v>2.1095619630169633</v>
      </c>
      <c r="Q242" t="s">
        <v>246</v>
      </c>
      <c r="R242" s="10">
        <v>2.4525118796289416</v>
      </c>
      <c r="T242" t="s">
        <v>453</v>
      </c>
      <c r="U242" s="10">
        <v>2.5239155343318656</v>
      </c>
      <c r="W242" t="s">
        <v>262</v>
      </c>
      <c r="X242" s="10">
        <v>2.0844435161100239</v>
      </c>
    </row>
    <row r="243" spans="2:24">
      <c r="B243" t="s">
        <v>190</v>
      </c>
      <c r="C243" s="10">
        <v>2.1626643082623076</v>
      </c>
      <c r="E243" t="s">
        <v>497</v>
      </c>
      <c r="F243" s="10">
        <v>2.0818635127636123</v>
      </c>
      <c r="H243" t="s">
        <v>228</v>
      </c>
      <c r="I243" s="10">
        <v>2.332806753481909</v>
      </c>
      <c r="K243" t="s">
        <v>196</v>
      </c>
      <c r="L243" s="10">
        <v>2.0090502375925787</v>
      </c>
      <c r="N243" t="s">
        <v>508</v>
      </c>
      <c r="O243" s="10">
        <v>2.1075808141823962</v>
      </c>
      <c r="Q243" t="s">
        <v>468</v>
      </c>
      <c r="R243" s="10">
        <v>2.4461871247502414</v>
      </c>
      <c r="T243" t="s">
        <v>212</v>
      </c>
      <c r="U243" s="10">
        <v>2.5184313995964347</v>
      </c>
      <c r="W243" t="s">
        <v>465</v>
      </c>
      <c r="X243" s="10">
        <v>2.0841270471007345</v>
      </c>
    </row>
    <row r="244" spans="2:24">
      <c r="B244" t="s">
        <v>504</v>
      </c>
      <c r="C244" s="10">
        <v>2.1592367865292226</v>
      </c>
      <c r="E244" t="s">
        <v>456</v>
      </c>
      <c r="F244" s="10">
        <v>2.0670470680123043</v>
      </c>
      <c r="H244" t="s">
        <v>476</v>
      </c>
      <c r="I244" s="10">
        <v>2.3299047762159173</v>
      </c>
      <c r="K244" t="s">
        <v>158</v>
      </c>
      <c r="L244" s="10">
        <v>2</v>
      </c>
      <c r="N244" t="s">
        <v>271</v>
      </c>
      <c r="O244" s="10">
        <v>2.101636910665694</v>
      </c>
      <c r="Q244" t="s">
        <v>116</v>
      </c>
      <c r="R244" s="10">
        <v>2.4434616420363628</v>
      </c>
      <c r="T244" t="s">
        <v>389</v>
      </c>
      <c r="U244" s="10">
        <v>2.5112338935938205</v>
      </c>
      <c r="W244" t="s">
        <v>243</v>
      </c>
      <c r="X244" s="10">
        <v>2.0836135907278699</v>
      </c>
    </row>
    <row r="245" spans="2:24">
      <c r="B245" t="s">
        <v>301</v>
      </c>
      <c r="C245" s="10">
        <v>2.1508559030276846</v>
      </c>
      <c r="E245" t="s">
        <v>467</v>
      </c>
      <c r="F245" s="10">
        <v>2.06549081021089</v>
      </c>
      <c r="H245" t="s">
        <v>240</v>
      </c>
      <c r="I245" s="10">
        <v>2.3153011967881238</v>
      </c>
      <c r="K245" t="s">
        <v>109</v>
      </c>
      <c r="L245" s="10">
        <v>2</v>
      </c>
      <c r="N245" t="s">
        <v>490</v>
      </c>
      <c r="O245" s="10">
        <v>2.1011122404304245</v>
      </c>
      <c r="Q245" t="s">
        <v>481</v>
      </c>
      <c r="R245" s="10">
        <v>2.4330706285388359</v>
      </c>
      <c r="T245" t="s">
        <v>183</v>
      </c>
      <c r="U245" s="10">
        <v>2.5028530100922826</v>
      </c>
      <c r="W245" t="s">
        <v>467</v>
      </c>
      <c r="X245" s="10">
        <v>2.0799772848059535</v>
      </c>
    </row>
    <row r="246" spans="2:24">
      <c r="B246" t="s">
        <v>508</v>
      </c>
      <c r="C246" s="10">
        <v>2.1466243449848519</v>
      </c>
      <c r="E246" t="s">
        <v>253</v>
      </c>
      <c r="F246" s="10">
        <v>2.0545756751757414</v>
      </c>
      <c r="H246" t="s">
        <v>502</v>
      </c>
      <c r="I246" s="10">
        <v>2.3017118060553692</v>
      </c>
      <c r="K246" t="s">
        <v>169</v>
      </c>
      <c r="L246" s="10">
        <v>2</v>
      </c>
      <c r="N246" t="s">
        <v>262</v>
      </c>
      <c r="O246" s="10">
        <v>2.0975985849573844</v>
      </c>
      <c r="Q246" t="s">
        <v>475</v>
      </c>
      <c r="R246" s="10">
        <v>2.4283779127153982</v>
      </c>
      <c r="T246" t="s">
        <v>223</v>
      </c>
      <c r="U246" s="10">
        <v>2.5014492703242746</v>
      </c>
      <c r="W246" t="s">
        <v>456</v>
      </c>
      <c r="X246" s="10">
        <v>2.0736175375891595</v>
      </c>
    </row>
    <row r="247" spans="2:24">
      <c r="B247" t="s">
        <v>387</v>
      </c>
      <c r="C247" s="10">
        <v>2.145130833282392</v>
      </c>
      <c r="E247" t="s">
        <v>259</v>
      </c>
      <c r="F247" s="10">
        <v>2.0452511879628941</v>
      </c>
      <c r="H247" t="s">
        <v>519</v>
      </c>
      <c r="I247" s="10">
        <v>2.2932486899697042</v>
      </c>
      <c r="K247" t="s">
        <v>270</v>
      </c>
      <c r="L247" s="10">
        <v>2</v>
      </c>
      <c r="N247" t="s">
        <v>408</v>
      </c>
      <c r="O247" s="10">
        <v>2.0952730089662048</v>
      </c>
      <c r="Q247" t="s">
        <v>363</v>
      </c>
      <c r="R247" s="10">
        <v>2.4190441750769018</v>
      </c>
      <c r="T247" t="s">
        <v>239</v>
      </c>
      <c r="U247" s="10">
        <v>2.4944721265907441</v>
      </c>
      <c r="W247" t="s">
        <v>259</v>
      </c>
      <c r="X247" s="10">
        <v>2.0672749563873611</v>
      </c>
    </row>
    <row r="248" spans="2:24">
      <c r="B248" t="s">
        <v>235</v>
      </c>
      <c r="C248" s="10">
        <v>2.1425295723624034</v>
      </c>
      <c r="E248" t="s">
        <v>262</v>
      </c>
      <c r="F248" s="10">
        <v>2.0428720724848985</v>
      </c>
      <c r="H248" t="s">
        <v>349</v>
      </c>
      <c r="I248" s="10">
        <v>2.2715071277773649</v>
      </c>
      <c r="K248" t="s">
        <v>222</v>
      </c>
      <c r="L248" s="10">
        <v>2</v>
      </c>
      <c r="N248" t="s">
        <v>291</v>
      </c>
      <c r="O248" s="10">
        <v>2.0920023690121976</v>
      </c>
      <c r="Q248" t="s">
        <v>86</v>
      </c>
      <c r="R248" s="10">
        <v>2.4134923641187056</v>
      </c>
      <c r="T248" t="s">
        <v>195</v>
      </c>
      <c r="U248" s="10">
        <v>2.4944721265907441</v>
      </c>
      <c r="W248" t="s">
        <v>253</v>
      </c>
      <c r="X248" s="10">
        <v>2.0666477373382945</v>
      </c>
    </row>
    <row r="249" spans="2:24">
      <c r="B249" t="s">
        <v>174</v>
      </c>
      <c r="C249" s="10">
        <v>2.1424750195261466</v>
      </c>
      <c r="E249" t="s">
        <v>402</v>
      </c>
      <c r="F249" s="10">
        <v>2.0259943630657995</v>
      </c>
      <c r="H249" t="s">
        <v>387</v>
      </c>
      <c r="I249" s="10">
        <v>2.2710317617751836</v>
      </c>
      <c r="K249" t="s">
        <v>332</v>
      </c>
      <c r="L249" s="10">
        <v>2</v>
      </c>
      <c r="N249" t="s">
        <v>120</v>
      </c>
      <c r="O249" s="10">
        <v>2.0846596527480621</v>
      </c>
      <c r="Q249" t="s">
        <v>255</v>
      </c>
      <c r="R249" s="10">
        <v>2.3982104540734688</v>
      </c>
      <c r="T249" t="s">
        <v>247</v>
      </c>
      <c r="U249" s="10">
        <v>2.4879929247869228</v>
      </c>
      <c r="W249" t="s">
        <v>472</v>
      </c>
      <c r="X249" s="10">
        <v>2.064372204695331</v>
      </c>
    </row>
    <row r="250" spans="2:24">
      <c r="B250" t="s">
        <v>408</v>
      </c>
      <c r="C250" s="10">
        <v>2.1405919974705645</v>
      </c>
      <c r="E250" t="s">
        <v>124</v>
      </c>
      <c r="F250" s="10">
        <v>2.0245391791963865</v>
      </c>
      <c r="H250" t="s">
        <v>209</v>
      </c>
      <c r="I250" s="10">
        <v>2.262598526258448</v>
      </c>
      <c r="K250" t="s">
        <v>507</v>
      </c>
      <c r="L250" s="10">
        <v>2</v>
      </c>
      <c r="N250" t="s">
        <v>497</v>
      </c>
      <c r="O250" s="10">
        <v>2.0836385172838163</v>
      </c>
      <c r="Q250" t="s">
        <v>473</v>
      </c>
      <c r="R250" s="10">
        <v>2.3929377103703584</v>
      </c>
      <c r="T250" t="s">
        <v>340</v>
      </c>
      <c r="U250" s="10">
        <v>2.4771486375694356</v>
      </c>
      <c r="W250" t="s">
        <v>119</v>
      </c>
      <c r="X250" s="10">
        <v>2.0406579892381598</v>
      </c>
    </row>
    <row r="251" spans="2:24">
      <c r="B251" t="s">
        <v>346</v>
      </c>
      <c r="C251" s="10">
        <v>2.139083715228959</v>
      </c>
      <c r="E251" t="s">
        <v>119</v>
      </c>
      <c r="F251" s="10">
        <v>2.0206421089742106</v>
      </c>
      <c r="H251" t="s">
        <v>274</v>
      </c>
      <c r="I251" s="10">
        <v>2.2606035891141825</v>
      </c>
      <c r="K251" t="s">
        <v>145</v>
      </c>
      <c r="L251" s="10">
        <v>2</v>
      </c>
      <c r="N251" t="s">
        <v>456</v>
      </c>
      <c r="O251" s="10">
        <v>2.0750609032089105</v>
      </c>
      <c r="Q251" t="s">
        <v>139</v>
      </c>
      <c r="R251" s="10">
        <v>2.3865971605731069</v>
      </c>
      <c r="T251" t="s">
        <v>292</v>
      </c>
      <c r="U251" s="10">
        <v>2.4605146360120891</v>
      </c>
      <c r="W251" t="s">
        <v>124</v>
      </c>
      <c r="X251" s="10">
        <v>2.0332563220009652</v>
      </c>
    </row>
    <row r="252" spans="2:24">
      <c r="B252" t="s">
        <v>421</v>
      </c>
      <c r="C252" s="10">
        <v>2.1351503243857088</v>
      </c>
      <c r="E252" t="s">
        <v>209</v>
      </c>
      <c r="F252" s="10">
        <v>2.0170598094472663</v>
      </c>
      <c r="H252" t="s">
        <v>493</v>
      </c>
      <c r="I252" s="10">
        <v>2.2598073885476793</v>
      </c>
      <c r="K252" t="s">
        <v>219</v>
      </c>
      <c r="L252" s="10">
        <v>2</v>
      </c>
      <c r="N252" t="s">
        <v>467</v>
      </c>
      <c r="O252" s="10">
        <v>2.0669108138270529</v>
      </c>
      <c r="Q252" t="s">
        <v>394</v>
      </c>
      <c r="R252" s="10">
        <v>2.3675631765374501</v>
      </c>
      <c r="T252" t="s">
        <v>459</v>
      </c>
      <c r="U252" s="10">
        <v>2.460109609932247</v>
      </c>
      <c r="W252" t="s">
        <v>437</v>
      </c>
      <c r="X252" s="10">
        <v>2.0321054487105226</v>
      </c>
    </row>
    <row r="253" spans="2:24">
      <c r="B253" t="s">
        <v>156</v>
      </c>
      <c r="C253" s="10">
        <v>2.1309816204217795</v>
      </c>
      <c r="E253" t="s">
        <v>418</v>
      </c>
      <c r="F253" s="10">
        <v>2.0134549912774724</v>
      </c>
      <c r="H253" t="s">
        <v>346</v>
      </c>
      <c r="I253" s="10">
        <v>2.2597387717012176</v>
      </c>
      <c r="K253" t="s">
        <v>439</v>
      </c>
      <c r="L253" s="10">
        <v>2</v>
      </c>
      <c r="N253" t="s">
        <v>259</v>
      </c>
      <c r="O253" s="10">
        <v>2.0610934770770215</v>
      </c>
      <c r="Q253" t="s">
        <v>306</v>
      </c>
      <c r="R253" s="10">
        <v>2.3652065433898772</v>
      </c>
      <c r="T253" t="s">
        <v>473</v>
      </c>
      <c r="U253" s="10">
        <v>2.4599779556714654</v>
      </c>
      <c r="W253" t="s">
        <v>203</v>
      </c>
      <c r="X253" s="10">
        <v>2.0275781288486856</v>
      </c>
    </row>
    <row r="254" spans="2:24">
      <c r="B254" t="s">
        <v>354</v>
      </c>
      <c r="C254" s="10">
        <v>2.1259135481336537</v>
      </c>
      <c r="E254" t="s">
        <v>361</v>
      </c>
      <c r="F254" s="10">
        <v>2.0131321992265958</v>
      </c>
      <c r="H254" t="s">
        <v>192</v>
      </c>
      <c r="I254" s="10">
        <v>2.2580978547441335</v>
      </c>
      <c r="K254" t="s">
        <v>369</v>
      </c>
      <c r="L254" s="10">
        <v>2</v>
      </c>
      <c r="N254" t="s">
        <v>486</v>
      </c>
      <c r="O254" s="10">
        <v>2.0587680984093861</v>
      </c>
      <c r="Q254" t="s">
        <v>416</v>
      </c>
      <c r="R254" s="10">
        <v>2.3650262495673462</v>
      </c>
      <c r="T254" t="s">
        <v>256</v>
      </c>
      <c r="U254" s="10">
        <v>2.4598323921068861</v>
      </c>
      <c r="W254" t="s">
        <v>290</v>
      </c>
      <c r="X254" s="10">
        <v>2.0263704148939641</v>
      </c>
    </row>
    <row r="255" spans="2:24">
      <c r="B255" t="s">
        <v>309</v>
      </c>
      <c r="C255" s="10">
        <v>2.1257132525230706</v>
      </c>
      <c r="E255" t="s">
        <v>196</v>
      </c>
      <c r="F255" s="10">
        <v>2.0081863512763611</v>
      </c>
      <c r="H255" t="s">
        <v>127</v>
      </c>
      <c r="I255" s="10">
        <v>2.2430456215446033</v>
      </c>
      <c r="K255" t="s">
        <v>333</v>
      </c>
      <c r="L255" s="10">
        <v>2</v>
      </c>
      <c r="N255" t="s">
        <v>356</v>
      </c>
      <c r="O255" s="10">
        <v>2.0571627633131984</v>
      </c>
      <c r="Q255" t="s">
        <v>372</v>
      </c>
      <c r="R255" s="10">
        <v>2.3543305142590478</v>
      </c>
      <c r="T255" t="s">
        <v>112</v>
      </c>
      <c r="U255" s="10">
        <v>2.4590748255402906</v>
      </c>
      <c r="W255" t="s">
        <v>490</v>
      </c>
      <c r="X255" s="10">
        <v>2.0176019602864299</v>
      </c>
    </row>
    <row r="256" spans="2:24">
      <c r="B256" t="s">
        <v>356</v>
      </c>
      <c r="C256" s="10">
        <v>2.1199659272089302</v>
      </c>
      <c r="E256" t="s">
        <v>354</v>
      </c>
      <c r="F256" s="10">
        <v>2.0036622074057937</v>
      </c>
      <c r="H256" t="s">
        <v>504</v>
      </c>
      <c r="I256" s="10">
        <v>2.2060414571322564</v>
      </c>
      <c r="K256" t="s">
        <v>337</v>
      </c>
      <c r="L256" s="10">
        <v>2</v>
      </c>
      <c r="N256" t="s">
        <v>253</v>
      </c>
      <c r="O256" s="10">
        <v>2.0557590115225439</v>
      </c>
      <c r="Q256" t="s">
        <v>368</v>
      </c>
      <c r="R256" s="10">
        <v>2.3499006210260469</v>
      </c>
      <c r="T256" t="s">
        <v>258</v>
      </c>
      <c r="U256" s="10">
        <v>2.4539401220408328</v>
      </c>
      <c r="W256" t="s">
        <v>418</v>
      </c>
      <c r="X256" s="10">
        <v>2.0108442872174872</v>
      </c>
    </row>
    <row r="257" spans="2:24">
      <c r="B257" t="s">
        <v>367</v>
      </c>
      <c r="C257" s="10">
        <v>2.1088481249617939</v>
      </c>
      <c r="E257" t="s">
        <v>507</v>
      </c>
      <c r="F257" s="10">
        <v>2</v>
      </c>
      <c r="H257" t="s">
        <v>367</v>
      </c>
      <c r="I257" s="10">
        <v>2.2032738213313876</v>
      </c>
      <c r="K257" t="s">
        <v>321</v>
      </c>
      <c r="L257" s="10">
        <v>2</v>
      </c>
      <c r="N257" t="s">
        <v>203</v>
      </c>
      <c r="O257" s="10">
        <v>2.047725107291039</v>
      </c>
      <c r="Q257" t="s">
        <v>324</v>
      </c>
      <c r="R257" s="10">
        <v>2.3469257743821887</v>
      </c>
      <c r="T257" t="s">
        <v>161</v>
      </c>
      <c r="U257" s="10">
        <v>2.4536274746468809</v>
      </c>
      <c r="W257" t="s">
        <v>196</v>
      </c>
      <c r="X257" s="10">
        <v>2.0099971606007441</v>
      </c>
    </row>
    <row r="258" spans="2:24">
      <c r="B258" t="s">
        <v>291</v>
      </c>
      <c r="C258" s="10">
        <v>2.108267657134709</v>
      </c>
      <c r="E258" t="s">
        <v>377</v>
      </c>
      <c r="F258" s="10">
        <v>2</v>
      </c>
      <c r="H258" t="s">
        <v>230</v>
      </c>
      <c r="I258" s="10">
        <v>2.1976730345646951</v>
      </c>
      <c r="K258" t="s">
        <v>377</v>
      </c>
      <c r="L258" s="10">
        <v>2</v>
      </c>
      <c r="N258" t="s">
        <v>119</v>
      </c>
      <c r="O258" s="10">
        <v>2.0469919112757777</v>
      </c>
      <c r="Q258" t="s">
        <v>503</v>
      </c>
      <c r="R258" s="10">
        <v>2.3465286159137779</v>
      </c>
      <c r="T258" t="s">
        <v>372</v>
      </c>
      <c r="U258" s="10">
        <v>2.4489603470130312</v>
      </c>
      <c r="W258" t="s">
        <v>333</v>
      </c>
      <c r="X258" s="10">
        <v>2</v>
      </c>
    </row>
    <row r="259" spans="2:24">
      <c r="B259" t="s">
        <v>456</v>
      </c>
      <c r="C259" s="10">
        <v>2.1076399302197775</v>
      </c>
      <c r="E259" t="s">
        <v>315</v>
      </c>
      <c r="F259" s="10">
        <v>2</v>
      </c>
      <c r="H259" t="s">
        <v>490</v>
      </c>
      <c r="I259" s="10">
        <v>2.1975059046717811</v>
      </c>
      <c r="K259" t="s">
        <v>294</v>
      </c>
      <c r="L259" s="10">
        <v>2</v>
      </c>
      <c r="N259" t="s">
        <v>124</v>
      </c>
      <c r="O259" s="10">
        <v>2.0262467047599295</v>
      </c>
      <c r="Q259" t="s">
        <v>406</v>
      </c>
      <c r="R259" s="10">
        <v>2.3387834653809305</v>
      </c>
      <c r="T259" t="s">
        <v>424</v>
      </c>
      <c r="U259" s="10">
        <v>2.4140986489390226</v>
      </c>
      <c r="W259" t="s">
        <v>158</v>
      </c>
      <c r="X259" s="10">
        <v>2</v>
      </c>
    </row>
    <row r="260" spans="2:24">
      <c r="B260" t="s">
        <v>262</v>
      </c>
      <c r="C260" s="10">
        <v>2.101636910665694</v>
      </c>
      <c r="E260" t="s">
        <v>270</v>
      </c>
      <c r="F260" s="10">
        <v>2</v>
      </c>
      <c r="H260" t="s">
        <v>301</v>
      </c>
      <c r="I260" s="10">
        <v>2.1951971699147692</v>
      </c>
      <c r="K260" t="s">
        <v>512</v>
      </c>
      <c r="L260" s="10">
        <v>2</v>
      </c>
      <c r="N260" t="s">
        <v>411</v>
      </c>
      <c r="O260" s="10">
        <v>2.0260226933039411</v>
      </c>
      <c r="Q260" t="s">
        <v>172</v>
      </c>
      <c r="R260" s="10">
        <v>2.3348587909254168</v>
      </c>
      <c r="T260" t="s">
        <v>477</v>
      </c>
      <c r="U260" s="10">
        <v>2.3966951524061337</v>
      </c>
      <c r="W260" t="s">
        <v>321</v>
      </c>
      <c r="X260" s="10">
        <v>2</v>
      </c>
    </row>
    <row r="261" spans="2:24">
      <c r="B261" t="s">
        <v>490</v>
      </c>
      <c r="C261" s="10">
        <v>2.1011122404304245</v>
      </c>
      <c r="E261" t="s">
        <v>337</v>
      </c>
      <c r="F261" s="10">
        <v>2</v>
      </c>
      <c r="H261" t="s">
        <v>174</v>
      </c>
      <c r="I261" s="10">
        <v>2.184352882697282</v>
      </c>
      <c r="K261" t="s">
        <v>204</v>
      </c>
      <c r="L261" s="10">
        <v>2</v>
      </c>
      <c r="N261" t="s">
        <v>287</v>
      </c>
      <c r="O261" s="10">
        <v>2.0260226933039411</v>
      </c>
      <c r="Q261" t="s">
        <v>390</v>
      </c>
      <c r="R261" s="10">
        <v>2.3286858890508895</v>
      </c>
      <c r="T261" t="s">
        <v>203</v>
      </c>
      <c r="U261" s="10">
        <v>2.3926084837904202</v>
      </c>
      <c r="W261" t="s">
        <v>332</v>
      </c>
      <c r="X261" s="10">
        <v>2</v>
      </c>
    </row>
    <row r="262" spans="2:24">
      <c r="B262" t="s">
        <v>497</v>
      </c>
      <c r="C262" s="10">
        <v>2.0984251428497354</v>
      </c>
      <c r="E262" t="s">
        <v>523</v>
      </c>
      <c r="F262" s="10">
        <v>2</v>
      </c>
      <c r="H262" t="s">
        <v>120</v>
      </c>
      <c r="I262" s="10">
        <v>2.1710617358156608</v>
      </c>
      <c r="K262" t="s">
        <v>62</v>
      </c>
      <c r="L262" s="10">
        <v>2</v>
      </c>
      <c r="N262" t="s">
        <v>115</v>
      </c>
      <c r="O262" s="10">
        <v>2.0229777608496233</v>
      </c>
      <c r="Q262" t="s">
        <v>241</v>
      </c>
      <c r="R262" s="10">
        <v>2.3243204498859855</v>
      </c>
      <c r="T262" t="s">
        <v>522</v>
      </c>
      <c r="U262" s="10">
        <v>2.3866047432612212</v>
      </c>
      <c r="W262" t="s">
        <v>169</v>
      </c>
      <c r="X262" s="10">
        <v>2</v>
      </c>
    </row>
    <row r="263" spans="2:24">
      <c r="B263" t="s">
        <v>224</v>
      </c>
      <c r="C263" s="10">
        <v>2.0977657094303126</v>
      </c>
      <c r="E263" t="s">
        <v>512</v>
      </c>
      <c r="F263" s="10">
        <v>2</v>
      </c>
      <c r="H263" t="s">
        <v>309</v>
      </c>
      <c r="I263" s="10">
        <v>2.1626643082623076</v>
      </c>
      <c r="K263" t="s">
        <v>523</v>
      </c>
      <c r="L263" s="10">
        <v>2</v>
      </c>
      <c r="N263" t="s">
        <v>357</v>
      </c>
      <c r="O263" s="10">
        <v>2.0225793370878868</v>
      </c>
      <c r="Q263" t="s">
        <v>50</v>
      </c>
      <c r="R263" s="10">
        <v>2.3227918074686453</v>
      </c>
      <c r="T263" t="s">
        <v>299</v>
      </c>
      <c r="U263" s="10">
        <v>2.3858491037347078</v>
      </c>
      <c r="W263" t="s">
        <v>222</v>
      </c>
      <c r="X263" s="10">
        <v>2</v>
      </c>
    </row>
    <row r="264" spans="2:24">
      <c r="B264" t="s">
        <v>467</v>
      </c>
      <c r="C264" s="10">
        <v>2.0787401142797886</v>
      </c>
      <c r="E264" t="s">
        <v>109</v>
      </c>
      <c r="F264" s="10">
        <v>2</v>
      </c>
      <c r="H264" t="s">
        <v>304</v>
      </c>
      <c r="I264" s="10">
        <v>2.1564937524607597</v>
      </c>
      <c r="K264" t="s">
        <v>115</v>
      </c>
      <c r="L264" s="10">
        <v>1.9884539747727863</v>
      </c>
      <c r="N264" t="s">
        <v>418</v>
      </c>
      <c r="O264" s="10">
        <v>2.011292990073966</v>
      </c>
      <c r="Q264" t="s">
        <v>94</v>
      </c>
      <c r="R264" s="10">
        <v>2.3220482792053239</v>
      </c>
      <c r="T264" t="s">
        <v>231</v>
      </c>
      <c r="U264" s="10">
        <v>2.3786453673877177</v>
      </c>
      <c r="W264" t="s">
        <v>145</v>
      </c>
      <c r="X264" s="10">
        <v>2</v>
      </c>
    </row>
    <row r="265" spans="2:24">
      <c r="B265" t="s">
        <v>253</v>
      </c>
      <c r="C265" s="10">
        <v>2.0656167618998236</v>
      </c>
      <c r="E265" t="s">
        <v>333</v>
      </c>
      <c r="F265" s="10">
        <v>2</v>
      </c>
      <c r="H265" t="s">
        <v>190</v>
      </c>
      <c r="I265" s="10">
        <v>2.1357535638886826</v>
      </c>
      <c r="K265" t="s">
        <v>471</v>
      </c>
      <c r="L265" s="10">
        <v>1.9876959487273904</v>
      </c>
      <c r="N265" t="s">
        <v>141</v>
      </c>
      <c r="O265" s="10">
        <v>2.0088404466076279</v>
      </c>
      <c r="Q265" t="s">
        <v>447</v>
      </c>
      <c r="R265" s="10">
        <v>2.3167583157402594</v>
      </c>
      <c r="T265" t="s">
        <v>280</v>
      </c>
      <c r="U265" s="10">
        <v>2.3687588740676739</v>
      </c>
      <c r="W265" t="s">
        <v>219</v>
      </c>
      <c r="X265" s="10">
        <v>2</v>
      </c>
    </row>
    <row r="266" spans="2:24">
      <c r="B266" t="s">
        <v>115</v>
      </c>
      <c r="C266" s="10">
        <v>2.0653053969774575</v>
      </c>
      <c r="E266" t="s">
        <v>219</v>
      </c>
      <c r="F266" s="10">
        <v>2</v>
      </c>
      <c r="H266" t="s">
        <v>421</v>
      </c>
      <c r="I266" s="10">
        <v>2.1086463459550293</v>
      </c>
      <c r="K266" t="s">
        <v>491</v>
      </c>
      <c r="L266" s="10">
        <v>1.9774256599985141</v>
      </c>
      <c r="N266" t="s">
        <v>196</v>
      </c>
      <c r="O266" s="10">
        <v>2.0083638517283817</v>
      </c>
      <c r="Q266" t="s">
        <v>522</v>
      </c>
      <c r="R266" s="10">
        <v>2.3051179428341797</v>
      </c>
      <c r="T266" t="s">
        <v>368</v>
      </c>
      <c r="U266" s="10">
        <v>2.3667408740323062</v>
      </c>
      <c r="W266" t="s">
        <v>315</v>
      </c>
      <c r="X266" s="10">
        <v>2</v>
      </c>
    </row>
    <row r="267" spans="2:24">
      <c r="B267" t="s">
        <v>259</v>
      </c>
      <c r="C267" s="10">
        <v>2.054221436087436</v>
      </c>
      <c r="E267" t="s">
        <v>439</v>
      </c>
      <c r="F267" s="10">
        <v>2</v>
      </c>
      <c r="H267" t="s">
        <v>262</v>
      </c>
      <c r="I267" s="10">
        <v>2.0885826285647617</v>
      </c>
      <c r="K267" t="s">
        <v>327</v>
      </c>
      <c r="L267" s="10">
        <v>1.9749426853973246</v>
      </c>
      <c r="N267" t="s">
        <v>465</v>
      </c>
      <c r="O267" s="10">
        <v>2.0059178259171819</v>
      </c>
      <c r="Q267" t="s">
        <v>389</v>
      </c>
      <c r="R267" s="10">
        <v>2.2905773801754243</v>
      </c>
      <c r="T267" t="s">
        <v>242</v>
      </c>
      <c r="U267" s="10">
        <v>2.3631520976326663</v>
      </c>
      <c r="W267" t="s">
        <v>204</v>
      </c>
      <c r="X267" s="10">
        <v>2</v>
      </c>
    </row>
    <row r="268" spans="2:24">
      <c r="B268" t="s">
        <v>119</v>
      </c>
      <c r="C268" s="10">
        <v>2.048936290320519</v>
      </c>
      <c r="E268" t="s">
        <v>205</v>
      </c>
      <c r="F268" s="10">
        <v>2</v>
      </c>
      <c r="H268" t="s">
        <v>281</v>
      </c>
      <c r="I268" s="10">
        <v>2.0612151400752969</v>
      </c>
      <c r="K268" t="s">
        <v>370</v>
      </c>
      <c r="L268" s="10">
        <v>1.9675388885492806</v>
      </c>
      <c r="N268" t="s">
        <v>270</v>
      </c>
      <c r="O268" s="10">
        <v>2</v>
      </c>
      <c r="Q268" t="s">
        <v>183</v>
      </c>
      <c r="R268" s="10">
        <v>2.2858138165659909</v>
      </c>
      <c r="T268" t="s">
        <v>364</v>
      </c>
      <c r="U268" s="10">
        <v>2.3507328470991142</v>
      </c>
      <c r="W268" t="s">
        <v>523</v>
      </c>
      <c r="X268" s="10">
        <v>2</v>
      </c>
    </row>
    <row r="269" spans="2:24">
      <c r="B269" t="s">
        <v>290</v>
      </c>
      <c r="C269" s="10">
        <v>2.0475741430304062</v>
      </c>
      <c r="E269" t="s">
        <v>222</v>
      </c>
      <c r="F269" s="10">
        <v>2</v>
      </c>
      <c r="H269" t="s">
        <v>259</v>
      </c>
      <c r="I269" s="10">
        <v>2.0452511879628941</v>
      </c>
      <c r="K269" t="s">
        <v>400</v>
      </c>
      <c r="L269" s="10">
        <v>1.9289939382980681</v>
      </c>
      <c r="N269" t="s">
        <v>321</v>
      </c>
      <c r="O269" s="10">
        <v>2</v>
      </c>
      <c r="Q269" t="s">
        <v>92</v>
      </c>
      <c r="R269" s="10">
        <v>2.2821564112184474</v>
      </c>
      <c r="T269" t="s">
        <v>236</v>
      </c>
      <c r="U269" s="10">
        <v>2.3436162235630595</v>
      </c>
      <c r="W269" t="s">
        <v>507</v>
      </c>
      <c r="X269" s="10">
        <v>2</v>
      </c>
    </row>
    <row r="270" spans="2:24">
      <c r="B270" t="s">
        <v>124</v>
      </c>
      <c r="C270" s="10">
        <v>2.0161256481424878</v>
      </c>
      <c r="E270" t="s">
        <v>62</v>
      </c>
      <c r="F270" s="10">
        <v>2</v>
      </c>
      <c r="H270" t="s">
        <v>119</v>
      </c>
      <c r="I270" s="10">
        <v>2.0426508952348854</v>
      </c>
      <c r="K270" t="s">
        <v>357</v>
      </c>
      <c r="L270" s="10">
        <v>1.9286208515707295</v>
      </c>
      <c r="N270" t="s">
        <v>169</v>
      </c>
      <c r="O270" s="10">
        <v>2</v>
      </c>
      <c r="Q270" t="s">
        <v>195</v>
      </c>
      <c r="R270" s="10">
        <v>2.2810502529565575</v>
      </c>
      <c r="T270" t="s">
        <v>240</v>
      </c>
      <c r="U270" s="10">
        <v>2.3373852662030652</v>
      </c>
      <c r="W270" t="s">
        <v>109</v>
      </c>
      <c r="X270" s="10">
        <v>2</v>
      </c>
    </row>
    <row r="271" spans="2:24">
      <c r="B271" t="s">
        <v>196</v>
      </c>
      <c r="C271" s="10">
        <v>2.0098425142849736</v>
      </c>
      <c r="E271" t="s">
        <v>294</v>
      </c>
      <c r="F271" s="10">
        <v>2</v>
      </c>
      <c r="H271" t="s">
        <v>124</v>
      </c>
      <c r="I271" s="10">
        <v>2.0301146401972425</v>
      </c>
      <c r="K271" t="s">
        <v>429</v>
      </c>
      <c r="L271" s="10">
        <v>1.9171462381040054</v>
      </c>
      <c r="N271" t="s">
        <v>315</v>
      </c>
      <c r="O271" s="10">
        <v>2</v>
      </c>
      <c r="Q271" t="s">
        <v>239</v>
      </c>
      <c r="R271" s="10">
        <v>2.2810502529565575</v>
      </c>
      <c r="T271" t="s">
        <v>355</v>
      </c>
      <c r="U271" s="10">
        <v>2.3367202602597734</v>
      </c>
      <c r="W271" t="s">
        <v>62</v>
      </c>
      <c r="X271" s="10">
        <v>2</v>
      </c>
    </row>
    <row r="272" spans="2:24">
      <c r="B272" t="s">
        <v>222</v>
      </c>
      <c r="C272" s="10">
        <v>2</v>
      </c>
      <c r="E272" t="s">
        <v>369</v>
      </c>
      <c r="F272" s="10">
        <v>2</v>
      </c>
      <c r="H272" t="s">
        <v>520</v>
      </c>
      <c r="I272" s="10">
        <v>2.0276620967309045</v>
      </c>
      <c r="K272" t="s">
        <v>312</v>
      </c>
      <c r="L272" s="10">
        <v>1.9001105622681194</v>
      </c>
      <c r="N272" t="s">
        <v>512</v>
      </c>
      <c r="O272" s="10">
        <v>2</v>
      </c>
      <c r="Q272" t="s">
        <v>458</v>
      </c>
      <c r="R272" s="10">
        <v>2.2765691555507552</v>
      </c>
      <c r="T272" t="s">
        <v>316</v>
      </c>
      <c r="U272" s="10">
        <v>2.3268544565599836</v>
      </c>
      <c r="W272" t="s">
        <v>512</v>
      </c>
      <c r="X272" s="10">
        <v>2</v>
      </c>
    </row>
    <row r="273" spans="2:24">
      <c r="B273" t="s">
        <v>109</v>
      </c>
      <c r="C273" s="10">
        <v>2</v>
      </c>
      <c r="E273" t="s">
        <v>158</v>
      </c>
      <c r="F273" s="10">
        <v>2</v>
      </c>
      <c r="H273" t="s">
        <v>315</v>
      </c>
      <c r="I273" s="10">
        <v>2</v>
      </c>
      <c r="K273" t="s">
        <v>138</v>
      </c>
      <c r="L273" s="10">
        <v>1.8942442253579508</v>
      </c>
      <c r="N273" t="s">
        <v>62</v>
      </c>
      <c r="O273" s="10">
        <v>2</v>
      </c>
      <c r="Q273" t="s">
        <v>213</v>
      </c>
      <c r="R273" s="10">
        <v>2.2715071277773649</v>
      </c>
      <c r="T273" t="s">
        <v>170</v>
      </c>
      <c r="U273" s="10">
        <v>2.3253286165246152</v>
      </c>
      <c r="W273" t="s">
        <v>270</v>
      </c>
      <c r="X273" s="10">
        <v>2</v>
      </c>
    </row>
    <row r="274" spans="2:24">
      <c r="B274" t="s">
        <v>333</v>
      </c>
      <c r="C274" s="10">
        <v>2</v>
      </c>
      <c r="E274" t="s">
        <v>332</v>
      </c>
      <c r="F274" s="10">
        <v>2</v>
      </c>
      <c r="H274" t="s">
        <v>145</v>
      </c>
      <c r="I274" s="10">
        <v>2</v>
      </c>
      <c r="K274" t="s">
        <v>267</v>
      </c>
      <c r="L274" s="10">
        <v>1.8876106858910493</v>
      </c>
      <c r="N274" t="s">
        <v>145</v>
      </c>
      <c r="O274" s="10">
        <v>2</v>
      </c>
      <c r="Q274" t="s">
        <v>300</v>
      </c>
      <c r="R274" s="10">
        <v>2.2670332629610366</v>
      </c>
      <c r="T274" t="s">
        <v>246</v>
      </c>
      <c r="U274" s="10">
        <v>2.3023559026716502</v>
      </c>
      <c r="W274" t="s">
        <v>377</v>
      </c>
      <c r="X274" s="10">
        <v>2</v>
      </c>
    </row>
    <row r="275" spans="2:24">
      <c r="B275" t="s">
        <v>205</v>
      </c>
      <c r="C275" s="10">
        <v>2</v>
      </c>
      <c r="E275" t="s">
        <v>169</v>
      </c>
      <c r="F275" s="10">
        <v>2</v>
      </c>
      <c r="H275" t="s">
        <v>499</v>
      </c>
      <c r="I275" s="10">
        <v>2</v>
      </c>
      <c r="K275" t="s">
        <v>465</v>
      </c>
      <c r="L275" s="10">
        <v>1.8834104510699148</v>
      </c>
      <c r="N275" t="s">
        <v>523</v>
      </c>
      <c r="O275" s="10">
        <v>2</v>
      </c>
      <c r="Q275" t="s">
        <v>355</v>
      </c>
      <c r="R275" s="10">
        <v>2.2657478856942856</v>
      </c>
      <c r="T275" t="s">
        <v>116</v>
      </c>
      <c r="U275" s="10">
        <v>2.2963087846182173</v>
      </c>
      <c r="W275" t="s">
        <v>205</v>
      </c>
      <c r="X275" s="10">
        <v>2</v>
      </c>
    </row>
    <row r="276" spans="2:24">
      <c r="B276" t="s">
        <v>315</v>
      </c>
      <c r="C276" s="10">
        <v>2</v>
      </c>
      <c r="E276" t="s">
        <v>204</v>
      </c>
      <c r="F276" s="10">
        <v>2</v>
      </c>
      <c r="H276" t="s">
        <v>270</v>
      </c>
      <c r="I276" s="10">
        <v>2</v>
      </c>
      <c r="K276" t="s">
        <v>131</v>
      </c>
      <c r="L276" s="10">
        <v>1.8526436455340534</v>
      </c>
      <c r="N276" t="s">
        <v>337</v>
      </c>
      <c r="O276" s="10">
        <v>2</v>
      </c>
      <c r="Q276" t="s">
        <v>211</v>
      </c>
      <c r="R276" s="10">
        <v>2.2514265050461413</v>
      </c>
      <c r="T276" t="s">
        <v>188</v>
      </c>
      <c r="U276" s="10">
        <v>2.2950610793265414</v>
      </c>
      <c r="W276" t="s">
        <v>294</v>
      </c>
      <c r="X276" s="10">
        <v>2</v>
      </c>
    </row>
    <row r="277" spans="2:24">
      <c r="B277" t="s">
        <v>337</v>
      </c>
      <c r="C277" s="10">
        <v>2</v>
      </c>
      <c r="E277" t="s">
        <v>321</v>
      </c>
      <c r="F277" s="10">
        <v>2</v>
      </c>
      <c r="H277" t="s">
        <v>219</v>
      </c>
      <c r="I277" s="10">
        <v>2</v>
      </c>
      <c r="K277" t="s">
        <v>141</v>
      </c>
      <c r="L277" s="10">
        <v>1.8381800858328314</v>
      </c>
      <c r="N277" t="s">
        <v>109</v>
      </c>
      <c r="O277" s="10">
        <v>2</v>
      </c>
      <c r="Q277" t="s">
        <v>500</v>
      </c>
      <c r="R277" s="10">
        <v>2.2423441946199327</v>
      </c>
      <c r="T277" t="s">
        <v>475</v>
      </c>
      <c r="U277" s="10">
        <v>2.286230254529162</v>
      </c>
      <c r="W277" t="s">
        <v>337</v>
      </c>
      <c r="X277" s="10">
        <v>2</v>
      </c>
    </row>
    <row r="278" spans="2:24">
      <c r="B278" t="s">
        <v>332</v>
      </c>
      <c r="C278" s="10">
        <v>2</v>
      </c>
      <c r="E278" t="s">
        <v>145</v>
      </c>
      <c r="F278" s="10">
        <v>2</v>
      </c>
      <c r="H278" t="s">
        <v>114</v>
      </c>
      <c r="I278" s="10">
        <v>2</v>
      </c>
      <c r="K278" t="s">
        <v>462</v>
      </c>
      <c r="L278" s="10">
        <v>1.8289263448217603</v>
      </c>
      <c r="N278" t="s">
        <v>222</v>
      </c>
      <c r="O278" s="10">
        <v>2</v>
      </c>
      <c r="Q278" t="s">
        <v>387</v>
      </c>
      <c r="R278" s="10">
        <v>2.2399318544178608</v>
      </c>
      <c r="T278" t="s">
        <v>349</v>
      </c>
      <c r="U278" s="10">
        <v>2.2760657659593484</v>
      </c>
      <c r="W278" t="s">
        <v>369</v>
      </c>
      <c r="X278" s="10">
        <v>2</v>
      </c>
    </row>
    <row r="279" spans="2:24">
      <c r="B279" t="s">
        <v>523</v>
      </c>
      <c r="C279" s="10">
        <v>2</v>
      </c>
      <c r="E279" t="s">
        <v>224</v>
      </c>
      <c r="F279" s="10">
        <v>1.9785706522206492</v>
      </c>
      <c r="H279" t="s">
        <v>245</v>
      </c>
      <c r="I279" s="10">
        <v>2</v>
      </c>
      <c r="K279" t="s">
        <v>422</v>
      </c>
      <c r="L279" s="10">
        <v>1.8169286856528042</v>
      </c>
      <c r="N279" t="s">
        <v>439</v>
      </c>
      <c r="O279" s="10">
        <v>2</v>
      </c>
      <c r="Q279" t="s">
        <v>383</v>
      </c>
      <c r="R279" s="10">
        <v>2.233849058454914</v>
      </c>
      <c r="T279" t="s">
        <v>386</v>
      </c>
      <c r="U279" s="10">
        <v>2.2713683633119937</v>
      </c>
      <c r="W279" t="s">
        <v>439</v>
      </c>
      <c r="X279" s="10">
        <v>2</v>
      </c>
    </row>
    <row r="280" spans="2:24">
      <c r="B280" t="s">
        <v>204</v>
      </c>
      <c r="C280" s="10">
        <v>2</v>
      </c>
      <c r="E280" t="s">
        <v>421</v>
      </c>
      <c r="F280" s="10">
        <v>1.971215683591077</v>
      </c>
      <c r="H280" t="s">
        <v>337</v>
      </c>
      <c r="I280" s="10">
        <v>2</v>
      </c>
      <c r="K280" t="s">
        <v>472</v>
      </c>
      <c r="L280" s="10">
        <v>1.8016636467326572</v>
      </c>
      <c r="N280" t="s">
        <v>204</v>
      </c>
      <c r="O280" s="10">
        <v>2</v>
      </c>
      <c r="Q280" t="s">
        <v>173</v>
      </c>
      <c r="R280" s="10">
        <v>2.2312026511985348</v>
      </c>
      <c r="T280" t="s">
        <v>225</v>
      </c>
      <c r="U280" s="10">
        <v>2.2681882720492172</v>
      </c>
      <c r="W280" t="s">
        <v>421</v>
      </c>
      <c r="X280" s="10">
        <v>1.9804424058627068</v>
      </c>
    </row>
    <row r="281" spans="2:24">
      <c r="B281" t="s">
        <v>507</v>
      </c>
      <c r="C281" s="10">
        <v>2</v>
      </c>
      <c r="E281" t="s">
        <v>465</v>
      </c>
      <c r="F281" s="10">
        <v>1.959727417671443</v>
      </c>
      <c r="H281" t="s">
        <v>507</v>
      </c>
      <c r="I281" s="10">
        <v>2</v>
      </c>
      <c r="K281" t="s">
        <v>326</v>
      </c>
      <c r="L281" s="10">
        <v>1.7844034420649058</v>
      </c>
      <c r="N281" t="s">
        <v>294</v>
      </c>
      <c r="O281" s="10">
        <v>2</v>
      </c>
      <c r="Q281" t="s">
        <v>346</v>
      </c>
      <c r="R281" s="10">
        <v>2.2299346938171167</v>
      </c>
      <c r="T281" t="s">
        <v>255</v>
      </c>
      <c r="U281" s="10">
        <v>2.2660731943510521</v>
      </c>
      <c r="W281" t="s">
        <v>141</v>
      </c>
      <c r="X281" s="10">
        <v>1.9687563247621878</v>
      </c>
    </row>
    <row r="282" spans="2:24">
      <c r="B282" t="s">
        <v>369</v>
      </c>
      <c r="C282" s="10">
        <v>2</v>
      </c>
      <c r="E282" t="s">
        <v>86</v>
      </c>
      <c r="F282" s="10">
        <v>1.9534289464246033</v>
      </c>
      <c r="H282" t="s">
        <v>202</v>
      </c>
      <c r="I282" s="10">
        <v>2</v>
      </c>
      <c r="K282" t="s">
        <v>520</v>
      </c>
      <c r="L282" s="10">
        <v>1.7611105072827271</v>
      </c>
      <c r="N282" t="s">
        <v>369</v>
      </c>
      <c r="O282" s="10">
        <v>2</v>
      </c>
      <c r="Q282" t="s">
        <v>477</v>
      </c>
      <c r="R282" s="10">
        <v>2.2254753441798374</v>
      </c>
      <c r="T282" t="s">
        <v>308</v>
      </c>
      <c r="U282" s="10">
        <v>2.2618935357576015</v>
      </c>
      <c r="W282" t="s">
        <v>275</v>
      </c>
      <c r="X282" s="10">
        <v>1.955141467284333</v>
      </c>
    </row>
    <row r="283" spans="2:24">
      <c r="B283" t="s">
        <v>62</v>
      </c>
      <c r="C283" s="10">
        <v>2</v>
      </c>
      <c r="E283" t="s">
        <v>203</v>
      </c>
      <c r="F283" s="10">
        <v>1.9358653243384143</v>
      </c>
      <c r="H283" t="s">
        <v>109</v>
      </c>
      <c r="I283" s="10">
        <v>2</v>
      </c>
      <c r="K283" t="s">
        <v>290</v>
      </c>
      <c r="L283" s="10">
        <v>1.7602199577766222</v>
      </c>
      <c r="N283" t="s">
        <v>219</v>
      </c>
      <c r="O283" s="10">
        <v>2</v>
      </c>
      <c r="Q283" t="s">
        <v>228</v>
      </c>
      <c r="R283" s="10">
        <v>2.2170375564190365</v>
      </c>
      <c r="T283" t="s">
        <v>295</v>
      </c>
      <c r="U283" s="10">
        <v>2.2598073885476793</v>
      </c>
      <c r="W283" t="s">
        <v>408</v>
      </c>
      <c r="X283" s="10">
        <v>1.9476439030124921</v>
      </c>
    </row>
    <row r="284" spans="2:24">
      <c r="B284" t="s">
        <v>158</v>
      </c>
      <c r="C284" s="10">
        <v>2</v>
      </c>
      <c r="E284" t="s">
        <v>139</v>
      </c>
      <c r="F284" s="10">
        <v>1.9352875922643045</v>
      </c>
      <c r="H284" t="s">
        <v>439</v>
      </c>
      <c r="I284" s="10">
        <v>2</v>
      </c>
      <c r="K284" t="s">
        <v>399</v>
      </c>
      <c r="L284" s="10">
        <v>1.7445095173534615</v>
      </c>
      <c r="N284" t="s">
        <v>332</v>
      </c>
      <c r="O284" s="10">
        <v>2</v>
      </c>
      <c r="Q284" t="s">
        <v>386</v>
      </c>
      <c r="R284" s="10">
        <v>2.2129888195569625</v>
      </c>
      <c r="T284" t="s">
        <v>135</v>
      </c>
      <c r="U284" s="10">
        <v>2.2578005551140645</v>
      </c>
      <c r="W284" t="s">
        <v>228</v>
      </c>
      <c r="X284" s="10">
        <v>1.8990048839437064</v>
      </c>
    </row>
    <row r="285" spans="2:24">
      <c r="B285" t="s">
        <v>294</v>
      </c>
      <c r="C285" s="10">
        <v>2</v>
      </c>
      <c r="E285" t="s">
        <v>240</v>
      </c>
      <c r="F285" s="10">
        <v>1.9173893700142743</v>
      </c>
      <c r="H285" t="s">
        <v>222</v>
      </c>
      <c r="I285" s="10">
        <v>2</v>
      </c>
      <c r="K285" t="s">
        <v>228</v>
      </c>
      <c r="L285" s="10">
        <v>1.7081831232690663</v>
      </c>
      <c r="N285" t="s">
        <v>333</v>
      </c>
      <c r="O285" s="10">
        <v>2</v>
      </c>
      <c r="Q285" t="s">
        <v>280</v>
      </c>
      <c r="R285" s="10">
        <v>2.2095967988150598</v>
      </c>
      <c r="T285" t="s">
        <v>387</v>
      </c>
      <c r="U285" s="10">
        <v>2.2514794564792955</v>
      </c>
      <c r="W285" t="s">
        <v>115</v>
      </c>
      <c r="X285" s="10">
        <v>1.8850931503384003</v>
      </c>
    </row>
    <row r="286" spans="2:24">
      <c r="B286" t="s">
        <v>270</v>
      </c>
      <c r="C286" s="10">
        <v>2</v>
      </c>
      <c r="E286" t="s">
        <v>406</v>
      </c>
      <c r="F286" s="10">
        <v>1.9030362959793283</v>
      </c>
      <c r="H286" t="s">
        <v>205</v>
      </c>
      <c r="I286" s="10">
        <v>2</v>
      </c>
      <c r="K286" t="s">
        <v>392</v>
      </c>
      <c r="L286" s="10">
        <v>1.6842469432626428</v>
      </c>
      <c r="N286" t="s">
        <v>507</v>
      </c>
      <c r="O286" s="10">
        <v>2</v>
      </c>
      <c r="Q286" t="s">
        <v>308</v>
      </c>
      <c r="R286" s="10">
        <v>2.2066927999844443</v>
      </c>
      <c r="T286" t="s">
        <v>436</v>
      </c>
      <c r="U286" s="10">
        <v>2.2496670671224583</v>
      </c>
      <c r="W286" t="s">
        <v>422</v>
      </c>
      <c r="X286" s="10">
        <v>1.8696997869908967</v>
      </c>
    </row>
    <row r="287" spans="2:24">
      <c r="B287" t="s">
        <v>439</v>
      </c>
      <c r="C287" s="10">
        <v>2</v>
      </c>
      <c r="E287" t="s">
        <v>462</v>
      </c>
      <c r="F287" s="10">
        <v>1.8783872646164612</v>
      </c>
      <c r="H287" t="s">
        <v>169</v>
      </c>
      <c r="I287" s="10">
        <v>2</v>
      </c>
      <c r="K287" t="s">
        <v>441</v>
      </c>
      <c r="L287" s="10">
        <v>1.6759605698900339</v>
      </c>
      <c r="N287" t="s">
        <v>377</v>
      </c>
      <c r="O287" s="10">
        <v>2</v>
      </c>
      <c r="Q287" t="s">
        <v>194</v>
      </c>
      <c r="R287" s="10">
        <v>2.2051387187651201</v>
      </c>
      <c r="T287" t="s">
        <v>416</v>
      </c>
      <c r="U287" s="10">
        <v>2.2439004281551309</v>
      </c>
      <c r="W287" t="s">
        <v>209</v>
      </c>
      <c r="X287" s="10">
        <v>1.8660246284922641</v>
      </c>
    </row>
    <row r="288" spans="2:24">
      <c r="B288" t="s">
        <v>377</v>
      </c>
      <c r="C288" s="10">
        <v>2</v>
      </c>
      <c r="E288" t="s">
        <v>400</v>
      </c>
      <c r="F288" s="10">
        <v>1.8766834181859768</v>
      </c>
      <c r="H288" t="s">
        <v>523</v>
      </c>
      <c r="I288" s="10">
        <v>2</v>
      </c>
      <c r="K288" t="s">
        <v>192</v>
      </c>
      <c r="L288" s="10">
        <v>1.6684867598571231</v>
      </c>
      <c r="N288" t="s">
        <v>158</v>
      </c>
      <c r="O288" s="10">
        <v>2</v>
      </c>
      <c r="Q288" t="s">
        <v>345</v>
      </c>
      <c r="R288" s="10">
        <v>2.1985516490845249</v>
      </c>
      <c r="T288" t="s">
        <v>346</v>
      </c>
      <c r="U288" s="10">
        <v>2.2410011457926582</v>
      </c>
      <c r="W288" t="s">
        <v>412</v>
      </c>
      <c r="X288" s="10">
        <v>1.8634544760219063</v>
      </c>
    </row>
    <row r="289" spans="2:24">
      <c r="B289" t="s">
        <v>219</v>
      </c>
      <c r="C289" s="10">
        <v>2</v>
      </c>
      <c r="E289" t="s">
        <v>275</v>
      </c>
      <c r="F289" s="10">
        <v>1.8757105374372864</v>
      </c>
      <c r="H289" t="s">
        <v>321</v>
      </c>
      <c r="I289" s="10">
        <v>2</v>
      </c>
      <c r="K289" t="s">
        <v>193</v>
      </c>
      <c r="L289" s="10">
        <v>1.6671191137159087</v>
      </c>
      <c r="N289" t="s">
        <v>205</v>
      </c>
      <c r="O289" s="10">
        <v>2</v>
      </c>
      <c r="Q289" t="s">
        <v>168</v>
      </c>
      <c r="R289" s="10">
        <v>2.1985516490845249</v>
      </c>
      <c r="T289" t="s">
        <v>168</v>
      </c>
      <c r="U289" s="10">
        <v>2.2210401182528918</v>
      </c>
      <c r="W289" t="s">
        <v>192</v>
      </c>
      <c r="X289" s="10">
        <v>1.8486122334984314</v>
      </c>
    </row>
    <row r="290" spans="2:24">
      <c r="B290" t="s">
        <v>169</v>
      </c>
      <c r="C290" s="10">
        <v>2</v>
      </c>
      <c r="E290" t="s">
        <v>200</v>
      </c>
      <c r="F290" s="10">
        <v>1.8754164809039424</v>
      </c>
      <c r="H290" t="s">
        <v>207</v>
      </c>
      <c r="I290" s="10">
        <v>2</v>
      </c>
      <c r="K290" t="s">
        <v>421</v>
      </c>
      <c r="L290" s="10">
        <v>1.6551044557885752</v>
      </c>
      <c r="N290" t="s">
        <v>312</v>
      </c>
      <c r="O290" s="10">
        <v>1.9911843574404515</v>
      </c>
      <c r="Q290" t="s">
        <v>236</v>
      </c>
      <c r="R290" s="10">
        <v>2.1953061079867604</v>
      </c>
      <c r="T290" t="s">
        <v>345</v>
      </c>
      <c r="U290" s="10">
        <v>2.2210401182528918</v>
      </c>
      <c r="W290" t="s">
        <v>500</v>
      </c>
      <c r="X290" s="10">
        <v>1.8356386043814459</v>
      </c>
    </row>
    <row r="291" spans="2:24">
      <c r="B291" t="s">
        <v>200</v>
      </c>
      <c r="C291" s="10">
        <v>1.9820468169832428</v>
      </c>
      <c r="E291" t="s">
        <v>520</v>
      </c>
      <c r="F291" s="10">
        <v>1.8373994900766899</v>
      </c>
      <c r="H291" t="s">
        <v>369</v>
      </c>
      <c r="I291" s="10">
        <v>2</v>
      </c>
      <c r="K291" t="s">
        <v>209</v>
      </c>
      <c r="L291" s="10">
        <v>1.6522722584963878</v>
      </c>
      <c r="N291" t="s">
        <v>421</v>
      </c>
      <c r="O291" s="10">
        <v>1.9079290459999541</v>
      </c>
      <c r="Q291" t="s">
        <v>431</v>
      </c>
      <c r="R291" s="10">
        <v>2.192760320535375</v>
      </c>
      <c r="T291" t="s">
        <v>106</v>
      </c>
      <c r="U291" s="10">
        <v>2.2120090527561533</v>
      </c>
      <c r="W291" t="s">
        <v>361</v>
      </c>
      <c r="X291" s="10">
        <v>1.8280213211097802</v>
      </c>
    </row>
    <row r="292" spans="2:24">
      <c r="B292" t="s">
        <v>500</v>
      </c>
      <c r="C292" s="10">
        <v>1.9674973533995119</v>
      </c>
      <c r="E292" t="s">
        <v>173</v>
      </c>
      <c r="F292" s="10">
        <v>1.8304708793381324</v>
      </c>
      <c r="H292" t="s">
        <v>353</v>
      </c>
      <c r="I292" s="10">
        <v>2</v>
      </c>
      <c r="K292" t="s">
        <v>412</v>
      </c>
      <c r="L292" s="10">
        <v>1.6395501232089043</v>
      </c>
      <c r="N292" t="s">
        <v>361</v>
      </c>
      <c r="O292" s="10">
        <v>1.8959735216653046</v>
      </c>
      <c r="Q292" t="s">
        <v>316</v>
      </c>
      <c r="R292" s="10">
        <v>2.185778980767894</v>
      </c>
      <c r="T292" t="s">
        <v>447</v>
      </c>
      <c r="U292" s="10">
        <v>2.2116491318701552</v>
      </c>
      <c r="W292" t="s">
        <v>199</v>
      </c>
      <c r="X292" s="10">
        <v>1.8184964792099831</v>
      </c>
    </row>
    <row r="293" spans="2:24">
      <c r="B293" t="s">
        <v>228</v>
      </c>
      <c r="C293" s="10">
        <v>1.938430410610932</v>
      </c>
      <c r="E293" t="s">
        <v>500</v>
      </c>
      <c r="F293" s="10">
        <v>1.827774598014549</v>
      </c>
      <c r="H293" t="s">
        <v>517</v>
      </c>
      <c r="I293" s="10">
        <v>2</v>
      </c>
      <c r="K293" t="s">
        <v>304</v>
      </c>
      <c r="L293" s="10">
        <v>1.6144997056168804</v>
      </c>
      <c r="N293" t="s">
        <v>520</v>
      </c>
      <c r="O293" s="10">
        <v>1.8956687999325927</v>
      </c>
      <c r="Q293" t="s">
        <v>367</v>
      </c>
      <c r="R293" s="10">
        <v>2.1799488908133955</v>
      </c>
      <c r="T293" t="s">
        <v>516</v>
      </c>
      <c r="U293" s="10">
        <v>2.2042730549183749</v>
      </c>
      <c r="W293" t="s">
        <v>304</v>
      </c>
      <c r="X293" s="10">
        <v>1.7800782288928574</v>
      </c>
    </row>
    <row r="294" spans="2:24">
      <c r="B294" t="s">
        <v>276</v>
      </c>
      <c r="C294" s="10">
        <v>1.919496064309151</v>
      </c>
      <c r="E294" t="s">
        <v>276</v>
      </c>
      <c r="F294" s="10">
        <v>1.8196574693813985</v>
      </c>
      <c r="H294" t="s">
        <v>408</v>
      </c>
      <c r="I294" s="10">
        <v>1.9940939427823279</v>
      </c>
      <c r="K294" t="s">
        <v>360</v>
      </c>
      <c r="L294" s="10">
        <v>1.6027708362674955</v>
      </c>
      <c r="N294" t="s">
        <v>491</v>
      </c>
      <c r="O294" s="10">
        <v>1.8841259378470132</v>
      </c>
      <c r="Q294" t="s">
        <v>72</v>
      </c>
      <c r="R294" s="10">
        <v>2.171954514258998</v>
      </c>
      <c r="T294" t="s">
        <v>288</v>
      </c>
      <c r="U294" s="10">
        <v>2.1962656233981539</v>
      </c>
      <c r="W294" t="s">
        <v>426</v>
      </c>
      <c r="X294" s="10">
        <v>1.755818759363398</v>
      </c>
    </row>
    <row r="295" spans="2:24">
      <c r="B295" t="s">
        <v>361</v>
      </c>
      <c r="C295" s="10">
        <v>1.8959735216653046</v>
      </c>
      <c r="E295" t="s">
        <v>329</v>
      </c>
      <c r="F295" s="10">
        <v>1.8064658085234075</v>
      </c>
      <c r="H295" t="s">
        <v>216</v>
      </c>
      <c r="I295" s="10">
        <v>1.9856414301759497</v>
      </c>
      <c r="K295" t="s">
        <v>388</v>
      </c>
      <c r="L295" s="10">
        <v>1.5964357969617948</v>
      </c>
      <c r="N295" t="s">
        <v>138</v>
      </c>
      <c r="O295" s="10">
        <v>1.8566750575696753</v>
      </c>
      <c r="Q295" t="s">
        <v>106</v>
      </c>
      <c r="R295" s="10">
        <v>2.1673227428445503</v>
      </c>
      <c r="T295" t="s">
        <v>293</v>
      </c>
      <c r="U295" s="10">
        <v>2.1940666114312508</v>
      </c>
      <c r="W295" t="s">
        <v>400</v>
      </c>
      <c r="X295" s="10">
        <v>1.7165032980646917</v>
      </c>
    </row>
    <row r="296" spans="2:24">
      <c r="B296" t="s">
        <v>192</v>
      </c>
      <c r="C296" s="10">
        <v>1.8858278091192877</v>
      </c>
      <c r="E296" t="s">
        <v>407</v>
      </c>
      <c r="F296" s="10">
        <v>1.7939946877730457</v>
      </c>
      <c r="H296" t="s">
        <v>361</v>
      </c>
      <c r="I296" s="10">
        <v>1.9744089142123809</v>
      </c>
      <c r="K296" t="s">
        <v>351</v>
      </c>
      <c r="L296" s="10">
        <v>1.5799073194226307</v>
      </c>
      <c r="N296" t="s">
        <v>400</v>
      </c>
      <c r="O296" s="10">
        <v>1.7753036870975867</v>
      </c>
      <c r="Q296" t="s">
        <v>486</v>
      </c>
      <c r="R296" s="10">
        <v>2.1594821084102707</v>
      </c>
      <c r="T296" t="s">
        <v>367</v>
      </c>
      <c r="U296" s="10">
        <v>2.1886095923594717</v>
      </c>
      <c r="W296" t="s">
        <v>216</v>
      </c>
      <c r="X296" s="10">
        <v>1.6760579357907353</v>
      </c>
    </row>
    <row r="297" spans="2:24">
      <c r="B297" t="s">
        <v>412</v>
      </c>
      <c r="C297" s="10">
        <v>1.8812925330255794</v>
      </c>
      <c r="E297" t="s">
        <v>216</v>
      </c>
      <c r="F297" s="10">
        <v>1.793962818987866</v>
      </c>
      <c r="H297" t="s">
        <v>500</v>
      </c>
      <c r="I297" s="10">
        <v>1.9449078087062865</v>
      </c>
      <c r="K297" t="s">
        <v>234</v>
      </c>
      <c r="L297" s="10">
        <v>1.5742786845240038</v>
      </c>
      <c r="N297" t="s">
        <v>500</v>
      </c>
      <c r="O297" s="10">
        <v>1.7738349099753457</v>
      </c>
      <c r="Q297" t="s">
        <v>305</v>
      </c>
      <c r="R297" s="10">
        <v>2.156726803888644</v>
      </c>
      <c r="T297" t="s">
        <v>213</v>
      </c>
      <c r="U297" s="10">
        <v>2.1814135416029901</v>
      </c>
      <c r="W297" t="s">
        <v>261</v>
      </c>
      <c r="X297" s="10">
        <v>1.6557366539600327</v>
      </c>
    </row>
    <row r="298" spans="2:24">
      <c r="B298" t="s">
        <v>465</v>
      </c>
      <c r="C298" s="10">
        <v>1.8606465134591699</v>
      </c>
      <c r="E298" t="s">
        <v>486</v>
      </c>
      <c r="F298" s="10">
        <v>1.7820939349106684</v>
      </c>
      <c r="H298" t="s">
        <v>115</v>
      </c>
      <c r="I298" s="10">
        <v>1.9284771808825043</v>
      </c>
      <c r="K298" t="s">
        <v>455</v>
      </c>
      <c r="L298" s="10">
        <v>1.5708658285284656</v>
      </c>
      <c r="N298" t="s">
        <v>472</v>
      </c>
      <c r="O298" s="10">
        <v>1.7679839927859913</v>
      </c>
      <c r="Q298" t="s">
        <v>225</v>
      </c>
      <c r="R298" s="10">
        <v>2.1524340355018619</v>
      </c>
      <c r="T298" t="s">
        <v>156</v>
      </c>
      <c r="U298" s="10">
        <v>2.1735085954797948</v>
      </c>
      <c r="W298" t="s">
        <v>189</v>
      </c>
      <c r="X298" s="10">
        <v>1.6244663938879396</v>
      </c>
    </row>
    <row r="299" spans="2:24">
      <c r="B299" t="s">
        <v>473</v>
      </c>
      <c r="C299" s="10">
        <v>1.8425651154449985</v>
      </c>
      <c r="E299" t="s">
        <v>287</v>
      </c>
      <c r="F299" s="10">
        <v>1.7579054626969364</v>
      </c>
      <c r="H299" t="s">
        <v>400</v>
      </c>
      <c r="I299" s="10">
        <v>1.8431753904127335</v>
      </c>
      <c r="K299" t="s">
        <v>500</v>
      </c>
      <c r="L299" s="10">
        <v>1.5583505669336475</v>
      </c>
      <c r="N299" t="s">
        <v>503</v>
      </c>
      <c r="O299" s="10">
        <v>1.7653458865822644</v>
      </c>
      <c r="Q299" t="s">
        <v>235</v>
      </c>
      <c r="R299" s="10">
        <v>2.1496370090729475</v>
      </c>
      <c r="T299" t="s">
        <v>266</v>
      </c>
      <c r="U299" s="10">
        <v>2.1704112978646068</v>
      </c>
      <c r="W299" t="s">
        <v>455</v>
      </c>
      <c r="X299" s="10">
        <v>1.6077420198249641</v>
      </c>
    </row>
    <row r="300" spans="2:24">
      <c r="B300" t="s">
        <v>304</v>
      </c>
      <c r="C300" s="10">
        <v>1.8142882710906518</v>
      </c>
      <c r="E300" t="s">
        <v>411</v>
      </c>
      <c r="F300" s="10">
        <v>1.7579054626969364</v>
      </c>
      <c r="H300" t="s">
        <v>126</v>
      </c>
      <c r="I300" s="10">
        <v>1.814579694360289</v>
      </c>
      <c r="K300" t="s">
        <v>415</v>
      </c>
      <c r="L300" s="10">
        <v>1.5423839046364605</v>
      </c>
      <c r="N300" t="s">
        <v>422</v>
      </c>
      <c r="O300" s="10">
        <v>1.7637819524875304</v>
      </c>
      <c r="Q300" t="s">
        <v>192</v>
      </c>
      <c r="R300" s="10">
        <v>2.1488179624493595</v>
      </c>
      <c r="T300" t="s">
        <v>190</v>
      </c>
      <c r="U300" s="10">
        <v>2.1535048786706965</v>
      </c>
      <c r="W300" t="s">
        <v>326</v>
      </c>
      <c r="X300" s="10">
        <v>1.6049852750196036</v>
      </c>
    </row>
    <row r="301" spans="2:24">
      <c r="B301" t="s">
        <v>275</v>
      </c>
      <c r="C301" s="10">
        <v>1.7806261613156176</v>
      </c>
      <c r="E301" t="s">
        <v>422</v>
      </c>
      <c r="F301" s="10">
        <v>1.751169720184043</v>
      </c>
      <c r="H301" t="s">
        <v>465</v>
      </c>
      <c r="I301" s="10">
        <v>1.8045648161476517</v>
      </c>
      <c r="K301" t="s">
        <v>449</v>
      </c>
      <c r="L301" s="10">
        <v>1.5423839046364605</v>
      </c>
      <c r="N301" t="s">
        <v>392</v>
      </c>
      <c r="O301" s="10">
        <v>1.7534795115384429</v>
      </c>
      <c r="Q301" t="s">
        <v>295</v>
      </c>
      <c r="R301" s="10">
        <v>2.1476704718924284</v>
      </c>
      <c r="T301" t="s">
        <v>235</v>
      </c>
      <c r="U301" s="10">
        <v>2.1485590914316592</v>
      </c>
      <c r="W301" t="s">
        <v>350</v>
      </c>
      <c r="X301" s="10">
        <v>1.5987160753548124</v>
      </c>
    </row>
    <row r="302" spans="2:24">
      <c r="B302" t="s">
        <v>400</v>
      </c>
      <c r="C302" s="10">
        <v>1.7753036870975867</v>
      </c>
      <c r="E302" t="s">
        <v>498</v>
      </c>
      <c r="F302" s="10">
        <v>1.7482672450217185</v>
      </c>
      <c r="H302" t="s">
        <v>326</v>
      </c>
      <c r="I302" s="10">
        <v>1.7119418666130863</v>
      </c>
      <c r="K302" t="s">
        <v>339</v>
      </c>
      <c r="L302" s="10">
        <v>1.5349848360627008</v>
      </c>
      <c r="N302" t="s">
        <v>462</v>
      </c>
      <c r="O302" s="10">
        <v>1.7330692449988856</v>
      </c>
      <c r="Q302" t="s">
        <v>184</v>
      </c>
      <c r="R302" s="10">
        <v>2.1448038014812614</v>
      </c>
      <c r="T302" t="s">
        <v>376</v>
      </c>
      <c r="U302" s="10">
        <v>2.1469367241344597</v>
      </c>
      <c r="W302" t="s">
        <v>193</v>
      </c>
      <c r="X302" s="10">
        <v>1.5973596880375776</v>
      </c>
    </row>
    <row r="303" spans="2:24">
      <c r="B303" t="s">
        <v>386</v>
      </c>
      <c r="C303" s="10">
        <v>1.7337169904832042</v>
      </c>
      <c r="E303" t="s">
        <v>326</v>
      </c>
      <c r="F303" s="10">
        <v>1.7402346371453581</v>
      </c>
      <c r="H303" t="s">
        <v>189</v>
      </c>
      <c r="I303" s="10">
        <v>1.7061224418852032</v>
      </c>
      <c r="K303" t="s">
        <v>444</v>
      </c>
      <c r="L303" s="10">
        <v>1.5241405488452135</v>
      </c>
      <c r="N303" t="s">
        <v>193</v>
      </c>
      <c r="O303" s="10">
        <v>1.6904196195133503</v>
      </c>
      <c r="Q303" t="s">
        <v>287</v>
      </c>
      <c r="R303" s="10">
        <v>2.1236218370161386</v>
      </c>
      <c r="T303" t="s">
        <v>72</v>
      </c>
      <c r="U303" s="10">
        <v>2.1148952430152272</v>
      </c>
      <c r="W303" t="s">
        <v>354</v>
      </c>
      <c r="X303" s="10">
        <v>1.5716276331319818</v>
      </c>
    </row>
    <row r="304" spans="2:24">
      <c r="B304" t="s">
        <v>462</v>
      </c>
      <c r="C304" s="10">
        <v>1.7330692449988856</v>
      </c>
      <c r="E304" t="s">
        <v>180</v>
      </c>
      <c r="F304" s="10">
        <v>1.6859116412699087</v>
      </c>
      <c r="H304" t="s">
        <v>36</v>
      </c>
      <c r="I304" s="10">
        <v>1.6344868318388783</v>
      </c>
      <c r="K304" t="s">
        <v>303</v>
      </c>
      <c r="L304" s="10">
        <v>1.5219165874803675</v>
      </c>
      <c r="N304" t="s">
        <v>290</v>
      </c>
      <c r="O304" s="10">
        <v>1.6876535072143435</v>
      </c>
      <c r="Q304" t="s">
        <v>411</v>
      </c>
      <c r="R304" s="10">
        <v>2.1236218370161382</v>
      </c>
      <c r="T304" t="s">
        <v>456</v>
      </c>
      <c r="U304" s="10">
        <v>2.099768966002896</v>
      </c>
      <c r="W304" t="s">
        <v>399</v>
      </c>
      <c r="X304" s="10">
        <v>1.5662624413185688</v>
      </c>
    </row>
    <row r="305" spans="2:24">
      <c r="B305" t="s">
        <v>189</v>
      </c>
      <c r="C305" s="10">
        <v>1.7230034373779743</v>
      </c>
      <c r="E305" t="s">
        <v>126</v>
      </c>
      <c r="F305" s="10">
        <v>1.6561676189982362</v>
      </c>
      <c r="H305" t="s">
        <v>511</v>
      </c>
      <c r="I305" s="10">
        <v>1.6344868318388783</v>
      </c>
      <c r="K305" t="s">
        <v>217</v>
      </c>
      <c r="L305" s="10">
        <v>1.521331004390585</v>
      </c>
      <c r="N305" t="s">
        <v>329</v>
      </c>
      <c r="O305" s="10">
        <v>1.6617765880470019</v>
      </c>
      <c r="Q305" t="s">
        <v>490</v>
      </c>
      <c r="R305" s="10">
        <v>2.1196000508351349</v>
      </c>
      <c r="T305" t="s">
        <v>262</v>
      </c>
      <c r="U305" s="10">
        <v>2.089974445406698</v>
      </c>
      <c r="W305" t="s">
        <v>36</v>
      </c>
      <c r="X305" s="10">
        <v>1.5611147307398876</v>
      </c>
    </row>
    <row r="306" spans="2:24">
      <c r="B306" t="s">
        <v>193</v>
      </c>
      <c r="C306" s="10">
        <v>1.7189870347091676</v>
      </c>
      <c r="E306" t="s">
        <v>491</v>
      </c>
      <c r="F306" s="10">
        <v>1.6530887497707645</v>
      </c>
      <c r="H306" t="s">
        <v>193</v>
      </c>
      <c r="I306" s="10">
        <v>1.6266400761433155</v>
      </c>
      <c r="K306" t="s">
        <v>216</v>
      </c>
      <c r="L306" s="10">
        <v>1.5091931824391156</v>
      </c>
      <c r="N306" t="s">
        <v>326</v>
      </c>
      <c r="O306" s="10">
        <v>1.6546338525298689</v>
      </c>
      <c r="Q306" t="s">
        <v>508</v>
      </c>
      <c r="R306" s="10">
        <v>2.108602851110946</v>
      </c>
      <c r="T306" t="s">
        <v>462</v>
      </c>
      <c r="U306" s="10">
        <v>2.0898542934752475</v>
      </c>
      <c r="W306" t="s">
        <v>511</v>
      </c>
      <c r="X306" s="10">
        <v>1.5611147307398876</v>
      </c>
    </row>
    <row r="307" spans="2:24">
      <c r="B307" t="s">
        <v>357</v>
      </c>
      <c r="C307" s="10">
        <v>1.7130785804846478</v>
      </c>
      <c r="E307" t="s">
        <v>441</v>
      </c>
      <c r="F307" s="10">
        <v>1.6378980513648937</v>
      </c>
      <c r="H307" t="s">
        <v>441</v>
      </c>
      <c r="I307" s="10">
        <v>1.613516723763351</v>
      </c>
      <c r="K307" t="s">
        <v>466</v>
      </c>
      <c r="L307" s="10">
        <v>1.4912156117462283</v>
      </c>
      <c r="N307" t="s">
        <v>407</v>
      </c>
      <c r="O307" s="10">
        <v>1.6515429294689556</v>
      </c>
      <c r="Q307" t="s">
        <v>356</v>
      </c>
      <c r="R307" s="10">
        <v>2.1005706020184567</v>
      </c>
      <c r="T307" t="s">
        <v>508</v>
      </c>
      <c r="U307" s="10">
        <v>2.0725654166411962</v>
      </c>
      <c r="W307" t="s">
        <v>126</v>
      </c>
      <c r="X307" s="10">
        <v>1.5587255667692026</v>
      </c>
    </row>
    <row r="308" spans="2:24">
      <c r="B308" t="s">
        <v>312</v>
      </c>
      <c r="C308" s="10">
        <v>1.6911858170487153</v>
      </c>
      <c r="E308" t="s">
        <v>357</v>
      </c>
      <c r="F308" s="10">
        <v>1.6356527313570028</v>
      </c>
      <c r="H308" t="s">
        <v>329</v>
      </c>
      <c r="I308" s="10">
        <v>1.5797410542051353</v>
      </c>
      <c r="K308" t="s">
        <v>261</v>
      </c>
      <c r="L308" s="10">
        <v>1.4856960841350642</v>
      </c>
      <c r="N308" t="s">
        <v>234</v>
      </c>
      <c r="O308" s="10">
        <v>1.6323845900411931</v>
      </c>
      <c r="Q308" t="s">
        <v>203</v>
      </c>
      <c r="R308" s="10">
        <v>2.0990807618220457</v>
      </c>
      <c r="T308" t="s">
        <v>402</v>
      </c>
      <c r="U308" s="10">
        <v>2.0709889663698755</v>
      </c>
      <c r="W308" t="s">
        <v>224</v>
      </c>
      <c r="X308" s="10">
        <v>1.5573369423036822</v>
      </c>
    </row>
    <row r="309" spans="2:24">
      <c r="B309" t="s">
        <v>422</v>
      </c>
      <c r="C309" s="10">
        <v>1.6794671559379823</v>
      </c>
      <c r="E309" t="s">
        <v>335</v>
      </c>
      <c r="F309" s="10">
        <v>1.6235560375180988</v>
      </c>
      <c r="H309" t="s">
        <v>407</v>
      </c>
      <c r="I309" s="10">
        <v>1.5707759863566022</v>
      </c>
      <c r="K309" t="s">
        <v>152</v>
      </c>
      <c r="L309" s="10">
        <v>1.4771486375694358</v>
      </c>
      <c r="N309" t="s">
        <v>209</v>
      </c>
      <c r="O309" s="10">
        <v>1.6248688655214103</v>
      </c>
      <c r="Q309" t="s">
        <v>323</v>
      </c>
      <c r="R309" s="10">
        <v>2.0972961349657955</v>
      </c>
      <c r="T309" t="s">
        <v>419</v>
      </c>
      <c r="U309" s="10">
        <v>2.068091018306125</v>
      </c>
      <c r="W309" t="s">
        <v>244</v>
      </c>
      <c r="X309" s="10">
        <v>1.5528863532660475</v>
      </c>
    </row>
    <row r="310" spans="2:24">
      <c r="B310" t="s">
        <v>261</v>
      </c>
      <c r="C310" s="10">
        <v>1.6692834802694261</v>
      </c>
      <c r="E310" t="s">
        <v>189</v>
      </c>
      <c r="F310" s="10">
        <v>1.6185896815487784</v>
      </c>
      <c r="H310" t="s">
        <v>388</v>
      </c>
      <c r="I310" s="10">
        <v>1.5413382856735449</v>
      </c>
      <c r="K310" t="s">
        <v>143</v>
      </c>
      <c r="L310" s="10">
        <v>1.4765291212007692</v>
      </c>
      <c r="N310" t="s">
        <v>498</v>
      </c>
      <c r="O310" s="10">
        <v>1.6140195146827854</v>
      </c>
      <c r="Q310" t="s">
        <v>266</v>
      </c>
      <c r="R310" s="10">
        <v>2.0968591267251413</v>
      </c>
      <c r="T310" t="s">
        <v>379</v>
      </c>
      <c r="U310" s="10">
        <v>2.0552600295632226</v>
      </c>
      <c r="W310" t="s">
        <v>506</v>
      </c>
      <c r="X310" s="10">
        <v>1.5254039028623865</v>
      </c>
    </row>
    <row r="311" spans="2:24">
      <c r="B311" t="s">
        <v>326</v>
      </c>
      <c r="C311" s="10">
        <v>1.6546338525298689</v>
      </c>
      <c r="E311" t="s">
        <v>312</v>
      </c>
      <c r="F311" s="10">
        <v>1.6161370773241124</v>
      </c>
      <c r="H311" t="s">
        <v>498</v>
      </c>
      <c r="I311" s="10">
        <v>1.5379040709119813</v>
      </c>
      <c r="K311" t="s">
        <v>505</v>
      </c>
      <c r="L311" s="10">
        <v>1.4765291212007692</v>
      </c>
      <c r="N311" t="s">
        <v>275</v>
      </c>
      <c r="O311" s="10">
        <v>1.5891491367064148</v>
      </c>
      <c r="Q311" t="s">
        <v>271</v>
      </c>
      <c r="R311" s="10">
        <v>2.0814521383332094</v>
      </c>
      <c r="T311" t="s">
        <v>259</v>
      </c>
      <c r="U311" s="10">
        <v>2.0511682928902322</v>
      </c>
      <c r="W311" t="s">
        <v>441</v>
      </c>
      <c r="X311" s="10">
        <v>1.5213467577357873</v>
      </c>
    </row>
    <row r="312" spans="2:24">
      <c r="B312" t="s">
        <v>511</v>
      </c>
      <c r="C312" s="10">
        <v>1.6496552625715133</v>
      </c>
      <c r="E312" t="s">
        <v>351</v>
      </c>
      <c r="F312" s="10">
        <v>1.6145096089909401</v>
      </c>
      <c r="H312" t="s">
        <v>360</v>
      </c>
      <c r="I312" s="10">
        <v>1.5241405488452135</v>
      </c>
      <c r="K312" t="s">
        <v>185</v>
      </c>
      <c r="L312" s="10">
        <v>1.4707482945901356</v>
      </c>
      <c r="N312" t="s">
        <v>412</v>
      </c>
      <c r="O312" s="10">
        <v>1.5785021568628603</v>
      </c>
      <c r="Q312" t="s">
        <v>456</v>
      </c>
      <c r="R312" s="10">
        <v>2.0787401142797886</v>
      </c>
      <c r="T312" t="s">
        <v>405</v>
      </c>
      <c r="U312" s="10">
        <v>2.0491200262784206</v>
      </c>
      <c r="W312" t="s">
        <v>480</v>
      </c>
      <c r="X312" s="10">
        <v>1.5154729910149616</v>
      </c>
    </row>
    <row r="313" spans="2:24">
      <c r="B313" t="s">
        <v>36</v>
      </c>
      <c r="C313" s="10">
        <v>1.6496552625715133</v>
      </c>
      <c r="E313" t="s">
        <v>360</v>
      </c>
      <c r="F313" s="10">
        <v>1.5905702784112095</v>
      </c>
      <c r="H313" t="s">
        <v>140</v>
      </c>
      <c r="I313" s="10">
        <v>1.5014492703242748</v>
      </c>
      <c r="K313" t="s">
        <v>350</v>
      </c>
      <c r="L313" s="10">
        <v>1.4434616420363628</v>
      </c>
      <c r="N313" t="s">
        <v>189</v>
      </c>
      <c r="O313" s="10">
        <v>1.5782809616061246</v>
      </c>
      <c r="Q313" t="s">
        <v>304</v>
      </c>
      <c r="R313" s="10">
        <v>2.0560393146505991</v>
      </c>
      <c r="T313" t="s">
        <v>151</v>
      </c>
      <c r="U313" s="10">
        <v>2.045394012204083</v>
      </c>
      <c r="W313" t="s">
        <v>462</v>
      </c>
      <c r="X313" s="10">
        <v>1.5112972864987815</v>
      </c>
    </row>
    <row r="314" spans="2:24">
      <c r="B314" t="s">
        <v>350</v>
      </c>
      <c r="C314" s="10">
        <v>1.6110849167677368</v>
      </c>
      <c r="E314" t="s">
        <v>415</v>
      </c>
      <c r="F314" s="10">
        <v>1.5747472225268204</v>
      </c>
      <c r="H314" t="s">
        <v>244</v>
      </c>
      <c r="I314" s="10">
        <v>1.5006558932791585</v>
      </c>
      <c r="K314" t="s">
        <v>159</v>
      </c>
      <c r="L314" s="10">
        <v>1.433771488699487</v>
      </c>
      <c r="N314" t="s">
        <v>217</v>
      </c>
      <c r="O314" s="10">
        <v>1.5740796278388136</v>
      </c>
      <c r="Q314" t="s">
        <v>379</v>
      </c>
      <c r="R314" s="10">
        <v>2.0496379122711312</v>
      </c>
      <c r="T314" t="s">
        <v>119</v>
      </c>
      <c r="U314" s="10">
        <v>2.0433210292698916</v>
      </c>
      <c r="W314" t="s">
        <v>200</v>
      </c>
      <c r="X314" s="10">
        <v>1.4985863244540063</v>
      </c>
    </row>
    <row r="315" spans="2:24">
      <c r="B315" t="s">
        <v>441</v>
      </c>
      <c r="C315" s="10">
        <v>1.5641314766040806</v>
      </c>
      <c r="E315" t="s">
        <v>449</v>
      </c>
      <c r="F315" s="10">
        <v>1.5747472225268204</v>
      </c>
      <c r="H315" t="s">
        <v>180</v>
      </c>
      <c r="I315" s="10">
        <v>1.4930787316693159</v>
      </c>
      <c r="K315" t="s">
        <v>277</v>
      </c>
      <c r="L315" s="10">
        <v>1.433771488699487</v>
      </c>
      <c r="N315" t="s">
        <v>441</v>
      </c>
      <c r="O315" s="10">
        <v>1.5641314766040806</v>
      </c>
      <c r="Q315" t="s">
        <v>405</v>
      </c>
      <c r="R315" s="10">
        <v>2.0441225886854499</v>
      </c>
      <c r="T315" t="s">
        <v>495</v>
      </c>
      <c r="U315" s="10">
        <v>2.0288017444220241</v>
      </c>
      <c r="W315" t="s">
        <v>404</v>
      </c>
      <c r="X315" s="10">
        <v>1.4887478166161734</v>
      </c>
    </row>
    <row r="316" spans="2:24">
      <c r="B316" t="s">
        <v>520</v>
      </c>
      <c r="C316" s="10">
        <v>1.5502877428624033</v>
      </c>
      <c r="E316" t="s">
        <v>388</v>
      </c>
      <c r="F316" s="10">
        <v>1.5628512217925532</v>
      </c>
      <c r="H316" t="s">
        <v>339</v>
      </c>
      <c r="I316" s="10">
        <v>1.485564038058695</v>
      </c>
      <c r="K316" t="s">
        <v>336</v>
      </c>
      <c r="L316" s="10">
        <v>1.4229272014819998</v>
      </c>
      <c r="N316" t="s">
        <v>180</v>
      </c>
      <c r="O316" s="10">
        <v>1.5628512217925532</v>
      </c>
      <c r="Q316" t="s">
        <v>124</v>
      </c>
      <c r="R316" s="10">
        <v>2.0266590949353178</v>
      </c>
      <c r="T316" t="s">
        <v>124</v>
      </c>
      <c r="U316" s="10">
        <v>2.0279421618310329</v>
      </c>
      <c r="W316" t="s">
        <v>427</v>
      </c>
      <c r="X316" s="10">
        <v>1.4846749181443719</v>
      </c>
    </row>
    <row r="317" spans="2:24">
      <c r="B317" t="s">
        <v>506</v>
      </c>
      <c r="C317" s="10">
        <v>1.5362581922655649</v>
      </c>
      <c r="E317" t="s">
        <v>511</v>
      </c>
      <c r="F317" s="10">
        <v>1.5558342066090471</v>
      </c>
      <c r="H317" t="s">
        <v>444</v>
      </c>
      <c r="I317" s="10">
        <v>1.4757215237737213</v>
      </c>
      <c r="K317" t="s">
        <v>126</v>
      </c>
      <c r="L317" s="10">
        <v>1.4208208119331533</v>
      </c>
      <c r="N317" t="s">
        <v>455</v>
      </c>
      <c r="O317" s="10">
        <v>1.5337271475214069</v>
      </c>
      <c r="Q317" t="s">
        <v>418</v>
      </c>
      <c r="R317" s="10">
        <v>2.0090502375925787</v>
      </c>
      <c r="T317" t="s">
        <v>398</v>
      </c>
      <c r="U317" s="10">
        <v>2.0273418851010891</v>
      </c>
      <c r="W317" t="s">
        <v>360</v>
      </c>
      <c r="X317" s="10">
        <v>1.4757215237737213</v>
      </c>
    </row>
    <row r="318" spans="2:24">
      <c r="B318" t="s">
        <v>392</v>
      </c>
      <c r="C318" s="10">
        <v>1.5254263224623719</v>
      </c>
      <c r="E318" t="s">
        <v>36</v>
      </c>
      <c r="F318" s="10">
        <v>1.5558342066090471</v>
      </c>
      <c r="H318" t="s">
        <v>480</v>
      </c>
      <c r="I318" s="10">
        <v>1.4667769230572607</v>
      </c>
      <c r="K318" t="s">
        <v>189</v>
      </c>
      <c r="L318" s="10">
        <v>1.4172511456868773</v>
      </c>
      <c r="N318" t="s">
        <v>143</v>
      </c>
      <c r="O318" s="10">
        <v>1.5247446598214156</v>
      </c>
      <c r="Q318" t="s">
        <v>294</v>
      </c>
      <c r="R318" s="10">
        <v>2</v>
      </c>
      <c r="T318" t="s">
        <v>408</v>
      </c>
      <c r="U318" s="10">
        <v>2.009713220675164</v>
      </c>
      <c r="W318" t="s">
        <v>276</v>
      </c>
      <c r="X318" s="10">
        <v>1.466829233724452</v>
      </c>
    </row>
    <row r="319" spans="2:24">
      <c r="B319" t="s">
        <v>140</v>
      </c>
      <c r="C319" s="10">
        <v>1.5134372236452283</v>
      </c>
      <c r="E319" t="s">
        <v>303</v>
      </c>
      <c r="F319" s="10">
        <v>1.553058648091846</v>
      </c>
      <c r="H319" t="s">
        <v>335</v>
      </c>
      <c r="I319" s="10">
        <v>1.448253392426651</v>
      </c>
      <c r="K319" t="s">
        <v>129</v>
      </c>
      <c r="L319" s="10">
        <v>1.4120829142645128</v>
      </c>
      <c r="N319" t="s">
        <v>505</v>
      </c>
      <c r="O319" s="10">
        <v>1.5247446598214156</v>
      </c>
      <c r="Q319" t="s">
        <v>377</v>
      </c>
      <c r="R319" s="10">
        <v>2</v>
      </c>
      <c r="T319" t="s">
        <v>202</v>
      </c>
      <c r="U319" s="10">
        <v>2</v>
      </c>
      <c r="W319" t="s">
        <v>388</v>
      </c>
      <c r="X319" s="10">
        <v>1.4600118450609889</v>
      </c>
    </row>
    <row r="320" spans="2:24">
      <c r="B320" t="s">
        <v>351</v>
      </c>
      <c r="C320" s="10">
        <v>1.5128467969128006</v>
      </c>
      <c r="E320" t="s">
        <v>455</v>
      </c>
      <c r="F320" s="10">
        <v>1.5249137803695723</v>
      </c>
      <c r="H320" t="s">
        <v>152</v>
      </c>
      <c r="I320" s="10">
        <v>1.4330706285388359</v>
      </c>
      <c r="K320" t="s">
        <v>506</v>
      </c>
      <c r="L320" s="10">
        <v>1.3891602164808898</v>
      </c>
      <c r="N320" t="s">
        <v>511</v>
      </c>
      <c r="O320" s="10">
        <v>1.5196147770953585</v>
      </c>
      <c r="Q320" t="s">
        <v>332</v>
      </c>
      <c r="R320" s="10">
        <v>2</v>
      </c>
      <c r="T320" t="s">
        <v>134</v>
      </c>
      <c r="U320" s="10">
        <v>2</v>
      </c>
      <c r="W320" t="s">
        <v>140</v>
      </c>
      <c r="X320" s="10">
        <v>1.4434616420363628</v>
      </c>
    </row>
    <row r="321" spans="2:24">
      <c r="B321" t="s">
        <v>404</v>
      </c>
      <c r="C321" s="10">
        <v>1.498844830014479</v>
      </c>
      <c r="E321" t="s">
        <v>466</v>
      </c>
      <c r="F321" s="10">
        <v>1.5205257864393844</v>
      </c>
      <c r="H321" t="s">
        <v>277</v>
      </c>
      <c r="I321" s="10">
        <v>1.3937005713989419</v>
      </c>
      <c r="K321" t="s">
        <v>511</v>
      </c>
      <c r="L321" s="10">
        <v>1.3749213193128462</v>
      </c>
      <c r="N321" t="s">
        <v>36</v>
      </c>
      <c r="O321" s="10">
        <v>1.5196147770953585</v>
      </c>
      <c r="Q321" t="s">
        <v>512</v>
      </c>
      <c r="R321" s="10">
        <v>2</v>
      </c>
      <c r="T321" t="s">
        <v>158</v>
      </c>
      <c r="U321" s="10">
        <v>2</v>
      </c>
      <c r="W321" t="s">
        <v>461</v>
      </c>
      <c r="X321" s="10">
        <v>1.4154356441237474</v>
      </c>
    </row>
    <row r="322" spans="2:24">
      <c r="B322" t="s">
        <v>388</v>
      </c>
      <c r="C322" s="10">
        <v>1.4977630675918359</v>
      </c>
      <c r="E322" t="s">
        <v>399</v>
      </c>
      <c r="F322" s="10">
        <v>1.5191712471949628</v>
      </c>
      <c r="H322" t="s">
        <v>159</v>
      </c>
      <c r="I322" s="10">
        <v>1.3937005713989419</v>
      </c>
      <c r="K322" t="s">
        <v>36</v>
      </c>
      <c r="L322" s="10">
        <v>1.3749213193128462</v>
      </c>
      <c r="N322" t="s">
        <v>351</v>
      </c>
      <c r="O322" s="10">
        <v>1.5128467969128006</v>
      </c>
      <c r="Q322" t="s">
        <v>202</v>
      </c>
      <c r="R322" s="10">
        <v>2</v>
      </c>
      <c r="T322" t="s">
        <v>332</v>
      </c>
      <c r="U322" s="10">
        <v>2</v>
      </c>
      <c r="W322" t="s">
        <v>339</v>
      </c>
      <c r="X322" s="10">
        <v>1.4126166852668263</v>
      </c>
    </row>
    <row r="323" spans="2:24">
      <c r="B323" t="s">
        <v>427</v>
      </c>
      <c r="C323" s="10">
        <v>1.4946877897643585</v>
      </c>
      <c r="E323" t="s">
        <v>290</v>
      </c>
      <c r="F323" s="10">
        <v>1.5079579164883723</v>
      </c>
      <c r="H323" t="s">
        <v>336</v>
      </c>
      <c r="I323" s="10">
        <v>1.3838580571139683</v>
      </c>
      <c r="K323" t="s">
        <v>404</v>
      </c>
      <c r="L323" s="10">
        <v>1.3620095037031534</v>
      </c>
      <c r="N323" t="s">
        <v>335</v>
      </c>
      <c r="O323" s="10">
        <v>1.5116829289023213</v>
      </c>
      <c r="Q323" t="s">
        <v>227</v>
      </c>
      <c r="R323" s="10">
        <v>2</v>
      </c>
      <c r="T323" t="s">
        <v>204</v>
      </c>
      <c r="U323" s="10">
        <v>2</v>
      </c>
      <c r="W323" t="s">
        <v>444</v>
      </c>
      <c r="X323" s="10">
        <v>1.4042528335384448</v>
      </c>
    </row>
    <row r="324" spans="2:24">
      <c r="B324" t="s">
        <v>449</v>
      </c>
      <c r="C324" s="10">
        <v>1.4796625924066782</v>
      </c>
      <c r="E324" t="s">
        <v>339</v>
      </c>
      <c r="F324" s="10">
        <v>1.5048604898502902</v>
      </c>
      <c r="H324" t="s">
        <v>208</v>
      </c>
      <c r="I324" s="10">
        <v>1.3752341478617023</v>
      </c>
      <c r="K324" t="s">
        <v>427</v>
      </c>
      <c r="L324" s="10">
        <v>1.3589927578389605</v>
      </c>
      <c r="N324" t="s">
        <v>388</v>
      </c>
      <c r="O324" s="10">
        <v>1.4977630675918359</v>
      </c>
      <c r="Q324" t="s">
        <v>204</v>
      </c>
      <c r="R324" s="10">
        <v>2</v>
      </c>
      <c r="T324" t="s">
        <v>205</v>
      </c>
      <c r="U324" s="10">
        <v>2</v>
      </c>
      <c r="W324" t="s">
        <v>329</v>
      </c>
      <c r="X324" s="10">
        <v>1.3910469674553341</v>
      </c>
    </row>
    <row r="325" spans="2:24">
      <c r="B325" t="s">
        <v>415</v>
      </c>
      <c r="C325" s="10">
        <v>1.4796625924066782</v>
      </c>
      <c r="E325" t="s">
        <v>265</v>
      </c>
      <c r="F325" s="10">
        <v>1.498844830014479</v>
      </c>
      <c r="H325" t="s">
        <v>129</v>
      </c>
      <c r="I325" s="10">
        <v>1.3740155428289946</v>
      </c>
      <c r="K325" t="s">
        <v>394</v>
      </c>
      <c r="L325" s="10">
        <v>1.3479443916535785</v>
      </c>
      <c r="N325" t="s">
        <v>216</v>
      </c>
      <c r="O325" s="10">
        <v>1.4878008563102623</v>
      </c>
      <c r="Q325" t="s">
        <v>315</v>
      </c>
      <c r="R325" s="10">
        <v>2</v>
      </c>
      <c r="T325" t="s">
        <v>62</v>
      </c>
      <c r="U325" s="10">
        <v>2</v>
      </c>
      <c r="W325" t="s">
        <v>407</v>
      </c>
      <c r="X325" s="10">
        <v>1.3849998494019011</v>
      </c>
    </row>
    <row r="326" spans="2:24">
      <c r="B326" t="s">
        <v>455</v>
      </c>
      <c r="C326" s="10">
        <v>1.4748083740289515</v>
      </c>
      <c r="E326" t="s">
        <v>185</v>
      </c>
      <c r="F326" s="10">
        <v>1.4988372120044102</v>
      </c>
      <c r="H326" t="s">
        <v>265</v>
      </c>
      <c r="I326" s="10">
        <v>1.3586027139413208</v>
      </c>
      <c r="K326" t="s">
        <v>251</v>
      </c>
      <c r="L326" s="10">
        <v>1.3361729037421024</v>
      </c>
      <c r="N326" t="s">
        <v>360</v>
      </c>
      <c r="O326" s="10">
        <v>1.4831960957026362</v>
      </c>
      <c r="Q326" t="s">
        <v>205</v>
      </c>
      <c r="R326" s="10">
        <v>2</v>
      </c>
      <c r="T326" t="s">
        <v>523</v>
      </c>
      <c r="U326" s="10">
        <v>2</v>
      </c>
      <c r="W326" t="s">
        <v>152</v>
      </c>
      <c r="X326" s="10">
        <v>1.3680094760487911</v>
      </c>
    </row>
    <row r="327" spans="2:24">
      <c r="B327" t="s">
        <v>399</v>
      </c>
      <c r="C327" s="10">
        <v>1.4627997956371162</v>
      </c>
      <c r="E327" t="s">
        <v>444</v>
      </c>
      <c r="F327" s="10">
        <v>1.4946268312722437</v>
      </c>
      <c r="H327" t="s">
        <v>201</v>
      </c>
      <c r="I327" s="10">
        <v>1.3496376460927877</v>
      </c>
      <c r="K327" t="s">
        <v>329</v>
      </c>
      <c r="L327" s="10">
        <v>1.3080437800766791</v>
      </c>
      <c r="N327" t="s">
        <v>449</v>
      </c>
      <c r="O327" s="10">
        <v>1.4796625924066782</v>
      </c>
      <c r="Q327" t="s">
        <v>375</v>
      </c>
      <c r="R327" s="10">
        <v>2</v>
      </c>
      <c r="T327" t="s">
        <v>439</v>
      </c>
      <c r="U327" s="10">
        <v>2</v>
      </c>
      <c r="W327" t="s">
        <v>366</v>
      </c>
      <c r="X327" s="10">
        <v>1.3665608624621299</v>
      </c>
    </row>
    <row r="328" spans="2:24">
      <c r="B328" t="s">
        <v>303</v>
      </c>
      <c r="C328" s="10">
        <v>1.4615621172215205</v>
      </c>
      <c r="E328" t="s">
        <v>201</v>
      </c>
      <c r="F328" s="10">
        <v>1.4863737092641172</v>
      </c>
      <c r="H328" t="s">
        <v>343</v>
      </c>
      <c r="I328" s="10">
        <v>1.3317075103957217</v>
      </c>
      <c r="K328" t="s">
        <v>461</v>
      </c>
      <c r="L328" s="10">
        <v>1.3077080781476804</v>
      </c>
      <c r="N328" t="s">
        <v>415</v>
      </c>
      <c r="O328" s="10">
        <v>1.4796625924066782</v>
      </c>
      <c r="Q328" t="s">
        <v>313</v>
      </c>
      <c r="R328" s="10">
        <v>2</v>
      </c>
      <c r="T328" t="s">
        <v>169</v>
      </c>
      <c r="U328" s="10">
        <v>2</v>
      </c>
      <c r="W328" t="s">
        <v>498</v>
      </c>
      <c r="X328" s="10">
        <v>1.3628270832059801</v>
      </c>
    </row>
    <row r="329" spans="2:24">
      <c r="B329" t="s">
        <v>339</v>
      </c>
      <c r="C329" s="10">
        <v>1.4464783879005558</v>
      </c>
      <c r="E329" t="s">
        <v>408</v>
      </c>
      <c r="F329" s="10">
        <v>1.4811199245527513</v>
      </c>
      <c r="H329" t="s">
        <v>133</v>
      </c>
      <c r="I329" s="10">
        <v>1.3274770744974855</v>
      </c>
      <c r="K329" t="s">
        <v>241</v>
      </c>
      <c r="L329" s="10">
        <v>1.3070097573413926</v>
      </c>
      <c r="N329" t="s">
        <v>303</v>
      </c>
      <c r="O329" s="10">
        <v>1.4615621172215205</v>
      </c>
      <c r="Q329" t="s">
        <v>491</v>
      </c>
      <c r="R329" s="10">
        <v>1.968227327641566</v>
      </c>
      <c r="T329" t="s">
        <v>377</v>
      </c>
      <c r="U329" s="10">
        <v>2</v>
      </c>
      <c r="W329" t="s">
        <v>357</v>
      </c>
      <c r="X329" s="10">
        <v>1.3620308343169218</v>
      </c>
    </row>
    <row r="330" spans="2:24">
      <c r="B330" t="s">
        <v>234</v>
      </c>
      <c r="C330" s="10">
        <v>1.440982806352348</v>
      </c>
      <c r="E330" t="s">
        <v>392</v>
      </c>
      <c r="F330" s="10">
        <v>1.4683756967893706</v>
      </c>
      <c r="H330" t="s">
        <v>251</v>
      </c>
      <c r="I330" s="10">
        <v>1.3051179428341799</v>
      </c>
      <c r="K330" t="s">
        <v>407</v>
      </c>
      <c r="L330" s="10">
        <v>1.3032802164672459</v>
      </c>
      <c r="N330" t="s">
        <v>339</v>
      </c>
      <c r="O330" s="10">
        <v>1.4464783879005558</v>
      </c>
      <c r="Q330" t="s">
        <v>189</v>
      </c>
      <c r="R330" s="10">
        <v>1.9283943981455813</v>
      </c>
      <c r="T330" t="s">
        <v>109</v>
      </c>
      <c r="U330" s="10">
        <v>2</v>
      </c>
      <c r="W330" t="s">
        <v>351</v>
      </c>
      <c r="X330" s="10">
        <v>1.3576976901431803</v>
      </c>
    </row>
    <row r="331" spans="2:24">
      <c r="B331" t="s">
        <v>444</v>
      </c>
      <c r="C331" s="10">
        <v>1.4374281503079769</v>
      </c>
      <c r="E331" t="s">
        <v>343</v>
      </c>
      <c r="F331" s="10">
        <v>1.4614314677633931</v>
      </c>
      <c r="H331" t="s">
        <v>102</v>
      </c>
      <c r="I331" s="10">
        <v>1.2779171033045236</v>
      </c>
      <c r="K331" t="s">
        <v>140</v>
      </c>
      <c r="L331" s="10">
        <v>1.2963087846182171</v>
      </c>
      <c r="N331" t="s">
        <v>261</v>
      </c>
      <c r="O331" s="10">
        <v>1.4393341851647194</v>
      </c>
      <c r="Q331" t="s">
        <v>361</v>
      </c>
      <c r="R331" s="10">
        <v>1.9110170276658496</v>
      </c>
      <c r="T331" t="s">
        <v>197</v>
      </c>
      <c r="U331" s="10">
        <v>2</v>
      </c>
      <c r="W331" t="s">
        <v>312</v>
      </c>
      <c r="X331" s="10">
        <v>1.3509158525615776</v>
      </c>
    </row>
    <row r="332" spans="2:24">
      <c r="B332" t="s">
        <v>466</v>
      </c>
      <c r="C332" s="10">
        <v>1.4344114044437841</v>
      </c>
      <c r="E332" t="s">
        <v>152</v>
      </c>
      <c r="F332" s="10">
        <v>1.4502809774340426</v>
      </c>
      <c r="H332" t="s">
        <v>348</v>
      </c>
      <c r="I332" s="10">
        <v>1.2660751230292071</v>
      </c>
      <c r="K332" t="s">
        <v>498</v>
      </c>
      <c r="L332" s="10">
        <v>1.2858138165659909</v>
      </c>
      <c r="N332" t="s">
        <v>444</v>
      </c>
      <c r="O332" s="10">
        <v>1.4374281503079769</v>
      </c>
      <c r="Q332" t="s">
        <v>520</v>
      </c>
      <c r="R332" s="10">
        <v>1.9097416146677222</v>
      </c>
      <c r="T332" t="s">
        <v>294</v>
      </c>
      <c r="U332" s="10">
        <v>2</v>
      </c>
      <c r="W332" t="s">
        <v>277</v>
      </c>
      <c r="X332" s="10">
        <v>1.3345540691352646</v>
      </c>
    </row>
    <row r="333" spans="2:24">
      <c r="B333" t="s">
        <v>461</v>
      </c>
      <c r="C333" s="10">
        <v>1.4240181055123071</v>
      </c>
      <c r="E333" t="s">
        <v>115</v>
      </c>
      <c r="F333" s="10">
        <v>1.4493628338231968</v>
      </c>
      <c r="H333" t="s">
        <v>212</v>
      </c>
      <c r="I333" s="10">
        <v>1.236220342839365</v>
      </c>
      <c r="K333" t="s">
        <v>484</v>
      </c>
      <c r="L333" s="10">
        <v>1.2765881099539227</v>
      </c>
      <c r="N333" t="s">
        <v>244</v>
      </c>
      <c r="O333" s="10">
        <v>1.4363514666338271</v>
      </c>
      <c r="Q333" t="s">
        <v>36</v>
      </c>
      <c r="R333" s="10">
        <v>1.8342094592032763</v>
      </c>
      <c r="T333" t="s">
        <v>219</v>
      </c>
      <c r="U333" s="10">
        <v>2</v>
      </c>
      <c r="W333" t="s">
        <v>159</v>
      </c>
      <c r="X333" s="10">
        <v>1.3345540691352646</v>
      </c>
    </row>
    <row r="334" spans="2:24">
      <c r="B334" t="s">
        <v>185</v>
      </c>
      <c r="C334" s="10">
        <v>1.4163109292586264</v>
      </c>
      <c r="E334" t="s">
        <v>140</v>
      </c>
      <c r="F334" s="10">
        <v>1.4392883245781181</v>
      </c>
      <c r="H334" t="s">
        <v>474</v>
      </c>
      <c r="I334" s="10">
        <v>1.2179029710399889</v>
      </c>
      <c r="K334" t="s">
        <v>366</v>
      </c>
      <c r="L334" s="10">
        <v>1.2715071277773651</v>
      </c>
      <c r="N334" t="s">
        <v>466</v>
      </c>
      <c r="O334" s="10">
        <v>1.4344114044437841</v>
      </c>
      <c r="Q334" t="s">
        <v>511</v>
      </c>
      <c r="R334" s="10">
        <v>1.8342094592032763</v>
      </c>
      <c r="T334" t="s">
        <v>315</v>
      </c>
      <c r="U334" s="10">
        <v>2</v>
      </c>
      <c r="W334" t="s">
        <v>449</v>
      </c>
      <c r="X334" s="10">
        <v>1.334552545486857</v>
      </c>
    </row>
    <row r="335" spans="2:24">
      <c r="B335" t="s">
        <v>329</v>
      </c>
      <c r="C335" s="10">
        <v>1.4081961875751587</v>
      </c>
      <c r="E335" t="s">
        <v>412</v>
      </c>
      <c r="F335" s="10">
        <v>1.4273296757759322</v>
      </c>
      <c r="H335" t="s">
        <v>221</v>
      </c>
      <c r="I335" s="10">
        <v>1.2151616283647924</v>
      </c>
      <c r="K335" t="s">
        <v>180</v>
      </c>
      <c r="L335" s="10">
        <v>1.2619959985188249</v>
      </c>
      <c r="N335" t="s">
        <v>185</v>
      </c>
      <c r="O335" s="10">
        <v>1.4163109292586264</v>
      </c>
      <c r="Q335" t="s">
        <v>141</v>
      </c>
      <c r="R335" s="10">
        <v>1.8084878916037093</v>
      </c>
      <c r="T335" t="s">
        <v>375</v>
      </c>
      <c r="U335" s="10">
        <v>2</v>
      </c>
      <c r="W335" t="s">
        <v>415</v>
      </c>
      <c r="X335" s="10">
        <v>1.334552545486857</v>
      </c>
    </row>
    <row r="336" spans="2:24">
      <c r="B336" t="s">
        <v>360</v>
      </c>
      <c r="C336" s="10">
        <v>1.4050760359076719</v>
      </c>
      <c r="E336" t="s">
        <v>159</v>
      </c>
      <c r="F336" s="10">
        <v>1.4093463431218569</v>
      </c>
      <c r="H336" t="s">
        <v>161</v>
      </c>
      <c r="I336" s="10">
        <v>1.2066927999844443</v>
      </c>
      <c r="K336" t="s">
        <v>212</v>
      </c>
      <c r="L336" s="10">
        <v>1.2602628932196922</v>
      </c>
      <c r="N336" t="s">
        <v>140</v>
      </c>
      <c r="O336" s="10">
        <v>1.4106632915753639</v>
      </c>
      <c r="Q336" t="s">
        <v>400</v>
      </c>
      <c r="R336" s="10">
        <v>1.7883211316839169</v>
      </c>
      <c r="T336" t="s">
        <v>347</v>
      </c>
      <c r="U336" s="10">
        <v>2</v>
      </c>
      <c r="W336" t="s">
        <v>180</v>
      </c>
      <c r="X336" s="10">
        <v>1.3325914929388152</v>
      </c>
    </row>
    <row r="337" spans="2:24">
      <c r="B337" t="s">
        <v>407</v>
      </c>
      <c r="C337" s="10">
        <v>1.4018838753961615</v>
      </c>
      <c r="E337" t="s">
        <v>277</v>
      </c>
      <c r="F337" s="10">
        <v>1.4093463431218569</v>
      </c>
      <c r="H337" t="s">
        <v>258</v>
      </c>
      <c r="I337" s="10">
        <v>1.1793013569706603</v>
      </c>
      <c r="K337" t="s">
        <v>401</v>
      </c>
      <c r="L337" s="10">
        <v>1.2427820190293475</v>
      </c>
      <c r="N337" t="s">
        <v>265</v>
      </c>
      <c r="O337" s="10">
        <v>1.4093463431218569</v>
      </c>
      <c r="Q337" t="s">
        <v>290</v>
      </c>
      <c r="R337" s="10">
        <v>1.7530656992767737</v>
      </c>
      <c r="T337" t="s">
        <v>227</v>
      </c>
      <c r="U337" s="10">
        <v>2</v>
      </c>
      <c r="W337" t="s">
        <v>208</v>
      </c>
      <c r="X337" s="10">
        <v>1.3318420450612241</v>
      </c>
    </row>
    <row r="338" spans="2:24">
      <c r="B338" t="s">
        <v>217</v>
      </c>
      <c r="C338" s="10">
        <v>1.4003248171141882</v>
      </c>
      <c r="E338" t="s">
        <v>244</v>
      </c>
      <c r="F338" s="10">
        <v>1.4079638541399258</v>
      </c>
      <c r="H338" t="s">
        <v>299</v>
      </c>
      <c r="I338" s="10">
        <v>1.1524061534250614</v>
      </c>
      <c r="K338" t="s">
        <v>474</v>
      </c>
      <c r="L338" s="10">
        <v>1.2392569971647687</v>
      </c>
      <c r="N338" t="s">
        <v>480</v>
      </c>
      <c r="O338" s="10">
        <v>1.4068239237789064</v>
      </c>
      <c r="Q338" t="s">
        <v>326</v>
      </c>
      <c r="R338" s="10">
        <v>1.6656252357019843</v>
      </c>
      <c r="T338" t="s">
        <v>86</v>
      </c>
      <c r="U338" s="10">
        <v>1.9952412202219076</v>
      </c>
      <c r="W338" t="s">
        <v>336</v>
      </c>
      <c r="X338" s="10">
        <v>1.3261902174068831</v>
      </c>
    </row>
    <row r="339" spans="2:24">
      <c r="B339" t="s">
        <v>152</v>
      </c>
      <c r="C339" s="10">
        <v>1.3982104540734688</v>
      </c>
      <c r="E339" t="s">
        <v>336</v>
      </c>
      <c r="F339" s="10">
        <v>1.3991126845438104</v>
      </c>
      <c r="H339" t="s">
        <v>242</v>
      </c>
      <c r="I339" s="10">
        <v>1.1434410855765282</v>
      </c>
      <c r="K339" t="s">
        <v>335</v>
      </c>
      <c r="L339" s="10">
        <v>1.2381781804716592</v>
      </c>
      <c r="N339" t="s">
        <v>126</v>
      </c>
      <c r="O339" s="10">
        <v>1.4031412035622002</v>
      </c>
      <c r="Q339" t="s">
        <v>140</v>
      </c>
      <c r="R339" s="10">
        <v>1.6592945725961377</v>
      </c>
      <c r="T339" t="s">
        <v>139</v>
      </c>
      <c r="U339" s="10">
        <v>1.9763042836849158</v>
      </c>
      <c r="W339" t="s">
        <v>303</v>
      </c>
      <c r="X339" s="10">
        <v>1.3219279211288624</v>
      </c>
    </row>
    <row r="340" spans="2:24">
      <c r="B340" t="s">
        <v>208</v>
      </c>
      <c r="C340" s="10">
        <v>1.3842047251767013</v>
      </c>
      <c r="E340" t="s">
        <v>234</v>
      </c>
      <c r="F340" s="10">
        <v>1.393101031233936</v>
      </c>
      <c r="H340" t="s">
        <v>154</v>
      </c>
      <c r="I340" s="10">
        <v>1.1330375615146036</v>
      </c>
      <c r="K340" t="s">
        <v>161</v>
      </c>
      <c r="L340" s="10">
        <v>1.2277300315672308</v>
      </c>
      <c r="N340" t="s">
        <v>350</v>
      </c>
      <c r="O340" s="10">
        <v>1.4011312125417004</v>
      </c>
      <c r="Q340" t="s">
        <v>412</v>
      </c>
      <c r="R340" s="10">
        <v>1.6335314612963334</v>
      </c>
      <c r="T340" t="s">
        <v>520</v>
      </c>
      <c r="U340" s="10">
        <v>1.9535262724839955</v>
      </c>
      <c r="W340" t="s">
        <v>129</v>
      </c>
      <c r="X340" s="10">
        <v>1.3178263656785014</v>
      </c>
    </row>
    <row r="341" spans="2:24">
      <c r="B341" t="s">
        <v>498</v>
      </c>
      <c r="C341" s="10">
        <v>1.378738730739838</v>
      </c>
      <c r="E341" t="s">
        <v>129</v>
      </c>
      <c r="F341" s="10">
        <v>1.388879025965764</v>
      </c>
      <c r="H341" t="s">
        <v>188</v>
      </c>
      <c r="I341" s="10">
        <v>1.1165458820309293</v>
      </c>
      <c r="K341" t="s">
        <v>208</v>
      </c>
      <c r="L341" s="10">
        <v>1.2217276619592101</v>
      </c>
      <c r="N341" t="s">
        <v>201</v>
      </c>
      <c r="O341" s="10">
        <v>1.3991126845438104</v>
      </c>
      <c r="Q341" t="s">
        <v>441</v>
      </c>
      <c r="R341" s="10">
        <v>1.5736033137155347</v>
      </c>
      <c r="T341" t="s">
        <v>115</v>
      </c>
      <c r="U341" s="10">
        <v>1.9430654833368692</v>
      </c>
      <c r="W341" t="s">
        <v>466</v>
      </c>
      <c r="X341" s="10">
        <v>1.3029909845918706</v>
      </c>
    </row>
    <row r="342" spans="2:24">
      <c r="B342" t="s">
        <v>366</v>
      </c>
      <c r="C342" s="10">
        <v>1.3741336225108594</v>
      </c>
      <c r="E342" t="s">
        <v>102</v>
      </c>
      <c r="F342" s="10">
        <v>1.3866047432612212</v>
      </c>
      <c r="H342" t="s">
        <v>436</v>
      </c>
      <c r="I342" s="10">
        <v>1.0986157463338633</v>
      </c>
      <c r="K342" t="s">
        <v>133</v>
      </c>
      <c r="L342" s="10">
        <v>1.1935077777098562</v>
      </c>
      <c r="N342" t="s">
        <v>152</v>
      </c>
      <c r="O342" s="10">
        <v>1.3982104540734688</v>
      </c>
      <c r="Q342" t="s">
        <v>329</v>
      </c>
      <c r="R342" s="10">
        <v>1.5293840492046931</v>
      </c>
      <c r="T342" t="s">
        <v>406</v>
      </c>
      <c r="U342" s="10">
        <v>1.9426386187302636</v>
      </c>
      <c r="W342" t="s">
        <v>335</v>
      </c>
      <c r="X342" s="10">
        <v>1.3023559026716502</v>
      </c>
    </row>
    <row r="343" spans="2:24">
      <c r="B343" t="s">
        <v>484</v>
      </c>
      <c r="C343" s="10">
        <v>1.3722547586767306</v>
      </c>
      <c r="E343" t="s">
        <v>480</v>
      </c>
      <c r="F343" s="10">
        <v>1.380357277543991</v>
      </c>
      <c r="H343" t="s">
        <v>235</v>
      </c>
      <c r="I343" s="10">
        <v>1.0896037663796319</v>
      </c>
      <c r="K343" t="s">
        <v>265</v>
      </c>
      <c r="L343" s="10">
        <v>1.1905425443773272</v>
      </c>
      <c r="N343" t="s">
        <v>343</v>
      </c>
      <c r="O343" s="10">
        <v>1.3786453673877177</v>
      </c>
      <c r="Q343" t="s">
        <v>407</v>
      </c>
      <c r="R343" s="10">
        <v>1.5211976979283317</v>
      </c>
      <c r="T343" t="s">
        <v>422</v>
      </c>
      <c r="U343" s="10">
        <v>1.9000758390514356</v>
      </c>
      <c r="W343" t="s">
        <v>474</v>
      </c>
      <c r="X343" s="10">
        <v>1.2936177419231156</v>
      </c>
    </row>
    <row r="344" spans="2:24">
      <c r="B344" t="s">
        <v>143</v>
      </c>
      <c r="C344" s="10">
        <v>1.3659219031434375</v>
      </c>
      <c r="E344" t="s">
        <v>394</v>
      </c>
      <c r="F344" s="10">
        <v>1.368705765394564</v>
      </c>
      <c r="H344" t="s">
        <v>305</v>
      </c>
      <c r="I344" s="10">
        <v>1.088582628564762</v>
      </c>
      <c r="K344" t="s">
        <v>201</v>
      </c>
      <c r="L344" s="10">
        <v>1.185778980767894</v>
      </c>
      <c r="N344" t="s">
        <v>159</v>
      </c>
      <c r="O344" s="10">
        <v>1.3620095037031534</v>
      </c>
      <c r="Q344" t="s">
        <v>388</v>
      </c>
      <c r="R344" s="10">
        <v>1.5061205709254719</v>
      </c>
      <c r="T344" t="s">
        <v>173</v>
      </c>
      <c r="U344" s="10">
        <v>1.8668908725822959</v>
      </c>
      <c r="W344" t="s">
        <v>185</v>
      </c>
      <c r="X344" s="10">
        <v>1.2903663602338757</v>
      </c>
    </row>
    <row r="345" spans="2:24">
      <c r="B345" t="s">
        <v>505</v>
      </c>
      <c r="C345" s="10">
        <v>1.3659219031434375</v>
      </c>
      <c r="E345" t="s">
        <v>217</v>
      </c>
      <c r="F345" s="10">
        <v>1.3568576737442823</v>
      </c>
      <c r="H345" t="s">
        <v>516</v>
      </c>
      <c r="I345" s="10">
        <v>1.0806856106367972</v>
      </c>
      <c r="K345" t="s">
        <v>343</v>
      </c>
      <c r="L345" s="10">
        <v>1.1762518535490276</v>
      </c>
      <c r="N345" t="s">
        <v>277</v>
      </c>
      <c r="O345" s="10">
        <v>1.3620095037031534</v>
      </c>
      <c r="Q345" t="s">
        <v>208</v>
      </c>
      <c r="R345" s="10">
        <v>1.4933496801739805</v>
      </c>
      <c r="T345" t="s">
        <v>300</v>
      </c>
      <c r="U345" s="10">
        <v>1.8465965274806204</v>
      </c>
      <c r="W345" t="s">
        <v>133</v>
      </c>
      <c r="X345" s="10">
        <v>1.2896076029625227</v>
      </c>
    </row>
    <row r="346" spans="2:24">
      <c r="B346" t="s">
        <v>159</v>
      </c>
      <c r="C346" s="10">
        <v>1.3620095037031534</v>
      </c>
      <c r="E346" t="s">
        <v>208</v>
      </c>
      <c r="F346" s="10">
        <v>1.3287191544462107</v>
      </c>
      <c r="H346" t="s">
        <v>268</v>
      </c>
      <c r="I346" s="10">
        <v>1.0409346343121857</v>
      </c>
      <c r="K346" t="s">
        <v>348</v>
      </c>
      <c r="L346" s="10">
        <v>1.1572250693892581</v>
      </c>
      <c r="N346" t="s">
        <v>336</v>
      </c>
      <c r="O346" s="10">
        <v>1.3529592661105745</v>
      </c>
      <c r="Q346" t="s">
        <v>498</v>
      </c>
      <c r="R346" s="10">
        <v>1.491181076581674</v>
      </c>
      <c r="T346" t="s">
        <v>486</v>
      </c>
      <c r="U346" s="10">
        <v>1.8163923751503175</v>
      </c>
      <c r="W346" t="s">
        <v>392</v>
      </c>
      <c r="X346" s="10">
        <v>1.2667595621282581</v>
      </c>
    </row>
    <row r="347" spans="2:24">
      <c r="B347" t="s">
        <v>277</v>
      </c>
      <c r="C347" s="10">
        <v>1.3620095037031534</v>
      </c>
      <c r="E347" t="s">
        <v>143</v>
      </c>
      <c r="F347" s="10">
        <v>1.3261902174068831</v>
      </c>
      <c r="H347" t="s">
        <v>419</v>
      </c>
      <c r="I347" s="10">
        <v>1.0268952035455992</v>
      </c>
      <c r="K347" t="s">
        <v>102</v>
      </c>
      <c r="L347" s="10">
        <v>1.1476704718924287</v>
      </c>
      <c r="N347" t="s">
        <v>506</v>
      </c>
      <c r="O347" s="10">
        <v>1.3520131048835329</v>
      </c>
      <c r="Q347" t="s">
        <v>261</v>
      </c>
      <c r="R347" s="10">
        <v>1.4811253078712721</v>
      </c>
      <c r="T347" t="s">
        <v>287</v>
      </c>
      <c r="U347" s="10">
        <v>1.7911431264343285</v>
      </c>
      <c r="W347" t="s">
        <v>251</v>
      </c>
      <c r="X347" s="10">
        <v>1.25927940357983</v>
      </c>
    </row>
    <row r="348" spans="2:24">
      <c r="B348" t="s">
        <v>336</v>
      </c>
      <c r="C348" s="10">
        <v>1.3529592661105745</v>
      </c>
      <c r="E348" t="s">
        <v>505</v>
      </c>
      <c r="F348" s="10">
        <v>1.3261902174068831</v>
      </c>
      <c r="H348" t="s">
        <v>151</v>
      </c>
      <c r="I348" s="10">
        <v>1.017930135697066</v>
      </c>
      <c r="K348" t="s">
        <v>168</v>
      </c>
      <c r="L348" s="10">
        <v>1.1466243449848521</v>
      </c>
      <c r="N348" t="s">
        <v>399</v>
      </c>
      <c r="O348" s="10">
        <v>1.3492812739045172</v>
      </c>
      <c r="Q348" t="s">
        <v>339</v>
      </c>
      <c r="R348" s="10">
        <v>1.4539748151331506</v>
      </c>
      <c r="T348" t="s">
        <v>411</v>
      </c>
      <c r="U348" s="10">
        <v>1.7911431264343283</v>
      </c>
      <c r="W348" t="s">
        <v>401</v>
      </c>
      <c r="X348" s="10">
        <v>1.2584649969370536</v>
      </c>
    </row>
    <row r="349" spans="2:24">
      <c r="B349" t="s">
        <v>180</v>
      </c>
      <c r="C349" s="10">
        <v>1.3471771698448516</v>
      </c>
      <c r="E349" t="s">
        <v>241</v>
      </c>
      <c r="F349" s="10">
        <v>1.3253286165246152</v>
      </c>
      <c r="H349" t="s">
        <v>495</v>
      </c>
      <c r="I349" s="10">
        <v>1.0131233523799648</v>
      </c>
      <c r="K349" t="s">
        <v>345</v>
      </c>
      <c r="L349" s="10">
        <v>1.1466243449848521</v>
      </c>
      <c r="N349" t="s">
        <v>129</v>
      </c>
      <c r="O349" s="10">
        <v>1.3439090285179958</v>
      </c>
      <c r="Q349" t="s">
        <v>180</v>
      </c>
      <c r="R349" s="10">
        <v>1.4502493201998679</v>
      </c>
      <c r="T349" t="s">
        <v>275</v>
      </c>
      <c r="U349" s="10">
        <v>1.7822157934768839</v>
      </c>
      <c r="W349" t="s">
        <v>484</v>
      </c>
      <c r="X349" s="10">
        <v>1.25459398416251</v>
      </c>
    </row>
    <row r="350" spans="2:24">
      <c r="B350" t="s">
        <v>129</v>
      </c>
      <c r="C350" s="10">
        <v>1.3439090285179958</v>
      </c>
      <c r="E350" t="s">
        <v>261</v>
      </c>
      <c r="F350" s="10">
        <v>1.324528668867571</v>
      </c>
      <c r="H350" t="s">
        <v>433</v>
      </c>
      <c r="I350" s="10">
        <v>1</v>
      </c>
      <c r="K350" t="s">
        <v>274</v>
      </c>
      <c r="L350" s="10">
        <v>1.1267033262961037</v>
      </c>
      <c r="N350" t="s">
        <v>404</v>
      </c>
      <c r="O350" s="10">
        <v>1.3274540510544492</v>
      </c>
      <c r="Q350" t="s">
        <v>444</v>
      </c>
      <c r="R350" s="10">
        <v>1.4447726229345057</v>
      </c>
      <c r="T350" t="s">
        <v>471</v>
      </c>
      <c r="U350" s="10">
        <v>1.7780487228740862</v>
      </c>
      <c r="W350" t="s">
        <v>265</v>
      </c>
      <c r="X350" s="10">
        <v>1.2418847221373202</v>
      </c>
    </row>
    <row r="351" spans="2:24">
      <c r="B351" t="s">
        <v>133</v>
      </c>
      <c r="C351" s="10">
        <v>1.3353059419723938</v>
      </c>
      <c r="E351" t="s">
        <v>251</v>
      </c>
      <c r="F351" s="10">
        <v>1.3172434159194391</v>
      </c>
      <c r="H351" t="s">
        <v>123</v>
      </c>
      <c r="I351" s="10">
        <v>1</v>
      </c>
      <c r="K351" t="s">
        <v>221</v>
      </c>
      <c r="L351" s="10">
        <v>1.1143255266263963</v>
      </c>
      <c r="N351" t="s">
        <v>427</v>
      </c>
      <c r="O351" s="10">
        <v>1.3247252672956622</v>
      </c>
      <c r="Q351" t="s">
        <v>275</v>
      </c>
      <c r="R351" s="10">
        <v>1.4445992702137636</v>
      </c>
      <c r="T351" t="s">
        <v>351</v>
      </c>
      <c r="U351" s="10">
        <v>1.7624495057234244</v>
      </c>
      <c r="W351" t="s">
        <v>201</v>
      </c>
      <c r="X351" s="10">
        <v>1.2358376040838872</v>
      </c>
    </row>
    <row r="352" spans="2:24">
      <c r="B352" t="s">
        <v>335</v>
      </c>
      <c r="C352" s="10">
        <v>1.315615608949865</v>
      </c>
      <c r="E352" t="s">
        <v>193</v>
      </c>
      <c r="F352" s="10">
        <v>1.3032802164672459</v>
      </c>
      <c r="H352" t="s">
        <v>375</v>
      </c>
      <c r="I352" s="10">
        <v>1</v>
      </c>
      <c r="K352" t="s">
        <v>288</v>
      </c>
      <c r="L352" s="10">
        <v>1.1064225665926961</v>
      </c>
      <c r="N352" t="s">
        <v>102</v>
      </c>
      <c r="O352" s="10">
        <v>1.3172434159194391</v>
      </c>
      <c r="Q352" t="s">
        <v>244</v>
      </c>
      <c r="R352" s="10">
        <v>1.4432074532996593</v>
      </c>
      <c r="T352" t="s">
        <v>370</v>
      </c>
      <c r="U352" s="10">
        <v>1.762170177509309</v>
      </c>
      <c r="W352" t="s">
        <v>348</v>
      </c>
      <c r="X352" s="10">
        <v>1.2353061774070497</v>
      </c>
    </row>
    <row r="353" spans="2:24">
      <c r="B353" t="s">
        <v>394</v>
      </c>
      <c r="C353" s="10">
        <v>1.3077080781476804</v>
      </c>
      <c r="E353" t="s">
        <v>221</v>
      </c>
      <c r="F353" s="10">
        <v>1.2993068980086875</v>
      </c>
      <c r="H353" t="s">
        <v>362</v>
      </c>
      <c r="I353" s="10">
        <v>1</v>
      </c>
      <c r="K353" t="s">
        <v>258</v>
      </c>
      <c r="L353" s="10">
        <v>1.0952712721886637</v>
      </c>
      <c r="N353" t="s">
        <v>394</v>
      </c>
      <c r="O353" s="10">
        <v>1.3077080781476804</v>
      </c>
      <c r="Q353" t="s">
        <v>350</v>
      </c>
      <c r="R353" s="10">
        <v>1.4392883245781181</v>
      </c>
      <c r="T353" t="s">
        <v>429</v>
      </c>
      <c r="U353" s="10">
        <v>1.7224738140973659</v>
      </c>
      <c r="W353" t="s">
        <v>234</v>
      </c>
      <c r="X353" s="10">
        <v>1.2238874896433596</v>
      </c>
    </row>
    <row r="354" spans="2:24">
      <c r="B354" t="s">
        <v>251</v>
      </c>
      <c r="C354" s="10">
        <v>1.2805573653699438</v>
      </c>
      <c r="E354" t="s">
        <v>350</v>
      </c>
      <c r="F354" s="10">
        <v>1.2963087846182171</v>
      </c>
      <c r="H354" t="s">
        <v>197</v>
      </c>
      <c r="I354" s="10">
        <v>1</v>
      </c>
      <c r="K354" t="s">
        <v>305</v>
      </c>
      <c r="L354" s="10">
        <v>1.0943047961797359</v>
      </c>
      <c r="N354" t="s">
        <v>208</v>
      </c>
      <c r="O354" s="10">
        <v>1.3072990617230613</v>
      </c>
      <c r="Q354" t="s">
        <v>133</v>
      </c>
      <c r="R354" s="10">
        <v>1.4305597208791103</v>
      </c>
      <c r="T354" t="s">
        <v>449</v>
      </c>
      <c r="U354" s="10">
        <v>1.7131145377060264</v>
      </c>
      <c r="W354" t="s">
        <v>343</v>
      </c>
      <c r="X354" s="10">
        <v>1.2237433679770211</v>
      </c>
    </row>
    <row r="355" spans="2:24">
      <c r="B355" t="s">
        <v>348</v>
      </c>
      <c r="C355" s="10">
        <v>1.2724360778525701</v>
      </c>
      <c r="E355" t="s">
        <v>133</v>
      </c>
      <c r="F355" s="10">
        <v>1.2868821711530567</v>
      </c>
      <c r="H355" t="s">
        <v>134</v>
      </c>
      <c r="I355" s="10">
        <v>1</v>
      </c>
      <c r="K355" t="s">
        <v>323</v>
      </c>
      <c r="L355" s="10">
        <v>1.0921029272024179</v>
      </c>
      <c r="N355" t="s">
        <v>251</v>
      </c>
      <c r="O355" s="10">
        <v>1.2805573653699438</v>
      </c>
      <c r="Q355" t="s">
        <v>480</v>
      </c>
      <c r="R355" s="10">
        <v>1.4132159714974268</v>
      </c>
      <c r="T355" t="s">
        <v>415</v>
      </c>
      <c r="U355" s="10">
        <v>1.7131145377060264</v>
      </c>
      <c r="W355" t="s">
        <v>394</v>
      </c>
      <c r="X355" s="10">
        <v>1.2146186140859081</v>
      </c>
    </row>
    <row r="356" spans="2:24">
      <c r="B356" t="s">
        <v>241</v>
      </c>
      <c r="C356" s="10">
        <v>1.2715071277773651</v>
      </c>
      <c r="E356" t="s">
        <v>506</v>
      </c>
      <c r="F356" s="10">
        <v>1.2600260762976192</v>
      </c>
      <c r="H356" t="s">
        <v>92</v>
      </c>
      <c r="I356" s="10">
        <v>0</v>
      </c>
      <c r="K356" t="s">
        <v>230</v>
      </c>
      <c r="L356" s="10">
        <v>1.0838088350153803</v>
      </c>
      <c r="N356" t="s">
        <v>461</v>
      </c>
      <c r="O356" s="10">
        <v>1.278335943396282</v>
      </c>
      <c r="Q356" t="s">
        <v>335</v>
      </c>
      <c r="R356" s="10">
        <v>1.4093175638180617</v>
      </c>
      <c r="T356" t="s">
        <v>303</v>
      </c>
      <c r="U356" s="10">
        <v>1.686204555151082</v>
      </c>
      <c r="W356" t="s">
        <v>217</v>
      </c>
      <c r="X356" s="10">
        <v>1.203245380669149</v>
      </c>
    </row>
    <row r="357" spans="2:24">
      <c r="B357" t="s">
        <v>244</v>
      </c>
      <c r="C357" s="10">
        <v>1.2680889003688631</v>
      </c>
      <c r="E357" t="s">
        <v>474</v>
      </c>
      <c r="F357" s="10">
        <v>1.2599261756193492</v>
      </c>
      <c r="H357" t="s">
        <v>460</v>
      </c>
      <c r="I357" s="10">
        <v>0</v>
      </c>
      <c r="K357" t="s">
        <v>299</v>
      </c>
      <c r="L357" s="10">
        <v>1.0809805813603641</v>
      </c>
      <c r="N357" t="s">
        <v>474</v>
      </c>
      <c r="O357" s="10">
        <v>1.2724360778525701</v>
      </c>
      <c r="Q357" t="s">
        <v>152</v>
      </c>
      <c r="R357" s="10">
        <v>1.4048964567403774</v>
      </c>
      <c r="T357" t="s">
        <v>491</v>
      </c>
      <c r="U357" s="10">
        <v>1.6817297153317083</v>
      </c>
      <c r="W357" t="s">
        <v>212</v>
      </c>
      <c r="X357" s="10">
        <v>1.2007324414811587</v>
      </c>
    </row>
    <row r="358" spans="2:24">
      <c r="B358" t="s">
        <v>265</v>
      </c>
      <c r="C358" s="10">
        <v>1.2524924871598921</v>
      </c>
      <c r="E358" t="s">
        <v>258</v>
      </c>
      <c r="F358" s="10">
        <v>1.2494224150072395</v>
      </c>
      <c r="H358" t="s">
        <v>385</v>
      </c>
      <c r="I358" s="10">
        <v>0</v>
      </c>
      <c r="K358" t="s">
        <v>154</v>
      </c>
      <c r="L358" s="10">
        <v>1.0786125346946291</v>
      </c>
      <c r="N358" t="s">
        <v>241</v>
      </c>
      <c r="O358" s="10">
        <v>1.2715071277773651</v>
      </c>
      <c r="Q358" t="s">
        <v>506</v>
      </c>
      <c r="R358" s="10">
        <v>1.3854979174869198</v>
      </c>
      <c r="T358" t="s">
        <v>131</v>
      </c>
      <c r="U358" s="10">
        <v>1.6716624689300785</v>
      </c>
      <c r="W358" t="s">
        <v>241</v>
      </c>
      <c r="X358" s="10">
        <v>1.1893693653699191</v>
      </c>
    </row>
    <row r="359" spans="2:24">
      <c r="B359" t="s">
        <v>480</v>
      </c>
      <c r="C359" s="10">
        <v>1.2499475462085641</v>
      </c>
      <c r="E359" t="s">
        <v>212</v>
      </c>
      <c r="F359" s="10">
        <v>1.2456078058731141</v>
      </c>
      <c r="H359" t="s">
        <v>241</v>
      </c>
      <c r="I359" s="10">
        <v>0</v>
      </c>
      <c r="K359" t="s">
        <v>242</v>
      </c>
      <c r="L359" s="10">
        <v>1.0762170177509309</v>
      </c>
      <c r="N359" t="s">
        <v>133</v>
      </c>
      <c r="O359" s="10">
        <v>1.2681882720492172</v>
      </c>
      <c r="Q359" t="s">
        <v>159</v>
      </c>
      <c r="R359" s="10">
        <v>1.3680876879457977</v>
      </c>
      <c r="T359" t="s">
        <v>466</v>
      </c>
      <c r="U359" s="10">
        <v>1.6458395813186653</v>
      </c>
      <c r="W359" t="s">
        <v>102</v>
      </c>
      <c r="X359" s="10">
        <v>1.187460659656423</v>
      </c>
    </row>
    <row r="360" spans="2:24">
      <c r="B360" t="s">
        <v>201</v>
      </c>
      <c r="C360" s="10">
        <v>1.2461801749808947</v>
      </c>
      <c r="E360" t="s">
        <v>404</v>
      </c>
      <c r="F360" s="10">
        <v>1.2418847221373202</v>
      </c>
      <c r="H360" t="s">
        <v>357</v>
      </c>
      <c r="I360" s="10">
        <v>0</v>
      </c>
      <c r="K360" t="s">
        <v>188</v>
      </c>
      <c r="L360" s="10">
        <v>1.0619263269226313</v>
      </c>
      <c r="N360" t="s">
        <v>484</v>
      </c>
      <c r="O360" s="10">
        <v>1.2595856235974814</v>
      </c>
      <c r="Q360" t="s">
        <v>277</v>
      </c>
      <c r="R360" s="10">
        <v>1.3680876879457977</v>
      </c>
      <c r="T360" t="s">
        <v>193</v>
      </c>
      <c r="U360" s="10">
        <v>1.6364858915807139</v>
      </c>
      <c r="W360" t="s">
        <v>143</v>
      </c>
      <c r="X360" s="10">
        <v>1.185778980767894</v>
      </c>
    </row>
    <row r="361" spans="2:24">
      <c r="B361" t="s">
        <v>343</v>
      </c>
      <c r="C361" s="10">
        <v>1.2335555506229001</v>
      </c>
      <c r="E361" t="s">
        <v>427</v>
      </c>
      <c r="F361" s="10">
        <v>1.2398690161195092</v>
      </c>
      <c r="H361" t="s">
        <v>394</v>
      </c>
      <c r="I361" s="10">
        <v>0</v>
      </c>
      <c r="K361" t="s">
        <v>436</v>
      </c>
      <c r="L361" s="10">
        <v>1.0523991997037649</v>
      </c>
      <c r="N361" t="s">
        <v>221</v>
      </c>
      <c r="O361" s="10">
        <v>1.2456078058731141</v>
      </c>
      <c r="Q361" t="s">
        <v>336</v>
      </c>
      <c r="R361" s="10">
        <v>1.3588854957471528</v>
      </c>
      <c r="T361" t="s">
        <v>455</v>
      </c>
      <c r="U361" s="10">
        <v>1.6289686586142564</v>
      </c>
      <c r="W361" t="s">
        <v>505</v>
      </c>
      <c r="X361" s="10">
        <v>1.185778980767894</v>
      </c>
    </row>
    <row r="362" spans="2:24">
      <c r="B362" t="s">
        <v>474</v>
      </c>
      <c r="C362" s="10">
        <v>1.2330917640618586</v>
      </c>
      <c r="E362" t="s">
        <v>348</v>
      </c>
      <c r="F362" s="10">
        <v>1.2330917640618586</v>
      </c>
      <c r="H362" t="s">
        <v>303</v>
      </c>
      <c r="I362" s="10">
        <v>0</v>
      </c>
      <c r="K362" t="s">
        <v>235</v>
      </c>
      <c r="L362" s="10">
        <v>1.0462902893126469</v>
      </c>
      <c r="N362" t="s">
        <v>366</v>
      </c>
      <c r="O362" s="10">
        <v>1.245590538290837</v>
      </c>
      <c r="Q362" t="s">
        <v>404</v>
      </c>
      <c r="R362" s="10">
        <v>1.3586027139413208</v>
      </c>
      <c r="T362" t="s">
        <v>185</v>
      </c>
      <c r="U362" s="10">
        <v>1.6189295987637211</v>
      </c>
      <c r="W362" t="s">
        <v>161</v>
      </c>
      <c r="X362" s="10">
        <v>1.1756408862960139</v>
      </c>
    </row>
    <row r="363" spans="2:24">
      <c r="B363" t="s">
        <v>212</v>
      </c>
      <c r="C363" s="10">
        <v>1.2172057022218921</v>
      </c>
      <c r="E363" t="s">
        <v>484</v>
      </c>
      <c r="F363" s="10">
        <v>1.231871110209219</v>
      </c>
      <c r="H363" t="s">
        <v>446</v>
      </c>
      <c r="I363" s="10">
        <v>0</v>
      </c>
      <c r="K363" t="s">
        <v>516</v>
      </c>
      <c r="L363" s="10">
        <v>1.0428720724848985</v>
      </c>
      <c r="N363" t="s">
        <v>401</v>
      </c>
      <c r="O363" s="10">
        <v>1.2269874075665752</v>
      </c>
      <c r="Q363" t="s">
        <v>427</v>
      </c>
      <c r="R363" s="10">
        <v>1.3556143579918098</v>
      </c>
      <c r="T363" t="s">
        <v>290</v>
      </c>
      <c r="U363" s="10">
        <v>1.5302342230357733</v>
      </c>
      <c r="W363" t="s">
        <v>274</v>
      </c>
      <c r="X363" s="10">
        <v>1.1710617358156608</v>
      </c>
    </row>
    <row r="364" spans="2:24">
      <c r="B364" t="s">
        <v>401</v>
      </c>
      <c r="C364" s="10">
        <v>1.2019299981502438</v>
      </c>
      <c r="E364" t="s">
        <v>401</v>
      </c>
      <c r="F364" s="10">
        <v>1.2232391939502778</v>
      </c>
      <c r="H364" t="s">
        <v>234</v>
      </c>
      <c r="I364" s="10">
        <v>0</v>
      </c>
      <c r="K364" t="s">
        <v>281</v>
      </c>
      <c r="L364" s="10">
        <v>1.0403649738324166</v>
      </c>
      <c r="N364" t="s">
        <v>348</v>
      </c>
      <c r="O364" s="10">
        <v>1.2179029710399889</v>
      </c>
      <c r="Q364" t="s">
        <v>348</v>
      </c>
      <c r="R364" s="10">
        <v>1.349829773214277</v>
      </c>
      <c r="T364" t="s">
        <v>421</v>
      </c>
      <c r="U364" s="10">
        <v>1.5160527243552613</v>
      </c>
      <c r="W364" t="s">
        <v>221</v>
      </c>
      <c r="X364" s="10">
        <v>1.145130833282392</v>
      </c>
    </row>
    <row r="365" spans="2:24">
      <c r="B365" t="s">
        <v>102</v>
      </c>
      <c r="C365" s="10">
        <v>1.1956816775489163</v>
      </c>
      <c r="E365" t="s">
        <v>161</v>
      </c>
      <c r="F365" s="10">
        <v>1.2149068301389749</v>
      </c>
      <c r="H365" t="s">
        <v>198</v>
      </c>
      <c r="I365" s="10">
        <v>0</v>
      </c>
      <c r="K365" t="s">
        <v>379</v>
      </c>
      <c r="L365" s="10">
        <v>1.0366560862462131</v>
      </c>
      <c r="N365" t="s">
        <v>212</v>
      </c>
      <c r="O365" s="10">
        <v>1.2172057022218921</v>
      </c>
      <c r="Q365" t="s">
        <v>129</v>
      </c>
      <c r="R365" s="10">
        <v>1.3496833035485079</v>
      </c>
      <c r="T365" t="s">
        <v>244</v>
      </c>
      <c r="U365" s="10">
        <v>1.4645384404409207</v>
      </c>
      <c r="W365" t="s">
        <v>258</v>
      </c>
      <c r="X365" s="10">
        <v>1.12094236106866</v>
      </c>
    </row>
    <row r="366" spans="2:24">
      <c r="B366" t="s">
        <v>161</v>
      </c>
      <c r="C366" s="10">
        <v>1.1900549894441554</v>
      </c>
      <c r="E366" t="s">
        <v>299</v>
      </c>
      <c r="F366" s="10">
        <v>1.2120090527561536</v>
      </c>
      <c r="H366" t="s">
        <v>351</v>
      </c>
      <c r="I366" s="10">
        <v>0</v>
      </c>
      <c r="K366" t="s">
        <v>405</v>
      </c>
      <c r="L366" s="10">
        <v>1.0325831877744116</v>
      </c>
      <c r="N366" t="s">
        <v>258</v>
      </c>
      <c r="O366" s="10">
        <v>1.2046731715609285</v>
      </c>
      <c r="Q366" t="s">
        <v>265</v>
      </c>
      <c r="R366" s="10">
        <v>1.3274540510544492</v>
      </c>
      <c r="T366" t="s">
        <v>399</v>
      </c>
      <c r="U366" s="10">
        <v>1.463742220418438</v>
      </c>
      <c r="W366" t="s">
        <v>154</v>
      </c>
      <c r="X366" s="10">
        <v>1.1176530887035248</v>
      </c>
    </row>
    <row r="367" spans="2:24">
      <c r="B367" t="s">
        <v>274</v>
      </c>
      <c r="C367" s="10">
        <v>1.1745956905050676</v>
      </c>
      <c r="E367" t="s">
        <v>461</v>
      </c>
      <c r="F367" s="10">
        <v>1.2056020138167221</v>
      </c>
      <c r="H367" t="s">
        <v>449</v>
      </c>
      <c r="I367" s="10">
        <v>0</v>
      </c>
      <c r="K367" t="s">
        <v>268</v>
      </c>
      <c r="L367" s="10">
        <v>1.024188472213732</v>
      </c>
      <c r="N367" t="s">
        <v>161</v>
      </c>
      <c r="O367" s="10">
        <v>1.1900549894441554</v>
      </c>
      <c r="Q367" t="s">
        <v>201</v>
      </c>
      <c r="R367" s="10">
        <v>1.3192676997780881</v>
      </c>
      <c r="T367" t="s">
        <v>394</v>
      </c>
      <c r="U367" s="10">
        <v>1.4574697034340547</v>
      </c>
      <c r="W367" t="s">
        <v>288</v>
      </c>
      <c r="X367" s="10">
        <v>1.1165458820309293</v>
      </c>
    </row>
    <row r="368" spans="2:24">
      <c r="B368" t="s">
        <v>221</v>
      </c>
      <c r="C368" s="10">
        <v>1.1514954922959353</v>
      </c>
      <c r="E368" t="s">
        <v>242</v>
      </c>
      <c r="F368" s="10">
        <v>1.1995379320057915</v>
      </c>
      <c r="H368" t="s">
        <v>462</v>
      </c>
      <c r="I368" s="10">
        <v>0</v>
      </c>
      <c r="K368" t="s">
        <v>495</v>
      </c>
      <c r="L368" s="10">
        <v>1.0144590496233163</v>
      </c>
      <c r="N368" t="s">
        <v>299</v>
      </c>
      <c r="O368" s="10">
        <v>1.1739721958267892</v>
      </c>
      <c r="Q368" t="s">
        <v>461</v>
      </c>
      <c r="R368" s="10">
        <v>1.3048123068501227</v>
      </c>
      <c r="T368" t="s">
        <v>412</v>
      </c>
      <c r="U368" s="10">
        <v>1.4460700606491426</v>
      </c>
      <c r="W368" t="s">
        <v>299</v>
      </c>
      <c r="X368" s="10">
        <v>1.1028010069083611</v>
      </c>
    </row>
    <row r="369" spans="2:24">
      <c r="B369" t="s">
        <v>154</v>
      </c>
      <c r="C369" s="10">
        <v>1.136218038926285</v>
      </c>
      <c r="E369" t="s">
        <v>366</v>
      </c>
      <c r="F369" s="10">
        <v>1.1814135416029901</v>
      </c>
      <c r="H369" t="s">
        <v>379</v>
      </c>
      <c r="I369" s="10">
        <v>0</v>
      </c>
      <c r="K369" t="s">
        <v>419</v>
      </c>
      <c r="L369" s="10">
        <v>1.0142906908282996</v>
      </c>
      <c r="N369" t="s">
        <v>242</v>
      </c>
      <c r="O369" s="10">
        <v>1.1637385372487428</v>
      </c>
      <c r="Q369" t="s">
        <v>343</v>
      </c>
      <c r="R369" s="10">
        <v>1.3028949972253656</v>
      </c>
      <c r="T369" t="s">
        <v>500</v>
      </c>
      <c r="U369" s="10">
        <v>1.4398357066043306</v>
      </c>
      <c r="W369" t="s">
        <v>242</v>
      </c>
      <c r="X369" s="10">
        <v>1.096753888854928</v>
      </c>
    </row>
    <row r="370" spans="2:24">
      <c r="B370" t="s">
        <v>288</v>
      </c>
      <c r="C370" s="10">
        <v>1.1299630878096745</v>
      </c>
      <c r="E370" t="s">
        <v>188</v>
      </c>
      <c r="F370" s="10">
        <v>1.1621245697547056</v>
      </c>
      <c r="H370" t="s">
        <v>328</v>
      </c>
      <c r="I370" s="10">
        <v>0</v>
      </c>
      <c r="K370" t="s">
        <v>151</v>
      </c>
      <c r="L370" s="10">
        <v>1.0095271272188664</v>
      </c>
      <c r="N370" t="s">
        <v>168</v>
      </c>
      <c r="O370" s="10">
        <v>1.1614598953296664</v>
      </c>
      <c r="Q370" t="s">
        <v>251</v>
      </c>
      <c r="R370" s="10">
        <v>1.2852679581579933</v>
      </c>
      <c r="T370" t="s">
        <v>480</v>
      </c>
      <c r="U370" s="10">
        <v>1.4331035083810089</v>
      </c>
      <c r="W370" t="s">
        <v>305</v>
      </c>
      <c r="X370" s="10">
        <v>1.0844435161100241</v>
      </c>
    </row>
    <row r="371" spans="2:24">
      <c r="B371" t="s">
        <v>258</v>
      </c>
      <c r="C371" s="10">
        <v>1.1262462435799461</v>
      </c>
      <c r="E371" t="s">
        <v>288</v>
      </c>
      <c r="F371" s="10">
        <v>1.1468088709615578</v>
      </c>
      <c r="H371" t="s">
        <v>238</v>
      </c>
      <c r="I371" s="10">
        <v>0</v>
      </c>
      <c r="K371" t="s">
        <v>499</v>
      </c>
      <c r="L371" s="10">
        <v>1</v>
      </c>
      <c r="N371" t="s">
        <v>345</v>
      </c>
      <c r="O371" s="10">
        <v>1.1614598953296664</v>
      </c>
      <c r="Q371" t="s">
        <v>484</v>
      </c>
      <c r="R371" s="10">
        <v>1.2723095618842679</v>
      </c>
      <c r="T371" t="s">
        <v>241</v>
      </c>
      <c r="U371" s="10">
        <v>1.403649738324166</v>
      </c>
      <c r="W371" t="s">
        <v>230</v>
      </c>
      <c r="X371" s="10">
        <v>1.0818635127636123</v>
      </c>
    </row>
    <row r="372" spans="2:24">
      <c r="B372" t="s">
        <v>230</v>
      </c>
      <c r="C372" s="10">
        <v>1.1221869541540435</v>
      </c>
      <c r="E372" t="s">
        <v>436</v>
      </c>
      <c r="F372" s="10">
        <v>1.1371823282539817</v>
      </c>
      <c r="H372" t="s">
        <v>415</v>
      </c>
      <c r="I372" s="10">
        <v>0</v>
      </c>
      <c r="K372" t="s">
        <v>517</v>
      </c>
      <c r="L372" s="10">
        <v>1</v>
      </c>
      <c r="N372" t="s">
        <v>188</v>
      </c>
      <c r="O372" s="10">
        <v>1.1330375615146036</v>
      </c>
      <c r="Q372" t="s">
        <v>366</v>
      </c>
      <c r="R372" s="10">
        <v>1.2689520354559907</v>
      </c>
      <c r="T372" t="s">
        <v>484</v>
      </c>
      <c r="U372" s="10">
        <v>1.3450343407600145</v>
      </c>
      <c r="W372" t="s">
        <v>188</v>
      </c>
      <c r="X372" s="10">
        <v>1.0786125346946291</v>
      </c>
    </row>
    <row r="373" spans="2:24">
      <c r="B373" t="s">
        <v>168</v>
      </c>
      <c r="C373" s="10">
        <v>1.1125913548133655</v>
      </c>
      <c r="E373" t="s">
        <v>154</v>
      </c>
      <c r="F373" s="10">
        <v>1.1165458820309293</v>
      </c>
      <c r="H373" t="s">
        <v>363</v>
      </c>
      <c r="I373" s="10">
        <v>0</v>
      </c>
      <c r="K373" t="s">
        <v>197</v>
      </c>
      <c r="L373" s="10">
        <v>1</v>
      </c>
      <c r="N373" t="s">
        <v>274</v>
      </c>
      <c r="O373" s="10">
        <v>1.1146089178690572</v>
      </c>
      <c r="Q373" t="s">
        <v>399</v>
      </c>
      <c r="R373" s="10">
        <v>1.2635838530553027</v>
      </c>
      <c r="T373" t="s">
        <v>261</v>
      </c>
      <c r="U373" s="10">
        <v>1.3387607536061885</v>
      </c>
      <c r="W373" t="s">
        <v>436</v>
      </c>
      <c r="X373" s="10">
        <v>1.066518298587763</v>
      </c>
    </row>
    <row r="374" spans="2:24">
      <c r="B374" t="s">
        <v>345</v>
      </c>
      <c r="C374" s="10">
        <v>1.1125913548133655</v>
      </c>
      <c r="E374" t="s">
        <v>516</v>
      </c>
      <c r="F374" s="10">
        <v>1.1122400867532578</v>
      </c>
      <c r="H374" t="s">
        <v>288</v>
      </c>
      <c r="I374" s="10">
        <v>0</v>
      </c>
      <c r="K374" t="s">
        <v>353</v>
      </c>
      <c r="L374" s="10">
        <v>1</v>
      </c>
      <c r="N374" t="s">
        <v>436</v>
      </c>
      <c r="O374" s="10">
        <v>1.1125702443585106</v>
      </c>
      <c r="Q374" t="s">
        <v>102</v>
      </c>
      <c r="R374" s="10">
        <v>1.2537768895671981</v>
      </c>
      <c r="T374" t="s">
        <v>189</v>
      </c>
      <c r="U374" s="10">
        <v>1.3286858890508895</v>
      </c>
      <c r="W374" t="s">
        <v>235</v>
      </c>
      <c r="X374" s="10">
        <v>1.0614598123446122</v>
      </c>
    </row>
    <row r="375" spans="2:24">
      <c r="B375" t="s">
        <v>299</v>
      </c>
      <c r="C375" s="10">
        <v>1.107309307042954</v>
      </c>
      <c r="E375" t="s">
        <v>230</v>
      </c>
      <c r="F375" s="10">
        <v>1.1047831068663732</v>
      </c>
      <c r="H375" t="s">
        <v>347</v>
      </c>
      <c r="I375" s="10">
        <v>0</v>
      </c>
      <c r="K375" t="s">
        <v>227</v>
      </c>
      <c r="L375" s="10">
        <v>1</v>
      </c>
      <c r="N375" t="s">
        <v>154</v>
      </c>
      <c r="O375" s="10">
        <v>1.1089514855199945</v>
      </c>
      <c r="Q375" t="s">
        <v>212</v>
      </c>
      <c r="R375" s="10">
        <v>1.2208526127674786</v>
      </c>
      <c r="T375" t="s">
        <v>350</v>
      </c>
      <c r="U375" s="10">
        <v>1.3093032967708678</v>
      </c>
      <c r="W375" t="s">
        <v>168</v>
      </c>
      <c r="X375" s="10">
        <v>1.0571627633131981</v>
      </c>
    </row>
    <row r="376" spans="2:24">
      <c r="B376" t="s">
        <v>305</v>
      </c>
      <c r="C376" s="10">
        <v>1.1016369106656938</v>
      </c>
      <c r="E376" t="s">
        <v>345</v>
      </c>
      <c r="F376" s="10">
        <v>1.1003662207405793</v>
      </c>
      <c r="H376" t="s">
        <v>273</v>
      </c>
      <c r="I376" s="10">
        <v>0</v>
      </c>
      <c r="K376" t="s">
        <v>202</v>
      </c>
      <c r="L376" s="10">
        <v>1</v>
      </c>
      <c r="N376" t="s">
        <v>305</v>
      </c>
      <c r="O376" s="10">
        <v>1.0975985849573846</v>
      </c>
      <c r="Q376" t="s">
        <v>221</v>
      </c>
      <c r="R376" s="10">
        <v>1.1964724306326695</v>
      </c>
      <c r="T376" t="s">
        <v>511</v>
      </c>
      <c r="U376" s="10">
        <v>1.2953409437848573</v>
      </c>
      <c r="W376" t="s">
        <v>345</v>
      </c>
      <c r="X376" s="10">
        <v>1.0571627633131981</v>
      </c>
    </row>
    <row r="377" spans="2:24">
      <c r="B377" t="s">
        <v>242</v>
      </c>
      <c r="C377" s="10">
        <v>1.1009969948639569</v>
      </c>
      <c r="E377" t="s">
        <v>168</v>
      </c>
      <c r="F377" s="10">
        <v>1.1003662207405793</v>
      </c>
      <c r="H377" t="s">
        <v>426</v>
      </c>
      <c r="I377" s="10">
        <v>0</v>
      </c>
      <c r="K377" t="s">
        <v>114</v>
      </c>
      <c r="L377" s="10">
        <v>1</v>
      </c>
      <c r="N377" t="s">
        <v>516</v>
      </c>
      <c r="O377" s="10">
        <v>1.0921029272024179</v>
      </c>
      <c r="Q377" t="s">
        <v>161</v>
      </c>
      <c r="R377" s="10">
        <v>1.1932460361715438</v>
      </c>
      <c r="T377" t="s">
        <v>36</v>
      </c>
      <c r="U377" s="10">
        <v>1.2953409437848573</v>
      </c>
      <c r="W377" t="s">
        <v>323</v>
      </c>
      <c r="X377" s="10">
        <v>1.0568108096109756</v>
      </c>
    </row>
    <row r="378" spans="2:24">
      <c r="B378" t="s">
        <v>188</v>
      </c>
      <c r="C378" s="10">
        <v>1.0820600583269648</v>
      </c>
      <c r="E378" t="s">
        <v>323</v>
      </c>
      <c r="F378" s="10">
        <v>1.0975985849573846</v>
      </c>
      <c r="H378" t="s">
        <v>323</v>
      </c>
      <c r="I378" s="10">
        <v>0</v>
      </c>
      <c r="K378" t="s">
        <v>123</v>
      </c>
      <c r="L378" s="10">
        <v>1</v>
      </c>
      <c r="N378" t="s">
        <v>230</v>
      </c>
      <c r="O378" s="10">
        <v>1.0896506784853301</v>
      </c>
      <c r="Q378" t="s">
        <v>154</v>
      </c>
      <c r="R378" s="10">
        <v>1.1749148866071386</v>
      </c>
      <c r="T378" t="s">
        <v>506</v>
      </c>
      <c r="U378" s="10">
        <v>1.2714294236968839</v>
      </c>
      <c r="W378" t="s">
        <v>516</v>
      </c>
      <c r="X378" s="10">
        <v>1.0544240624808969</v>
      </c>
    </row>
    <row r="379" spans="2:24">
      <c r="B379" t="s">
        <v>323</v>
      </c>
      <c r="C379" s="10">
        <v>1.0814521383332094</v>
      </c>
      <c r="E379" t="s">
        <v>274</v>
      </c>
      <c r="F379" s="10">
        <v>1.0846596527480621</v>
      </c>
      <c r="H379" t="s">
        <v>487</v>
      </c>
      <c r="I379" s="10">
        <v>0</v>
      </c>
      <c r="K379" t="s">
        <v>347</v>
      </c>
      <c r="L379" s="10">
        <v>1</v>
      </c>
      <c r="N379" t="s">
        <v>323</v>
      </c>
      <c r="O379" s="10">
        <v>1.0814521383332094</v>
      </c>
      <c r="Q379" t="s">
        <v>258</v>
      </c>
      <c r="R379" s="10">
        <v>1.1637270255272247</v>
      </c>
      <c r="T379" t="s">
        <v>401</v>
      </c>
      <c r="U379" s="10">
        <v>1.2674924180313503</v>
      </c>
      <c r="W379" t="s">
        <v>268</v>
      </c>
      <c r="X379" s="10">
        <v>1.0362009503703153</v>
      </c>
    </row>
    <row r="380" spans="2:24">
      <c r="B380" t="s">
        <v>436</v>
      </c>
      <c r="C380" s="10">
        <v>1.0694354339689702</v>
      </c>
      <c r="E380" t="s">
        <v>235</v>
      </c>
      <c r="F380" s="10">
        <v>1.0721784380898061</v>
      </c>
      <c r="H380" t="s">
        <v>503</v>
      </c>
      <c r="I380" s="10">
        <v>0</v>
      </c>
      <c r="K380" t="s">
        <v>375</v>
      </c>
      <c r="L380" s="10">
        <v>1</v>
      </c>
      <c r="N380" t="s">
        <v>288</v>
      </c>
      <c r="O380" s="10">
        <v>1.0619263269226313</v>
      </c>
      <c r="Q380" t="s">
        <v>299</v>
      </c>
      <c r="R380" s="10">
        <v>1.1391679716981409</v>
      </c>
      <c r="T380" t="s">
        <v>404</v>
      </c>
      <c r="U380" s="10">
        <v>1.2524924871598921</v>
      </c>
      <c r="W380" t="s">
        <v>281</v>
      </c>
      <c r="X380" s="10">
        <v>1.0307009757341392</v>
      </c>
    </row>
    <row r="381" spans="2:24">
      <c r="B381" t="s">
        <v>516</v>
      </c>
      <c r="C381" s="10">
        <v>1.0568108096109756</v>
      </c>
      <c r="E381" t="s">
        <v>305</v>
      </c>
      <c r="F381" s="10">
        <v>1.0428720724848985</v>
      </c>
      <c r="H381" t="s">
        <v>224</v>
      </c>
      <c r="I381" s="10">
        <v>0</v>
      </c>
      <c r="K381" t="s">
        <v>362</v>
      </c>
      <c r="L381" s="10">
        <v>1</v>
      </c>
      <c r="N381" t="s">
        <v>235</v>
      </c>
      <c r="O381" s="10">
        <v>1.044345532391842</v>
      </c>
      <c r="Q381" t="s">
        <v>242</v>
      </c>
      <c r="R381" s="10">
        <v>1.1309816204217797</v>
      </c>
      <c r="T381" t="s">
        <v>427</v>
      </c>
      <c r="U381" s="10">
        <v>1.2503883831002263</v>
      </c>
      <c r="W381" t="s">
        <v>419</v>
      </c>
      <c r="X381" s="10">
        <v>1.0181413541602991</v>
      </c>
    </row>
    <row r="382" spans="2:24">
      <c r="B382" t="s">
        <v>268</v>
      </c>
      <c r="C382" s="10">
        <v>1.0419132427465492</v>
      </c>
      <c r="E382" t="s">
        <v>419</v>
      </c>
      <c r="F382" s="10">
        <v>1.0374133622510859</v>
      </c>
      <c r="H382" t="s">
        <v>505</v>
      </c>
      <c r="I382" s="10">
        <v>0</v>
      </c>
      <c r="K382" t="s">
        <v>134</v>
      </c>
      <c r="L382" s="10">
        <v>1</v>
      </c>
      <c r="N382" t="s">
        <v>379</v>
      </c>
      <c r="O382" s="10">
        <v>1.0403649738324166</v>
      </c>
      <c r="Q382" t="s">
        <v>274</v>
      </c>
      <c r="R382" s="10">
        <v>1.1255109498794622</v>
      </c>
      <c r="T382" t="s">
        <v>140</v>
      </c>
      <c r="U382" s="10">
        <v>1.233414616862226</v>
      </c>
      <c r="W382" t="s">
        <v>379</v>
      </c>
      <c r="X382" s="10">
        <v>1.0142906908282996</v>
      </c>
    </row>
    <row r="383" spans="2:24">
      <c r="B383" t="s">
        <v>379</v>
      </c>
      <c r="C383" s="10">
        <v>1.0281478387033414</v>
      </c>
      <c r="E383" t="s">
        <v>268</v>
      </c>
      <c r="F383" s="10">
        <v>1.0358602713941321</v>
      </c>
      <c r="H383" t="s">
        <v>243</v>
      </c>
      <c r="I383" s="10">
        <v>0</v>
      </c>
      <c r="K383" t="s">
        <v>245</v>
      </c>
      <c r="L383" s="10">
        <v>1</v>
      </c>
      <c r="N383" t="s">
        <v>405</v>
      </c>
      <c r="O383" s="10">
        <v>1.0358799767399258</v>
      </c>
      <c r="Q383" t="s">
        <v>288</v>
      </c>
      <c r="R383" s="10">
        <v>1.1089514855199945</v>
      </c>
      <c r="T383" t="s">
        <v>461</v>
      </c>
      <c r="U383" s="10">
        <v>1.2146186140859081</v>
      </c>
      <c r="W383" t="s">
        <v>405</v>
      </c>
      <c r="X383" s="10">
        <v>1.0127028362918218</v>
      </c>
    </row>
    <row r="384" spans="2:24">
      <c r="B384" t="s">
        <v>281</v>
      </c>
      <c r="C384" s="10">
        <v>1.0250915551851449</v>
      </c>
      <c r="E384" t="s">
        <v>281</v>
      </c>
      <c r="F384" s="10">
        <v>1.0281478387033414</v>
      </c>
      <c r="H384" t="s">
        <v>260</v>
      </c>
      <c r="I384" s="10">
        <v>0</v>
      </c>
      <c r="K384" t="s">
        <v>207</v>
      </c>
      <c r="L384" s="10">
        <v>1</v>
      </c>
      <c r="N384" t="s">
        <v>268</v>
      </c>
      <c r="O384" s="10">
        <v>1.0335235340061522</v>
      </c>
      <c r="Q384" t="s">
        <v>188</v>
      </c>
      <c r="R384" s="10">
        <v>1.1064225665926961</v>
      </c>
      <c r="T384" t="s">
        <v>366</v>
      </c>
      <c r="U384" s="10">
        <v>1.1893693653699189</v>
      </c>
      <c r="W384" t="s">
        <v>151</v>
      </c>
      <c r="X384" s="10">
        <v>1.0120942361068661</v>
      </c>
    </row>
    <row r="385" spans="2:24">
      <c r="B385" t="s">
        <v>405</v>
      </c>
      <c r="C385" s="10">
        <v>1.0250203010696368</v>
      </c>
      <c r="E385" t="s">
        <v>379</v>
      </c>
      <c r="F385" s="10">
        <v>1.0250915551851449</v>
      </c>
      <c r="H385" t="s">
        <v>168</v>
      </c>
      <c r="I385" s="10">
        <v>0</v>
      </c>
      <c r="K385" t="s">
        <v>313</v>
      </c>
      <c r="L385" s="10">
        <v>1</v>
      </c>
      <c r="N385" t="s">
        <v>419</v>
      </c>
      <c r="O385" s="10">
        <v>1.0307009757341392</v>
      </c>
      <c r="Q385" t="s">
        <v>230</v>
      </c>
      <c r="R385" s="10">
        <v>1.0905023759257884</v>
      </c>
      <c r="T385" t="s">
        <v>208</v>
      </c>
      <c r="U385" s="10">
        <v>1.17466399901255</v>
      </c>
      <c r="W385" t="s">
        <v>495</v>
      </c>
      <c r="X385" s="10">
        <v>1.0111518023045087</v>
      </c>
    </row>
    <row r="386" spans="2:24">
      <c r="B386" t="s">
        <v>419</v>
      </c>
      <c r="C386" s="10">
        <v>1.0189369365369918</v>
      </c>
      <c r="E386" t="s">
        <v>151</v>
      </c>
      <c r="F386" s="10">
        <v>1.0249422415007239</v>
      </c>
      <c r="H386" t="s">
        <v>356</v>
      </c>
      <c r="I386" s="10">
        <v>0</v>
      </c>
      <c r="K386" t="s">
        <v>386</v>
      </c>
      <c r="L386" s="10">
        <v>0</v>
      </c>
      <c r="N386" t="s">
        <v>151</v>
      </c>
      <c r="O386" s="10">
        <v>1.020467317156093</v>
      </c>
      <c r="Q386" t="s">
        <v>436</v>
      </c>
      <c r="R386" s="10">
        <v>1.0900498640399736</v>
      </c>
      <c r="T386" t="s">
        <v>133</v>
      </c>
      <c r="U386" s="10">
        <v>1.1524340355018619</v>
      </c>
      <c r="W386" t="s">
        <v>227</v>
      </c>
      <c r="X386" s="10">
        <v>1</v>
      </c>
    </row>
    <row r="387" spans="2:24">
      <c r="B387" t="s">
        <v>151</v>
      </c>
      <c r="C387" s="10">
        <v>1.0126246243579946</v>
      </c>
      <c r="E387" t="s">
        <v>405</v>
      </c>
      <c r="F387" s="10">
        <v>1.0223036046090177</v>
      </c>
      <c r="H387" t="s">
        <v>199</v>
      </c>
      <c r="I387" s="10">
        <v>0</v>
      </c>
      <c r="K387" t="s">
        <v>443</v>
      </c>
      <c r="L387" s="10">
        <v>0</v>
      </c>
      <c r="N387" t="s">
        <v>281</v>
      </c>
      <c r="O387" s="10">
        <v>1.0189369365369918</v>
      </c>
      <c r="Q387" t="s">
        <v>516</v>
      </c>
      <c r="R387" s="10">
        <v>1.0736771614872511</v>
      </c>
      <c r="T387" t="s">
        <v>348</v>
      </c>
      <c r="U387" s="10">
        <v>1.1238526538452627</v>
      </c>
      <c r="W387" t="s">
        <v>197</v>
      </c>
      <c r="X387" s="10">
        <v>1</v>
      </c>
    </row>
    <row r="388" spans="2:24">
      <c r="B388" t="s">
        <v>495</v>
      </c>
      <c r="C388" s="10">
        <v>1.0120669834567717</v>
      </c>
      <c r="E388" t="s">
        <v>495</v>
      </c>
      <c r="F388" s="10">
        <v>1.0136448781040619</v>
      </c>
      <c r="H388" t="s">
        <v>466</v>
      </c>
      <c r="I388" s="10">
        <v>0</v>
      </c>
      <c r="K388" t="s">
        <v>346</v>
      </c>
      <c r="L388" s="10">
        <v>0</v>
      </c>
      <c r="N388" t="s">
        <v>495</v>
      </c>
      <c r="O388" s="10">
        <v>1.0120669834567717</v>
      </c>
      <c r="Q388" t="s">
        <v>268</v>
      </c>
      <c r="R388" s="10">
        <v>1.0538199651098887</v>
      </c>
      <c r="T388" t="s">
        <v>323</v>
      </c>
      <c r="U388" s="10">
        <v>1.1210949214972497</v>
      </c>
      <c r="W388" t="s">
        <v>123</v>
      </c>
      <c r="X388" s="10">
        <v>1</v>
      </c>
    </row>
    <row r="389" spans="2:24">
      <c r="B389" t="s">
        <v>202</v>
      </c>
      <c r="C389" s="10">
        <v>1</v>
      </c>
      <c r="E389" t="s">
        <v>197</v>
      </c>
      <c r="F389" s="10">
        <v>1</v>
      </c>
      <c r="H389" t="s">
        <v>200</v>
      </c>
      <c r="I389" s="10">
        <v>0</v>
      </c>
      <c r="K389" t="s">
        <v>269</v>
      </c>
      <c r="L389" s="10">
        <v>0</v>
      </c>
      <c r="N389" t="s">
        <v>353</v>
      </c>
      <c r="O389" s="10">
        <v>1</v>
      </c>
      <c r="Q389" t="s">
        <v>419</v>
      </c>
      <c r="R389" s="10">
        <v>1.0245590538290836</v>
      </c>
      <c r="T389" t="s">
        <v>305</v>
      </c>
      <c r="U389" s="10">
        <v>1.0899744454066977</v>
      </c>
      <c r="W389" t="s">
        <v>134</v>
      </c>
      <c r="X389" s="10">
        <v>1</v>
      </c>
    </row>
    <row r="390" spans="2:24">
      <c r="B390" t="s">
        <v>123</v>
      </c>
      <c r="C390" s="10">
        <v>1</v>
      </c>
      <c r="E390" t="s">
        <v>134</v>
      </c>
      <c r="F390" s="10">
        <v>1</v>
      </c>
      <c r="H390" t="s">
        <v>185</v>
      </c>
      <c r="I390" s="10">
        <v>0</v>
      </c>
      <c r="K390" t="s">
        <v>205</v>
      </c>
      <c r="L390" s="10">
        <v>0</v>
      </c>
      <c r="N390" t="s">
        <v>245</v>
      </c>
      <c r="O390" s="10">
        <v>1</v>
      </c>
      <c r="Q390" t="s">
        <v>151</v>
      </c>
      <c r="R390" s="10">
        <v>1.0163727025527225</v>
      </c>
      <c r="T390" t="s">
        <v>274</v>
      </c>
      <c r="U390" s="10">
        <v>1.0883723705059622</v>
      </c>
      <c r="W390" t="s">
        <v>375</v>
      </c>
      <c r="X390" s="10">
        <v>1</v>
      </c>
    </row>
    <row r="391" spans="2:24">
      <c r="B391" t="s">
        <v>362</v>
      </c>
      <c r="C391" s="10">
        <v>1</v>
      </c>
      <c r="E391" t="s">
        <v>202</v>
      </c>
      <c r="F391" s="10">
        <v>1</v>
      </c>
      <c r="H391" t="s">
        <v>354</v>
      </c>
      <c r="I391" s="10">
        <v>0</v>
      </c>
      <c r="K391" t="s">
        <v>453</v>
      </c>
      <c r="L391" s="10">
        <v>0</v>
      </c>
      <c r="N391" t="s">
        <v>207</v>
      </c>
      <c r="O391" s="10">
        <v>1</v>
      </c>
      <c r="Q391" t="s">
        <v>281</v>
      </c>
      <c r="R391" s="10">
        <v>1.0142906908282996</v>
      </c>
      <c r="T391" t="s">
        <v>154</v>
      </c>
      <c r="U391" s="10">
        <v>1.0619263269226313</v>
      </c>
      <c r="W391" t="s">
        <v>245</v>
      </c>
      <c r="X391" s="10">
        <v>1</v>
      </c>
    </row>
    <row r="392" spans="2:24">
      <c r="B392" t="s">
        <v>353</v>
      </c>
      <c r="C392" s="10">
        <v>1</v>
      </c>
      <c r="E392" t="s">
        <v>245</v>
      </c>
      <c r="F392" s="10">
        <v>1</v>
      </c>
      <c r="H392" t="s">
        <v>276</v>
      </c>
      <c r="I392" s="10">
        <v>0</v>
      </c>
      <c r="K392" t="s">
        <v>233</v>
      </c>
      <c r="L392" s="10">
        <v>0</v>
      </c>
      <c r="N392" t="s">
        <v>347</v>
      </c>
      <c r="O392" s="10">
        <v>1</v>
      </c>
      <c r="Q392" t="s">
        <v>495</v>
      </c>
      <c r="R392" s="10">
        <v>1.0122695895981932</v>
      </c>
      <c r="T392" t="s">
        <v>230</v>
      </c>
      <c r="U392" s="10">
        <v>1.0604711805343301</v>
      </c>
      <c r="W392" t="s">
        <v>517</v>
      </c>
      <c r="X392" s="10">
        <v>1</v>
      </c>
    </row>
    <row r="393" spans="2:24">
      <c r="B393" t="s">
        <v>114</v>
      </c>
      <c r="C393" s="10">
        <v>1</v>
      </c>
      <c r="E393" t="s">
        <v>362</v>
      </c>
      <c r="F393" s="10">
        <v>1</v>
      </c>
      <c r="H393" t="s">
        <v>431</v>
      </c>
      <c r="I393" s="10">
        <v>0</v>
      </c>
      <c r="K393" t="s">
        <v>244</v>
      </c>
      <c r="L393" s="10">
        <v>0</v>
      </c>
      <c r="N393" t="s">
        <v>202</v>
      </c>
      <c r="O393" s="10">
        <v>1</v>
      </c>
      <c r="Q393" t="s">
        <v>207</v>
      </c>
      <c r="R393" s="10">
        <v>1</v>
      </c>
      <c r="T393" t="s">
        <v>281</v>
      </c>
      <c r="U393" s="10">
        <v>1.0251426505046142</v>
      </c>
      <c r="W393" t="s">
        <v>362</v>
      </c>
      <c r="X393" s="10">
        <v>1</v>
      </c>
    </row>
    <row r="394" spans="2:24">
      <c r="B394" t="s">
        <v>517</v>
      </c>
      <c r="C394" s="10">
        <v>1</v>
      </c>
      <c r="E394" t="s">
        <v>207</v>
      </c>
      <c r="F394" s="10">
        <v>1</v>
      </c>
      <c r="H394" t="s">
        <v>217</v>
      </c>
      <c r="I394" s="10">
        <v>0</v>
      </c>
      <c r="K394" t="s">
        <v>478</v>
      </c>
      <c r="L394" s="10">
        <v>0</v>
      </c>
      <c r="N394" t="s">
        <v>114</v>
      </c>
      <c r="O394" s="10">
        <v>1</v>
      </c>
      <c r="Q394" t="s">
        <v>499</v>
      </c>
      <c r="R394" s="10">
        <v>1</v>
      </c>
      <c r="T394" t="s">
        <v>268</v>
      </c>
      <c r="U394" s="10">
        <v>1.0190542544377328</v>
      </c>
      <c r="W394" t="s">
        <v>207</v>
      </c>
      <c r="X394" s="10">
        <v>1</v>
      </c>
    </row>
    <row r="395" spans="2:24">
      <c r="B395" t="s">
        <v>197</v>
      </c>
      <c r="C395" s="10">
        <v>1</v>
      </c>
      <c r="E395" t="s">
        <v>375</v>
      </c>
      <c r="F395" s="10">
        <v>1</v>
      </c>
      <c r="H395" t="s">
        <v>143</v>
      </c>
      <c r="I395" s="10">
        <v>0</v>
      </c>
      <c r="K395" t="s">
        <v>367</v>
      </c>
      <c r="L395" s="10">
        <v>0</v>
      </c>
      <c r="N395" t="s">
        <v>362</v>
      </c>
      <c r="O395" s="10">
        <v>1</v>
      </c>
      <c r="Q395" t="s">
        <v>123</v>
      </c>
      <c r="R395" s="10">
        <v>1</v>
      </c>
      <c r="T395" t="s">
        <v>499</v>
      </c>
      <c r="U395" s="10">
        <v>1</v>
      </c>
      <c r="W395" t="s">
        <v>347</v>
      </c>
      <c r="X395" s="10">
        <v>1</v>
      </c>
    </row>
    <row r="396" spans="2:24">
      <c r="B396" t="s">
        <v>207</v>
      </c>
      <c r="C396" s="10">
        <v>1</v>
      </c>
      <c r="E396" t="s">
        <v>114</v>
      </c>
      <c r="F396" s="10">
        <v>1</v>
      </c>
      <c r="H396" t="s">
        <v>405</v>
      </c>
      <c r="I396" s="10">
        <v>0</v>
      </c>
      <c r="K396" t="s">
        <v>480</v>
      </c>
      <c r="L396" s="10">
        <v>0</v>
      </c>
      <c r="N396" t="s">
        <v>433</v>
      </c>
      <c r="O396" s="10">
        <v>1</v>
      </c>
      <c r="Q396" t="s">
        <v>114</v>
      </c>
      <c r="R396" s="10">
        <v>1</v>
      </c>
      <c r="T396" t="s">
        <v>207</v>
      </c>
      <c r="U396" s="10">
        <v>1</v>
      </c>
      <c r="W396" t="s">
        <v>313</v>
      </c>
      <c r="X396" s="10">
        <v>1</v>
      </c>
    </row>
    <row r="397" spans="2:24">
      <c r="B397" t="s">
        <v>245</v>
      </c>
      <c r="C397" s="10">
        <v>1</v>
      </c>
      <c r="E397" t="s">
        <v>227</v>
      </c>
      <c r="F397" s="10">
        <v>1</v>
      </c>
      <c r="H397" t="s">
        <v>227</v>
      </c>
      <c r="I397" s="10">
        <v>0</v>
      </c>
      <c r="K397" t="s">
        <v>473</v>
      </c>
      <c r="L397" s="10">
        <v>0</v>
      </c>
      <c r="N397" t="s">
        <v>499</v>
      </c>
      <c r="O397" s="10">
        <v>1</v>
      </c>
      <c r="Q397" t="s">
        <v>433</v>
      </c>
      <c r="R397" s="10">
        <v>1</v>
      </c>
      <c r="T397" t="s">
        <v>245</v>
      </c>
      <c r="U397" s="10">
        <v>1</v>
      </c>
      <c r="W397" t="s">
        <v>353</v>
      </c>
      <c r="X397" s="10">
        <v>1</v>
      </c>
    </row>
    <row r="398" spans="2:24">
      <c r="B398" t="s">
        <v>347</v>
      </c>
      <c r="C398" s="10">
        <v>1</v>
      </c>
      <c r="E398" t="s">
        <v>499</v>
      </c>
      <c r="F398" s="10">
        <v>1</v>
      </c>
      <c r="H398" t="s">
        <v>392</v>
      </c>
      <c r="I398" s="10">
        <v>0</v>
      </c>
      <c r="K398" t="s">
        <v>163</v>
      </c>
      <c r="L398" s="10">
        <v>0</v>
      </c>
      <c r="N398" t="s">
        <v>227</v>
      </c>
      <c r="O398" s="10">
        <v>1</v>
      </c>
      <c r="Q398" t="s">
        <v>347</v>
      </c>
      <c r="R398" s="10">
        <v>1</v>
      </c>
      <c r="T398" t="s">
        <v>353</v>
      </c>
      <c r="U398" s="10">
        <v>1</v>
      </c>
      <c r="W398" t="s">
        <v>433</v>
      </c>
      <c r="X398" s="10">
        <v>1</v>
      </c>
    </row>
    <row r="399" spans="2:24">
      <c r="B399" t="s">
        <v>134</v>
      </c>
      <c r="C399" s="10">
        <v>1</v>
      </c>
      <c r="E399" t="s">
        <v>433</v>
      </c>
      <c r="F399" s="10">
        <v>1</v>
      </c>
      <c r="H399" t="s">
        <v>458</v>
      </c>
      <c r="I399" s="10">
        <v>0</v>
      </c>
      <c r="K399" t="s">
        <v>368</v>
      </c>
      <c r="L399" s="10">
        <v>0</v>
      </c>
      <c r="N399" t="s">
        <v>375</v>
      </c>
      <c r="O399" s="10">
        <v>1</v>
      </c>
      <c r="Q399" t="s">
        <v>197</v>
      </c>
      <c r="R399" s="10">
        <v>1</v>
      </c>
      <c r="T399" t="s">
        <v>517</v>
      </c>
      <c r="U399" s="10">
        <v>1</v>
      </c>
      <c r="W399" t="s">
        <v>114</v>
      </c>
      <c r="X399" s="10">
        <v>1</v>
      </c>
    </row>
    <row r="400" spans="2:24">
      <c r="B400" t="s">
        <v>375</v>
      </c>
      <c r="C400" s="10">
        <v>1</v>
      </c>
      <c r="E400" t="s">
        <v>347</v>
      </c>
      <c r="F400" s="10">
        <v>1</v>
      </c>
      <c r="H400" t="s">
        <v>211</v>
      </c>
      <c r="I400" s="10">
        <v>0</v>
      </c>
      <c r="K400" t="s">
        <v>387</v>
      </c>
      <c r="L400" s="10">
        <v>0</v>
      </c>
      <c r="N400" t="s">
        <v>134</v>
      </c>
      <c r="O400" s="10">
        <v>1</v>
      </c>
      <c r="Q400" t="s">
        <v>362</v>
      </c>
      <c r="R400" s="10">
        <v>1</v>
      </c>
      <c r="T400" t="s">
        <v>114</v>
      </c>
      <c r="U400" s="10">
        <v>1</v>
      </c>
      <c r="W400" t="s">
        <v>499</v>
      </c>
      <c r="X400" s="10">
        <v>1</v>
      </c>
    </row>
    <row r="401" spans="2:24">
      <c r="B401" t="s">
        <v>433</v>
      </c>
      <c r="C401" s="10">
        <v>1</v>
      </c>
      <c r="E401" t="s">
        <v>353</v>
      </c>
      <c r="F401" s="10">
        <v>1</v>
      </c>
      <c r="H401" t="s">
        <v>345</v>
      </c>
      <c r="I401" s="10">
        <v>0</v>
      </c>
      <c r="K401" t="s">
        <v>181</v>
      </c>
      <c r="L401" s="10">
        <v>0</v>
      </c>
      <c r="N401" t="s">
        <v>197</v>
      </c>
      <c r="O401" s="10">
        <v>1</v>
      </c>
      <c r="Q401" t="s">
        <v>245</v>
      </c>
      <c r="R401" s="10">
        <v>1</v>
      </c>
      <c r="T401" t="s">
        <v>362</v>
      </c>
      <c r="U401" s="10">
        <v>1</v>
      </c>
      <c r="W401" t="s">
        <v>202</v>
      </c>
      <c r="X401" s="10">
        <v>1</v>
      </c>
    </row>
    <row r="402" spans="2:24">
      <c r="B402" t="s">
        <v>227</v>
      </c>
      <c r="C402" s="10">
        <v>1</v>
      </c>
      <c r="E402" t="s">
        <v>517</v>
      </c>
      <c r="F402" s="10">
        <v>1</v>
      </c>
      <c r="H402" t="s">
        <v>437</v>
      </c>
      <c r="I402" s="10">
        <v>0</v>
      </c>
      <c r="K402" t="s">
        <v>433</v>
      </c>
      <c r="L402" s="10">
        <v>0</v>
      </c>
      <c r="N402" t="s">
        <v>517</v>
      </c>
      <c r="O402" s="10">
        <v>1</v>
      </c>
      <c r="Q402" t="s">
        <v>517</v>
      </c>
      <c r="R402" s="10">
        <v>1</v>
      </c>
      <c r="T402" t="s">
        <v>123</v>
      </c>
      <c r="U402" s="10">
        <v>1</v>
      </c>
      <c r="W402" t="s">
        <v>556</v>
      </c>
      <c r="X402" s="10">
        <v>937.01866254497531</v>
      </c>
    </row>
    <row r="403" spans="2:24">
      <c r="B403" t="s">
        <v>499</v>
      </c>
      <c r="C403" s="10">
        <v>1</v>
      </c>
      <c r="E403" t="s">
        <v>123</v>
      </c>
      <c r="F403" s="10">
        <v>1</v>
      </c>
      <c r="H403" t="s">
        <v>312</v>
      </c>
      <c r="I403" s="10">
        <v>0</v>
      </c>
      <c r="K403" t="s">
        <v>179</v>
      </c>
      <c r="L403" s="10">
        <v>0</v>
      </c>
      <c r="N403" t="s">
        <v>123</v>
      </c>
      <c r="O403" s="10">
        <v>1</v>
      </c>
      <c r="Q403" t="s">
        <v>353</v>
      </c>
      <c r="R403" s="10">
        <v>1</v>
      </c>
      <c r="T403" t="s">
        <v>433</v>
      </c>
      <c r="U403" s="10">
        <v>1</v>
      </c>
      <c r="X403"/>
    </row>
    <row r="404" spans="2:24">
      <c r="B404" t="s">
        <v>313</v>
      </c>
      <c r="C404" s="10">
        <v>1</v>
      </c>
      <c r="E404" t="s">
        <v>313</v>
      </c>
      <c r="F404" s="10">
        <v>1</v>
      </c>
      <c r="H404" t="s">
        <v>313</v>
      </c>
      <c r="I404" s="10">
        <v>0</v>
      </c>
      <c r="K404" t="s">
        <v>315</v>
      </c>
      <c r="L404" s="10">
        <v>0</v>
      </c>
      <c r="N404" t="s">
        <v>313</v>
      </c>
      <c r="O404" s="10">
        <v>1</v>
      </c>
      <c r="Q404" t="s">
        <v>134</v>
      </c>
      <c r="R404" s="10">
        <v>1</v>
      </c>
      <c r="T404" t="s">
        <v>313</v>
      </c>
      <c r="U404" s="10">
        <v>1</v>
      </c>
      <c r="X404"/>
    </row>
    <row r="405" spans="2:24">
      <c r="B405" t="s">
        <v>556</v>
      </c>
      <c r="C405" s="10">
        <v>1050.6627291212994</v>
      </c>
      <c r="E405" t="s">
        <v>556</v>
      </c>
      <c r="F405" s="10">
        <v>929.62140586985072</v>
      </c>
      <c r="H405" t="s">
        <v>556</v>
      </c>
      <c r="I405" s="10">
        <v>1194.6173609187995</v>
      </c>
      <c r="K405" t="s">
        <v>556</v>
      </c>
      <c r="L405" s="10">
        <v>900.30291639307927</v>
      </c>
      <c r="N405" t="s">
        <v>556</v>
      </c>
      <c r="O405" s="10">
        <v>950.85518785089948</v>
      </c>
      <c r="Q405" t="s">
        <v>556</v>
      </c>
      <c r="R405" s="10">
        <v>1443.9071189917372</v>
      </c>
      <c r="T405" t="s">
        <v>556</v>
      </c>
      <c r="U405" s="10">
        <v>1369.3980813018065</v>
      </c>
      <c r="X405"/>
    </row>
    <row r="406" spans="2:24">
      <c r="C406"/>
      <c r="F406"/>
      <c r="I406"/>
      <c r="L406"/>
      <c r="O406"/>
      <c r="R406"/>
      <c r="U406"/>
      <c r="X406"/>
    </row>
    <row r="407" spans="2:24">
      <c r="C407"/>
      <c r="F407"/>
      <c r="I407"/>
      <c r="L407"/>
      <c r="O407"/>
      <c r="R407"/>
      <c r="U407"/>
      <c r="X407"/>
    </row>
    <row r="408" spans="2:24">
      <c r="C408"/>
      <c r="F408"/>
      <c r="I408"/>
      <c r="L408" s="9"/>
      <c r="O408"/>
      <c r="R408"/>
      <c r="U408"/>
      <c r="X408"/>
    </row>
    <row r="409" spans="2:24">
      <c r="C409"/>
      <c r="F409"/>
      <c r="I409"/>
      <c r="L409" s="9"/>
      <c r="O409"/>
      <c r="R409"/>
      <c r="U409"/>
      <c r="X409"/>
    </row>
    <row r="410" spans="2:24">
      <c r="C410"/>
      <c r="F410"/>
      <c r="I410"/>
      <c r="L410" s="9"/>
      <c r="O410"/>
      <c r="R410"/>
      <c r="U410"/>
      <c r="X410"/>
    </row>
    <row r="411" spans="2:24">
      <c r="C411"/>
      <c r="F411"/>
      <c r="I411"/>
      <c r="L411" s="9"/>
      <c r="O411"/>
      <c r="R411"/>
      <c r="U411"/>
      <c r="X411"/>
    </row>
    <row r="412" spans="2:24">
      <c r="C412"/>
      <c r="F412"/>
      <c r="I412"/>
      <c r="L412" s="9"/>
      <c r="O412"/>
      <c r="R412"/>
      <c r="U412"/>
      <c r="X412"/>
    </row>
    <row r="413" spans="2:24">
      <c r="C413"/>
      <c r="F413"/>
      <c r="I413"/>
      <c r="L413" s="9"/>
      <c r="O413"/>
      <c r="R413"/>
      <c r="U413"/>
      <c r="X413"/>
    </row>
    <row r="414" spans="2:24">
      <c r="C414"/>
      <c r="F414"/>
      <c r="I414"/>
      <c r="L414" s="9"/>
      <c r="O414" s="2"/>
      <c r="R414"/>
      <c r="U414"/>
      <c r="X414" s="2"/>
    </row>
    <row r="415" spans="2:24">
      <c r="C415"/>
      <c r="F415"/>
      <c r="I415"/>
      <c r="L415" s="9"/>
      <c r="O415" s="2"/>
      <c r="R415"/>
      <c r="U415"/>
      <c r="X415" s="2"/>
    </row>
    <row r="416" spans="2:24">
      <c r="C416"/>
      <c r="F416"/>
      <c r="I416"/>
      <c r="L416" s="9"/>
      <c r="O416" s="2"/>
      <c r="R416"/>
      <c r="U416"/>
      <c r="X416" s="2"/>
    </row>
    <row r="417" spans="3:24">
      <c r="C417"/>
      <c r="F417"/>
      <c r="I417"/>
      <c r="L417" s="9"/>
      <c r="O417" s="2"/>
      <c r="R417"/>
      <c r="U417"/>
      <c r="X417" s="2"/>
    </row>
    <row r="418" spans="3:24">
      <c r="C418"/>
      <c r="F418"/>
      <c r="I418"/>
      <c r="L418" s="9"/>
      <c r="O418" s="2"/>
      <c r="R418"/>
      <c r="U418"/>
      <c r="X418" s="2"/>
    </row>
    <row r="419" spans="3:24">
      <c r="C419"/>
      <c r="F419"/>
      <c r="I419"/>
      <c r="L419" s="9"/>
      <c r="O419" s="2"/>
      <c r="R419"/>
      <c r="U419"/>
      <c r="X419" s="2"/>
    </row>
    <row r="420" spans="3:24">
      <c r="C420"/>
      <c r="F420"/>
      <c r="I420"/>
      <c r="L420" s="9"/>
      <c r="O420" s="2"/>
      <c r="R420"/>
      <c r="U420"/>
      <c r="X420" s="2"/>
    </row>
    <row r="421" spans="3:24">
      <c r="C421"/>
      <c r="F421"/>
      <c r="I421"/>
      <c r="L421" s="9"/>
      <c r="O421" s="2"/>
      <c r="R421"/>
      <c r="U421"/>
      <c r="X421" s="2"/>
    </row>
    <row r="422" spans="3:24">
      <c r="C422"/>
      <c r="F422"/>
      <c r="I422"/>
      <c r="L422" s="9"/>
      <c r="O422" s="2"/>
      <c r="R422"/>
      <c r="U422"/>
      <c r="X422" s="2"/>
    </row>
  </sheetData>
  <mergeCells count="8">
    <mergeCell ref="H1:I1"/>
    <mergeCell ref="E1:F1"/>
    <mergeCell ref="B1:C1"/>
    <mergeCell ref="W1:X1"/>
    <mergeCell ref="N1:O1"/>
    <mergeCell ref="Q1:R1"/>
    <mergeCell ref="T1:U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Keilan Kenny</dc:creator>
  <cp:keywords/>
  <dc:description/>
  <cp:lastModifiedBy>Kenny, Keilan</cp:lastModifiedBy>
  <cp:revision/>
  <dcterms:created xsi:type="dcterms:W3CDTF">2022-01-20T21:25:07Z</dcterms:created>
  <dcterms:modified xsi:type="dcterms:W3CDTF">2022-04-02T00:46:25Z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19d96016-ee15-4e46-8e49-58e030d662af</vt:lpwstr>
  </property>
</Properties>
</file>