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ti021\Documents\Project files\3D printed organ pipes\"/>
    </mc:Choice>
  </mc:AlternateContent>
  <bookViews>
    <workbookView xWindow="0" yWindow="0" windowWidth="28770" windowHeight="120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G69" i="1" l="1"/>
  <c r="H67" i="1"/>
  <c r="I67" i="1"/>
  <c r="J67" i="1"/>
  <c r="C67" i="1"/>
  <c r="D67" i="1"/>
  <c r="E67" i="1"/>
  <c r="F67" i="1"/>
  <c r="B67" i="1"/>
  <c r="E72" i="1"/>
  <c r="J66" i="1"/>
  <c r="I66" i="1"/>
  <c r="H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<sst xmlns="http://schemas.openxmlformats.org/spreadsheetml/2006/main" count="93" uniqueCount="72">
  <si>
    <r>
      <rPr>
        <sz val="11.5"/>
        <rFont val="Times New Roman"/>
      </rPr>
      <t>Note</t>
    </r>
  </si>
  <si>
    <r>
      <rPr>
        <sz val="11.5"/>
        <rFont val="Times New Roman"/>
      </rPr>
      <t>Pitch</t>
    </r>
  </si>
  <si>
    <r>
      <rPr>
        <sz val="11.5"/>
        <rFont val="Times New Roman"/>
      </rPr>
      <t>T</t>
    </r>
  </si>
  <si>
    <r>
      <rPr>
        <sz val="11.5"/>
        <rFont val="Times New Roman"/>
      </rPr>
      <t>CH</t>
    </r>
  </si>
  <si>
    <r>
      <rPr>
        <sz val="11.5"/>
        <rFont val="Times New Roman"/>
      </rPr>
      <t>BT</t>
    </r>
  </si>
  <si>
    <r>
      <rPr>
        <sz val="11.5"/>
        <rFont val="Times New Roman"/>
      </rPr>
      <t>WST</t>
    </r>
  </si>
  <si>
    <r>
      <rPr>
        <sz val="11.5"/>
        <rFont val="Times New Roman"/>
      </rPr>
      <t>MH</t>
    </r>
  </si>
  <si>
    <r>
      <rPr>
        <sz val="11.5"/>
        <rFont val="Times New Roman"/>
      </rPr>
      <t>PS</t>
    </r>
  </si>
  <si>
    <r>
      <rPr>
        <sz val="11.5"/>
        <rFont val="Times New Roman"/>
      </rPr>
      <t>IW</t>
    </r>
  </si>
  <si>
    <r>
      <rPr>
        <sz val="11.5"/>
        <rFont val="Times New Roman"/>
      </rPr>
      <t>ID</t>
    </r>
  </si>
  <si>
    <r>
      <rPr>
        <sz val="11.5"/>
        <rFont val="Times New Roman"/>
      </rPr>
      <t>IL</t>
    </r>
  </si>
  <si>
    <r>
      <rPr>
        <sz val="11.5"/>
        <rFont val="Times New Roman"/>
      </rPr>
      <t>CC</t>
    </r>
  </si>
  <si>
    <r>
      <rPr>
        <sz val="11.5"/>
        <rFont val="Times New Roman"/>
      </rPr>
      <t>CC#</t>
    </r>
  </si>
  <si>
    <r>
      <rPr>
        <sz val="11.5"/>
        <rFont val="Times New Roman"/>
      </rPr>
      <t>DD</t>
    </r>
  </si>
  <si>
    <r>
      <rPr>
        <sz val="11.5"/>
        <rFont val="Times New Roman"/>
      </rPr>
      <t>DD#</t>
    </r>
  </si>
  <si>
    <r>
      <rPr>
        <sz val="11.5"/>
        <rFont val="Times New Roman"/>
      </rPr>
      <t>EE</t>
    </r>
  </si>
  <si>
    <r>
      <rPr>
        <sz val="11.5"/>
        <rFont val="Times New Roman"/>
      </rPr>
      <t>F F</t>
    </r>
  </si>
  <si>
    <r>
      <rPr>
        <sz val="11.5"/>
        <rFont val="Times New Roman"/>
      </rPr>
      <t>FF#</t>
    </r>
  </si>
  <si>
    <r>
      <rPr>
        <sz val="11.5"/>
        <rFont val="Times New Roman"/>
      </rPr>
      <t>GG</t>
    </r>
  </si>
  <si>
    <r>
      <rPr>
        <sz val="11.5"/>
        <rFont val="Times New Roman"/>
      </rPr>
      <t>GG#</t>
    </r>
  </si>
  <si>
    <r>
      <rPr>
        <sz val="11.5"/>
        <rFont val="Times New Roman"/>
      </rPr>
      <t>AA</t>
    </r>
  </si>
  <si>
    <r>
      <rPr>
        <sz val="11.5"/>
        <rFont val="Times New Roman"/>
      </rPr>
      <t>AA#</t>
    </r>
  </si>
  <si>
    <r>
      <rPr>
        <sz val="11.5"/>
        <rFont val="Times New Roman"/>
      </rPr>
      <t>BB</t>
    </r>
  </si>
  <si>
    <r>
      <rPr>
        <sz val="11.5"/>
        <rFont val="Times New Roman"/>
      </rPr>
      <t>C</t>
    </r>
  </si>
  <si>
    <r>
      <rPr>
        <sz val="11.5"/>
        <rFont val="Times New Roman"/>
      </rPr>
      <t>C#</t>
    </r>
  </si>
  <si>
    <r>
      <rPr>
        <sz val="11.5"/>
        <rFont val="Times New Roman"/>
      </rPr>
      <t>D</t>
    </r>
  </si>
  <si>
    <r>
      <rPr>
        <sz val="11.5"/>
        <rFont val="Times New Roman"/>
      </rPr>
      <t>D#</t>
    </r>
  </si>
  <si>
    <r>
      <rPr>
        <sz val="11.5"/>
        <rFont val="Times New Roman"/>
      </rPr>
      <t>E</t>
    </r>
  </si>
  <si>
    <r>
      <rPr>
        <sz val="11.5"/>
        <rFont val="Times New Roman"/>
      </rPr>
      <t>F</t>
    </r>
  </si>
  <si>
    <r>
      <rPr>
        <sz val="11.5"/>
        <rFont val="Times New Roman"/>
      </rPr>
      <t>F#</t>
    </r>
  </si>
  <si>
    <r>
      <rPr>
        <sz val="11.5"/>
        <rFont val="Times New Roman"/>
      </rPr>
      <t>G</t>
    </r>
  </si>
  <si>
    <r>
      <rPr>
        <sz val="11.5"/>
        <rFont val="Times New Roman"/>
      </rPr>
      <t>G#</t>
    </r>
  </si>
  <si>
    <r>
      <rPr>
        <sz val="11.5"/>
        <rFont val="Times New Roman"/>
      </rPr>
      <t>A</t>
    </r>
  </si>
  <si>
    <r>
      <rPr>
        <sz val="11.5"/>
        <rFont val="Times New Roman"/>
      </rPr>
      <t>A#</t>
    </r>
  </si>
  <si>
    <r>
      <rPr>
        <sz val="11.5"/>
        <rFont val="Times New Roman"/>
      </rPr>
      <t>B</t>
    </r>
  </si>
  <si>
    <r>
      <rPr>
        <sz val="11.5"/>
        <rFont val="Times New Roman"/>
      </rPr>
      <t>Cl</t>
    </r>
  </si>
  <si>
    <r>
      <rPr>
        <sz val="11.5"/>
        <rFont val="Times New Roman"/>
      </rPr>
      <t>C1#</t>
    </r>
  </si>
  <si>
    <r>
      <rPr>
        <sz val="11.5"/>
        <rFont val="Times New Roman"/>
      </rPr>
      <t>D1</t>
    </r>
  </si>
  <si>
    <r>
      <rPr>
        <sz val="11.5"/>
        <rFont val="Times New Roman"/>
      </rPr>
      <t>Dl#</t>
    </r>
  </si>
  <si>
    <r>
      <rPr>
        <sz val="11.5"/>
        <rFont val="Times New Roman"/>
      </rPr>
      <t>El</t>
    </r>
  </si>
  <si>
    <r>
      <rPr>
        <sz val="11.5"/>
        <rFont val="Times New Roman"/>
      </rPr>
      <t>Fl</t>
    </r>
  </si>
  <si>
    <r>
      <rPr>
        <sz val="11.5"/>
        <rFont val="Times New Roman"/>
      </rPr>
      <t>Fl #</t>
    </r>
  </si>
  <si>
    <r>
      <rPr>
        <sz val="11.5"/>
        <rFont val="Times New Roman"/>
      </rPr>
      <t>G1</t>
    </r>
  </si>
  <si>
    <r>
      <rPr>
        <sz val="11.5"/>
        <rFont val="Times New Roman"/>
      </rPr>
      <t>G1#</t>
    </r>
  </si>
  <si>
    <r>
      <rPr>
        <sz val="11.5"/>
        <rFont val="Times New Roman"/>
      </rPr>
      <t>Al</t>
    </r>
  </si>
  <si>
    <r>
      <rPr>
        <sz val="11.5"/>
        <rFont val="Times New Roman"/>
      </rPr>
      <t>Al #</t>
    </r>
  </si>
  <si>
    <r>
      <rPr>
        <sz val="11.5"/>
        <rFont val="Times New Roman"/>
      </rPr>
      <t>B1</t>
    </r>
  </si>
  <si>
    <r>
      <rPr>
        <sz val="11.5"/>
        <rFont val="Times New Roman"/>
      </rPr>
      <t>C2</t>
    </r>
  </si>
  <si>
    <r>
      <rPr>
        <sz val="11.5"/>
        <rFont val="Times New Roman"/>
      </rPr>
      <t>C2#</t>
    </r>
  </si>
  <si>
    <r>
      <rPr>
        <sz val="11.5"/>
        <rFont val="Times New Roman"/>
      </rPr>
      <t>D2</t>
    </r>
  </si>
  <si>
    <r>
      <rPr>
        <sz val="11.5"/>
        <rFont val="Times New Roman"/>
      </rPr>
      <t>D2#</t>
    </r>
  </si>
  <si>
    <r>
      <rPr>
        <sz val="11.5"/>
        <rFont val="Times New Roman"/>
      </rPr>
      <t>E2</t>
    </r>
  </si>
  <si>
    <r>
      <rPr>
        <sz val="11.5"/>
        <rFont val="Times New Roman"/>
      </rPr>
      <t>F2#</t>
    </r>
  </si>
  <si>
    <r>
      <rPr>
        <sz val="11.5"/>
        <rFont val="Times New Roman"/>
      </rPr>
      <t>G2</t>
    </r>
  </si>
  <si>
    <r>
      <rPr>
        <sz val="11.5"/>
        <rFont val="Times New Roman"/>
      </rPr>
      <t>G2#</t>
    </r>
  </si>
  <si>
    <r>
      <rPr>
        <sz val="11.5"/>
        <rFont val="Times New Roman"/>
      </rPr>
      <t>A2</t>
    </r>
  </si>
  <si>
    <r>
      <rPr>
        <sz val="11.5"/>
        <rFont val="Times New Roman"/>
      </rPr>
      <t>A2#</t>
    </r>
  </si>
  <si>
    <r>
      <rPr>
        <sz val="11.5"/>
        <rFont val="Times New Roman"/>
      </rPr>
      <t>B2</t>
    </r>
  </si>
  <si>
    <r>
      <rPr>
        <sz val="11.5"/>
        <rFont val="Times New Roman"/>
      </rPr>
      <t>C3</t>
    </r>
  </si>
  <si>
    <r>
      <rPr>
        <sz val="11.5"/>
        <rFont val="Times New Roman"/>
      </rPr>
      <t>C3#</t>
    </r>
  </si>
  <si>
    <r>
      <rPr>
        <sz val="11.5"/>
        <rFont val="Times New Roman"/>
      </rPr>
      <t>D3</t>
    </r>
  </si>
  <si>
    <r>
      <rPr>
        <sz val="11.5"/>
        <rFont val="Times New Roman"/>
      </rPr>
      <t>D3#</t>
    </r>
  </si>
  <si>
    <r>
      <rPr>
        <sz val="11.5"/>
        <rFont val="Times New Roman"/>
      </rPr>
      <t>E3</t>
    </r>
  </si>
  <si>
    <r>
      <rPr>
        <sz val="11.5"/>
        <rFont val="Times New Roman"/>
      </rPr>
      <t>F3#</t>
    </r>
  </si>
  <si>
    <r>
      <rPr>
        <sz val="11.5"/>
        <rFont val="Times New Roman"/>
      </rPr>
      <t>G3</t>
    </r>
  </si>
  <si>
    <r>
      <rPr>
        <sz val="11.5"/>
        <rFont val="Times New Roman"/>
      </rPr>
      <t>G3#</t>
    </r>
  </si>
  <si>
    <r>
      <rPr>
        <sz val="11.5"/>
        <rFont val="Times New Roman"/>
      </rPr>
      <t>A3</t>
    </r>
  </si>
  <si>
    <t>Calculator</t>
  </si>
  <si>
    <t>Manual</t>
  </si>
  <si>
    <t>Inches</t>
  </si>
  <si>
    <t>mm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</si>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</sst>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F&quot;#,##0;&quot;F&quot;\-#,##0"/>
    <numFmt numFmtId="165" formatCode="0.000."/>
  </numFmts>
  <fonts count="3" x14ac:knownFonts="1">
    <font>
      <sz val="11"/>
      <color rgb="FF000000"/>
      <name val="Calibri"/>
      <family val="2"/>
    </font>
    <font>
      <sz val="11.5"/>
      <name val="Times New Roman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2" fillId="0" borderId="0" xfId="0" applyFont="1"/>
    <xf numFmtId="165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3108048993875766E-3"/>
                  <c:y val="-0.2093449256342957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Sheet1!$C$2:$C$59</c:f>
              <c:numCache>
                <c:formatCode>0.000.</c:formatCode>
                <c:ptCount val="58"/>
                <c:pt idx="0">
                  <c:v>0.374</c:v>
                </c:pt>
                <c:pt idx="1">
                  <c:v>0.374</c:v>
                </c:pt>
                <c:pt idx="2">
                  <c:v>0.35399999999999998</c:v>
                </c:pt>
                <c:pt idx="3">
                  <c:v>0.35399999999999998</c:v>
                </c:pt>
                <c:pt idx="4">
                  <c:v>0.35399999999999998</c:v>
                </c:pt>
                <c:pt idx="5">
                  <c:v>0.33500000000000002</c:v>
                </c:pt>
                <c:pt idx="6">
                  <c:v>0.33500000000000002</c:v>
                </c:pt>
                <c:pt idx="7">
                  <c:v>0.33500000000000002</c:v>
                </c:pt>
                <c:pt idx="8">
                  <c:v>0.315</c:v>
                </c:pt>
                <c:pt idx="9">
                  <c:v>0.315</c:v>
                </c:pt>
                <c:pt idx="10">
                  <c:v>0.315</c:v>
                </c:pt>
                <c:pt idx="11">
                  <c:v>0.29499999999999998</c:v>
                </c:pt>
                <c:pt idx="12">
                  <c:v>0.29499999999999998</c:v>
                </c:pt>
                <c:pt idx="13">
                  <c:v>0.29499999999999998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0.27600000000000002</c:v>
                </c:pt>
                <c:pt idx="17">
                  <c:v>0.25600000000000001</c:v>
                </c:pt>
                <c:pt idx="18">
                  <c:v>0.25600000000000001</c:v>
                </c:pt>
                <c:pt idx="19">
                  <c:v>0.25600000000000001</c:v>
                </c:pt>
                <c:pt idx="20">
                  <c:v>0.25600000000000001</c:v>
                </c:pt>
                <c:pt idx="21">
                  <c:v>0.23599999999999999</c:v>
                </c:pt>
                <c:pt idx="22">
                  <c:v>0.23599999999999999</c:v>
                </c:pt>
                <c:pt idx="23">
                  <c:v>0.23599999999999999</c:v>
                </c:pt>
                <c:pt idx="24">
                  <c:v>0.23599999999999999</c:v>
                </c:pt>
                <c:pt idx="25">
                  <c:v>0.217</c:v>
                </c:pt>
                <c:pt idx="26">
                  <c:v>0.217</c:v>
                </c:pt>
                <c:pt idx="27">
                  <c:v>0.217</c:v>
                </c:pt>
                <c:pt idx="28">
                  <c:v>0.217</c:v>
                </c:pt>
                <c:pt idx="29">
                  <c:v>0.19700000000000001</c:v>
                </c:pt>
                <c:pt idx="30">
                  <c:v>0.19700000000000001</c:v>
                </c:pt>
                <c:pt idx="31">
                  <c:v>0.19700000000000001</c:v>
                </c:pt>
                <c:pt idx="32">
                  <c:v>0.19700000000000001</c:v>
                </c:pt>
                <c:pt idx="33">
                  <c:v>0.19700000000000001</c:v>
                </c:pt>
                <c:pt idx="34">
                  <c:v>0.19700000000000001</c:v>
                </c:pt>
                <c:pt idx="35">
                  <c:v>0.17699999999999999</c:v>
                </c:pt>
                <c:pt idx="36">
                  <c:v>0.17699999999999999</c:v>
                </c:pt>
                <c:pt idx="37">
                  <c:v>0.17699999999999999</c:v>
                </c:pt>
                <c:pt idx="38">
                  <c:v>0.17699999999999999</c:v>
                </c:pt>
                <c:pt idx="39">
                  <c:v>0.17699999999999999</c:v>
                </c:pt>
                <c:pt idx="40">
                  <c:v>0.17699999999999999</c:v>
                </c:pt>
                <c:pt idx="41">
                  <c:v>0.157</c:v>
                </c:pt>
                <c:pt idx="42">
                  <c:v>0.157</c:v>
                </c:pt>
                <c:pt idx="43">
                  <c:v>0.157</c:v>
                </c:pt>
                <c:pt idx="44">
                  <c:v>0.157</c:v>
                </c:pt>
                <c:pt idx="45">
                  <c:v>0.157</c:v>
                </c:pt>
                <c:pt idx="46">
                  <c:v>0.157</c:v>
                </c:pt>
                <c:pt idx="47">
                  <c:v>0.13800000000000001</c:v>
                </c:pt>
                <c:pt idx="48">
                  <c:v>0.13800000000000001</c:v>
                </c:pt>
                <c:pt idx="49">
                  <c:v>0.13800000000000001</c:v>
                </c:pt>
                <c:pt idx="50">
                  <c:v>0.13800000000000001</c:v>
                </c:pt>
                <c:pt idx="51">
                  <c:v>0.13800000000000001</c:v>
                </c:pt>
                <c:pt idx="52">
                  <c:v>0.13800000000000001</c:v>
                </c:pt>
                <c:pt idx="53">
                  <c:v>0.13800000000000001</c:v>
                </c:pt>
                <c:pt idx="54">
                  <c:v>0.11799999999999999</c:v>
                </c:pt>
                <c:pt idx="55">
                  <c:v>0.11799999999999999</c:v>
                </c:pt>
                <c:pt idx="56">
                  <c:v>0.11799999999999999</c:v>
                </c:pt>
                <c:pt idx="57">
                  <c:v>0.11799999999999999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4680"/>
        <c:axId val="403600560"/>
      </c:scatterChart>
      <c:valAx>
        <c:axId val="40359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00560"/>
        <c:crosses val="autoZero"/>
        <c:crossBetween val="midCat"/>
      </c:valAx>
      <c:valAx>
        <c:axId val="403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010236220472436"/>
                  <c:y val="7.9709098862642172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Sheet1!$L$26:$L$59</c:f>
              <c:numCache>
                <c:formatCode>0.000.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Sheet1!$B$26:$B$59</c:f>
              <c:numCache>
                <c:formatCode>0.000.</c:formatCode>
                <c:ptCount val="34"/>
                <c:pt idx="0">
                  <c:v>261.63</c:v>
                </c:pt>
                <c:pt idx="1">
                  <c:v>277.18</c:v>
                </c:pt>
                <c:pt idx="2">
                  <c:v>293.66000000000003</c:v>
                </c:pt>
                <c:pt idx="3">
                  <c:v>311.13</c:v>
                </c:pt>
                <c:pt idx="4">
                  <c:v>329.63</c:v>
                </c:pt>
                <c:pt idx="5">
                  <c:v>349.23</c:v>
                </c:pt>
                <c:pt idx="6">
                  <c:v>369.99</c:v>
                </c:pt>
                <c:pt idx="7">
                  <c:v>392</c:v>
                </c:pt>
                <c:pt idx="8">
                  <c:v>415.3</c:v>
                </c:pt>
                <c:pt idx="9">
                  <c:v>440</c:v>
                </c:pt>
                <c:pt idx="10">
                  <c:v>466.16</c:v>
                </c:pt>
                <c:pt idx="11">
                  <c:v>493.88</c:v>
                </c:pt>
                <c:pt idx="12">
                  <c:v>523.25</c:v>
                </c:pt>
                <c:pt idx="13">
                  <c:v>554.37</c:v>
                </c:pt>
                <c:pt idx="14">
                  <c:v>587.33000000000004</c:v>
                </c:pt>
                <c:pt idx="15">
                  <c:v>622.25</c:v>
                </c:pt>
                <c:pt idx="16">
                  <c:v>659.26</c:v>
                </c:pt>
                <c:pt idx="17">
                  <c:v>698.46</c:v>
                </c:pt>
                <c:pt idx="18">
                  <c:v>739.99</c:v>
                </c:pt>
                <c:pt idx="19">
                  <c:v>783.99</c:v>
                </c:pt>
                <c:pt idx="20">
                  <c:v>830.61</c:v>
                </c:pt>
                <c:pt idx="21">
                  <c:v>880</c:v>
                </c:pt>
                <c:pt idx="22">
                  <c:v>932.33</c:v>
                </c:pt>
                <c:pt idx="23">
                  <c:v>987.77</c:v>
                </c:pt>
                <c:pt idx="24">
                  <c:v>1046.5</c:v>
                </c:pt>
                <c:pt idx="25">
                  <c:v>1108.73</c:v>
                </c:pt>
                <c:pt idx="26">
                  <c:v>1174.6600000000001</c:v>
                </c:pt>
                <c:pt idx="27">
                  <c:v>1244.51</c:v>
                </c:pt>
                <c:pt idx="28">
                  <c:v>1318.51</c:v>
                </c:pt>
                <c:pt idx="29">
                  <c:v>1396.91</c:v>
                </c:pt>
                <c:pt idx="30">
                  <c:v>1479.98</c:v>
                </c:pt>
                <c:pt idx="31">
                  <c:v>1567.98</c:v>
                </c:pt>
                <c:pt idx="32">
                  <c:v>1661.22</c:v>
                </c:pt>
                <c:pt idx="33">
                  <c:v>1760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27968"/>
        <c:axId val="406045328"/>
      </c:scatterChart>
      <c:valAx>
        <c:axId val="405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5328"/>
        <c:crosses val="autoZero"/>
        <c:crossBetween val="midCat"/>
      </c:valAx>
      <c:valAx>
        <c:axId val="4060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Diameter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187226596675414E-3"/>
                  <c:y val="-0.38980934674832313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Sheet1!$M$2:$M$59</c:f>
              <c:numCache>
                <c:formatCode>General</c:formatCode>
                <c:ptCount val="58"/>
                <c:pt idx="0">
                  <c:v>3.4869545139576457</c:v>
                </c:pt>
                <c:pt idx="1">
                  <c:v>3.3552479039060641</c:v>
                </c:pt>
                <c:pt idx="2">
                  <c:v>3.2285875739527143</c:v>
                </c:pt>
                <c:pt idx="3">
                  <c:v>3.1063409298704627</c:v>
                </c:pt>
                <c:pt idx="4">
                  <c:v>2.9892699860158531</c:v>
                </c:pt>
                <c:pt idx="5">
                  <c:v>2.8759801630858233</c:v>
                </c:pt>
                <c:pt idx="6">
                  <c:v>2.7672334232585678</c:v>
                </c:pt>
                <c:pt idx="7">
                  <c:v>2.6630297986855833</c:v>
                </c:pt>
                <c:pt idx="8">
                  <c:v>2.56210408879878</c:v>
                </c:pt>
                <c:pt idx="9">
                  <c:v>2.4657214762158479</c:v>
                </c:pt>
                <c:pt idx="10">
                  <c:v>2.3726167524485509</c:v>
                </c:pt>
                <c:pt idx="11">
                  <c:v>2.2829193576917066</c:v>
                </c:pt>
                <c:pt idx="12">
                  <c:v>2.1966293616645363</c:v>
                </c:pt>
                <c:pt idx="13">
                  <c:v>2.1137466310857307</c:v>
                </c:pt>
                <c:pt idx="14">
                  <c:v>2.0335092452720707</c:v>
                </c:pt>
                <c:pt idx="15">
                  <c:v>1.9573118065732584</c:v>
                </c:pt>
                <c:pt idx="16">
                  <c:v>1.8827532912399096</c:v>
                </c:pt>
                <c:pt idx="17">
                  <c:v>1.8121052621267633</c:v>
                </c:pt>
                <c:pt idx="18">
                  <c:v>1.7437288228494028</c:v>
                </c:pt>
                <c:pt idx="19">
                  <c:v>1.677623951953032</c:v>
                </c:pt>
                <c:pt idx="20">
                  <c:v>1.6142937869763572</c:v>
                </c:pt>
                <c:pt idx="21">
                  <c:v>1.5532351227944652</c:v>
                </c:pt>
                <c:pt idx="22">
                  <c:v>1.4943187016081292</c:v>
                </c:pt>
                <c:pt idx="23">
                  <c:v>1.4383063666191094</c:v>
                </c:pt>
                <c:pt idx="24">
                  <c:v>1.3839330030293759</c:v>
                </c:pt>
                <c:pt idx="25">
                  <c:v>1.3311985874487118</c:v>
                </c:pt>
                <c:pt idx="26">
                  <c:v>1.2813683145052823</c:v>
                </c:pt>
                <c:pt idx="27">
                  <c:v>1.2325444171949285</c:v>
                </c:pt>
                <c:pt idx="28">
                  <c:v>1.1866246829559928</c:v>
                </c:pt>
                <c:pt idx="29">
                  <c:v>1.1412081174810693</c:v>
                </c:pt>
                <c:pt idx="30">
                  <c:v>1.0980630911643625</c:v>
                </c:pt>
                <c:pt idx="31">
                  <c:v>1.0565570284444934</c:v>
                </c:pt>
                <c:pt idx="32">
                  <c:v>1.0173225197603968</c:v>
                </c:pt>
                <c:pt idx="33">
                  <c:v>0.97808801098956144</c:v>
                </c:pt>
                <c:pt idx="34">
                  <c:v>0.941628182470301</c:v>
                </c:pt>
                <c:pt idx="35">
                  <c:v>0.90580105459565174</c:v>
                </c:pt>
                <c:pt idx="36">
                  <c:v>0.87161282740231605</c:v>
                </c:pt>
                <c:pt idx="37">
                  <c:v>0.83906353153052238</c:v>
                </c:pt>
                <c:pt idx="38">
                  <c:v>0.80714689348817859</c:v>
                </c:pt>
                <c:pt idx="39">
                  <c:v>0.77686917895167107</c:v>
                </c:pt>
                <c:pt idx="40">
                  <c:v>0.74772724167831561</c:v>
                </c:pt>
                <c:pt idx="41">
                  <c:v>0.71908833690235296</c:v>
                </c:pt>
                <c:pt idx="42">
                  <c:v>0.69221807996383433</c:v>
                </c:pt>
                <c:pt idx="43">
                  <c:v>0.66585079545021186</c:v>
                </c:pt>
                <c:pt idx="44">
                  <c:v>0.64061931790686777</c:v>
                </c:pt>
                <c:pt idx="45">
                  <c:v>0.61652369696075704</c:v>
                </c:pt>
                <c:pt idx="46">
                  <c:v>0.59306067133243034</c:v>
                </c:pt>
                <c:pt idx="47">
                  <c:v>0.57060405874053466</c:v>
                </c:pt>
                <c:pt idx="48">
                  <c:v>0.54928310644100897</c:v>
                </c:pt>
                <c:pt idx="49">
                  <c:v>0.52859475400766132</c:v>
                </c:pt>
                <c:pt idx="50">
                  <c:v>0.50840963421064278</c:v>
                </c:pt>
                <c:pt idx="51">
                  <c:v>0.48936023184886929</c:v>
                </c:pt>
                <c:pt idx="52">
                  <c:v>0.4708140912351505</c:v>
                </c:pt>
                <c:pt idx="53">
                  <c:v>0.45290052729782587</c:v>
                </c:pt>
                <c:pt idx="54">
                  <c:v>0.43612255912808251</c:v>
                </c:pt>
                <c:pt idx="55">
                  <c:v>0.41921525740955856</c:v>
                </c:pt>
                <c:pt idx="56">
                  <c:v>0.40357344674408929</c:v>
                </c:pt>
                <c:pt idx="57">
                  <c:v>0.38843458947583553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51992"/>
        <c:axId val="406050424"/>
      </c:scatterChart>
      <c:valAx>
        <c:axId val="4060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0424"/>
        <c:crosses val="autoZero"/>
        <c:crossBetween val="midCat"/>
      </c:valAx>
      <c:valAx>
        <c:axId val="4060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6355861767279089E-2"/>
                  <c:y val="-0.2164165937591134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Sheet1!$D$2:$D$59</c:f>
              <c:numCache>
                <c:formatCode>0.000.</c:formatCode>
                <c:ptCount val="58"/>
                <c:pt idx="0">
                  <c:v>3.218</c:v>
                </c:pt>
                <c:pt idx="1">
                  <c:v>3.1549999999999998</c:v>
                </c:pt>
                <c:pt idx="2">
                  <c:v>3.093</c:v>
                </c:pt>
                <c:pt idx="3">
                  <c:v>3.0310000000000001</c:v>
                </c:pt>
                <c:pt idx="4">
                  <c:v>2.9710000000000001</c:v>
                </c:pt>
                <c:pt idx="5">
                  <c:v>2.9119999999999999</c:v>
                </c:pt>
                <c:pt idx="6">
                  <c:v>2.8530000000000002</c:v>
                </c:pt>
                <c:pt idx="7">
                  <c:v>2.7959999999999998</c:v>
                </c:pt>
                <c:pt idx="8">
                  <c:v>2.7389999999999999</c:v>
                </c:pt>
                <c:pt idx="9">
                  <c:v>2.6840000000000002</c:v>
                </c:pt>
                <c:pt idx="10">
                  <c:v>2.629</c:v>
                </c:pt>
                <c:pt idx="11">
                  <c:v>2.5750000000000002</c:v>
                </c:pt>
                <c:pt idx="12">
                  <c:v>2.5219999999999998</c:v>
                </c:pt>
                <c:pt idx="13">
                  <c:v>2.4700000000000002</c:v>
                </c:pt>
                <c:pt idx="14">
                  <c:v>2.419</c:v>
                </c:pt>
                <c:pt idx="15">
                  <c:v>2.3679999999999999</c:v>
                </c:pt>
                <c:pt idx="16">
                  <c:v>2.319</c:v>
                </c:pt>
                <c:pt idx="17">
                  <c:v>2.2709999999999999</c:v>
                </c:pt>
                <c:pt idx="18">
                  <c:v>2.2229999999999999</c:v>
                </c:pt>
                <c:pt idx="19">
                  <c:v>2.177</c:v>
                </c:pt>
                <c:pt idx="20">
                  <c:v>2.1309999999999998</c:v>
                </c:pt>
                <c:pt idx="21">
                  <c:v>2.0859999999999999</c:v>
                </c:pt>
                <c:pt idx="22">
                  <c:v>2.0419999999999998</c:v>
                </c:pt>
                <c:pt idx="23">
                  <c:v>1.9990000000000001</c:v>
                </c:pt>
                <c:pt idx="24">
                  <c:v>1.9570000000000001</c:v>
                </c:pt>
                <c:pt idx="25">
                  <c:v>1.9159999999999999</c:v>
                </c:pt>
                <c:pt idx="26">
                  <c:v>1.8759999999999999</c:v>
                </c:pt>
                <c:pt idx="27">
                  <c:v>1.837</c:v>
                </c:pt>
                <c:pt idx="28">
                  <c:v>1.798</c:v>
                </c:pt>
                <c:pt idx="29">
                  <c:v>1.7609999999999999</c:v>
                </c:pt>
                <c:pt idx="30">
                  <c:v>1.724</c:v>
                </c:pt>
                <c:pt idx="31">
                  <c:v>1.6890000000000001</c:v>
                </c:pt>
                <c:pt idx="32">
                  <c:v>1.6539999999999999</c:v>
                </c:pt>
                <c:pt idx="33">
                  <c:v>1.62</c:v>
                </c:pt>
                <c:pt idx="34">
                  <c:v>1.587</c:v>
                </c:pt>
                <c:pt idx="35">
                  <c:v>1.5549999999999999</c:v>
                </c:pt>
                <c:pt idx="36">
                  <c:v>1.524</c:v>
                </c:pt>
                <c:pt idx="37">
                  <c:v>1.494</c:v>
                </c:pt>
                <c:pt idx="38">
                  <c:v>1.4650000000000001</c:v>
                </c:pt>
                <c:pt idx="39">
                  <c:v>1.4359999999999999</c:v>
                </c:pt>
                <c:pt idx="40">
                  <c:v>1.409</c:v>
                </c:pt>
                <c:pt idx="41">
                  <c:v>1.3819999999999999</c:v>
                </c:pt>
                <c:pt idx="42">
                  <c:v>1.357</c:v>
                </c:pt>
                <c:pt idx="43">
                  <c:v>1.3320000000000001</c:v>
                </c:pt>
                <c:pt idx="44">
                  <c:v>1.3080000000000001</c:v>
                </c:pt>
                <c:pt idx="45">
                  <c:v>1.2849999999999999</c:v>
                </c:pt>
                <c:pt idx="46">
                  <c:v>1.2629999999999999</c:v>
                </c:pt>
                <c:pt idx="47">
                  <c:v>1.242</c:v>
                </c:pt>
                <c:pt idx="48">
                  <c:v>1.222</c:v>
                </c:pt>
                <c:pt idx="49">
                  <c:v>1.2030000000000001</c:v>
                </c:pt>
                <c:pt idx="50">
                  <c:v>1.1850000000000001</c:v>
                </c:pt>
                <c:pt idx="51">
                  <c:v>1.167</c:v>
                </c:pt>
                <c:pt idx="52">
                  <c:v>1.151</c:v>
                </c:pt>
                <c:pt idx="53">
                  <c:v>1.135</c:v>
                </c:pt>
                <c:pt idx="54">
                  <c:v>1.1200000000000001</c:v>
                </c:pt>
                <c:pt idx="55">
                  <c:v>1.107</c:v>
                </c:pt>
                <c:pt idx="56">
                  <c:v>1.0940000000000001</c:v>
                </c:pt>
                <c:pt idx="57">
                  <c:v>1.0820000000000001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5072"/>
        <c:axId val="403595464"/>
      </c:scatterChart>
      <c:valAx>
        <c:axId val="4035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5464"/>
        <c:crosses val="autoZero"/>
        <c:crossBetween val="midCat"/>
      </c:valAx>
      <c:valAx>
        <c:axId val="4035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Sheet1!$E$2:$E$59</c:f>
              <c:numCache>
                <c:formatCode>0.000.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97816"/>
        <c:axId val="403599384"/>
      </c:scatterChart>
      <c:valAx>
        <c:axId val="40359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9384"/>
        <c:crosses val="autoZero"/>
        <c:crossBetween val="midCat"/>
      </c:valAx>
      <c:valAx>
        <c:axId val="4035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9774715660542433E-3"/>
                  <c:y val="-0.17416776027996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Sheet1!$G$2:$G$59</c:f>
              <c:numCache>
                <c:formatCode>0.000.</c:formatCode>
                <c:ptCount val="58"/>
                <c:pt idx="0">
                  <c:v>1.4330000000000001</c:v>
                </c:pt>
                <c:pt idx="1">
                  <c:v>1.379</c:v>
                </c:pt>
                <c:pt idx="2">
                  <c:v>1.327</c:v>
                </c:pt>
                <c:pt idx="3">
                  <c:v>1.2769999999999999</c:v>
                </c:pt>
                <c:pt idx="4">
                  <c:v>1.2290000000000001</c:v>
                </c:pt>
                <c:pt idx="5">
                  <c:v>1.1819999999999999</c:v>
                </c:pt>
                <c:pt idx="6">
                  <c:v>1.137</c:v>
                </c:pt>
                <c:pt idx="7">
                  <c:v>1.0940000000000001</c:v>
                </c:pt>
                <c:pt idx="8">
                  <c:v>1.0529999999999999</c:v>
                </c:pt>
                <c:pt idx="9">
                  <c:v>1.0129999999999999</c:v>
                </c:pt>
                <c:pt idx="10">
                  <c:v>0.97499999999999998</c:v>
                </c:pt>
                <c:pt idx="11">
                  <c:v>0.93799999999999994</c:v>
                </c:pt>
                <c:pt idx="12">
                  <c:v>0.90300000000000002</c:v>
                </c:pt>
                <c:pt idx="13">
                  <c:v>0.86899999999999999</c:v>
                </c:pt>
                <c:pt idx="14">
                  <c:v>0.83599999999999997</c:v>
                </c:pt>
                <c:pt idx="15">
                  <c:v>0.80400000000000005</c:v>
                </c:pt>
                <c:pt idx="16">
                  <c:v>0.77400000000000002</c:v>
                </c:pt>
                <c:pt idx="17">
                  <c:v>0.745</c:v>
                </c:pt>
                <c:pt idx="18">
                  <c:v>0.71699999999999997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0.63800000000000001</c:v>
                </c:pt>
                <c:pt idx="22">
                  <c:v>0.61399999999999999</c:v>
                </c:pt>
                <c:pt idx="23">
                  <c:v>0.59099999999999997</c:v>
                </c:pt>
                <c:pt idx="24">
                  <c:v>0.56899999999999995</c:v>
                </c:pt>
                <c:pt idx="25">
                  <c:v>0.54400000000000004</c:v>
                </c:pt>
                <c:pt idx="26">
                  <c:v>0.51900000000000002</c:v>
                </c:pt>
                <c:pt idx="27">
                  <c:v>0.496</c:v>
                </c:pt>
                <c:pt idx="28">
                  <c:v>0.47399999999999998</c:v>
                </c:pt>
                <c:pt idx="29">
                  <c:v>0.45300000000000001</c:v>
                </c:pt>
                <c:pt idx="30">
                  <c:v>0.433</c:v>
                </c:pt>
                <c:pt idx="31">
                  <c:v>0.41399999999999998</c:v>
                </c:pt>
                <c:pt idx="32">
                  <c:v>0.39500000000000002</c:v>
                </c:pt>
                <c:pt idx="33">
                  <c:v>0.378</c:v>
                </c:pt>
                <c:pt idx="34">
                  <c:v>0.36099999999999999</c:v>
                </c:pt>
                <c:pt idx="35">
                  <c:v>0.34499999999999997</c:v>
                </c:pt>
                <c:pt idx="36">
                  <c:v>0.32900000000000001</c:v>
                </c:pt>
                <c:pt idx="37">
                  <c:v>0.314</c:v>
                </c:pt>
                <c:pt idx="38">
                  <c:v>0.3</c:v>
                </c:pt>
                <c:pt idx="39">
                  <c:v>0.28699999999999998</c:v>
                </c:pt>
                <c:pt idx="40">
                  <c:v>0.27400000000000002</c:v>
                </c:pt>
                <c:pt idx="41">
                  <c:v>0.26200000000000001</c:v>
                </c:pt>
                <c:pt idx="42">
                  <c:v>0.25</c:v>
                </c:pt>
                <c:pt idx="43">
                  <c:v>0.23799999999999999</c:v>
                </c:pt>
                <c:pt idx="44">
                  <c:v>0.22800000000000001</c:v>
                </c:pt>
                <c:pt idx="45">
                  <c:v>0.217</c:v>
                </c:pt>
                <c:pt idx="46">
                  <c:v>0.20799999999999999</c:v>
                </c:pt>
                <c:pt idx="47">
                  <c:v>0.19800000000000001</c:v>
                </c:pt>
                <c:pt idx="48">
                  <c:v>0.189</c:v>
                </c:pt>
                <c:pt idx="49">
                  <c:v>0.18</c:v>
                </c:pt>
                <c:pt idx="50">
                  <c:v>0.17199999999999999</c:v>
                </c:pt>
                <c:pt idx="51">
                  <c:v>0.16400000000000001</c:v>
                </c:pt>
                <c:pt idx="52">
                  <c:v>0.157</c:v>
                </c:pt>
                <c:pt idx="53">
                  <c:v>0.15</c:v>
                </c:pt>
                <c:pt idx="54">
                  <c:v>0.14299999999999999</c:v>
                </c:pt>
                <c:pt idx="55">
                  <c:v>0.13600000000000001</c:v>
                </c:pt>
                <c:pt idx="56">
                  <c:v>0.13</c:v>
                </c:pt>
                <c:pt idx="57">
                  <c:v>0.124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88432"/>
        <c:axId val="403490392"/>
      </c:scatterChart>
      <c:valAx>
        <c:axId val="4034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90392"/>
        <c:crosses val="autoZero"/>
        <c:crossBetween val="midCat"/>
      </c:valAx>
      <c:valAx>
        <c:axId val="4034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Sheet1!$H$2:$H$59</c:f>
              <c:numCache>
                <c:formatCode>0.000.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0.375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86864"/>
        <c:axId val="405532280"/>
      </c:scatterChart>
      <c:valAx>
        <c:axId val="4034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2280"/>
        <c:crosses val="autoZero"/>
        <c:crossBetween val="midCat"/>
      </c:valAx>
      <c:valAx>
        <c:axId val="4055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1996937882764658E-3"/>
                  <c:y val="-0.2378966170895304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Sheet1!$I$2:$I$59</c:f>
              <c:numCache>
                <c:formatCode>0.000.</c:formatCode>
                <c:ptCount val="58"/>
                <c:pt idx="0">
                  <c:v>2.7559999999999998</c:v>
                </c:pt>
                <c:pt idx="1">
                  <c:v>2.6520000000000001</c:v>
                </c:pt>
                <c:pt idx="2">
                  <c:v>2.552</c:v>
                </c:pt>
                <c:pt idx="3">
                  <c:v>2.4550000000000001</c:v>
                </c:pt>
                <c:pt idx="4">
                  <c:v>2.363</c:v>
                </c:pt>
                <c:pt idx="5">
                  <c:v>2.2730000000000001</c:v>
                </c:pt>
                <c:pt idx="6">
                  <c:v>2.1869999999999998</c:v>
                </c:pt>
                <c:pt idx="7">
                  <c:v>2.105</c:v>
                </c:pt>
                <c:pt idx="8">
                  <c:v>2.0249999999999999</c:v>
                </c:pt>
                <c:pt idx="9">
                  <c:v>1.9490000000000001</c:v>
                </c:pt>
                <c:pt idx="10">
                  <c:v>1.875</c:v>
                </c:pt>
                <c:pt idx="11">
                  <c:v>1.804</c:v>
                </c:pt>
                <c:pt idx="12">
                  <c:v>1.736</c:v>
                </c:pt>
                <c:pt idx="13">
                  <c:v>1.671</c:v>
                </c:pt>
                <c:pt idx="14">
                  <c:v>1.607</c:v>
                </c:pt>
                <c:pt idx="15">
                  <c:v>1.5469999999999999</c:v>
                </c:pt>
                <c:pt idx="16">
                  <c:v>1.488</c:v>
                </c:pt>
                <c:pt idx="17">
                  <c:v>1.4319999999999999</c:v>
                </c:pt>
                <c:pt idx="18">
                  <c:v>1.3779999999999999</c:v>
                </c:pt>
                <c:pt idx="19">
                  <c:v>1.3260000000000001</c:v>
                </c:pt>
                <c:pt idx="20">
                  <c:v>1.276</c:v>
                </c:pt>
                <c:pt idx="21">
                  <c:v>1.228</c:v>
                </c:pt>
                <c:pt idx="22">
                  <c:v>1.181</c:v>
                </c:pt>
                <c:pt idx="23">
                  <c:v>1.137</c:v>
                </c:pt>
                <c:pt idx="24">
                  <c:v>1.0940000000000001</c:v>
                </c:pt>
                <c:pt idx="25">
                  <c:v>1.052</c:v>
                </c:pt>
                <c:pt idx="26">
                  <c:v>1.0129999999999999</c:v>
                </c:pt>
                <c:pt idx="27">
                  <c:v>0.97399999999999998</c:v>
                </c:pt>
                <c:pt idx="28">
                  <c:v>0.93799999999999994</c:v>
                </c:pt>
                <c:pt idx="29">
                  <c:v>0.90200000000000002</c:v>
                </c:pt>
                <c:pt idx="30">
                  <c:v>0.86799999999999999</c:v>
                </c:pt>
                <c:pt idx="31">
                  <c:v>0.83499999999999996</c:v>
                </c:pt>
                <c:pt idx="32">
                  <c:v>0.80400000000000005</c:v>
                </c:pt>
                <c:pt idx="33">
                  <c:v>0.77300000000000002</c:v>
                </c:pt>
                <c:pt idx="34">
                  <c:v>0.74399999999999999</c:v>
                </c:pt>
                <c:pt idx="35">
                  <c:v>0.71599999999999997</c:v>
                </c:pt>
                <c:pt idx="36">
                  <c:v>0.68899999999999995</c:v>
                </c:pt>
                <c:pt idx="37">
                  <c:v>0.66300000000000003</c:v>
                </c:pt>
                <c:pt idx="38">
                  <c:v>0.63800000000000001</c:v>
                </c:pt>
                <c:pt idx="39">
                  <c:v>0.61399999999999999</c:v>
                </c:pt>
                <c:pt idx="40">
                  <c:v>0.59099999999999997</c:v>
                </c:pt>
                <c:pt idx="41">
                  <c:v>0.56799999999999995</c:v>
                </c:pt>
                <c:pt idx="42">
                  <c:v>0.54700000000000004</c:v>
                </c:pt>
                <c:pt idx="43">
                  <c:v>0.52600000000000002</c:v>
                </c:pt>
                <c:pt idx="44">
                  <c:v>0.50600000000000001</c:v>
                </c:pt>
                <c:pt idx="45">
                  <c:v>0.48699999999999999</c:v>
                </c:pt>
                <c:pt idx="46">
                  <c:v>0.46899999999999997</c:v>
                </c:pt>
                <c:pt idx="47">
                  <c:v>0.45100000000000001</c:v>
                </c:pt>
                <c:pt idx="48">
                  <c:v>0.434</c:v>
                </c:pt>
                <c:pt idx="49">
                  <c:v>0.41799999999999998</c:v>
                </c:pt>
                <c:pt idx="50">
                  <c:v>0.40200000000000002</c:v>
                </c:pt>
                <c:pt idx="51">
                  <c:v>0.38700000000000001</c:v>
                </c:pt>
                <c:pt idx="52">
                  <c:v>0.372</c:v>
                </c:pt>
                <c:pt idx="53">
                  <c:v>0.35799999999999998</c:v>
                </c:pt>
                <c:pt idx="54">
                  <c:v>0.34499999999999997</c:v>
                </c:pt>
                <c:pt idx="55">
                  <c:v>0.33100000000000002</c:v>
                </c:pt>
                <c:pt idx="56">
                  <c:v>0.31900000000000001</c:v>
                </c:pt>
                <c:pt idx="57">
                  <c:v>0.307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29144"/>
        <c:axId val="405529536"/>
      </c:scatterChart>
      <c:valAx>
        <c:axId val="4055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9536"/>
        <c:crosses val="autoZero"/>
        <c:crossBetween val="midCat"/>
      </c:valAx>
      <c:valAx>
        <c:axId val="4055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9199693788276464E-2"/>
                  <c:y val="-0.2235804899387576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Sheet1!$J$2:$J$59</c:f>
              <c:numCache>
                <c:formatCode>0.000.</c:formatCode>
                <c:ptCount val="58"/>
                <c:pt idx="0">
                  <c:v>3.4649999999999999</c:v>
                </c:pt>
                <c:pt idx="1">
                  <c:v>3.3340000000000001</c:v>
                </c:pt>
                <c:pt idx="2">
                  <c:v>3.2080000000000002</c:v>
                </c:pt>
                <c:pt idx="3">
                  <c:v>3.0870000000000002</c:v>
                </c:pt>
                <c:pt idx="4">
                  <c:v>2.97</c:v>
                </c:pt>
                <c:pt idx="5">
                  <c:v>2.8580000000000001</c:v>
                </c:pt>
                <c:pt idx="6">
                  <c:v>2.75</c:v>
                </c:pt>
                <c:pt idx="7">
                  <c:v>2.6459999999999999</c:v>
                </c:pt>
                <c:pt idx="8">
                  <c:v>2.5459999999999998</c:v>
                </c:pt>
                <c:pt idx="9">
                  <c:v>2.4500000000000002</c:v>
                </c:pt>
                <c:pt idx="10">
                  <c:v>2.3580000000000001</c:v>
                </c:pt>
                <c:pt idx="11">
                  <c:v>2.2690000000000001</c:v>
                </c:pt>
                <c:pt idx="12">
                  <c:v>2.1829999999999998</c:v>
                </c:pt>
                <c:pt idx="13">
                  <c:v>2.1</c:v>
                </c:pt>
                <c:pt idx="14">
                  <c:v>2.0209999999999999</c:v>
                </c:pt>
                <c:pt idx="15">
                  <c:v>1.9450000000000001</c:v>
                </c:pt>
                <c:pt idx="16">
                  <c:v>1.871</c:v>
                </c:pt>
                <c:pt idx="17">
                  <c:v>1.8009999999999999</c:v>
                </c:pt>
                <c:pt idx="18">
                  <c:v>1.7330000000000001</c:v>
                </c:pt>
                <c:pt idx="19">
                  <c:v>1.667</c:v>
                </c:pt>
                <c:pt idx="20">
                  <c:v>1.6040000000000001</c:v>
                </c:pt>
                <c:pt idx="21">
                  <c:v>1.5429999999999999</c:v>
                </c:pt>
                <c:pt idx="22">
                  <c:v>1.4850000000000001</c:v>
                </c:pt>
                <c:pt idx="23">
                  <c:v>1.429</c:v>
                </c:pt>
                <c:pt idx="24">
                  <c:v>1.375</c:v>
                </c:pt>
                <c:pt idx="25">
                  <c:v>1.323</c:v>
                </c:pt>
                <c:pt idx="26">
                  <c:v>1.2729999999999999</c:v>
                </c:pt>
                <c:pt idx="27">
                  <c:v>1.2250000000000001</c:v>
                </c:pt>
                <c:pt idx="28">
                  <c:v>1.179</c:v>
                </c:pt>
                <c:pt idx="29">
                  <c:v>1.1339999999999999</c:v>
                </c:pt>
                <c:pt idx="30">
                  <c:v>1.091</c:v>
                </c:pt>
                <c:pt idx="31">
                  <c:v>1.05</c:v>
                </c:pt>
                <c:pt idx="32">
                  <c:v>1.0109999999999999</c:v>
                </c:pt>
                <c:pt idx="33">
                  <c:v>0.97199999999999998</c:v>
                </c:pt>
                <c:pt idx="34">
                  <c:v>0.93600000000000005</c:v>
                </c:pt>
                <c:pt idx="35">
                  <c:v>0.9</c:v>
                </c:pt>
                <c:pt idx="36">
                  <c:v>0.86599999999999999</c:v>
                </c:pt>
                <c:pt idx="37">
                  <c:v>0.83399999999999996</c:v>
                </c:pt>
                <c:pt idx="38">
                  <c:v>0.80200000000000005</c:v>
                </c:pt>
                <c:pt idx="39">
                  <c:v>0.77200000000000002</c:v>
                </c:pt>
                <c:pt idx="40">
                  <c:v>0.74299999999999999</c:v>
                </c:pt>
                <c:pt idx="41">
                  <c:v>0.71499999999999997</c:v>
                </c:pt>
                <c:pt idx="42">
                  <c:v>0.68799999999999994</c:v>
                </c:pt>
                <c:pt idx="43">
                  <c:v>0.66200000000000003</c:v>
                </c:pt>
                <c:pt idx="44">
                  <c:v>0.63700000000000001</c:v>
                </c:pt>
                <c:pt idx="45">
                  <c:v>0.61299999999999999</c:v>
                </c:pt>
                <c:pt idx="46">
                  <c:v>0.58899999999999997</c:v>
                </c:pt>
                <c:pt idx="47">
                  <c:v>0.56699999999999995</c:v>
                </c:pt>
                <c:pt idx="48">
                  <c:v>0.54600000000000004</c:v>
                </c:pt>
                <c:pt idx="49">
                  <c:v>0.52500000000000002</c:v>
                </c:pt>
                <c:pt idx="50">
                  <c:v>0.505</c:v>
                </c:pt>
                <c:pt idx="51">
                  <c:v>0.48599999999999999</c:v>
                </c:pt>
                <c:pt idx="52">
                  <c:v>0.46800000000000003</c:v>
                </c:pt>
                <c:pt idx="53">
                  <c:v>0.45</c:v>
                </c:pt>
                <c:pt idx="54">
                  <c:v>0.433</c:v>
                </c:pt>
                <c:pt idx="55">
                  <c:v>0.41699999999999998</c:v>
                </c:pt>
                <c:pt idx="56">
                  <c:v>0.40100000000000002</c:v>
                </c:pt>
                <c:pt idx="57">
                  <c:v>0.38600000000000001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32672"/>
        <c:axId val="405527576"/>
      </c:scatterChart>
      <c:valAx>
        <c:axId val="4055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7576"/>
        <c:crosses val="autoZero"/>
        <c:crossBetween val="midCat"/>
      </c:valAx>
      <c:valAx>
        <c:axId val="4055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764873140857391E-2"/>
                  <c:y val="-0.1936654272382618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</c:f>
              <c:numCache>
                <c:formatCode>0.000.</c:formatCode>
                <c:ptCount val="58"/>
                <c:pt idx="0">
                  <c:v>65.41</c:v>
                </c:pt>
                <c:pt idx="1">
                  <c:v>69.3</c:v>
                </c:pt>
                <c:pt idx="2">
                  <c:v>73.42</c:v>
                </c:pt>
                <c:pt idx="3">
                  <c:v>77.78</c:v>
                </c:pt>
                <c:pt idx="4">
                  <c:v>82.41</c:v>
                </c:pt>
                <c:pt idx="5">
                  <c:v>87.31</c:v>
                </c:pt>
                <c:pt idx="6">
                  <c:v>92.5</c:v>
                </c:pt>
                <c:pt idx="7">
                  <c:v>98</c:v>
                </c:pt>
                <c:pt idx="8">
                  <c:v>103.83</c:v>
                </c:pt>
                <c:pt idx="9">
                  <c:v>110</c:v>
                </c:pt>
                <c:pt idx="10">
                  <c:v>116.54</c:v>
                </c:pt>
                <c:pt idx="11">
                  <c:v>123.47</c:v>
                </c:pt>
                <c:pt idx="12">
                  <c:v>130.81</c:v>
                </c:pt>
                <c:pt idx="13">
                  <c:v>138.59</c:v>
                </c:pt>
                <c:pt idx="14">
                  <c:v>146.83000000000001</c:v>
                </c:pt>
                <c:pt idx="15">
                  <c:v>155.56</c:v>
                </c:pt>
                <c:pt idx="16">
                  <c:v>164.81</c:v>
                </c:pt>
                <c:pt idx="17">
                  <c:v>174.61</c:v>
                </c:pt>
                <c:pt idx="18">
                  <c:v>185</c:v>
                </c:pt>
                <c:pt idx="19">
                  <c:v>196</c:v>
                </c:pt>
                <c:pt idx="20">
                  <c:v>207.65</c:v>
                </c:pt>
                <c:pt idx="21">
                  <c:v>220</c:v>
                </c:pt>
                <c:pt idx="22">
                  <c:v>233.08</c:v>
                </c:pt>
                <c:pt idx="23">
                  <c:v>246.94</c:v>
                </c:pt>
                <c:pt idx="24">
                  <c:v>261.63</c:v>
                </c:pt>
                <c:pt idx="25">
                  <c:v>277.18</c:v>
                </c:pt>
                <c:pt idx="26">
                  <c:v>293.66000000000003</c:v>
                </c:pt>
                <c:pt idx="27">
                  <c:v>311.13</c:v>
                </c:pt>
                <c:pt idx="28">
                  <c:v>329.63</c:v>
                </c:pt>
                <c:pt idx="29">
                  <c:v>349.23</c:v>
                </c:pt>
                <c:pt idx="30">
                  <c:v>369.99</c:v>
                </c:pt>
                <c:pt idx="31">
                  <c:v>392</c:v>
                </c:pt>
                <c:pt idx="32">
                  <c:v>415.3</c:v>
                </c:pt>
                <c:pt idx="33">
                  <c:v>440</c:v>
                </c:pt>
                <c:pt idx="34">
                  <c:v>466.16</c:v>
                </c:pt>
                <c:pt idx="35">
                  <c:v>493.88</c:v>
                </c:pt>
                <c:pt idx="36">
                  <c:v>523.25</c:v>
                </c:pt>
                <c:pt idx="37">
                  <c:v>554.37</c:v>
                </c:pt>
                <c:pt idx="38">
                  <c:v>587.33000000000004</c:v>
                </c:pt>
                <c:pt idx="39">
                  <c:v>622.25</c:v>
                </c:pt>
                <c:pt idx="40">
                  <c:v>659.26</c:v>
                </c:pt>
                <c:pt idx="41">
                  <c:v>698.46</c:v>
                </c:pt>
                <c:pt idx="42">
                  <c:v>739.99</c:v>
                </c:pt>
                <c:pt idx="43">
                  <c:v>783.99</c:v>
                </c:pt>
                <c:pt idx="44">
                  <c:v>830.61</c:v>
                </c:pt>
                <c:pt idx="45">
                  <c:v>880</c:v>
                </c:pt>
                <c:pt idx="46">
                  <c:v>932.33</c:v>
                </c:pt>
                <c:pt idx="47">
                  <c:v>987.77</c:v>
                </c:pt>
                <c:pt idx="48">
                  <c:v>1046.5</c:v>
                </c:pt>
                <c:pt idx="49">
                  <c:v>1108.73</c:v>
                </c:pt>
                <c:pt idx="50">
                  <c:v>1174.6600000000001</c:v>
                </c:pt>
                <c:pt idx="51">
                  <c:v>1244.51</c:v>
                </c:pt>
                <c:pt idx="52">
                  <c:v>1318.51</c:v>
                </c:pt>
                <c:pt idx="53">
                  <c:v>1396.91</c:v>
                </c:pt>
                <c:pt idx="54">
                  <c:v>1479.98</c:v>
                </c:pt>
                <c:pt idx="55">
                  <c:v>1567.98</c:v>
                </c:pt>
                <c:pt idx="56">
                  <c:v>1661.22</c:v>
                </c:pt>
                <c:pt idx="57">
                  <c:v>1760</c:v>
                </c:pt>
              </c:numCache>
            </c:numRef>
          </c:xVal>
          <c:yVal>
            <c:numRef>
              <c:f>Sheet1!$K$2:$K$59</c:f>
              <c:numCache>
                <c:formatCode>0.000.</c:formatCode>
                <c:ptCount val="58"/>
                <c:pt idx="0">
                  <c:v>47.02</c:v>
                </c:pt>
                <c:pt idx="1">
                  <c:v>44.3</c:v>
                </c:pt>
                <c:pt idx="2">
                  <c:v>41.73</c:v>
                </c:pt>
                <c:pt idx="3">
                  <c:v>39.31</c:v>
                </c:pt>
                <c:pt idx="4">
                  <c:v>37.03</c:v>
                </c:pt>
                <c:pt idx="5">
                  <c:v>34.869999999999997</c:v>
                </c:pt>
                <c:pt idx="6">
                  <c:v>32.85</c:v>
                </c:pt>
                <c:pt idx="7">
                  <c:v>30.94</c:v>
                </c:pt>
                <c:pt idx="8">
                  <c:v>29.13</c:v>
                </c:pt>
                <c:pt idx="9">
                  <c:v>27.44</c:v>
                </c:pt>
                <c:pt idx="10">
                  <c:v>25.84</c:v>
                </c:pt>
                <c:pt idx="11">
                  <c:v>24.33</c:v>
                </c:pt>
                <c:pt idx="12">
                  <c:v>22.91</c:v>
                </c:pt>
                <c:pt idx="13">
                  <c:v>21.57</c:v>
                </c:pt>
                <c:pt idx="14">
                  <c:v>20.309999999999999</c:v>
                </c:pt>
                <c:pt idx="15">
                  <c:v>19.12</c:v>
                </c:pt>
                <c:pt idx="16">
                  <c:v>18</c:v>
                </c:pt>
                <c:pt idx="17">
                  <c:v>16.940000000000001</c:v>
                </c:pt>
                <c:pt idx="18">
                  <c:v>15.94</c:v>
                </c:pt>
                <c:pt idx="19">
                  <c:v>15.01</c:v>
                </c:pt>
                <c:pt idx="20">
                  <c:v>14.12</c:v>
                </c:pt>
                <c:pt idx="21">
                  <c:v>13.29</c:v>
                </c:pt>
                <c:pt idx="22">
                  <c:v>12.51</c:v>
                </c:pt>
                <c:pt idx="23">
                  <c:v>11.77</c:v>
                </c:pt>
                <c:pt idx="24">
                  <c:v>11.07</c:v>
                </c:pt>
                <c:pt idx="25">
                  <c:v>10.42</c:v>
                </c:pt>
                <c:pt idx="26">
                  <c:v>9.8000000000000007</c:v>
                </c:pt>
                <c:pt idx="27">
                  <c:v>9.2200000000000006</c:v>
                </c:pt>
                <c:pt idx="28">
                  <c:v>8.67</c:v>
                </c:pt>
                <c:pt idx="29">
                  <c:v>8.16</c:v>
                </c:pt>
                <c:pt idx="30">
                  <c:v>7.67</c:v>
                </c:pt>
                <c:pt idx="31">
                  <c:v>7.21</c:v>
                </c:pt>
                <c:pt idx="32">
                  <c:v>6.78</c:v>
                </c:pt>
                <c:pt idx="33">
                  <c:v>6.38</c:v>
                </c:pt>
                <c:pt idx="34">
                  <c:v>6</c:v>
                </c:pt>
                <c:pt idx="35">
                  <c:v>5.64</c:v>
                </c:pt>
                <c:pt idx="36">
                  <c:v>5.3</c:v>
                </c:pt>
                <c:pt idx="37">
                  <c:v>4.9800000000000004</c:v>
                </c:pt>
                <c:pt idx="38">
                  <c:v>4.68</c:v>
                </c:pt>
                <c:pt idx="39">
                  <c:v>4.4000000000000004</c:v>
                </c:pt>
                <c:pt idx="40">
                  <c:v>4.13</c:v>
                </c:pt>
                <c:pt idx="41">
                  <c:v>3.88</c:v>
                </c:pt>
                <c:pt idx="42">
                  <c:v>3.65</c:v>
                </c:pt>
                <c:pt idx="43">
                  <c:v>3.42</c:v>
                </c:pt>
                <c:pt idx="44">
                  <c:v>3.22</c:v>
                </c:pt>
                <c:pt idx="45">
                  <c:v>3.02</c:v>
                </c:pt>
                <c:pt idx="46">
                  <c:v>2.83</c:v>
                </c:pt>
                <c:pt idx="47">
                  <c:v>2.66</c:v>
                </c:pt>
                <c:pt idx="48">
                  <c:v>2.5</c:v>
                </c:pt>
                <c:pt idx="49">
                  <c:v>2.34</c:v>
                </c:pt>
                <c:pt idx="50">
                  <c:v>2.2000000000000002</c:v>
                </c:pt>
                <c:pt idx="51">
                  <c:v>2.06</c:v>
                </c:pt>
                <c:pt idx="52">
                  <c:v>1.94</c:v>
                </c:pt>
                <c:pt idx="53">
                  <c:v>1.82</c:v>
                </c:pt>
                <c:pt idx="54">
                  <c:v>1.7</c:v>
                </c:pt>
                <c:pt idx="55">
                  <c:v>1.6</c:v>
                </c:pt>
                <c:pt idx="56">
                  <c:v>1.5</c:v>
                </c:pt>
                <c:pt idx="57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26400"/>
        <c:axId val="405531104"/>
      </c:scatterChart>
      <c:valAx>
        <c:axId val="405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1104"/>
        <c:crosses val="autoZero"/>
        <c:crossBetween val="midCat"/>
      </c:valAx>
      <c:valAx>
        <c:axId val="4055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3644138232720911E-2"/>
                  <c:y val="-0.1659609215514727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Sheet1!$B$27:$B$59</c:f>
              <c:numCache>
                <c:formatCode>0.000.</c:formatCode>
                <c:ptCount val="33"/>
                <c:pt idx="0">
                  <c:v>277.18</c:v>
                </c:pt>
                <c:pt idx="1">
                  <c:v>293.66000000000003</c:v>
                </c:pt>
                <c:pt idx="2">
                  <c:v>311.13</c:v>
                </c:pt>
                <c:pt idx="3">
                  <c:v>329.63</c:v>
                </c:pt>
                <c:pt idx="4">
                  <c:v>349.23</c:v>
                </c:pt>
                <c:pt idx="5">
                  <c:v>369.99</c:v>
                </c:pt>
                <c:pt idx="6">
                  <c:v>392</c:v>
                </c:pt>
                <c:pt idx="7">
                  <c:v>415.3</c:v>
                </c:pt>
                <c:pt idx="8">
                  <c:v>440</c:v>
                </c:pt>
                <c:pt idx="9">
                  <c:v>466.16</c:v>
                </c:pt>
                <c:pt idx="10">
                  <c:v>493.88</c:v>
                </c:pt>
                <c:pt idx="11">
                  <c:v>523.25</c:v>
                </c:pt>
                <c:pt idx="12">
                  <c:v>554.37</c:v>
                </c:pt>
                <c:pt idx="13">
                  <c:v>587.33000000000004</c:v>
                </c:pt>
                <c:pt idx="14">
                  <c:v>622.25</c:v>
                </c:pt>
                <c:pt idx="15">
                  <c:v>659.26</c:v>
                </c:pt>
                <c:pt idx="16">
                  <c:v>698.46</c:v>
                </c:pt>
                <c:pt idx="17">
                  <c:v>739.99</c:v>
                </c:pt>
                <c:pt idx="18">
                  <c:v>783.99</c:v>
                </c:pt>
                <c:pt idx="19">
                  <c:v>830.61</c:v>
                </c:pt>
                <c:pt idx="20">
                  <c:v>880</c:v>
                </c:pt>
                <c:pt idx="21">
                  <c:v>932.33</c:v>
                </c:pt>
                <c:pt idx="22">
                  <c:v>987.77</c:v>
                </c:pt>
                <c:pt idx="23">
                  <c:v>1046.5</c:v>
                </c:pt>
                <c:pt idx="24">
                  <c:v>1108.73</c:v>
                </c:pt>
                <c:pt idx="25">
                  <c:v>1174.6600000000001</c:v>
                </c:pt>
                <c:pt idx="26">
                  <c:v>1244.51</c:v>
                </c:pt>
                <c:pt idx="27">
                  <c:v>1318.51</c:v>
                </c:pt>
                <c:pt idx="28">
                  <c:v>1396.91</c:v>
                </c:pt>
                <c:pt idx="29">
                  <c:v>1479.98</c:v>
                </c:pt>
                <c:pt idx="30">
                  <c:v>1567.98</c:v>
                </c:pt>
                <c:pt idx="31">
                  <c:v>1661.22</c:v>
                </c:pt>
                <c:pt idx="32">
                  <c:v>1760</c:v>
                </c:pt>
              </c:numCache>
            </c:numRef>
          </c:xVal>
          <c:yVal>
            <c:numRef>
              <c:f>Sheet1!$F$27:$F$59</c:f>
              <c:numCache>
                <c:formatCode>0.000.</c:formatCode>
                <c:ptCount val="33"/>
                <c:pt idx="0">
                  <c:v>4.3999999999999997E-2</c:v>
                </c:pt>
                <c:pt idx="1">
                  <c:v>4.2999999999999997E-2</c:v>
                </c:pt>
                <c:pt idx="2">
                  <c:v>4.2000000000000003E-2</c:v>
                </c:pt>
                <c:pt idx="3">
                  <c:v>4.1000000000000002E-2</c:v>
                </c:pt>
                <c:pt idx="4">
                  <c:v>0.04</c:v>
                </c:pt>
                <c:pt idx="5">
                  <c:v>0.04</c:v>
                </c:pt>
                <c:pt idx="6">
                  <c:v>3.9E-2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3.4000000000000002E-2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3.1E-2</c:v>
                </c:pt>
                <c:pt idx="17">
                  <c:v>0.03</c:v>
                </c:pt>
                <c:pt idx="18">
                  <c:v>0.03</c:v>
                </c:pt>
                <c:pt idx="19">
                  <c:v>2.9000000000000001E-2</c:v>
                </c:pt>
                <c:pt idx="20">
                  <c:v>2.8000000000000001E-2</c:v>
                </c:pt>
                <c:pt idx="21">
                  <c:v>2.8000000000000001E-2</c:v>
                </c:pt>
                <c:pt idx="22">
                  <c:v>2.7E-2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2.5000000000000001E-2</c:v>
                </c:pt>
                <c:pt idx="26">
                  <c:v>2.4E-2</c:v>
                </c:pt>
                <c:pt idx="27">
                  <c:v>2.4E-2</c:v>
                </c:pt>
                <c:pt idx="28">
                  <c:v>2.3E-2</c:v>
                </c:pt>
                <c:pt idx="29">
                  <c:v>2.3E-2</c:v>
                </c:pt>
                <c:pt idx="30">
                  <c:v>2.1999999999999999E-2</c:v>
                </c:pt>
                <c:pt idx="31">
                  <c:v>2.1999999999999999E-2</c:v>
                </c:pt>
                <c:pt idx="32">
                  <c:v>2.1000000000000001E-2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26792"/>
        <c:axId val="405528360"/>
      </c:scatterChart>
      <c:valAx>
        <c:axId val="40552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8360"/>
        <c:crosses val="autoZero"/>
        <c:crossBetween val="midCat"/>
      </c:valAx>
      <c:valAx>
        <c:axId val="4055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2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42</xdr:row>
      <xdr:rowOff>166687</xdr:rowOff>
    </xdr:from>
    <xdr:to>
      <xdr:col>20</xdr:col>
      <xdr:colOff>219075</xdr:colOff>
      <xdr:row>57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29</xdr:row>
      <xdr:rowOff>52387</xdr:rowOff>
    </xdr:from>
    <xdr:to>
      <xdr:col>28</xdr:col>
      <xdr:colOff>342900</xdr:colOff>
      <xdr:row>43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14</xdr:row>
      <xdr:rowOff>119062</xdr:rowOff>
    </xdr:from>
    <xdr:to>
      <xdr:col>28</xdr:col>
      <xdr:colOff>323850</xdr:colOff>
      <xdr:row>29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27</xdr:row>
      <xdr:rowOff>90487</xdr:rowOff>
    </xdr:from>
    <xdr:to>
      <xdr:col>20</xdr:col>
      <xdr:colOff>304800</xdr:colOff>
      <xdr:row>41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66675</xdr:colOff>
      <xdr:row>44</xdr:row>
      <xdr:rowOff>176212</xdr:rowOff>
    </xdr:from>
    <xdr:to>
      <xdr:col>28</xdr:col>
      <xdr:colOff>371475</xdr:colOff>
      <xdr:row>59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128588</xdr:colOff>
      <xdr:row>1</xdr:row>
      <xdr:rowOff>71437</xdr:rowOff>
    </xdr:from>
    <xdr:to>
      <xdr:col>36</xdr:col>
      <xdr:colOff>442913</xdr:colOff>
      <xdr:row>15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161925</xdr:colOff>
      <xdr:row>47</xdr:row>
      <xdr:rowOff>119062</xdr:rowOff>
    </xdr:from>
    <xdr:to>
      <xdr:col>36</xdr:col>
      <xdr:colOff>476250</xdr:colOff>
      <xdr:row>62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309562</xdr:colOff>
      <xdr:row>31</xdr:row>
      <xdr:rowOff>157162</xdr:rowOff>
    </xdr:from>
    <xdr:to>
      <xdr:col>37</xdr:col>
      <xdr:colOff>4762</xdr:colOff>
      <xdr:row>46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47625</xdr:colOff>
      <xdr:row>11</xdr:row>
      <xdr:rowOff>147637</xdr:rowOff>
    </xdr:from>
    <xdr:to>
      <xdr:col>20</xdr:col>
      <xdr:colOff>352425</xdr:colOff>
      <xdr:row>26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404813</xdr:colOff>
      <xdr:row>16</xdr:row>
      <xdr:rowOff>95250</xdr:rowOff>
    </xdr:from>
    <xdr:to>
      <xdr:col>37</xdr:col>
      <xdr:colOff>4763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133350</xdr:colOff>
      <xdr:row>0</xdr:row>
      <xdr:rowOff>0</xdr:rowOff>
    </xdr:from>
    <xdr:to>
      <xdr:col>28</xdr:col>
      <xdr:colOff>438150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="55" zoomScaleNormal="55" workbookViewId="0">
      <pane ySplit="1" topLeftCell="A2" activePane="bottomLeft" state="frozen"/>
      <selection activeCell="B1" sqref="B1"/>
      <selection pane="bottomLeft" activeCell="S72" sqref="S72"/>
    </sheetView>
  </sheetViews>
  <sheetFormatPr defaultRowHeight="15" x14ac:dyDescent="0.25"/>
  <cols>
    <col min="1" max="1" width="6.85546875" customWidth="1"/>
    <col min="2" max="2" width="8.85546875" customWidth="1"/>
    <col min="3" max="3" width="8" customWidth="1"/>
    <col min="4" max="4" width="7.42578125" customWidth="1"/>
    <col min="5" max="5" width="6.5703125" customWidth="1"/>
    <col min="6" max="6" width="8.140625" customWidth="1"/>
    <col min="7" max="7" width="11.5703125" customWidth="1"/>
    <col min="8" max="8" width="7.42578125" customWidth="1"/>
    <col min="9" max="9" width="7.28515625" customWidth="1"/>
    <col min="10" max="10" width="7.5703125" customWidth="1"/>
    <col min="11" max="11" width="7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6" t="s">
        <v>71</v>
      </c>
    </row>
    <row r="2" spans="1:13" x14ac:dyDescent="0.25">
      <c r="A2" s="1" t="s">
        <v>11</v>
      </c>
      <c r="B2" s="3">
        <v>65.41</v>
      </c>
      <c r="C2" s="3">
        <v>0.374</v>
      </c>
      <c r="D2" s="3">
        <v>3.218</v>
      </c>
      <c r="E2" s="3">
        <v>1</v>
      </c>
      <c r="F2" s="3">
        <v>4.4999999999999998E-2</v>
      </c>
      <c r="G2" s="3">
        <v>1.4330000000000001</v>
      </c>
      <c r="H2" s="3">
        <v>1</v>
      </c>
      <c r="I2" s="3">
        <v>2.7559999999999998</v>
      </c>
      <c r="J2" s="3">
        <v>3.4649999999999999</v>
      </c>
      <c r="K2" s="3">
        <v>47.02</v>
      </c>
      <c r="M2">
        <f>(SQRT((I2*J2)/3.1415927))*2</f>
        <v>3.4869545139576457</v>
      </c>
    </row>
    <row r="3" spans="1:13" x14ac:dyDescent="0.25">
      <c r="A3" s="1" t="s">
        <v>12</v>
      </c>
      <c r="B3" s="3">
        <v>69.3</v>
      </c>
      <c r="C3" s="3">
        <v>0.374</v>
      </c>
      <c r="D3" s="3">
        <v>3.1549999999999998</v>
      </c>
      <c r="E3" s="3">
        <v>1</v>
      </c>
      <c r="F3" s="3">
        <v>4.4999999999999998E-2</v>
      </c>
      <c r="G3" s="3">
        <v>1.379</v>
      </c>
      <c r="H3" s="3">
        <v>1</v>
      </c>
      <c r="I3" s="3">
        <v>2.6520000000000001</v>
      </c>
      <c r="J3" s="3">
        <v>3.3340000000000001</v>
      </c>
      <c r="K3" s="3">
        <v>44.3</v>
      </c>
      <c r="M3">
        <f t="shared" ref="M3:M59" si="0">(SQRT((I3*J3)/3.1415927))*2</f>
        <v>3.3552479039060641</v>
      </c>
    </row>
    <row r="4" spans="1:13" x14ac:dyDescent="0.25">
      <c r="A4" s="1" t="s">
        <v>13</v>
      </c>
      <c r="B4" s="3">
        <v>73.42</v>
      </c>
      <c r="C4" s="3">
        <v>0.35399999999999998</v>
      </c>
      <c r="D4" s="3">
        <v>3.093</v>
      </c>
      <c r="E4" s="3">
        <v>1</v>
      </c>
      <c r="F4" s="3">
        <v>4.4999999999999998E-2</v>
      </c>
      <c r="G4" s="3">
        <v>1.327</v>
      </c>
      <c r="H4" s="3">
        <v>1</v>
      </c>
      <c r="I4" s="3">
        <v>2.552</v>
      </c>
      <c r="J4" s="3">
        <v>3.2080000000000002</v>
      </c>
      <c r="K4" s="3">
        <v>41.73</v>
      </c>
      <c r="M4">
        <f t="shared" si="0"/>
        <v>3.2285875739527143</v>
      </c>
    </row>
    <row r="5" spans="1:13" x14ac:dyDescent="0.25">
      <c r="A5" s="1" t="s">
        <v>14</v>
      </c>
      <c r="B5" s="3">
        <v>77.78</v>
      </c>
      <c r="C5" s="3">
        <v>0.35399999999999998</v>
      </c>
      <c r="D5" s="3">
        <v>3.0310000000000001</v>
      </c>
      <c r="E5" s="3">
        <v>1</v>
      </c>
      <c r="F5" s="3">
        <v>4.4999999999999998E-2</v>
      </c>
      <c r="G5" s="3">
        <v>1.2769999999999999</v>
      </c>
      <c r="H5" s="3">
        <v>1</v>
      </c>
      <c r="I5" s="3">
        <v>2.4550000000000001</v>
      </c>
      <c r="J5" s="3">
        <v>3.0870000000000002</v>
      </c>
      <c r="K5" s="3">
        <v>39.31</v>
      </c>
      <c r="M5">
        <f t="shared" si="0"/>
        <v>3.1063409298704627</v>
      </c>
    </row>
    <row r="6" spans="1:13" x14ac:dyDescent="0.25">
      <c r="A6" s="1" t="s">
        <v>15</v>
      </c>
      <c r="B6" s="3">
        <v>82.41</v>
      </c>
      <c r="C6" s="3">
        <v>0.35399999999999998</v>
      </c>
      <c r="D6" s="3">
        <v>2.9710000000000001</v>
      </c>
      <c r="E6" s="3">
        <v>1</v>
      </c>
      <c r="F6" s="3">
        <v>4.4999999999999998E-2</v>
      </c>
      <c r="G6" s="3">
        <v>1.2290000000000001</v>
      </c>
      <c r="H6" s="3">
        <v>1</v>
      </c>
      <c r="I6" s="3">
        <v>2.363</v>
      </c>
      <c r="J6" s="3">
        <v>2.97</v>
      </c>
      <c r="K6" s="3">
        <v>37.03</v>
      </c>
      <c r="M6">
        <f t="shared" si="0"/>
        <v>2.9892699860158531</v>
      </c>
    </row>
    <row r="7" spans="1:13" x14ac:dyDescent="0.25">
      <c r="A7" s="1" t="s">
        <v>16</v>
      </c>
      <c r="B7" s="3">
        <v>87.31</v>
      </c>
      <c r="C7" s="3">
        <v>0.33500000000000002</v>
      </c>
      <c r="D7" s="3">
        <v>2.9119999999999999</v>
      </c>
      <c r="E7" s="3">
        <v>1</v>
      </c>
      <c r="F7" s="3">
        <v>4.4999999999999998E-2</v>
      </c>
      <c r="G7" s="3">
        <v>1.1819999999999999</v>
      </c>
      <c r="H7" s="3">
        <v>1</v>
      </c>
      <c r="I7" s="3">
        <v>2.2730000000000001</v>
      </c>
      <c r="J7" s="3">
        <v>2.8580000000000001</v>
      </c>
      <c r="K7" s="3">
        <v>34.869999999999997</v>
      </c>
      <c r="M7">
        <f t="shared" si="0"/>
        <v>2.8759801630858233</v>
      </c>
    </row>
    <row r="8" spans="1:13" x14ac:dyDescent="0.25">
      <c r="A8" s="1" t="s">
        <v>17</v>
      </c>
      <c r="B8" s="3">
        <v>92.5</v>
      </c>
      <c r="C8" s="3">
        <v>0.33500000000000002</v>
      </c>
      <c r="D8" s="3">
        <v>2.8530000000000002</v>
      </c>
      <c r="E8" s="3">
        <v>1</v>
      </c>
      <c r="F8" s="3">
        <v>4.4999999999999998E-2</v>
      </c>
      <c r="G8" s="3">
        <v>1.137</v>
      </c>
      <c r="H8" s="3">
        <v>0.75</v>
      </c>
      <c r="I8" s="3">
        <v>2.1869999999999998</v>
      </c>
      <c r="J8" s="3">
        <v>2.75</v>
      </c>
      <c r="K8" s="3">
        <v>32.85</v>
      </c>
      <c r="M8">
        <f t="shared" si="0"/>
        <v>2.7672334232585678</v>
      </c>
    </row>
    <row r="9" spans="1:13" x14ac:dyDescent="0.25">
      <c r="A9" s="1" t="s">
        <v>18</v>
      </c>
      <c r="B9" s="3">
        <v>98</v>
      </c>
      <c r="C9" s="3">
        <v>0.33500000000000002</v>
      </c>
      <c r="D9" s="3">
        <v>2.7959999999999998</v>
      </c>
      <c r="E9" s="3">
        <v>1</v>
      </c>
      <c r="F9" s="3">
        <v>4.4999999999999998E-2</v>
      </c>
      <c r="G9" s="3">
        <v>1.0940000000000001</v>
      </c>
      <c r="H9" s="3">
        <v>0.75</v>
      </c>
      <c r="I9" s="3">
        <v>2.105</v>
      </c>
      <c r="J9" s="3">
        <v>2.6459999999999999</v>
      </c>
      <c r="K9" s="3">
        <v>30.94</v>
      </c>
      <c r="M9">
        <f t="shared" si="0"/>
        <v>2.6630297986855833</v>
      </c>
    </row>
    <row r="10" spans="1:13" x14ac:dyDescent="0.25">
      <c r="A10" s="1" t="s">
        <v>19</v>
      </c>
      <c r="B10" s="3">
        <v>103.83</v>
      </c>
      <c r="C10" s="3">
        <v>0.315</v>
      </c>
      <c r="D10" s="3">
        <v>2.7389999999999999</v>
      </c>
      <c r="E10" s="3">
        <v>1</v>
      </c>
      <c r="F10" s="3">
        <v>4.4999999999999998E-2</v>
      </c>
      <c r="G10" s="3">
        <v>1.0529999999999999</v>
      </c>
      <c r="H10" s="3">
        <v>0.75</v>
      </c>
      <c r="I10" s="3">
        <v>2.0249999999999999</v>
      </c>
      <c r="J10" s="3">
        <v>2.5459999999999998</v>
      </c>
      <c r="K10" s="3">
        <v>29.13</v>
      </c>
      <c r="M10">
        <f t="shared" si="0"/>
        <v>2.56210408879878</v>
      </c>
    </row>
    <row r="11" spans="1:13" x14ac:dyDescent="0.25">
      <c r="A11" s="1" t="s">
        <v>20</v>
      </c>
      <c r="B11" s="3">
        <v>110</v>
      </c>
      <c r="C11" s="3">
        <v>0.315</v>
      </c>
      <c r="D11" s="3">
        <v>2.6840000000000002</v>
      </c>
      <c r="E11" s="3">
        <v>1</v>
      </c>
      <c r="F11" s="3">
        <v>4.4999999999999998E-2</v>
      </c>
      <c r="G11" s="3">
        <v>1.0129999999999999</v>
      </c>
      <c r="H11" s="3">
        <v>0.75</v>
      </c>
      <c r="I11" s="3">
        <v>1.9490000000000001</v>
      </c>
      <c r="J11" s="3">
        <v>2.4500000000000002</v>
      </c>
      <c r="K11" s="3">
        <v>27.44</v>
      </c>
      <c r="M11">
        <f t="shared" si="0"/>
        <v>2.4657214762158479</v>
      </c>
    </row>
    <row r="12" spans="1:13" x14ac:dyDescent="0.25">
      <c r="A12" s="1" t="s">
        <v>21</v>
      </c>
      <c r="B12" s="3">
        <v>116.54</v>
      </c>
      <c r="C12" s="3">
        <v>0.315</v>
      </c>
      <c r="D12" s="3">
        <v>2.629</v>
      </c>
      <c r="E12" s="3">
        <v>1</v>
      </c>
      <c r="F12" s="3">
        <v>4.4999999999999998E-2</v>
      </c>
      <c r="G12" s="3">
        <v>0.97499999999999998</v>
      </c>
      <c r="H12" s="3">
        <v>0.75</v>
      </c>
      <c r="I12" s="3">
        <v>1.875</v>
      </c>
      <c r="J12" s="3">
        <v>2.3580000000000001</v>
      </c>
      <c r="K12" s="3">
        <v>25.84</v>
      </c>
      <c r="M12">
        <f t="shared" si="0"/>
        <v>2.3726167524485509</v>
      </c>
    </row>
    <row r="13" spans="1:13" x14ac:dyDescent="0.25">
      <c r="A13" s="1" t="s">
        <v>22</v>
      </c>
      <c r="B13" s="3">
        <v>123.47</v>
      </c>
      <c r="C13" s="3">
        <v>0.29499999999999998</v>
      </c>
      <c r="D13" s="3">
        <v>2.5750000000000002</v>
      </c>
      <c r="E13" s="3">
        <v>1</v>
      </c>
      <c r="F13" s="3">
        <v>4.4999999999999998E-2</v>
      </c>
      <c r="G13" s="3">
        <v>0.93799999999999994</v>
      </c>
      <c r="H13" s="3">
        <v>0.75</v>
      </c>
      <c r="I13" s="3">
        <v>1.804</v>
      </c>
      <c r="J13" s="3">
        <v>2.2690000000000001</v>
      </c>
      <c r="K13" s="3">
        <v>24.33</v>
      </c>
      <c r="M13">
        <f t="shared" si="0"/>
        <v>2.2829193576917066</v>
      </c>
    </row>
    <row r="14" spans="1:13" x14ac:dyDescent="0.25">
      <c r="A14" s="1" t="s">
        <v>23</v>
      </c>
      <c r="B14" s="3">
        <v>130.81</v>
      </c>
      <c r="C14" s="3">
        <v>0.29499999999999998</v>
      </c>
      <c r="D14" s="3">
        <v>2.5219999999999998</v>
      </c>
      <c r="E14" s="3">
        <v>1</v>
      </c>
      <c r="F14" s="3">
        <v>4.4999999999999998E-2</v>
      </c>
      <c r="G14" s="3">
        <v>0.90300000000000002</v>
      </c>
      <c r="H14" s="3">
        <v>0.75</v>
      </c>
      <c r="I14" s="3">
        <v>1.736</v>
      </c>
      <c r="J14" s="3">
        <v>2.1829999999999998</v>
      </c>
      <c r="K14" s="3">
        <v>22.91</v>
      </c>
      <c r="M14">
        <f t="shared" si="0"/>
        <v>2.1966293616645363</v>
      </c>
    </row>
    <row r="15" spans="1:13" x14ac:dyDescent="0.25">
      <c r="A15" s="1" t="s">
        <v>24</v>
      </c>
      <c r="B15" s="3">
        <v>138.59</v>
      </c>
      <c r="C15" s="3">
        <v>0.29499999999999998</v>
      </c>
      <c r="D15" s="3">
        <v>2.4700000000000002</v>
      </c>
      <c r="E15" s="3">
        <v>1</v>
      </c>
      <c r="F15" s="3">
        <v>4.4999999999999998E-2</v>
      </c>
      <c r="G15" s="3">
        <v>0.86899999999999999</v>
      </c>
      <c r="H15" s="3">
        <v>0.75</v>
      </c>
      <c r="I15" s="3">
        <v>1.671</v>
      </c>
      <c r="J15" s="3">
        <v>2.1</v>
      </c>
      <c r="K15" s="3">
        <v>21.57</v>
      </c>
      <c r="M15">
        <f t="shared" si="0"/>
        <v>2.1137466310857307</v>
      </c>
    </row>
    <row r="16" spans="1:13" x14ac:dyDescent="0.25">
      <c r="A16" s="1" t="s">
        <v>25</v>
      </c>
      <c r="B16" s="3">
        <v>146.83000000000001</v>
      </c>
      <c r="C16" s="3">
        <v>0.27600000000000002</v>
      </c>
      <c r="D16" s="3">
        <v>2.419</v>
      </c>
      <c r="E16" s="3">
        <v>1</v>
      </c>
      <c r="F16" s="3">
        <v>4.4999999999999998E-2</v>
      </c>
      <c r="G16" s="3">
        <v>0.83599999999999997</v>
      </c>
      <c r="H16" s="3">
        <v>0.75</v>
      </c>
      <c r="I16" s="3">
        <v>1.607</v>
      </c>
      <c r="J16" s="3">
        <v>2.0209999999999999</v>
      </c>
      <c r="K16" s="3">
        <v>20.309999999999999</v>
      </c>
      <c r="M16">
        <f t="shared" si="0"/>
        <v>2.0335092452720707</v>
      </c>
    </row>
    <row r="17" spans="1:13" x14ac:dyDescent="0.25">
      <c r="A17" s="1" t="s">
        <v>26</v>
      </c>
      <c r="B17" s="3">
        <v>155.56</v>
      </c>
      <c r="C17" s="3">
        <v>0.27600000000000002</v>
      </c>
      <c r="D17" s="3">
        <v>2.3679999999999999</v>
      </c>
      <c r="E17" s="3">
        <v>1</v>
      </c>
      <c r="F17" s="3">
        <v>4.4999999999999998E-2</v>
      </c>
      <c r="G17" s="3">
        <v>0.80400000000000005</v>
      </c>
      <c r="H17" s="3">
        <v>0.75</v>
      </c>
      <c r="I17" s="3">
        <v>1.5469999999999999</v>
      </c>
      <c r="J17" s="3">
        <v>1.9450000000000001</v>
      </c>
      <c r="K17" s="3">
        <v>19.12</v>
      </c>
      <c r="M17">
        <f t="shared" si="0"/>
        <v>1.9573118065732584</v>
      </c>
    </row>
    <row r="18" spans="1:13" x14ac:dyDescent="0.25">
      <c r="A18" s="1" t="s">
        <v>27</v>
      </c>
      <c r="B18" s="3">
        <v>164.81</v>
      </c>
      <c r="C18" s="3">
        <v>0.27600000000000002</v>
      </c>
      <c r="D18" s="3">
        <v>2.319</v>
      </c>
      <c r="E18" s="3">
        <v>1</v>
      </c>
      <c r="F18" s="3">
        <v>4.4999999999999998E-2</v>
      </c>
      <c r="G18" s="3">
        <v>0.77400000000000002</v>
      </c>
      <c r="H18" s="3">
        <v>0.75</v>
      </c>
      <c r="I18" s="3">
        <v>1.488</v>
      </c>
      <c r="J18" s="3">
        <v>1.871</v>
      </c>
      <c r="K18" s="3">
        <v>18</v>
      </c>
      <c r="M18">
        <f t="shared" si="0"/>
        <v>1.8827532912399096</v>
      </c>
    </row>
    <row r="19" spans="1:13" x14ac:dyDescent="0.25">
      <c r="A19" s="1" t="s">
        <v>28</v>
      </c>
      <c r="B19" s="3">
        <v>174.61</v>
      </c>
      <c r="C19" s="3">
        <v>0.25600000000000001</v>
      </c>
      <c r="D19" s="3">
        <v>2.2709999999999999</v>
      </c>
      <c r="E19" s="3">
        <v>1</v>
      </c>
      <c r="F19" s="3">
        <v>4.4999999999999998E-2</v>
      </c>
      <c r="G19" s="3">
        <v>0.745</v>
      </c>
      <c r="H19" s="3">
        <v>0.75</v>
      </c>
      <c r="I19" s="3">
        <v>1.4319999999999999</v>
      </c>
      <c r="J19" s="3">
        <v>1.8009999999999999</v>
      </c>
      <c r="K19" s="3">
        <v>16.940000000000001</v>
      </c>
      <c r="M19">
        <f t="shared" si="0"/>
        <v>1.8121052621267633</v>
      </c>
    </row>
    <row r="20" spans="1:13" x14ac:dyDescent="0.25">
      <c r="A20" s="1" t="s">
        <v>29</v>
      </c>
      <c r="B20" s="3">
        <v>185</v>
      </c>
      <c r="C20" s="3">
        <v>0.25600000000000001</v>
      </c>
      <c r="D20" s="3">
        <v>2.2229999999999999</v>
      </c>
      <c r="E20" s="3">
        <v>1</v>
      </c>
      <c r="F20" s="3">
        <v>4.4999999999999998E-2</v>
      </c>
      <c r="G20" s="3">
        <v>0.71699999999999997</v>
      </c>
      <c r="H20" s="3">
        <v>0.75</v>
      </c>
      <c r="I20" s="3">
        <v>1.3779999999999999</v>
      </c>
      <c r="J20" s="3">
        <v>1.7330000000000001</v>
      </c>
      <c r="K20" s="3">
        <v>15.94</v>
      </c>
      <c r="M20">
        <f t="shared" si="0"/>
        <v>1.7437288228494028</v>
      </c>
    </row>
    <row r="21" spans="1:13" x14ac:dyDescent="0.25">
      <c r="A21" s="1" t="s">
        <v>30</v>
      </c>
      <c r="B21" s="3">
        <v>196</v>
      </c>
      <c r="C21" s="3">
        <v>0.25600000000000001</v>
      </c>
      <c r="D21" s="3">
        <v>2.177</v>
      </c>
      <c r="E21" s="3">
        <v>1</v>
      </c>
      <c r="F21" s="3">
        <v>4.4999999999999998E-2</v>
      </c>
      <c r="G21" s="3">
        <v>0.68899999999999995</v>
      </c>
      <c r="H21" s="3">
        <v>0.75</v>
      </c>
      <c r="I21" s="3">
        <v>1.3260000000000001</v>
      </c>
      <c r="J21" s="3">
        <v>1.667</v>
      </c>
      <c r="K21" s="3">
        <v>15.01</v>
      </c>
      <c r="M21">
        <f t="shared" si="0"/>
        <v>1.677623951953032</v>
      </c>
    </row>
    <row r="22" spans="1:13" x14ac:dyDescent="0.25">
      <c r="A22" s="1" t="s">
        <v>31</v>
      </c>
      <c r="B22" s="3">
        <v>207.65</v>
      </c>
      <c r="C22" s="3">
        <v>0.25600000000000001</v>
      </c>
      <c r="D22" s="3">
        <v>2.1309999999999998</v>
      </c>
      <c r="E22" s="3">
        <v>1</v>
      </c>
      <c r="F22" s="3">
        <v>4.4999999999999998E-2</v>
      </c>
      <c r="G22" s="3">
        <v>0.66300000000000003</v>
      </c>
      <c r="H22" s="3">
        <v>0.75</v>
      </c>
      <c r="I22" s="3">
        <v>1.276</v>
      </c>
      <c r="J22" s="3">
        <v>1.6040000000000001</v>
      </c>
      <c r="K22" s="3">
        <v>14.12</v>
      </c>
      <c r="M22">
        <f t="shared" si="0"/>
        <v>1.6142937869763572</v>
      </c>
    </row>
    <row r="23" spans="1:13" x14ac:dyDescent="0.25">
      <c r="A23" s="1" t="s">
        <v>32</v>
      </c>
      <c r="B23" s="3">
        <v>220</v>
      </c>
      <c r="C23" s="3">
        <v>0.23599999999999999</v>
      </c>
      <c r="D23" s="3">
        <v>2.0859999999999999</v>
      </c>
      <c r="E23" s="3">
        <v>1</v>
      </c>
      <c r="F23" s="3">
        <v>4.4999999999999998E-2</v>
      </c>
      <c r="G23" s="3">
        <v>0.63800000000000001</v>
      </c>
      <c r="H23" s="3">
        <v>0.75</v>
      </c>
      <c r="I23" s="3">
        <v>1.228</v>
      </c>
      <c r="J23" s="3">
        <v>1.5429999999999999</v>
      </c>
      <c r="K23" s="3">
        <v>13.29</v>
      </c>
      <c r="M23">
        <f t="shared" si="0"/>
        <v>1.5532351227944652</v>
      </c>
    </row>
    <row r="24" spans="1:13" x14ac:dyDescent="0.25">
      <c r="A24" s="1" t="s">
        <v>33</v>
      </c>
      <c r="B24" s="3">
        <v>233.08</v>
      </c>
      <c r="C24" s="3">
        <v>0.23599999999999999</v>
      </c>
      <c r="D24" s="3">
        <v>2.0419999999999998</v>
      </c>
      <c r="E24" s="3">
        <v>1</v>
      </c>
      <c r="F24" s="3">
        <v>4.4999999999999998E-2</v>
      </c>
      <c r="G24" s="3">
        <v>0.61399999999999999</v>
      </c>
      <c r="H24" s="3">
        <v>0.75</v>
      </c>
      <c r="I24" s="3">
        <v>1.181</v>
      </c>
      <c r="J24" s="3">
        <v>1.4850000000000001</v>
      </c>
      <c r="K24" s="3">
        <v>12.51</v>
      </c>
      <c r="M24">
        <f t="shared" si="0"/>
        <v>1.4943187016081292</v>
      </c>
    </row>
    <row r="25" spans="1:13" x14ac:dyDescent="0.25">
      <c r="A25" s="1" t="s">
        <v>34</v>
      </c>
      <c r="B25" s="3">
        <v>246.94</v>
      </c>
      <c r="C25" s="3">
        <v>0.23599999999999999</v>
      </c>
      <c r="D25" s="3">
        <v>1.9990000000000001</v>
      </c>
      <c r="E25" s="3">
        <v>1</v>
      </c>
      <c r="F25" s="3">
        <v>4.4999999999999998E-2</v>
      </c>
      <c r="G25" s="3">
        <v>0.59099999999999997</v>
      </c>
      <c r="H25" s="3">
        <v>0.75</v>
      </c>
      <c r="I25" s="3">
        <v>1.137</v>
      </c>
      <c r="J25" s="3">
        <v>1.429</v>
      </c>
      <c r="K25" s="3">
        <v>11.77</v>
      </c>
      <c r="M25">
        <f t="shared" si="0"/>
        <v>1.4383063666191094</v>
      </c>
    </row>
    <row r="26" spans="1:13" x14ac:dyDescent="0.25">
      <c r="A26" s="1" t="s">
        <v>35</v>
      </c>
      <c r="B26" s="3">
        <v>261.63</v>
      </c>
      <c r="C26" s="3">
        <v>0.23599999999999999</v>
      </c>
      <c r="D26" s="3">
        <v>1.9570000000000001</v>
      </c>
      <c r="E26" s="3">
        <v>1</v>
      </c>
      <c r="F26" s="3">
        <v>4.4999999999999998E-2</v>
      </c>
      <c r="G26" s="3">
        <v>0.56899999999999995</v>
      </c>
      <c r="H26" s="3">
        <v>0.5</v>
      </c>
      <c r="I26" s="3">
        <v>1.0940000000000001</v>
      </c>
      <c r="J26" s="3">
        <v>1.375</v>
      </c>
      <c r="K26" s="3">
        <v>11.07</v>
      </c>
      <c r="L26" s="5">
        <v>1</v>
      </c>
      <c r="M26">
        <f t="shared" si="0"/>
        <v>1.3839330030293759</v>
      </c>
    </row>
    <row r="27" spans="1:13" x14ac:dyDescent="0.25">
      <c r="A27" s="1" t="s">
        <v>36</v>
      </c>
      <c r="B27" s="3">
        <v>277.18</v>
      </c>
      <c r="C27" s="3">
        <v>0.217</v>
      </c>
      <c r="D27" s="3">
        <v>1.9159999999999999</v>
      </c>
      <c r="E27" s="3">
        <v>1</v>
      </c>
      <c r="F27" s="3">
        <v>4.3999999999999997E-2</v>
      </c>
      <c r="G27" s="3">
        <v>0.54400000000000004</v>
      </c>
      <c r="H27" s="3">
        <v>0.5</v>
      </c>
      <c r="I27" s="3">
        <v>1.052</v>
      </c>
      <c r="J27" s="3">
        <v>1.323</v>
      </c>
      <c r="K27" s="3">
        <v>10.42</v>
      </c>
      <c r="L27" s="5">
        <v>2</v>
      </c>
      <c r="M27">
        <f t="shared" si="0"/>
        <v>1.3311985874487118</v>
      </c>
    </row>
    <row r="28" spans="1:13" x14ac:dyDescent="0.25">
      <c r="A28" s="1" t="s">
        <v>37</v>
      </c>
      <c r="B28" s="3">
        <v>293.66000000000003</v>
      </c>
      <c r="C28" s="3">
        <v>0.217</v>
      </c>
      <c r="D28" s="3">
        <v>1.8759999999999999</v>
      </c>
      <c r="E28" s="3">
        <v>1</v>
      </c>
      <c r="F28" s="3">
        <v>4.2999999999999997E-2</v>
      </c>
      <c r="G28" s="3">
        <v>0.51900000000000002</v>
      </c>
      <c r="H28" s="3">
        <v>0.5</v>
      </c>
      <c r="I28" s="3">
        <v>1.0129999999999999</v>
      </c>
      <c r="J28" s="3">
        <v>1.2729999999999999</v>
      </c>
      <c r="K28" s="3">
        <v>9.8000000000000007</v>
      </c>
      <c r="L28" s="5">
        <v>3</v>
      </c>
      <c r="M28">
        <f t="shared" si="0"/>
        <v>1.2813683145052823</v>
      </c>
    </row>
    <row r="29" spans="1:13" x14ac:dyDescent="0.25">
      <c r="A29" s="1" t="s">
        <v>38</v>
      </c>
      <c r="B29" s="3">
        <v>311.13</v>
      </c>
      <c r="C29" s="3">
        <v>0.217</v>
      </c>
      <c r="D29" s="3">
        <v>1.837</v>
      </c>
      <c r="E29" s="3">
        <v>1</v>
      </c>
      <c r="F29" s="3">
        <v>4.2000000000000003E-2</v>
      </c>
      <c r="G29" s="3">
        <v>0.496</v>
      </c>
      <c r="H29" s="3">
        <v>0.5</v>
      </c>
      <c r="I29" s="3">
        <v>0.97399999999999998</v>
      </c>
      <c r="J29" s="3">
        <v>1.2250000000000001</v>
      </c>
      <c r="K29" s="3">
        <v>9.2200000000000006</v>
      </c>
      <c r="L29" s="5">
        <v>4</v>
      </c>
      <c r="M29">
        <f t="shared" si="0"/>
        <v>1.2325444171949285</v>
      </c>
    </row>
    <row r="30" spans="1:13" x14ac:dyDescent="0.25">
      <c r="A30" s="1" t="s">
        <v>39</v>
      </c>
      <c r="B30" s="3">
        <v>329.63</v>
      </c>
      <c r="C30" s="3">
        <v>0.217</v>
      </c>
      <c r="D30" s="3">
        <v>1.798</v>
      </c>
      <c r="E30" s="3">
        <v>1</v>
      </c>
      <c r="F30" s="3">
        <v>4.1000000000000002E-2</v>
      </c>
      <c r="G30" s="3">
        <v>0.47399999999999998</v>
      </c>
      <c r="H30" s="3">
        <v>0.5</v>
      </c>
      <c r="I30" s="3">
        <v>0.93799999999999994</v>
      </c>
      <c r="J30" s="3">
        <v>1.179</v>
      </c>
      <c r="K30" s="3">
        <v>8.67</v>
      </c>
      <c r="L30" s="5">
        <v>5</v>
      </c>
      <c r="M30">
        <f t="shared" si="0"/>
        <v>1.1866246829559928</v>
      </c>
    </row>
    <row r="31" spans="1:13" x14ac:dyDescent="0.25">
      <c r="A31" s="1" t="s">
        <v>40</v>
      </c>
      <c r="B31" s="3">
        <v>349.23</v>
      </c>
      <c r="C31" s="3">
        <v>0.19700000000000001</v>
      </c>
      <c r="D31" s="3">
        <v>1.7609999999999999</v>
      </c>
      <c r="E31" s="3">
        <v>1</v>
      </c>
      <c r="F31" s="3">
        <v>0.04</v>
      </c>
      <c r="G31" s="3">
        <v>0.45300000000000001</v>
      </c>
      <c r="H31" s="3">
        <v>0.5</v>
      </c>
      <c r="I31" s="3">
        <v>0.90200000000000002</v>
      </c>
      <c r="J31" s="3">
        <v>1.1339999999999999</v>
      </c>
      <c r="K31" s="3">
        <v>8.16</v>
      </c>
      <c r="L31" s="5">
        <v>6</v>
      </c>
      <c r="M31">
        <f t="shared" si="0"/>
        <v>1.1412081174810693</v>
      </c>
    </row>
    <row r="32" spans="1:13" x14ac:dyDescent="0.25">
      <c r="A32" s="1" t="s">
        <v>41</v>
      </c>
      <c r="B32" s="3">
        <v>369.99</v>
      </c>
      <c r="C32" s="3">
        <v>0.19700000000000001</v>
      </c>
      <c r="D32" s="3">
        <v>1.724</v>
      </c>
      <c r="E32" s="3">
        <v>1</v>
      </c>
      <c r="F32" s="3">
        <v>0.04</v>
      </c>
      <c r="G32" s="3">
        <v>0.433</v>
      </c>
      <c r="H32" s="3">
        <v>0.5</v>
      </c>
      <c r="I32" s="3">
        <v>0.86799999999999999</v>
      </c>
      <c r="J32" s="3">
        <v>1.091</v>
      </c>
      <c r="K32" s="3">
        <v>7.67</v>
      </c>
      <c r="L32" s="5">
        <v>7</v>
      </c>
      <c r="M32">
        <f t="shared" si="0"/>
        <v>1.0980630911643625</v>
      </c>
    </row>
    <row r="33" spans="1:13" x14ac:dyDescent="0.25">
      <c r="A33" s="1" t="s">
        <v>42</v>
      </c>
      <c r="B33" s="3">
        <v>392</v>
      </c>
      <c r="C33" s="3">
        <v>0.19700000000000001</v>
      </c>
      <c r="D33" s="3">
        <v>1.6890000000000001</v>
      </c>
      <c r="E33" s="3">
        <v>1</v>
      </c>
      <c r="F33" s="3">
        <v>3.9E-2</v>
      </c>
      <c r="G33" s="3">
        <v>0.41399999999999998</v>
      </c>
      <c r="H33" s="3">
        <v>0.5</v>
      </c>
      <c r="I33" s="3">
        <v>0.83499999999999996</v>
      </c>
      <c r="J33" s="3">
        <v>1.05</v>
      </c>
      <c r="K33" s="3">
        <v>7.21</v>
      </c>
      <c r="L33" s="5">
        <v>8</v>
      </c>
      <c r="M33">
        <f t="shared" si="0"/>
        <v>1.0565570284444934</v>
      </c>
    </row>
    <row r="34" spans="1:13" x14ac:dyDescent="0.25">
      <c r="A34" s="1" t="s">
        <v>43</v>
      </c>
      <c r="B34" s="3">
        <v>415.3</v>
      </c>
      <c r="C34" s="3">
        <v>0.19700000000000001</v>
      </c>
      <c r="D34" s="3">
        <v>1.6539999999999999</v>
      </c>
      <c r="E34" s="3">
        <v>1</v>
      </c>
      <c r="F34" s="3">
        <v>3.7999999999999999E-2</v>
      </c>
      <c r="G34" s="3">
        <v>0.39500000000000002</v>
      </c>
      <c r="H34" s="3">
        <v>0.5</v>
      </c>
      <c r="I34" s="3">
        <v>0.80400000000000005</v>
      </c>
      <c r="J34" s="3">
        <v>1.0109999999999999</v>
      </c>
      <c r="K34" s="3">
        <v>6.78</v>
      </c>
      <c r="L34" s="5">
        <v>9</v>
      </c>
      <c r="M34">
        <f t="shared" si="0"/>
        <v>1.0173225197603968</v>
      </c>
    </row>
    <row r="35" spans="1:13" x14ac:dyDescent="0.25">
      <c r="A35" s="1" t="s">
        <v>44</v>
      </c>
      <c r="B35" s="3">
        <v>440</v>
      </c>
      <c r="C35" s="3">
        <v>0.19700000000000001</v>
      </c>
      <c r="D35" s="3">
        <v>1.62</v>
      </c>
      <c r="E35" s="3">
        <v>1</v>
      </c>
      <c r="F35" s="3">
        <v>3.6999999999999998E-2</v>
      </c>
      <c r="G35" s="3">
        <v>0.378</v>
      </c>
      <c r="H35" s="3">
        <v>0.5</v>
      </c>
      <c r="I35" s="3">
        <v>0.77300000000000002</v>
      </c>
      <c r="J35" s="3">
        <v>0.97199999999999998</v>
      </c>
      <c r="K35" s="3">
        <v>6.38</v>
      </c>
      <c r="L35" s="5">
        <v>10</v>
      </c>
      <c r="M35">
        <f t="shared" si="0"/>
        <v>0.97808801098956144</v>
      </c>
    </row>
    <row r="36" spans="1:13" x14ac:dyDescent="0.25">
      <c r="A36" s="1" t="s">
        <v>45</v>
      </c>
      <c r="B36" s="3">
        <v>466.16</v>
      </c>
      <c r="C36" s="3">
        <v>0.19700000000000001</v>
      </c>
      <c r="D36" s="3">
        <v>1.587</v>
      </c>
      <c r="E36" s="3">
        <v>1</v>
      </c>
      <c r="F36" s="3">
        <v>3.5999999999999997E-2</v>
      </c>
      <c r="G36" s="3">
        <v>0.36099999999999999</v>
      </c>
      <c r="H36" s="3">
        <v>0.5</v>
      </c>
      <c r="I36" s="3">
        <v>0.74399999999999999</v>
      </c>
      <c r="J36" s="3">
        <v>0.93600000000000005</v>
      </c>
      <c r="K36" s="3">
        <v>6</v>
      </c>
      <c r="L36" s="5">
        <v>11</v>
      </c>
      <c r="M36">
        <f t="shared" si="0"/>
        <v>0.941628182470301</v>
      </c>
    </row>
    <row r="37" spans="1:13" x14ac:dyDescent="0.25">
      <c r="A37" s="1" t="s">
        <v>46</v>
      </c>
      <c r="B37" s="3">
        <v>493.88</v>
      </c>
      <c r="C37" s="3">
        <v>0.17699999999999999</v>
      </c>
      <c r="D37" s="3">
        <v>1.5549999999999999</v>
      </c>
      <c r="E37" s="3">
        <v>1</v>
      </c>
      <c r="F37" s="3">
        <v>3.5000000000000003E-2</v>
      </c>
      <c r="G37" s="3">
        <v>0.34499999999999997</v>
      </c>
      <c r="H37" s="3">
        <v>0.375</v>
      </c>
      <c r="I37" s="3">
        <v>0.71599999999999997</v>
      </c>
      <c r="J37" s="3">
        <v>0.9</v>
      </c>
      <c r="K37" s="3">
        <v>5.64</v>
      </c>
      <c r="L37" s="5">
        <v>12</v>
      </c>
      <c r="M37">
        <f t="shared" si="0"/>
        <v>0.90580105459565174</v>
      </c>
    </row>
    <row r="38" spans="1:13" x14ac:dyDescent="0.25">
      <c r="A38" s="1" t="s">
        <v>47</v>
      </c>
      <c r="B38" s="3">
        <v>523.25</v>
      </c>
      <c r="C38" s="3">
        <v>0.17699999999999999</v>
      </c>
      <c r="D38" s="3">
        <v>1.524</v>
      </c>
      <c r="E38" s="3">
        <v>0.75</v>
      </c>
      <c r="F38" s="3">
        <v>3.5000000000000003E-2</v>
      </c>
      <c r="G38" s="3">
        <v>0.32900000000000001</v>
      </c>
      <c r="H38" s="3">
        <v>0.25</v>
      </c>
      <c r="I38" s="3">
        <v>0.68899999999999995</v>
      </c>
      <c r="J38" s="3">
        <v>0.86599999999999999</v>
      </c>
      <c r="K38" s="3">
        <v>5.3</v>
      </c>
      <c r="L38" s="5">
        <v>13</v>
      </c>
      <c r="M38">
        <f t="shared" si="0"/>
        <v>0.87161282740231605</v>
      </c>
    </row>
    <row r="39" spans="1:13" x14ac:dyDescent="0.25">
      <c r="A39" s="1" t="s">
        <v>48</v>
      </c>
      <c r="B39" s="3">
        <v>554.37</v>
      </c>
      <c r="C39" s="3">
        <v>0.17699999999999999</v>
      </c>
      <c r="D39" s="3">
        <v>1.494</v>
      </c>
      <c r="E39" s="3">
        <v>0.75</v>
      </c>
      <c r="F39" s="3">
        <v>3.4000000000000002E-2</v>
      </c>
      <c r="G39" s="3">
        <v>0.314</v>
      </c>
      <c r="H39" s="3">
        <v>0.25</v>
      </c>
      <c r="I39" s="3">
        <v>0.66300000000000003</v>
      </c>
      <c r="J39" s="3">
        <v>0.83399999999999996</v>
      </c>
      <c r="K39" s="3">
        <v>4.9800000000000004</v>
      </c>
      <c r="L39" s="5">
        <v>14</v>
      </c>
      <c r="M39">
        <f t="shared" si="0"/>
        <v>0.83906353153052238</v>
      </c>
    </row>
    <row r="40" spans="1:13" x14ac:dyDescent="0.25">
      <c r="A40" s="1" t="s">
        <v>49</v>
      </c>
      <c r="B40" s="3">
        <v>587.33000000000004</v>
      </c>
      <c r="C40" s="3">
        <v>0.17699999999999999</v>
      </c>
      <c r="D40" s="3">
        <v>1.4650000000000001</v>
      </c>
      <c r="E40" s="3">
        <v>0.75</v>
      </c>
      <c r="F40" s="3">
        <v>3.3000000000000002E-2</v>
      </c>
      <c r="G40" s="3">
        <v>0.3</v>
      </c>
      <c r="H40" s="3">
        <v>0.25</v>
      </c>
      <c r="I40" s="3">
        <v>0.63800000000000001</v>
      </c>
      <c r="J40" s="3">
        <v>0.80200000000000005</v>
      </c>
      <c r="K40" s="3">
        <v>4.68</v>
      </c>
      <c r="L40" s="5">
        <v>15</v>
      </c>
      <c r="M40">
        <f t="shared" si="0"/>
        <v>0.80714689348817859</v>
      </c>
    </row>
    <row r="41" spans="1:13" x14ac:dyDescent="0.25">
      <c r="A41" s="1" t="s">
        <v>50</v>
      </c>
      <c r="B41" s="3">
        <v>622.25</v>
      </c>
      <c r="C41" s="3">
        <v>0.17699999999999999</v>
      </c>
      <c r="D41" s="3">
        <v>1.4359999999999999</v>
      </c>
      <c r="E41" s="3">
        <v>0.75</v>
      </c>
      <c r="F41" s="3">
        <v>3.2000000000000001E-2</v>
      </c>
      <c r="G41" s="3">
        <v>0.28699999999999998</v>
      </c>
      <c r="H41" s="3">
        <v>0.25</v>
      </c>
      <c r="I41" s="3">
        <v>0.61399999999999999</v>
      </c>
      <c r="J41" s="3">
        <v>0.77200000000000002</v>
      </c>
      <c r="K41" s="3">
        <v>4.4000000000000004</v>
      </c>
      <c r="L41" s="5">
        <v>16</v>
      </c>
      <c r="M41">
        <f t="shared" si="0"/>
        <v>0.77686917895167107</v>
      </c>
    </row>
    <row r="42" spans="1:13" x14ac:dyDescent="0.25">
      <c r="A42" s="1" t="s">
        <v>51</v>
      </c>
      <c r="B42" s="3">
        <v>659.26</v>
      </c>
      <c r="C42" s="3">
        <v>0.17699999999999999</v>
      </c>
      <c r="D42" s="3">
        <v>1.409</v>
      </c>
      <c r="E42" s="3">
        <v>0.75</v>
      </c>
      <c r="F42" s="3">
        <v>3.2000000000000001E-2</v>
      </c>
      <c r="G42" s="3">
        <v>0.27400000000000002</v>
      </c>
      <c r="H42" s="3">
        <v>0.25</v>
      </c>
      <c r="I42" s="3">
        <v>0.59099999999999997</v>
      </c>
      <c r="J42" s="3">
        <v>0.74299999999999999</v>
      </c>
      <c r="K42" s="3">
        <v>4.13</v>
      </c>
      <c r="L42" s="5">
        <v>17</v>
      </c>
      <c r="M42">
        <f t="shared" si="0"/>
        <v>0.74772724167831561</v>
      </c>
    </row>
    <row r="43" spans="1:13" x14ac:dyDescent="0.25">
      <c r="A43" s="2">
        <v>2</v>
      </c>
      <c r="B43" s="3">
        <v>698.46</v>
      </c>
      <c r="C43" s="3">
        <v>0.157</v>
      </c>
      <c r="D43" s="3">
        <v>1.3819999999999999</v>
      </c>
      <c r="E43" s="3">
        <v>0.75</v>
      </c>
      <c r="F43" s="3">
        <v>3.1E-2</v>
      </c>
      <c r="G43" s="3">
        <v>0.26200000000000001</v>
      </c>
      <c r="H43" s="3">
        <v>0.25</v>
      </c>
      <c r="I43" s="3">
        <v>0.56799999999999995</v>
      </c>
      <c r="J43" s="3">
        <v>0.71499999999999997</v>
      </c>
      <c r="K43" s="3">
        <v>3.88</v>
      </c>
      <c r="L43" s="5">
        <v>18</v>
      </c>
      <c r="M43">
        <f t="shared" si="0"/>
        <v>0.71908833690235296</v>
      </c>
    </row>
    <row r="44" spans="1:13" x14ac:dyDescent="0.25">
      <c r="A44" s="1" t="s">
        <v>52</v>
      </c>
      <c r="B44" s="3">
        <v>739.99</v>
      </c>
      <c r="C44" s="3">
        <v>0.157</v>
      </c>
      <c r="D44" s="3">
        <v>1.357</v>
      </c>
      <c r="E44" s="3">
        <v>0.75</v>
      </c>
      <c r="F44" s="3">
        <v>0.03</v>
      </c>
      <c r="G44" s="3">
        <v>0.25</v>
      </c>
      <c r="H44" s="3">
        <v>0.25</v>
      </c>
      <c r="I44" s="3">
        <v>0.54700000000000004</v>
      </c>
      <c r="J44" s="3">
        <v>0.68799999999999994</v>
      </c>
      <c r="K44" s="3">
        <v>3.65</v>
      </c>
      <c r="L44" s="5">
        <v>19</v>
      </c>
      <c r="M44">
        <f t="shared" si="0"/>
        <v>0.69221807996383433</v>
      </c>
    </row>
    <row r="45" spans="1:13" x14ac:dyDescent="0.25">
      <c r="A45" s="1" t="s">
        <v>53</v>
      </c>
      <c r="B45" s="3">
        <v>783.99</v>
      </c>
      <c r="C45" s="3">
        <v>0.157</v>
      </c>
      <c r="D45" s="3">
        <v>1.3320000000000001</v>
      </c>
      <c r="E45" s="3">
        <v>0.75</v>
      </c>
      <c r="F45" s="3">
        <v>0.03</v>
      </c>
      <c r="G45" s="3">
        <v>0.23799999999999999</v>
      </c>
      <c r="H45" s="3">
        <v>0.25</v>
      </c>
      <c r="I45" s="3">
        <v>0.52600000000000002</v>
      </c>
      <c r="J45" s="3">
        <v>0.66200000000000003</v>
      </c>
      <c r="K45" s="3">
        <v>3.42</v>
      </c>
      <c r="L45" s="5">
        <v>20</v>
      </c>
      <c r="M45">
        <f t="shared" si="0"/>
        <v>0.66585079545021186</v>
      </c>
    </row>
    <row r="46" spans="1:13" x14ac:dyDescent="0.25">
      <c r="A46" s="1" t="s">
        <v>54</v>
      </c>
      <c r="B46" s="3">
        <v>830.61</v>
      </c>
      <c r="C46" s="3">
        <v>0.157</v>
      </c>
      <c r="D46" s="3">
        <v>1.3080000000000001</v>
      </c>
      <c r="E46" s="3">
        <v>0.75</v>
      </c>
      <c r="F46" s="3">
        <v>2.9000000000000001E-2</v>
      </c>
      <c r="G46" s="3">
        <v>0.22800000000000001</v>
      </c>
      <c r="H46" s="3">
        <v>0.25</v>
      </c>
      <c r="I46" s="3">
        <v>0.50600000000000001</v>
      </c>
      <c r="J46" s="3">
        <v>0.63700000000000001</v>
      </c>
      <c r="K46" s="3">
        <v>3.22</v>
      </c>
      <c r="L46" s="5">
        <v>21</v>
      </c>
      <c r="M46">
        <f t="shared" si="0"/>
        <v>0.64061931790686777</v>
      </c>
    </row>
    <row r="47" spans="1:13" x14ac:dyDescent="0.25">
      <c r="A47" s="1" t="s">
        <v>55</v>
      </c>
      <c r="B47" s="3">
        <v>880</v>
      </c>
      <c r="C47" s="3">
        <v>0.157</v>
      </c>
      <c r="D47" s="3">
        <v>1.2849999999999999</v>
      </c>
      <c r="E47" s="3">
        <v>0.75</v>
      </c>
      <c r="F47" s="3">
        <v>2.8000000000000001E-2</v>
      </c>
      <c r="G47" s="3">
        <v>0.217</v>
      </c>
      <c r="H47" s="3">
        <v>0.25</v>
      </c>
      <c r="I47" s="3">
        <v>0.48699999999999999</v>
      </c>
      <c r="J47" s="3">
        <v>0.61299999999999999</v>
      </c>
      <c r="K47" s="3">
        <v>3.02</v>
      </c>
      <c r="L47" s="5">
        <v>22</v>
      </c>
      <c r="M47">
        <f t="shared" si="0"/>
        <v>0.61652369696075704</v>
      </c>
    </row>
    <row r="48" spans="1:13" x14ac:dyDescent="0.25">
      <c r="A48" s="1" t="s">
        <v>56</v>
      </c>
      <c r="B48" s="3">
        <v>932.33</v>
      </c>
      <c r="C48" s="3">
        <v>0.157</v>
      </c>
      <c r="D48" s="3">
        <v>1.2629999999999999</v>
      </c>
      <c r="E48" s="3">
        <v>0.75</v>
      </c>
      <c r="F48" s="3">
        <v>2.8000000000000001E-2</v>
      </c>
      <c r="G48" s="3">
        <v>0.20799999999999999</v>
      </c>
      <c r="H48" s="3">
        <v>0.25</v>
      </c>
      <c r="I48" s="3">
        <v>0.46899999999999997</v>
      </c>
      <c r="J48" s="3">
        <v>0.58899999999999997</v>
      </c>
      <c r="K48" s="3">
        <v>2.83</v>
      </c>
      <c r="L48" s="5">
        <v>23</v>
      </c>
      <c r="M48">
        <f t="shared" si="0"/>
        <v>0.59306067133243034</v>
      </c>
    </row>
    <row r="49" spans="1:13" x14ac:dyDescent="0.25">
      <c r="A49" s="1" t="s">
        <v>57</v>
      </c>
      <c r="B49" s="3">
        <v>987.77</v>
      </c>
      <c r="C49" s="3">
        <v>0.13800000000000001</v>
      </c>
      <c r="D49" s="3">
        <v>1.242</v>
      </c>
      <c r="E49" s="3">
        <v>0.75</v>
      </c>
      <c r="F49" s="3">
        <v>2.7E-2</v>
      </c>
      <c r="G49" s="3">
        <v>0.19800000000000001</v>
      </c>
      <c r="H49" s="3">
        <v>0.25</v>
      </c>
      <c r="I49" s="3">
        <v>0.45100000000000001</v>
      </c>
      <c r="J49" s="3">
        <v>0.56699999999999995</v>
      </c>
      <c r="K49" s="3">
        <v>2.66</v>
      </c>
      <c r="L49" s="5">
        <v>24</v>
      </c>
      <c r="M49">
        <f t="shared" si="0"/>
        <v>0.57060405874053466</v>
      </c>
    </row>
    <row r="50" spans="1:13" x14ac:dyDescent="0.25">
      <c r="A50" s="1" t="s">
        <v>58</v>
      </c>
      <c r="B50" s="3">
        <v>1046.5</v>
      </c>
      <c r="C50" s="3">
        <v>0.13800000000000001</v>
      </c>
      <c r="D50" s="3">
        <v>1.222</v>
      </c>
      <c r="E50" s="3">
        <v>0.75</v>
      </c>
      <c r="F50" s="3">
        <v>2.5999999999999999E-2</v>
      </c>
      <c r="G50" s="3">
        <v>0.189</v>
      </c>
      <c r="H50" s="3">
        <v>0.25</v>
      </c>
      <c r="I50" s="3">
        <v>0.434</v>
      </c>
      <c r="J50" s="3">
        <v>0.54600000000000004</v>
      </c>
      <c r="K50" s="3">
        <v>2.5</v>
      </c>
      <c r="L50" s="5">
        <v>25</v>
      </c>
      <c r="M50">
        <f t="shared" si="0"/>
        <v>0.54928310644100897</v>
      </c>
    </row>
    <row r="51" spans="1:13" x14ac:dyDescent="0.25">
      <c r="A51" s="1" t="s">
        <v>59</v>
      </c>
      <c r="B51" s="3">
        <v>1108.73</v>
      </c>
      <c r="C51" s="3">
        <v>0.13800000000000001</v>
      </c>
      <c r="D51" s="3">
        <v>1.2030000000000001</v>
      </c>
      <c r="E51" s="3">
        <v>0.75</v>
      </c>
      <c r="F51" s="3">
        <v>2.5999999999999999E-2</v>
      </c>
      <c r="G51" s="3">
        <v>0.18</v>
      </c>
      <c r="H51" s="3">
        <v>0.25</v>
      </c>
      <c r="I51" s="3">
        <v>0.41799999999999998</v>
      </c>
      <c r="J51" s="3">
        <v>0.52500000000000002</v>
      </c>
      <c r="K51" s="3">
        <v>2.34</v>
      </c>
      <c r="L51" s="5">
        <v>26</v>
      </c>
      <c r="M51">
        <f t="shared" si="0"/>
        <v>0.52859475400766132</v>
      </c>
    </row>
    <row r="52" spans="1:13" x14ac:dyDescent="0.25">
      <c r="A52" s="1" t="s">
        <v>60</v>
      </c>
      <c r="B52" s="3">
        <v>1174.6600000000001</v>
      </c>
      <c r="C52" s="3">
        <v>0.13800000000000001</v>
      </c>
      <c r="D52" s="3">
        <v>1.1850000000000001</v>
      </c>
      <c r="E52" s="3">
        <v>0.75</v>
      </c>
      <c r="F52" s="3">
        <v>2.5000000000000001E-2</v>
      </c>
      <c r="G52" s="3">
        <v>0.17199999999999999</v>
      </c>
      <c r="H52" s="3">
        <v>0.25</v>
      </c>
      <c r="I52" s="3">
        <v>0.40200000000000002</v>
      </c>
      <c r="J52" s="3">
        <v>0.505</v>
      </c>
      <c r="K52" s="3">
        <v>2.2000000000000002</v>
      </c>
      <c r="L52" s="5">
        <v>27</v>
      </c>
      <c r="M52">
        <f t="shared" si="0"/>
        <v>0.50840963421064278</v>
      </c>
    </row>
    <row r="53" spans="1:13" x14ac:dyDescent="0.25">
      <c r="A53" s="1" t="s">
        <v>61</v>
      </c>
      <c r="B53" s="3">
        <v>1244.51</v>
      </c>
      <c r="C53" s="3">
        <v>0.13800000000000001</v>
      </c>
      <c r="D53" s="3">
        <v>1.167</v>
      </c>
      <c r="E53" s="3">
        <v>0.75</v>
      </c>
      <c r="F53" s="3">
        <v>2.4E-2</v>
      </c>
      <c r="G53" s="3">
        <v>0.16400000000000001</v>
      </c>
      <c r="H53" s="3">
        <v>0.25</v>
      </c>
      <c r="I53" s="3">
        <v>0.38700000000000001</v>
      </c>
      <c r="J53" s="3">
        <v>0.48599999999999999</v>
      </c>
      <c r="K53" s="3">
        <v>2.06</v>
      </c>
      <c r="L53" s="5">
        <v>28</v>
      </c>
      <c r="M53">
        <f t="shared" si="0"/>
        <v>0.48936023184886929</v>
      </c>
    </row>
    <row r="54" spans="1:13" x14ac:dyDescent="0.25">
      <c r="A54" s="1" t="s">
        <v>62</v>
      </c>
      <c r="B54" s="3">
        <v>1318.51</v>
      </c>
      <c r="C54" s="3">
        <v>0.13800000000000001</v>
      </c>
      <c r="D54" s="3">
        <v>1.151</v>
      </c>
      <c r="E54" s="3">
        <v>0.75</v>
      </c>
      <c r="F54" s="3">
        <v>2.4E-2</v>
      </c>
      <c r="G54" s="3">
        <v>0.157</v>
      </c>
      <c r="H54" s="3">
        <v>0.25</v>
      </c>
      <c r="I54" s="3">
        <v>0.372</v>
      </c>
      <c r="J54" s="3">
        <v>0.46800000000000003</v>
      </c>
      <c r="K54" s="3">
        <v>1.94</v>
      </c>
      <c r="L54" s="5">
        <v>29</v>
      </c>
      <c r="M54">
        <f t="shared" si="0"/>
        <v>0.4708140912351505</v>
      </c>
    </row>
    <row r="55" spans="1:13" x14ac:dyDescent="0.25">
      <c r="A55" s="2">
        <v>3</v>
      </c>
      <c r="B55" s="3">
        <v>1396.91</v>
      </c>
      <c r="C55" s="3">
        <v>0.13800000000000001</v>
      </c>
      <c r="D55" s="3">
        <v>1.135</v>
      </c>
      <c r="E55" s="3">
        <v>0.75</v>
      </c>
      <c r="F55" s="3">
        <v>2.3E-2</v>
      </c>
      <c r="G55" s="3">
        <v>0.15</v>
      </c>
      <c r="H55" s="3">
        <v>0.25</v>
      </c>
      <c r="I55" s="3">
        <v>0.35799999999999998</v>
      </c>
      <c r="J55" s="3">
        <v>0.45</v>
      </c>
      <c r="K55" s="3">
        <v>1.82</v>
      </c>
      <c r="L55" s="5">
        <v>30</v>
      </c>
      <c r="M55">
        <f t="shared" si="0"/>
        <v>0.45290052729782587</v>
      </c>
    </row>
    <row r="56" spans="1:13" x14ac:dyDescent="0.25">
      <c r="A56" s="1" t="s">
        <v>63</v>
      </c>
      <c r="B56" s="3">
        <v>1479.98</v>
      </c>
      <c r="C56" s="3">
        <v>0.11799999999999999</v>
      </c>
      <c r="D56" s="3">
        <v>1.1200000000000001</v>
      </c>
      <c r="E56" s="3">
        <v>0.75</v>
      </c>
      <c r="F56" s="3">
        <v>2.3E-2</v>
      </c>
      <c r="G56" s="3">
        <v>0.14299999999999999</v>
      </c>
      <c r="H56" s="3">
        <v>0.25</v>
      </c>
      <c r="I56" s="3">
        <v>0.34499999999999997</v>
      </c>
      <c r="J56" s="3">
        <v>0.433</v>
      </c>
      <c r="K56" s="3">
        <v>1.7</v>
      </c>
      <c r="L56" s="5">
        <v>31</v>
      </c>
      <c r="M56">
        <f t="shared" si="0"/>
        <v>0.43612255912808251</v>
      </c>
    </row>
    <row r="57" spans="1:13" x14ac:dyDescent="0.25">
      <c r="A57" s="1" t="s">
        <v>64</v>
      </c>
      <c r="B57" s="3">
        <v>1567.98</v>
      </c>
      <c r="C57" s="3">
        <v>0.11799999999999999</v>
      </c>
      <c r="D57" s="3">
        <v>1.107</v>
      </c>
      <c r="E57" s="3">
        <v>0.75</v>
      </c>
      <c r="F57" s="3">
        <v>2.1999999999999999E-2</v>
      </c>
      <c r="G57" s="3">
        <v>0.13600000000000001</v>
      </c>
      <c r="H57" s="3">
        <v>0.25</v>
      </c>
      <c r="I57" s="3">
        <v>0.33100000000000002</v>
      </c>
      <c r="J57" s="3">
        <v>0.41699999999999998</v>
      </c>
      <c r="K57" s="3">
        <v>1.6</v>
      </c>
      <c r="L57" s="5">
        <v>32</v>
      </c>
      <c r="M57">
        <f t="shared" si="0"/>
        <v>0.41921525740955856</v>
      </c>
    </row>
    <row r="58" spans="1:13" x14ac:dyDescent="0.25">
      <c r="A58" s="1" t="s">
        <v>65</v>
      </c>
      <c r="B58" s="3">
        <v>1661.22</v>
      </c>
      <c r="C58" s="3">
        <v>0.11799999999999999</v>
      </c>
      <c r="D58" s="3">
        <v>1.0940000000000001</v>
      </c>
      <c r="E58" s="3">
        <v>0.75</v>
      </c>
      <c r="F58" s="3">
        <v>2.1999999999999999E-2</v>
      </c>
      <c r="G58" s="3">
        <v>0.13</v>
      </c>
      <c r="H58" s="3">
        <v>0.25</v>
      </c>
      <c r="I58" s="3">
        <v>0.31900000000000001</v>
      </c>
      <c r="J58" s="3">
        <v>0.40100000000000002</v>
      </c>
      <c r="K58" s="3">
        <v>1.5</v>
      </c>
      <c r="L58" s="5">
        <v>33</v>
      </c>
      <c r="M58">
        <f t="shared" si="0"/>
        <v>0.40357344674408929</v>
      </c>
    </row>
    <row r="59" spans="1:13" x14ac:dyDescent="0.25">
      <c r="A59" s="1" t="s">
        <v>66</v>
      </c>
      <c r="B59" s="3">
        <v>1760</v>
      </c>
      <c r="C59" s="3">
        <v>0.11799999999999999</v>
      </c>
      <c r="D59" s="3">
        <v>1.0820000000000001</v>
      </c>
      <c r="E59" s="3">
        <v>0.75</v>
      </c>
      <c r="F59" s="3">
        <v>2.1000000000000001E-2</v>
      </c>
      <c r="G59" s="3">
        <v>0.124</v>
      </c>
      <c r="H59" s="3">
        <v>0.25</v>
      </c>
      <c r="I59" s="3">
        <v>0.307</v>
      </c>
      <c r="J59" s="3">
        <v>0.38600000000000001</v>
      </c>
      <c r="K59" s="3">
        <v>1.4</v>
      </c>
      <c r="L59" s="5">
        <v>34</v>
      </c>
      <c r="M59">
        <f t="shared" si="0"/>
        <v>0.38843458947583553</v>
      </c>
    </row>
    <row r="60" spans="1:13" x14ac:dyDescent="0.25"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10</v>
      </c>
    </row>
    <row r="64" spans="1:13" x14ac:dyDescent="0.25">
      <c r="A64" s="4" t="s">
        <v>67</v>
      </c>
    </row>
    <row r="65" spans="1:11" x14ac:dyDescent="0.25">
      <c r="A65" s="1" t="s">
        <v>1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  <c r="I65" s="1" t="s">
        <v>9</v>
      </c>
      <c r="J65" s="1" t="s">
        <v>10</v>
      </c>
    </row>
    <row r="66" spans="1:11" x14ac:dyDescent="0.25">
      <c r="A66">
        <v>2093</v>
      </c>
      <c r="B66">
        <f>1.6165*(A66)^-0.35</f>
        <v>0.11125165466281814</v>
      </c>
      <c r="C66">
        <f>13.387*(A66)^-0.344</f>
        <v>0.96458087953102156</v>
      </c>
      <c r="D66">
        <f>IF((A66)&gt;523.25,0.75,1)</f>
        <v>0.75</v>
      </c>
      <c r="E66">
        <f>IF((A66)&gt;261.63, 0.4122*(A66)^-0.396, 0.045)</f>
        <v>1.9956453891788527E-2</v>
      </c>
      <c r="F66">
        <f>34.387*(A66)^-0.746</f>
        <v>0.11457779080830068</v>
      </c>
      <c r="G66" t="s">
        <v>68</v>
      </c>
      <c r="H66">
        <f>44.732*(A66)^-0.667</f>
        <v>0.27268750665160307</v>
      </c>
      <c r="I66">
        <f>56.233*(A66)^-0.667</f>
        <v>0.34279792009164795</v>
      </c>
      <c r="J66">
        <f>4109.3*(A66)^-1.065</f>
        <v>1.1943967691945039</v>
      </c>
      <c r="K66" t="s">
        <v>69</v>
      </c>
    </row>
    <row r="67" spans="1:11" x14ac:dyDescent="0.25">
      <c r="B67">
        <f>B66*25.4</f>
        <v>2.8257920284355804</v>
      </c>
      <c r="C67">
        <f t="shared" ref="C67:F67" si="1">C66*25.4</f>
        <v>24.500354340087945</v>
      </c>
      <c r="D67">
        <f t="shared" si="1"/>
        <v>19.049999999999997</v>
      </c>
      <c r="E67">
        <f t="shared" si="1"/>
        <v>0.50689392885142859</v>
      </c>
      <c r="F67">
        <f t="shared" si="1"/>
        <v>2.9102758865308371</v>
      </c>
      <c r="G67" t="s">
        <v>68</v>
      </c>
      <c r="H67">
        <f t="shared" ref="H67" si="2">H66*25.4</f>
        <v>6.9262626689507174</v>
      </c>
      <c r="I67">
        <f t="shared" ref="I67" si="3">I66*25.4</f>
        <v>8.707067170327857</v>
      </c>
      <c r="J67">
        <f t="shared" ref="J67" si="4">J66*25.4</f>
        <v>30.337677937540398</v>
      </c>
      <c r="K67" t="s">
        <v>70</v>
      </c>
    </row>
    <row r="68" spans="1:11" x14ac:dyDescent="0.25">
      <c r="G68">
        <v>0.25</v>
      </c>
    </row>
    <row r="69" spans="1:11" x14ac:dyDescent="0.25">
      <c r="G69">
        <f>0.25*25.4</f>
        <v>6.35</v>
      </c>
    </row>
    <row r="72" spans="1:11" x14ac:dyDescent="0.25">
      <c r="E72">
        <f>1046.5*2</f>
        <v>2093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Keiran K Cantilina</cp:lastModifiedBy>
  <cp:lastPrinted>2016-12-13T22:06:03Z</cp:lastPrinted>
  <dcterms:modified xsi:type="dcterms:W3CDTF">2016-12-15T19:29:29Z</dcterms:modified>
</cp:coreProperties>
</file>