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8720" windowHeight="76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8" i="1" l="1"/>
  <c r="P8" i="1"/>
  <c r="P10" i="1" s="1"/>
  <c r="P12" i="1" s="1"/>
  <c r="Q6" i="1"/>
  <c r="O2" i="1"/>
  <c r="O3" i="1"/>
  <c r="O1" i="1"/>
  <c r="O13" i="1"/>
  <c r="G12" i="1"/>
  <c r="G10" i="1"/>
  <c r="G8" i="1"/>
  <c r="G6" i="1"/>
  <c r="G4" i="1"/>
  <c r="G5" i="1"/>
  <c r="G7" i="1"/>
  <c r="G9" i="1"/>
  <c r="G11" i="1"/>
  <c r="G3" i="1"/>
  <c r="K4" i="1"/>
  <c r="J4" i="1"/>
  <c r="F11" i="1"/>
  <c r="F10" i="1"/>
  <c r="F9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<sst xmlns="http://schemas.openxmlformats.org/spreadsheetml/2006/main" count="27" uniqueCount="19">
  <si>
    <t>DF</t>
  </si>
  <si>
    <t>Spot_1</t>
  </si>
  <si>
    <t>Spot_2</t>
  </si>
  <si>
    <t>Spot_3</t>
  </si>
  <si>
    <t>Volume</t>
  </si>
  <si>
    <t>CFU_ml</t>
  </si>
  <si>
    <t>A</t>
  </si>
  <si>
    <t>B</t>
  </si>
  <si>
    <t>C</t>
  </si>
  <si>
    <t>D</t>
  </si>
  <si>
    <t>E</t>
  </si>
  <si>
    <t>F</t>
  </si>
  <si>
    <t>G</t>
  </si>
  <si>
    <t>H</t>
  </si>
  <si>
    <t>cfu/ml</t>
  </si>
  <si>
    <t>mL LB to add to pellet</t>
  </si>
  <si>
    <t>Metric Tons of LB</t>
  </si>
  <si>
    <t>Number of elephants</t>
  </si>
  <si>
    <t>Liters of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</si>
</sst>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(Sheet1!$G$4,Sheet1!$G$6,Sheet1!$G$8,Sheet1!$G$10,Sheet1!$G$12,Sheet1!$G$13)</c:f>
              <c:numCache>
                <c:formatCode>General</c:formatCode>
                <c:ptCount val="6"/>
                <c:pt idx="0">
                  <c:v>228333333.33333331</c:v>
                </c:pt>
                <c:pt idx="1">
                  <c:v>405000000</c:v>
                </c:pt>
                <c:pt idx="2">
                  <c:v>275000000</c:v>
                </c:pt>
                <c:pt idx="3">
                  <c:v>296666666.66666663</c:v>
                </c:pt>
                <c:pt idx="4">
                  <c:v>421666666.66666663</c:v>
                </c:pt>
                <c:pt idx="5">
                  <c:v>3253333333.333333</c:v>
                </c:pt>
              </c:numCache>
            </c:numRef>
          </c:xVal>
          <c:yVal>
            <c:numRef>
              <c:f>(Sheet1!$H$4,Sheet1!$H$6,Sheet1!$H$8,Sheet1!$H$10,Sheet1!$H$12,Sheet1!$H$13)</c:f>
              <c:numCache>
                <c:formatCode>General</c:formatCode>
                <c:ptCount val="6"/>
                <c:pt idx="0">
                  <c:v>6.5000000000000002E-2</c:v>
                </c:pt>
                <c:pt idx="1">
                  <c:v>6.7000000000000004E-2</c:v>
                </c:pt>
                <c:pt idx="2">
                  <c:v>6.5000000000000002E-2</c:v>
                </c:pt>
                <c:pt idx="3">
                  <c:v>6.2E-2</c:v>
                </c:pt>
                <c:pt idx="4">
                  <c:v>6.4000000000000001E-2</c:v>
                </c:pt>
                <c:pt idx="5">
                  <c:v>0.2225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13152"/>
        <c:axId val="72111616"/>
      </c:scatterChart>
      <c:valAx>
        <c:axId val="7211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111616"/>
        <c:crosses val="autoZero"/>
        <c:crossBetween val="midCat"/>
      </c:valAx>
      <c:valAx>
        <c:axId val="7211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113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4</xdr:row>
      <xdr:rowOff>90487</xdr:rowOff>
    </xdr:from>
    <xdr:to>
      <xdr:col>14</xdr:col>
      <xdr:colOff>1314450</xdr:colOff>
      <xdr:row>18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17" sqref="Q17"/>
    </sheetView>
  </sheetViews>
  <sheetFormatPr defaultRowHeight="15" x14ac:dyDescent="0.25"/>
  <cols>
    <col min="6" max="6" width="10.85546875" customWidth="1"/>
    <col min="7" max="7" width="9.28515625" customWidth="1"/>
    <col min="10" max="10" width="10" bestFit="1" customWidth="1"/>
    <col min="15" max="15" width="21" customWidth="1"/>
    <col min="16" max="16" width="20.85546875" customWidth="1"/>
    <col min="17" max="17" width="6.570312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/>
      <c r="K1" s="4">
        <v>0.23499999999999999</v>
      </c>
      <c r="L1" s="4">
        <v>0.21299999999999999</v>
      </c>
      <c r="N1">
        <v>1000000</v>
      </c>
      <c r="O1">
        <f>(5*(10^-11)*(N1))+0.0472</f>
        <v>4.725E-2</v>
      </c>
    </row>
    <row r="2" spans="1:17" ht="15.75" thickBot="1" x14ac:dyDescent="0.3">
      <c r="A2">
        <v>-6</v>
      </c>
      <c r="B2">
        <v>19</v>
      </c>
      <c r="C2">
        <v>15</v>
      </c>
      <c r="D2">
        <v>23</v>
      </c>
      <c r="E2">
        <v>0.01</v>
      </c>
      <c r="F2">
        <f t="shared" ref="F2:F11" si="0">((AVERAGE(B2:D2))/0.01/(10^(A2)))</f>
        <v>1900000000</v>
      </c>
      <c r="K2" s="4">
        <v>0.23300000000000001</v>
      </c>
      <c r="L2" s="4">
        <v>0.21</v>
      </c>
      <c r="N2">
        <v>1000000</v>
      </c>
      <c r="O2">
        <f t="shared" ref="O2:O3" si="1">(5*(10^-11)*(N2))+0.0472</f>
        <v>4.725E-2</v>
      </c>
    </row>
    <row r="3" spans="1:17" ht="15.75" thickBot="1" x14ac:dyDescent="0.3">
      <c r="A3">
        <v>-7</v>
      </c>
      <c r="B3">
        <v>3</v>
      </c>
      <c r="C3">
        <v>2</v>
      </c>
      <c r="D3">
        <v>3</v>
      </c>
      <c r="E3">
        <v>0.01</v>
      </c>
      <c r="F3">
        <f t="shared" si="0"/>
        <v>2666666666.6666665</v>
      </c>
      <c r="G3">
        <f>AVERAGE(F2:F3)</f>
        <v>2283333333.333333</v>
      </c>
      <c r="H3" s="4">
        <v>0.23300000000000001</v>
      </c>
      <c r="K3" s="4">
        <v>0.22900000000000001</v>
      </c>
      <c r="L3" s="4">
        <v>0.215</v>
      </c>
      <c r="N3">
        <v>1000000</v>
      </c>
      <c r="O3">
        <f t="shared" si="1"/>
        <v>4.725E-2</v>
      </c>
    </row>
    <row r="4" spans="1:17" ht="15.75" thickBot="1" x14ac:dyDescent="0.3">
      <c r="A4">
        <v>-6</v>
      </c>
      <c r="B4">
        <v>31</v>
      </c>
      <c r="C4">
        <v>17</v>
      </c>
      <c r="D4">
        <v>25</v>
      </c>
      <c r="E4">
        <v>0.01</v>
      </c>
      <c r="F4">
        <f t="shared" si="0"/>
        <v>2433333333.333333</v>
      </c>
      <c r="G4">
        <f>(G3/10)</f>
        <v>228333333.33333331</v>
      </c>
      <c r="H4" s="4">
        <v>6.5000000000000002E-2</v>
      </c>
      <c r="J4">
        <f>(F12*0.1)</f>
        <v>0</v>
      </c>
      <c r="K4">
        <f>AVERAGE(K1:L3)</f>
        <v>0.2225</v>
      </c>
    </row>
    <row r="5" spans="1:17" ht="15.75" thickBot="1" x14ac:dyDescent="0.3">
      <c r="A5">
        <v>-7</v>
      </c>
      <c r="B5">
        <v>7</v>
      </c>
      <c r="C5">
        <v>4</v>
      </c>
      <c r="D5">
        <v>6</v>
      </c>
      <c r="E5">
        <v>0.01</v>
      </c>
      <c r="F5">
        <f t="shared" si="0"/>
        <v>5666666666.666667</v>
      </c>
      <c r="G5">
        <f t="shared" ref="G4:G12" si="2">AVERAGE(F4:F5)</f>
        <v>4050000000</v>
      </c>
      <c r="H5" s="4">
        <v>0.22900000000000001</v>
      </c>
      <c r="P5" t="s">
        <v>15</v>
      </c>
      <c r="Q5" t="s">
        <v>14</v>
      </c>
    </row>
    <row r="6" spans="1:17" ht="15.75" thickBot="1" x14ac:dyDescent="0.3">
      <c r="A6">
        <v>-6</v>
      </c>
      <c r="B6">
        <v>23</v>
      </c>
      <c r="C6">
        <v>18</v>
      </c>
      <c r="D6">
        <v>14</v>
      </c>
      <c r="E6">
        <v>0.01</v>
      </c>
      <c r="F6">
        <f t="shared" si="0"/>
        <v>1833333333.3333333</v>
      </c>
      <c r="G6">
        <f>G5/10</f>
        <v>405000000</v>
      </c>
      <c r="H6" s="4">
        <v>6.7000000000000004E-2</v>
      </c>
      <c r="P6">
        <v>3000</v>
      </c>
      <c r="Q6">
        <f>(AVERAGE(F2:F11))/(P6)</f>
        <v>1084444.4444444445</v>
      </c>
    </row>
    <row r="7" spans="1:17" ht="15.75" thickBot="1" x14ac:dyDescent="0.3">
      <c r="A7">
        <v>-7</v>
      </c>
      <c r="B7">
        <v>6</v>
      </c>
      <c r="C7">
        <v>2</v>
      </c>
      <c r="D7">
        <v>3</v>
      </c>
      <c r="E7">
        <v>0.01</v>
      </c>
      <c r="F7">
        <f t="shared" si="0"/>
        <v>3666666666.6666665</v>
      </c>
      <c r="G7">
        <f t="shared" si="2"/>
        <v>2750000000</v>
      </c>
      <c r="H7" s="4">
        <v>0.21299999999999999</v>
      </c>
      <c r="P7" t="s">
        <v>18</v>
      </c>
    </row>
    <row r="8" spans="1:17" ht="15.75" thickBot="1" x14ac:dyDescent="0.3">
      <c r="A8">
        <v>-6</v>
      </c>
      <c r="B8">
        <v>26</v>
      </c>
      <c r="C8">
        <v>21</v>
      </c>
      <c r="D8">
        <v>21</v>
      </c>
      <c r="E8">
        <v>0.01</v>
      </c>
      <c r="F8">
        <f>((AVERAGE(B8:D8))/0.01/(10^(A8)))</f>
        <v>2266666666.6666665</v>
      </c>
      <c r="G8">
        <f>G7/10</f>
        <v>275000000</v>
      </c>
      <c r="H8" s="4">
        <v>6.5000000000000002E-2</v>
      </c>
      <c r="O8">
        <v>2283333333.333333</v>
      </c>
      <c r="P8">
        <f>P6/1000</f>
        <v>3</v>
      </c>
    </row>
    <row r="9" spans="1:17" ht="15.75" thickBot="1" x14ac:dyDescent="0.3">
      <c r="A9">
        <v>-7</v>
      </c>
      <c r="B9">
        <v>4</v>
      </c>
      <c r="C9">
        <v>4</v>
      </c>
      <c r="D9">
        <v>3</v>
      </c>
      <c r="E9">
        <v>0.01</v>
      </c>
      <c r="F9">
        <f t="shared" si="0"/>
        <v>3666666666.6666665</v>
      </c>
      <c r="G9">
        <f t="shared" si="2"/>
        <v>2966666666.6666665</v>
      </c>
      <c r="H9" s="4">
        <v>0.21</v>
      </c>
      <c r="O9">
        <v>4050000000</v>
      </c>
      <c r="P9" t="s">
        <v>16</v>
      </c>
    </row>
    <row r="10" spans="1:17" ht="15.75" thickBot="1" x14ac:dyDescent="0.3">
      <c r="A10">
        <v>-6</v>
      </c>
      <c r="B10">
        <v>14</v>
      </c>
      <c r="C10">
        <v>27</v>
      </c>
      <c r="D10">
        <v>32</v>
      </c>
      <c r="E10">
        <v>0.01</v>
      </c>
      <c r="F10">
        <f t="shared" si="0"/>
        <v>2433333333.333333</v>
      </c>
      <c r="G10">
        <f>G9/10</f>
        <v>296666666.66666663</v>
      </c>
      <c r="H10" s="4">
        <v>6.2E-2</v>
      </c>
      <c r="O10">
        <v>2750000000</v>
      </c>
      <c r="P10">
        <f>P8/1000</f>
        <v>3.0000000000000001E-3</v>
      </c>
    </row>
    <row r="11" spans="1:17" ht="15.75" thickBot="1" x14ac:dyDescent="0.3">
      <c r="A11">
        <v>-7</v>
      </c>
      <c r="B11">
        <v>8</v>
      </c>
      <c r="C11">
        <v>7</v>
      </c>
      <c r="D11">
        <v>3</v>
      </c>
      <c r="E11">
        <v>0.01</v>
      </c>
      <c r="F11">
        <f t="shared" si="0"/>
        <v>6000000000</v>
      </c>
      <c r="G11">
        <f t="shared" si="2"/>
        <v>4216666666.6666665</v>
      </c>
      <c r="H11" s="4">
        <v>0.215</v>
      </c>
      <c r="O11">
        <v>2966666666.6666665</v>
      </c>
      <c r="P11" t="s">
        <v>17</v>
      </c>
    </row>
    <row r="12" spans="1:17" ht="15.75" thickBot="1" x14ac:dyDescent="0.3">
      <c r="G12">
        <f>G11/10</f>
        <v>421666666.66666663</v>
      </c>
      <c r="H12" s="4">
        <v>6.4000000000000001E-2</v>
      </c>
      <c r="O12">
        <v>4216666666.6666665</v>
      </c>
      <c r="P12">
        <f>P10/6.8</f>
        <v>4.4117647058823531E-4</v>
      </c>
    </row>
    <row r="13" spans="1:17" x14ac:dyDescent="0.25">
      <c r="G13">
        <v>3253333333.333333</v>
      </c>
      <c r="H13">
        <v>0.2225</v>
      </c>
      <c r="O13">
        <f>AVERAGE(O8:O12)</f>
        <v>3253333333.333333</v>
      </c>
    </row>
    <row r="14" spans="1:17" ht="15.75" thickBot="1" x14ac:dyDescent="0.3"/>
    <row r="15" spans="1:17" ht="15.75" thickBot="1" x14ac:dyDescent="0.3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/>
      <c r="J15" s="1">
        <v>10</v>
      </c>
      <c r="K15" s="1">
        <v>11</v>
      </c>
      <c r="L15" s="1">
        <v>12</v>
      </c>
      <c r="M15" s="2"/>
    </row>
    <row r="16" spans="1:17" ht="15.75" thickBot="1" x14ac:dyDescent="0.3">
      <c r="A16" s="3" t="s">
        <v>6</v>
      </c>
      <c r="B16" s="4">
        <v>0.23499999999999999</v>
      </c>
      <c r="C16" s="4">
        <v>4.5999999999999999E-2</v>
      </c>
      <c r="D16" s="4">
        <v>4.7E-2</v>
      </c>
      <c r="E16" s="4">
        <v>4.7E-2</v>
      </c>
      <c r="F16" s="4">
        <v>0.23300000000000001</v>
      </c>
      <c r="G16" s="4">
        <v>4.3999999999999997E-2</v>
      </c>
      <c r="H16" s="4">
        <v>4.4999999999999998E-2</v>
      </c>
      <c r="I16" s="4"/>
      <c r="J16" s="4">
        <v>0.22900000000000001</v>
      </c>
      <c r="K16" s="4">
        <v>4.5999999999999999E-2</v>
      </c>
      <c r="L16" s="4">
        <v>4.5999999999999999E-2</v>
      </c>
      <c r="M16" s="4">
        <v>4.7E-2</v>
      </c>
      <c r="N16" s="5">
        <v>600</v>
      </c>
    </row>
    <row r="17" spans="1:14" ht="15.75" thickBot="1" x14ac:dyDescent="0.3">
      <c r="A17" s="3" t="s">
        <v>7</v>
      </c>
      <c r="B17" s="4">
        <v>7.0999999999999994E-2</v>
      </c>
      <c r="C17" s="4">
        <v>4.9000000000000002E-2</v>
      </c>
      <c r="D17" s="4">
        <v>4.8000000000000001E-2</v>
      </c>
      <c r="E17" s="4">
        <v>4.9000000000000002E-2</v>
      </c>
      <c r="F17" s="4">
        <v>6.5000000000000002E-2</v>
      </c>
      <c r="G17" s="4">
        <v>4.7E-2</v>
      </c>
      <c r="H17" s="4">
        <v>4.7E-2</v>
      </c>
      <c r="I17" s="4"/>
      <c r="J17" s="4">
        <v>6.7000000000000004E-2</v>
      </c>
      <c r="K17" s="4">
        <v>4.8000000000000001E-2</v>
      </c>
      <c r="L17" s="4">
        <v>4.9000000000000002E-2</v>
      </c>
      <c r="M17" s="4">
        <v>4.8000000000000001E-2</v>
      </c>
      <c r="N17" s="5">
        <v>600</v>
      </c>
    </row>
    <row r="18" spans="1:14" ht="15.75" thickBot="1" x14ac:dyDescent="0.3">
      <c r="A18" s="3" t="s">
        <v>8</v>
      </c>
      <c r="B18" s="4">
        <v>4.9000000000000002E-2</v>
      </c>
      <c r="C18" s="4"/>
      <c r="D18" s="4"/>
      <c r="E18" s="4"/>
      <c r="F18" s="4">
        <v>0.05</v>
      </c>
      <c r="G18" s="4"/>
      <c r="H18" s="4"/>
      <c r="I18" s="4"/>
      <c r="J18" s="4">
        <v>5.2999999999999999E-2</v>
      </c>
      <c r="K18" s="4"/>
      <c r="L18" s="4"/>
      <c r="M18" s="4"/>
      <c r="N18" s="5">
        <v>600</v>
      </c>
    </row>
    <row r="19" spans="1:14" ht="15.75" thickBot="1" x14ac:dyDescent="0.3">
      <c r="A19" s="3" t="s">
        <v>9</v>
      </c>
      <c r="B19" s="4">
        <v>4.7E-2</v>
      </c>
      <c r="C19" s="4"/>
      <c r="D19" s="4"/>
      <c r="E19" s="4"/>
      <c r="F19" s="4">
        <v>4.7E-2</v>
      </c>
      <c r="G19" s="4"/>
      <c r="H19" s="4"/>
      <c r="I19" s="4"/>
      <c r="J19" s="4">
        <v>4.7E-2</v>
      </c>
      <c r="K19" s="4"/>
      <c r="L19" s="4"/>
      <c r="M19" s="4"/>
      <c r="N19" s="5">
        <v>600</v>
      </c>
    </row>
    <row r="20" spans="1:14" ht="15.75" thickBot="1" x14ac:dyDescent="0.3">
      <c r="A20" s="3" t="s">
        <v>10</v>
      </c>
      <c r="B20" s="4">
        <v>4.5999999999999999E-2</v>
      </c>
      <c r="C20" s="4"/>
      <c r="D20" s="4"/>
      <c r="E20" s="4"/>
      <c r="F20" s="4">
        <v>4.8000000000000001E-2</v>
      </c>
      <c r="G20" s="4"/>
      <c r="H20" s="4"/>
      <c r="I20" s="4"/>
      <c r="J20" s="4">
        <v>4.7E-2</v>
      </c>
      <c r="K20" s="4"/>
      <c r="L20" s="4"/>
      <c r="M20" s="4"/>
      <c r="N20" s="5">
        <v>600</v>
      </c>
    </row>
    <row r="21" spans="1:14" ht="15.75" thickBot="1" x14ac:dyDescent="0.3">
      <c r="A21" s="3" t="s">
        <v>11</v>
      </c>
      <c r="B21" s="4">
        <v>4.7E-2</v>
      </c>
      <c r="C21" s="4"/>
      <c r="D21" s="4"/>
      <c r="E21" s="4"/>
      <c r="F21" s="4">
        <v>4.9000000000000002E-2</v>
      </c>
      <c r="G21" s="4"/>
      <c r="H21" s="4"/>
      <c r="I21" s="4"/>
      <c r="J21" s="4">
        <v>4.8000000000000001E-2</v>
      </c>
      <c r="K21" s="4"/>
      <c r="L21" s="4"/>
      <c r="M21" s="4"/>
      <c r="N21" s="5">
        <v>600</v>
      </c>
    </row>
    <row r="22" spans="1:14" ht="15.75" thickBot="1" x14ac:dyDescent="0.3">
      <c r="A22" s="3" t="s">
        <v>12</v>
      </c>
      <c r="B22" s="4">
        <v>4.7E-2</v>
      </c>
      <c r="C22" s="4"/>
      <c r="D22" s="4"/>
      <c r="E22" s="4"/>
      <c r="F22" s="4">
        <v>4.7E-2</v>
      </c>
      <c r="G22" s="4"/>
      <c r="H22" s="4"/>
      <c r="I22" s="4"/>
      <c r="J22" s="4">
        <v>4.9000000000000002E-2</v>
      </c>
      <c r="K22" s="4"/>
      <c r="L22" s="4"/>
      <c r="M22" s="4"/>
      <c r="N22" s="5">
        <v>600</v>
      </c>
    </row>
    <row r="23" spans="1:14" ht="15.75" thickBot="1" x14ac:dyDescent="0.3">
      <c r="A23" s="3" t="s">
        <v>13</v>
      </c>
      <c r="B23" s="4">
        <v>4.8000000000000001E-2</v>
      </c>
      <c r="C23" s="4"/>
      <c r="D23" s="4"/>
      <c r="E23" s="4"/>
      <c r="F23" s="4">
        <v>4.9000000000000002E-2</v>
      </c>
      <c r="G23" s="4"/>
      <c r="H23" s="4"/>
      <c r="I23" s="4"/>
      <c r="J23" s="4">
        <v>5.0999999999999997E-2</v>
      </c>
      <c r="K23" s="4"/>
      <c r="L23" s="4"/>
      <c r="M23" s="4"/>
    </row>
    <row r="24" spans="1:14" ht="15.75" thickBot="1" x14ac:dyDescent="0.3"/>
    <row r="25" spans="1:14" ht="15.75" thickBot="1" x14ac:dyDescent="0.3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/>
      <c r="J25" s="1">
        <v>10</v>
      </c>
      <c r="K25" s="1">
        <v>11</v>
      </c>
      <c r="L25" s="1">
        <v>12</v>
      </c>
      <c r="M25" s="2"/>
    </row>
    <row r="26" spans="1:14" ht="15.75" thickBot="1" x14ac:dyDescent="0.3">
      <c r="A26" s="3" t="s">
        <v>6</v>
      </c>
      <c r="B26" s="4">
        <v>0.21299999999999999</v>
      </c>
      <c r="C26" s="4">
        <v>0.16300000000000001</v>
      </c>
      <c r="D26" s="4">
        <v>0.13300000000000001</v>
      </c>
      <c r="E26" s="4">
        <v>0.11700000000000001</v>
      </c>
      <c r="F26" s="4">
        <v>0.21</v>
      </c>
      <c r="G26" s="4">
        <v>0.155</v>
      </c>
      <c r="H26" s="4">
        <v>0.123</v>
      </c>
      <c r="I26" s="4"/>
      <c r="J26" s="4">
        <v>0.215</v>
      </c>
      <c r="K26" s="4">
        <v>0.153</v>
      </c>
      <c r="L26" s="4">
        <v>0.122</v>
      </c>
      <c r="M26" s="4">
        <v>0.104</v>
      </c>
      <c r="N26" s="5">
        <v>600</v>
      </c>
    </row>
    <row r="27" spans="1:14" ht="15.75" thickBot="1" x14ac:dyDescent="0.3">
      <c r="A27" s="3" t="s">
        <v>7</v>
      </c>
      <c r="B27" s="4">
        <v>6.5000000000000002E-2</v>
      </c>
      <c r="C27" s="4">
        <v>4.8000000000000001E-2</v>
      </c>
      <c r="D27" s="4">
        <v>4.7E-2</v>
      </c>
      <c r="E27" s="4">
        <v>4.8000000000000001E-2</v>
      </c>
      <c r="F27" s="4">
        <v>6.2E-2</v>
      </c>
      <c r="G27" s="4">
        <v>4.7E-2</v>
      </c>
      <c r="H27" s="4">
        <v>4.7E-2</v>
      </c>
      <c r="I27" s="4"/>
      <c r="J27" s="4">
        <v>6.4000000000000001E-2</v>
      </c>
      <c r="K27" s="4">
        <v>4.7E-2</v>
      </c>
      <c r="L27" s="4">
        <v>4.8000000000000001E-2</v>
      </c>
      <c r="M27" s="4">
        <v>4.7E-2</v>
      </c>
      <c r="N27" s="5">
        <v>600</v>
      </c>
    </row>
    <row r="28" spans="1:14" ht="15.75" thickBot="1" x14ac:dyDescent="0.3">
      <c r="A28" s="3" t="s">
        <v>8</v>
      </c>
      <c r="B28" s="4">
        <v>4.8000000000000001E-2</v>
      </c>
      <c r="C28" s="4"/>
      <c r="D28" s="4"/>
      <c r="E28" s="4"/>
      <c r="F28" s="4">
        <v>5.0999999999999997E-2</v>
      </c>
      <c r="G28" s="4"/>
      <c r="H28" s="4"/>
      <c r="I28" s="4"/>
      <c r="J28" s="4">
        <v>4.9000000000000002E-2</v>
      </c>
      <c r="K28" s="4"/>
      <c r="L28" s="4"/>
      <c r="M28" s="4"/>
      <c r="N28" s="5">
        <v>600</v>
      </c>
    </row>
    <row r="29" spans="1:14" ht="15.75" thickBot="1" x14ac:dyDescent="0.3">
      <c r="A29" s="3" t="s">
        <v>9</v>
      </c>
      <c r="B29" s="4">
        <v>4.7E-2</v>
      </c>
      <c r="C29" s="4"/>
      <c r="D29" s="4"/>
      <c r="E29" s="4"/>
      <c r="F29" s="4">
        <v>4.7E-2</v>
      </c>
      <c r="G29" s="4"/>
      <c r="H29" s="4"/>
      <c r="I29" s="4"/>
      <c r="J29" s="4">
        <v>4.5999999999999999E-2</v>
      </c>
      <c r="K29" s="4"/>
      <c r="L29" s="4"/>
      <c r="M29" s="4"/>
      <c r="N29" s="5">
        <v>600</v>
      </c>
    </row>
    <row r="30" spans="1:14" ht="15.75" thickBot="1" x14ac:dyDescent="0.3">
      <c r="A30" s="3" t="s">
        <v>10</v>
      </c>
      <c r="B30" s="4">
        <v>4.5999999999999999E-2</v>
      </c>
      <c r="C30" s="4"/>
      <c r="D30" s="4"/>
      <c r="E30" s="4"/>
      <c r="F30" s="4">
        <v>4.7E-2</v>
      </c>
      <c r="G30" s="4"/>
      <c r="H30" s="4"/>
      <c r="I30" s="4"/>
      <c r="J30" s="4">
        <v>4.7E-2</v>
      </c>
      <c r="K30" s="4"/>
      <c r="L30" s="4"/>
      <c r="M30" s="4"/>
      <c r="N30" s="5">
        <v>600</v>
      </c>
    </row>
    <row r="31" spans="1:14" ht="15.75" thickBot="1" x14ac:dyDescent="0.3">
      <c r="A31" s="3" t="s">
        <v>11</v>
      </c>
      <c r="B31" s="4">
        <v>4.5999999999999999E-2</v>
      </c>
      <c r="C31" s="4"/>
      <c r="D31" s="4"/>
      <c r="E31" s="4"/>
      <c r="F31" s="4">
        <v>4.7E-2</v>
      </c>
      <c r="G31" s="4"/>
      <c r="H31" s="4"/>
      <c r="I31" s="4"/>
      <c r="J31" s="4">
        <v>4.8000000000000001E-2</v>
      </c>
      <c r="K31" s="4"/>
      <c r="L31" s="4"/>
      <c r="M31" s="4"/>
      <c r="N31" s="5">
        <v>600</v>
      </c>
    </row>
    <row r="32" spans="1:14" ht="15.75" thickBot="1" x14ac:dyDescent="0.3">
      <c r="A32" s="3" t="s">
        <v>12</v>
      </c>
      <c r="B32" s="4">
        <v>4.5999999999999999E-2</v>
      </c>
      <c r="C32" s="4"/>
      <c r="D32" s="4"/>
      <c r="E32" s="4"/>
      <c r="F32" s="4">
        <v>4.7E-2</v>
      </c>
      <c r="G32" s="4"/>
      <c r="H32" s="4"/>
      <c r="I32" s="4"/>
      <c r="J32" s="4">
        <v>4.9000000000000002E-2</v>
      </c>
      <c r="K32" s="4"/>
      <c r="L32" s="4"/>
      <c r="M32" s="4"/>
      <c r="N32" s="5">
        <v>600</v>
      </c>
    </row>
    <row r="33" spans="1:13" ht="15.75" thickBot="1" x14ac:dyDescent="0.3">
      <c r="A33" s="3" t="s">
        <v>13</v>
      </c>
      <c r="B33" s="4">
        <v>4.8000000000000001E-2</v>
      </c>
      <c r="C33" s="4"/>
      <c r="D33" s="4"/>
      <c r="E33" s="4"/>
      <c r="F33" s="4">
        <v>0.05</v>
      </c>
      <c r="G33" s="4"/>
      <c r="H33" s="4"/>
      <c r="I33" s="4"/>
      <c r="J33" s="4">
        <v>5.0999999999999997E-2</v>
      </c>
      <c r="K33" s="4"/>
      <c r="L33" s="4"/>
      <c r="M33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2015-08-20T13:53:07Z</dcterms:created>
  <dcterms:modified xsi:type="dcterms:W3CDTF">2015-08-21T14:19:35Z</dcterms:modified>
</cp:coreProperties>
</file>