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EGAsync/IdeaProjects/student_management_system/src/main/resources/excel/"/>
    </mc:Choice>
  </mc:AlternateContent>
  <xr:revisionPtr revIDLastSave="0" documentId="13_ncr:1_{9E264A74-5F97-EC4C-9BBF-AF623088CA61}" xr6:coauthVersionLast="45" xr6:coauthVersionMax="45" xr10:uidLastSave="{00000000-0000-0000-0000-000000000000}"/>
  <bookViews>
    <workbookView xWindow="2540" yWindow="1420" windowWidth="25260" windowHeight="16540" xr2:uid="{B568BDAE-9867-864B-9F86-2CF23C364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1" l="1" a="1"/>
  <c r="B18" i="1" s="1"/>
  <c r="B16" i="1" a="1"/>
  <c r="B16" i="1" s="1"/>
  <c r="B14" i="1" a="1"/>
  <c r="B14" i="1" s="1"/>
  <c r="B10" i="1" l="1" a="1"/>
  <c r="B10" i="1" s="1"/>
  <c r="N16" i="1" l="1"/>
  <c r="O16" i="1"/>
  <c r="P16" i="1"/>
  <c r="N17" i="1"/>
  <c r="O17" i="1"/>
  <c r="P17" i="1"/>
  <c r="N18" i="1"/>
  <c r="O18" i="1"/>
  <c r="P18" i="1"/>
  <c r="N19" i="1"/>
  <c r="O19" i="1"/>
  <c r="P19" i="1"/>
  <c r="B8" i="1" a="1"/>
  <c r="B8" i="1" s="1"/>
  <c r="B6" i="1" a="1"/>
  <c r="B6" i="1" s="1"/>
  <c r="B4" i="1" a="1"/>
  <c r="B4" i="1" s="1"/>
  <c r="O15" i="1" s="1"/>
  <c r="N15" i="1" l="1"/>
  <c r="B12" i="1"/>
  <c r="O14" i="1"/>
  <c r="P14" i="1"/>
  <c r="P15" i="1"/>
  <c r="N1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<sst xmlns="http://schemas.openxmlformats.org/spreadsheetml/2006/main" count="103" uniqueCount="84">
  <si>
    <t>内申 /135</t>
  </si>
  <si>
    <t>１年１学期中間</t>
  </si>
  <si>
    <t>１年１学期期末</t>
  </si>
  <si>
    <t>内申 /45</t>
  </si>
  <si>
    <t>１年２学期中間</t>
  </si>
  <si>
    <t>１年２学期期末</t>
  </si>
  <si>
    <t>内申 /50</t>
  </si>
  <si>
    <t>１年学年末</t>
  </si>
  <si>
    <t>２年１学期中間</t>
  </si>
  <si>
    <t>内申 /25</t>
  </si>
  <si>
    <t>２年１学期期末</t>
  </si>
  <si>
    <t>２年２学期中間</t>
  </si>
  <si>
    <t>２年２学期期末</t>
  </si>
  <si>
    <t>２年学年末</t>
  </si>
  <si>
    <t>２年最終回</t>
  </si>
  <si>
    <t>３年１学期中間</t>
  </si>
  <si>
    <t>全県模試７月</t>
  </si>
  <si>
    <t>３年１学期期末</t>
  </si>
  <si>
    <t>全県模試８月</t>
  </si>
  <si>
    <t>３年２学期中間</t>
  </si>
  <si>
    <t>全県模試10月</t>
  </si>
  <si>
    <t>３年２学期期末</t>
  </si>
  <si>
    <t>全県模試12月</t>
  </si>
  <si>
    <t>聡明舎 保護者面談シート</t>
    <rPh sb="0" eb="3">
      <t xml:space="preserve">ソウメイシャ </t>
    </rPh>
    <rPh sb="4" eb="9">
      <t xml:space="preserve">ホゴシャメンダンシート </t>
    </rPh>
    <phoneticPr fontId="5"/>
  </si>
  <si>
    <t>2019年度</t>
    <rPh sb="4" eb="6">
      <t xml:space="preserve">ネンド </t>
    </rPh>
    <phoneticPr fontId="5"/>
  </si>
  <si>
    <t>学年</t>
    <rPh sb="0" eb="2">
      <t xml:space="preserve">ガクネン </t>
    </rPh>
    <phoneticPr fontId="5"/>
  </si>
  <si>
    <t>名前</t>
    <rPh sb="0" eb="2">
      <t xml:space="preserve">ナマエ </t>
    </rPh>
    <phoneticPr fontId="5"/>
  </si>
  <si>
    <t>中学３年</t>
    <rPh sb="0" eb="2">
      <t xml:space="preserve">チュウガク </t>
    </rPh>
    <rPh sb="3" eb="4">
      <t xml:space="preserve">ネン </t>
    </rPh>
    <phoneticPr fontId="5"/>
  </si>
  <si>
    <t>入試参考数値</t>
    <rPh sb="0" eb="6">
      <t xml:space="preserve">ニュウシサンコウスウチ </t>
    </rPh>
    <phoneticPr fontId="5"/>
  </si>
  <si>
    <t>成績</t>
    <rPh sb="0" eb="2">
      <t xml:space="preserve">セイセキ </t>
    </rPh>
    <phoneticPr fontId="5"/>
  </si>
  <si>
    <t>英語</t>
    <rPh sb="0" eb="2">
      <t xml:space="preserve">エイゴ </t>
    </rPh>
    <phoneticPr fontId="5"/>
  </si>
  <si>
    <t>数学</t>
    <rPh sb="0" eb="2">
      <t xml:space="preserve">スウガク </t>
    </rPh>
    <phoneticPr fontId="5"/>
  </si>
  <si>
    <t>国語</t>
    <rPh sb="0" eb="2">
      <t xml:space="preserve">コクゴ </t>
    </rPh>
    <phoneticPr fontId="5"/>
  </si>
  <si>
    <t>理科</t>
    <rPh sb="0" eb="2">
      <t xml:space="preserve">リカ </t>
    </rPh>
    <phoneticPr fontId="5"/>
  </si>
  <si>
    <t>社会</t>
    <rPh sb="0" eb="2">
      <t xml:space="preserve">シャカイ </t>
    </rPh>
    <phoneticPr fontId="5"/>
  </si>
  <si>
    <t>５科</t>
    <rPh sb="1" eb="2">
      <t>カ</t>
    </rPh>
    <phoneticPr fontId="5"/>
  </si>
  <si>
    <t>音楽</t>
    <rPh sb="0" eb="2">
      <t xml:space="preserve">オンガク </t>
    </rPh>
    <phoneticPr fontId="5"/>
  </si>
  <si>
    <t>美術</t>
    <rPh sb="0" eb="2">
      <t xml:space="preserve">ビジュツ </t>
    </rPh>
    <phoneticPr fontId="5"/>
  </si>
  <si>
    <t>保体</t>
    <rPh sb="0" eb="2">
      <t xml:space="preserve">ホタイ </t>
    </rPh>
    <phoneticPr fontId="5"/>
  </si>
  <si>
    <t>技家</t>
    <rPh sb="0" eb="2">
      <t xml:space="preserve">ギカ </t>
    </rPh>
    <phoneticPr fontId="5"/>
  </si>
  <si>
    <t>合計</t>
    <rPh sb="0" eb="2">
      <t xml:space="preserve">ゴウケイ </t>
    </rPh>
    <phoneticPr fontId="5"/>
  </si>
  <si>
    <t>１年１学期</t>
    <rPh sb="3" eb="5">
      <t xml:space="preserve">ガッキ </t>
    </rPh>
    <phoneticPr fontId="5"/>
  </si>
  <si>
    <t>１年２学期</t>
    <rPh sb="3" eb="5">
      <t xml:space="preserve">ガッキ </t>
    </rPh>
    <phoneticPr fontId="5"/>
  </si>
  <si>
    <t>１年３学期</t>
    <rPh sb="3" eb="5">
      <t xml:space="preserve">ガッキ </t>
    </rPh>
    <phoneticPr fontId="5"/>
  </si>
  <si>
    <t>２年３学期</t>
    <rPh sb="3" eb="5">
      <t xml:space="preserve">ガッキ </t>
    </rPh>
    <phoneticPr fontId="5"/>
  </si>
  <si>
    <t>２年１学期</t>
    <rPh sb="3" eb="5">
      <t xml:space="preserve">ガッキ </t>
    </rPh>
    <phoneticPr fontId="5"/>
  </si>
  <si>
    <t>２年２学期</t>
    <rPh sb="3" eb="5">
      <t xml:space="preserve">ガッキ </t>
    </rPh>
    <phoneticPr fontId="5"/>
  </si>
  <si>
    <t>３年１学期</t>
    <rPh sb="3" eb="5">
      <t xml:space="preserve">ガッキ </t>
    </rPh>
    <phoneticPr fontId="5"/>
  </si>
  <si>
    <t>３年２学期</t>
    <rPh sb="3" eb="5">
      <t xml:space="preserve">ガッキ </t>
    </rPh>
    <phoneticPr fontId="5"/>
  </si>
  <si>
    <t>定期試験結果</t>
    <rPh sb="0" eb="4">
      <t xml:space="preserve">テイキシケン </t>
    </rPh>
    <rPh sb="4" eb="6">
      <t xml:space="preserve">ケッカ </t>
    </rPh>
    <phoneticPr fontId="5"/>
  </si>
  <si>
    <t>技術</t>
    <rPh sb="0" eb="2">
      <t xml:space="preserve">ギジュツ </t>
    </rPh>
    <phoneticPr fontId="5"/>
  </si>
  <si>
    <t>家庭</t>
    <rPh sb="0" eb="2">
      <t xml:space="preserve">カテイ </t>
    </rPh>
    <phoneticPr fontId="5"/>
  </si>
  <si>
    <t>S値（3:5）
※面接を除く</t>
    <phoneticPr fontId="5"/>
  </si>
  <si>
    <t>S値（4:4）
※面接を除く</t>
    <phoneticPr fontId="5"/>
  </si>
  <si>
    <t>S値（5:3）
※面接を除く</t>
    <phoneticPr fontId="5"/>
  </si>
  <si>
    <t>模擬試験</t>
    <rPh sb="0" eb="4">
      <t xml:space="preserve">モギシケン </t>
    </rPh>
    <phoneticPr fontId="5"/>
  </si>
  <si>
    <t>３科</t>
    <rPh sb="1" eb="2">
      <t>カ</t>
    </rPh>
    <phoneticPr fontId="5"/>
  </si>
  <si>
    <t>3:5</t>
    <phoneticPr fontId="5"/>
  </si>
  <si>
    <t>4:4</t>
    <phoneticPr fontId="5"/>
  </si>
  <si>
    <t>5:3</t>
    <phoneticPr fontId="5"/>
  </si>
  <si>
    <t>全県模試１月</t>
    <phoneticPr fontId="5"/>
  </si>
  <si>
    <t>A値</t>
    <rPh sb="1" eb="2">
      <t xml:space="preserve">チ </t>
    </rPh>
    <phoneticPr fontId="5"/>
  </si>
  <si>
    <t>公立高校</t>
    <rPh sb="0" eb="2">
      <t xml:space="preserve">コウリツ </t>
    </rPh>
    <rPh sb="2" eb="4">
      <t xml:space="preserve">コウコウ </t>
    </rPh>
    <phoneticPr fontId="5"/>
  </si>
  <si>
    <t>比率</t>
    <rPh sb="0" eb="2">
      <t xml:space="preserve">ヒリツ </t>
    </rPh>
    <phoneticPr fontId="5"/>
  </si>
  <si>
    <t>合格者の平均内申</t>
    <rPh sb="0" eb="3">
      <t xml:space="preserve">ゴウカクシャノ </t>
    </rPh>
    <rPh sb="4" eb="8">
      <t xml:space="preserve">ヘイキンナイシン </t>
    </rPh>
    <phoneticPr fontId="5"/>
  </si>
  <si>
    <t>合格者の平均得点</t>
    <rPh sb="0" eb="3">
      <t xml:space="preserve">ゴウカクシャノ </t>
    </rPh>
    <rPh sb="4" eb="6">
      <t xml:space="preserve">ヘイキンナイシン </t>
    </rPh>
    <rPh sb="6" eb="8">
      <t xml:space="preserve">トクテン </t>
    </rPh>
    <phoneticPr fontId="5"/>
  </si>
  <si>
    <t>合格者の平均Ｓ値</t>
    <rPh sb="0" eb="3">
      <t xml:space="preserve">ゴウカクシャノ </t>
    </rPh>
    <rPh sb="4" eb="6">
      <t xml:space="preserve">ヘイキンナイシン </t>
    </rPh>
    <rPh sb="7" eb="8">
      <t xml:space="preserve">チ </t>
    </rPh>
    <phoneticPr fontId="5"/>
  </si>
  <si>
    <t>ボーダーＳ値</t>
    <rPh sb="5" eb="6">
      <t xml:space="preserve">チ </t>
    </rPh>
    <phoneticPr fontId="5"/>
  </si>
  <si>
    <t>私立高校</t>
    <rPh sb="0" eb="4">
      <t xml:space="preserve">シリツコウコウ </t>
    </rPh>
    <phoneticPr fontId="5"/>
  </si>
  <si>
    <t>学科・コース</t>
    <rPh sb="0" eb="2">
      <t xml:space="preserve">ガッカ </t>
    </rPh>
    <phoneticPr fontId="5"/>
  </si>
  <si>
    <t>内申基準</t>
    <rPh sb="0" eb="2">
      <t xml:space="preserve">ナイシン </t>
    </rPh>
    <rPh sb="2" eb="4">
      <t xml:space="preserve">キジュン </t>
    </rPh>
    <phoneticPr fontId="5"/>
  </si>
  <si>
    <t>合否</t>
    <rPh sb="0" eb="2">
      <t xml:space="preserve">ゴウヒ </t>
    </rPh>
    <phoneticPr fontId="5"/>
  </si>
  <si>
    <t>備考</t>
    <rPh sb="0" eb="2">
      <t xml:space="preserve">ビコウ </t>
    </rPh>
    <phoneticPr fontId="5"/>
  </si>
  <si>
    <t>【現在の内申での入試必要点数】</t>
    <rPh sb="1" eb="3">
      <t xml:space="preserve">ゲンザイノ </t>
    </rPh>
    <rPh sb="4" eb="6">
      <t xml:space="preserve">ナイシン </t>
    </rPh>
    <rPh sb="8" eb="10">
      <t xml:space="preserve">ニュウシ </t>
    </rPh>
    <rPh sb="10" eb="12">
      <t xml:space="preserve">ヒツヨウ </t>
    </rPh>
    <rPh sb="12" eb="14">
      <t xml:space="preserve">テンスウ </t>
    </rPh>
    <phoneticPr fontId="5"/>
  </si>
  <si>
    <t>公立高校</t>
    <rPh sb="0" eb="4">
      <t xml:space="preserve">コウリツコウコウ </t>
    </rPh>
    <phoneticPr fontId="5"/>
  </si>
  <si>
    <t>目標点</t>
    <rPh sb="0" eb="3">
      <t xml:space="preserve">モクヒョウテン </t>
    </rPh>
    <phoneticPr fontId="5"/>
  </si>
  <si>
    <t>ボーダー得点</t>
    <rPh sb="4" eb="6">
      <t xml:space="preserve">トクテン </t>
    </rPh>
    <phoneticPr fontId="5"/>
  </si>
  <si>
    <t>平均内申まで</t>
    <rPh sb="0" eb="4">
      <t>ヘイキンナイ</t>
    </rPh>
    <phoneticPr fontId="5"/>
  </si>
  <si>
    <t>〔公立高校〕</t>
    <rPh sb="1" eb="3">
      <t xml:space="preserve">コウリツ </t>
    </rPh>
    <rPh sb="3" eb="5">
      <t xml:space="preserve">コウコウ </t>
    </rPh>
    <phoneticPr fontId="5"/>
  </si>
  <si>
    <t>〔私立高校〕</t>
    <rPh sb="1" eb="3">
      <t xml:space="preserve">シリツ </t>
    </rPh>
    <rPh sb="3" eb="5">
      <t xml:space="preserve">コウコウ </t>
    </rPh>
    <phoneticPr fontId="5"/>
  </si>
  <si>
    <t>【高校情報】</t>
    <rPh sb="1" eb="3">
      <t xml:space="preserve">コウコウヘノ </t>
    </rPh>
    <rPh sb="3" eb="5">
      <t xml:space="preserve">ジョウホウ </t>
    </rPh>
    <phoneticPr fontId="5"/>
  </si>
  <si>
    <t>高校名</t>
    <rPh sb="0" eb="3">
      <t xml:space="preserve">コウコウメイ </t>
    </rPh>
    <phoneticPr fontId="5"/>
  </si>
  <si>
    <t>アクセス</t>
    <phoneticPr fontId="5"/>
  </si>
  <si>
    <t>学校説明会・文化祭など</t>
    <rPh sb="0" eb="5">
      <t xml:space="preserve">ガッコウセツメイカイ </t>
    </rPh>
    <rPh sb="6" eb="9">
      <t xml:space="preserve">ブンカサイ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</si>
</sst>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2">
    <font>
      <sz val="12"/>
      <color theme="1"/>
      <name val="游ゴシック"/>
      <family val="2"/>
      <charset val="128"/>
      <scheme val="minor"/>
    </font>
    <font>
      <sz val="8"/>
      <color rgb="FF000000"/>
      <name val="HiraMinProN-W3"/>
      <family val="2"/>
    </font>
    <font>
      <b/>
      <sz val="8"/>
      <color rgb="FF000000"/>
      <name val="HiraMinProN-W3"/>
      <charset val="128"/>
    </font>
    <font>
      <sz val="7"/>
      <color rgb="FF000000"/>
      <name val="HiraMinProN-W3"/>
      <charset val="128"/>
    </font>
    <font>
      <sz val="9"/>
      <color rgb="FF000000"/>
      <name val="HiraMinProN-W3"/>
      <charset val="128"/>
    </font>
    <font>
      <sz val="6"/>
      <name val="游ゴシック"/>
      <family val="2"/>
      <charset val="128"/>
      <scheme val="minor"/>
    </font>
    <font>
      <sz val="12"/>
      <color theme="1"/>
      <name val="游明朝 Regular"/>
      <charset val="128"/>
    </font>
    <font>
      <sz val="8"/>
      <color theme="1"/>
      <name val="游明朝 Regular"/>
      <charset val="128"/>
    </font>
    <font>
      <b/>
      <sz val="18"/>
      <color theme="1"/>
      <name val="游明朝 Regular"/>
      <charset val="128"/>
    </font>
    <font>
      <b/>
      <sz val="9"/>
      <color theme="1"/>
      <name val="游明朝 Regular"/>
      <charset val="128"/>
    </font>
    <font>
      <sz val="10"/>
      <color theme="1"/>
      <name val="游明朝 Regular"/>
      <charset val="128"/>
    </font>
    <font>
      <b/>
      <sz val="10"/>
      <color theme="1"/>
      <name val="游ゴシック Regular"/>
      <charset val="128"/>
    </font>
    <font>
      <b/>
      <sz val="12"/>
      <color theme="1"/>
      <name val="游明朝 Regular"/>
      <charset val="128"/>
    </font>
    <font>
      <b/>
      <sz val="14"/>
      <color theme="1"/>
      <name val="游明朝 Regular"/>
      <charset val="128"/>
    </font>
    <font>
      <sz val="10"/>
      <color theme="0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8"/>
      <color theme="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1"/>
      <color theme="1"/>
      <name val="游明朝 Regular"/>
      <charset val="128"/>
    </font>
    <font>
      <sz val="9"/>
      <color theme="1"/>
      <name val="游明朝 Regular"/>
      <charset val="128"/>
    </font>
    <font>
      <sz val="12"/>
      <color theme="0"/>
      <name val="游明朝 Regular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55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/>
      <top style="thin">
        <color theme="1" tint="4.9989318521683403E-2"/>
      </top>
      <bottom/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1" tint="4.9989318521683403E-2"/>
      </bottom>
      <diagonal/>
    </border>
    <border>
      <left/>
      <right style="thin">
        <color theme="0" tint="-0.34998626667073579"/>
      </right>
      <top/>
      <bottom style="thin">
        <color theme="1" tint="4.9989318521683403E-2"/>
      </bottom>
      <diagonal/>
    </border>
  </borders>
  <cellStyleXfs count="1">
    <xf numFmtId="0" fontId="0" fillId="0" borderId="0">
      <alignment vertical="center"/>
    </xf>
  </cellStyleXfs>
  <cellXfs count="162">
    <xf numFmtId="0" fontId="0" fillId="0" borderId="0" xfId="0">
      <alignment vertical="center"/>
    </xf>
    <xf numFmtId="0" fontId="6" fillId="0" borderId="0" xfId="0" applyFo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7" fillId="4" borderId="3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5" fillId="4" borderId="14" xfId="0" applyFont="1" applyFill="1" applyBorder="1">
      <alignment vertical="center"/>
    </xf>
    <xf numFmtId="0" fontId="15" fillId="4" borderId="8" xfId="0" applyFont="1" applyFill="1" applyBorder="1">
      <alignment vertical="center"/>
    </xf>
    <xf numFmtId="0" fontId="15" fillId="4" borderId="11" xfId="0" applyFont="1" applyFill="1" applyBorder="1">
      <alignment vertical="center"/>
    </xf>
    <xf numFmtId="0" fontId="15" fillId="4" borderId="20" xfId="0" applyFont="1" applyFill="1" applyBorder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6" fillId="0" borderId="32" xfId="0" applyFont="1" applyBorder="1">
      <alignment vertical="center"/>
    </xf>
    <xf numFmtId="0" fontId="6" fillId="0" borderId="33" xfId="0" applyFont="1" applyBorder="1">
      <alignment vertical="center"/>
    </xf>
    <xf numFmtId="0" fontId="6" fillId="0" borderId="34" xfId="0" applyFont="1" applyBorder="1">
      <alignment vertical="center"/>
    </xf>
    <xf numFmtId="0" fontId="6" fillId="0" borderId="35" xfId="0" applyFont="1" applyBorder="1">
      <alignment vertical="center"/>
    </xf>
    <xf numFmtId="0" fontId="6" fillId="0" borderId="36" xfId="0" applyFont="1" applyBorder="1">
      <alignment vertical="center"/>
    </xf>
    <xf numFmtId="0" fontId="6" fillId="0" borderId="37" xfId="0" applyFont="1" applyBorder="1">
      <alignment vertical="center"/>
    </xf>
    <xf numFmtId="0" fontId="6" fillId="0" borderId="38" xfId="0" applyFont="1" applyBorder="1">
      <alignment vertical="center"/>
    </xf>
    <xf numFmtId="0" fontId="17" fillId="4" borderId="22" xfId="0" applyFont="1" applyFill="1" applyBorder="1" applyAlignment="1">
      <alignment horizontal="center" vertical="center"/>
    </xf>
    <xf numFmtId="49" fontId="16" fillId="0" borderId="27" xfId="0" applyNumberFormat="1" applyFont="1" applyFill="1" applyBorder="1" applyAlignment="1">
      <alignment horizontal="center" vertical="center"/>
    </xf>
    <xf numFmtId="49" fontId="16" fillId="0" borderId="40" xfId="0" applyNumberFormat="1" applyFont="1" applyFill="1" applyBorder="1" applyAlignment="1">
      <alignment horizontal="center" vertical="center"/>
    </xf>
    <xf numFmtId="49" fontId="16" fillId="0" borderId="28" xfId="0" applyNumberFormat="1" applyFont="1" applyFill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7" fillId="0" borderId="25" xfId="0" applyNumberFormat="1" applyFont="1" applyBorder="1" applyAlignment="1">
      <alignment horizontal="center" vertical="center"/>
    </xf>
    <xf numFmtId="176" fontId="7" fillId="0" borderId="21" xfId="0" applyNumberFormat="1" applyFont="1" applyBorder="1" applyAlignment="1">
      <alignment horizontal="center" vertical="center"/>
    </xf>
    <xf numFmtId="176" fontId="7" fillId="0" borderId="23" xfId="0" applyNumberFormat="1" applyFont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176" fontId="7" fillId="0" borderId="26" xfId="0" applyNumberFormat="1" applyFont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176" fontId="7" fillId="0" borderId="22" xfId="0" applyNumberFormat="1" applyFont="1" applyBorder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/>
    </xf>
    <xf numFmtId="176" fontId="7" fillId="0" borderId="24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21" fillId="0" borderId="0" xfId="0" applyFont="1">
      <alignment vertical="center"/>
    </xf>
    <xf numFmtId="0" fontId="20" fillId="0" borderId="3" xfId="0" applyFont="1" applyBorder="1" applyAlignment="1">
      <alignment vertical="center"/>
    </xf>
    <xf numFmtId="0" fontId="20" fillId="0" borderId="22" xfId="0" applyFont="1" applyBorder="1" applyAlignment="1">
      <alignment vertical="center"/>
    </xf>
    <xf numFmtId="0" fontId="20" fillId="0" borderId="7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10" fillId="0" borderId="2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20" fillId="0" borderId="3" xfId="0" applyFont="1" applyBorder="1">
      <alignment vertical="center"/>
    </xf>
    <xf numFmtId="0" fontId="20" fillId="0" borderId="7" xfId="0" applyFont="1" applyBorder="1">
      <alignment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14" fillId="5" borderId="39" xfId="0" applyFont="1" applyFill="1" applyBorder="1" applyAlignment="1">
      <alignment horizontal="center" vertical="center"/>
    </xf>
    <xf numFmtId="0" fontId="14" fillId="5" borderId="32" xfId="0" applyFont="1" applyFill="1" applyBorder="1" applyAlignment="1">
      <alignment horizontal="center" vertical="center"/>
    </xf>
    <xf numFmtId="0" fontId="14" fillId="5" borderId="33" xfId="0" applyFont="1" applyFill="1" applyBorder="1" applyAlignment="1">
      <alignment horizontal="center" vertical="center"/>
    </xf>
    <xf numFmtId="0" fontId="14" fillId="4" borderId="46" xfId="0" applyFont="1" applyFill="1" applyBorder="1" applyAlignment="1">
      <alignment horizontal="center" vertical="center"/>
    </xf>
    <xf numFmtId="0" fontId="14" fillId="4" borderId="47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9" xfId="0" applyFont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0" fontId="19" fillId="0" borderId="52" xfId="0" applyFont="1" applyBorder="1" applyAlignment="1">
      <alignment horizontal="center" vertical="center"/>
    </xf>
    <xf numFmtId="0" fontId="14" fillId="4" borderId="45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5" fillId="4" borderId="20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7" fillId="4" borderId="20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 wrapText="1"/>
    </xf>
    <xf numFmtId="0" fontId="13" fillId="0" borderId="44" xfId="0" applyFont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5" fillId="4" borderId="29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12" fillId="0" borderId="53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f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C1C8-E3C5-9F44-AD5D-963E75E85E9B}">
  <dimension ref="A1:AC53"/>
  <sheetViews>
    <sheetView tabSelected="1" view="pageBreakPreview" zoomScaleNormal="100" zoomScaleSheetLayoutView="100" workbookViewId="0">
      <selection activeCell="U7" sqref="U7"/>
    </sheetView>
  </sheetViews>
  <sheetFormatPr baseColWidth="10" defaultRowHeight="20"/>
  <cols>
    <col min="1" max="1" width="7.7109375" style="1" customWidth="1"/>
    <col min="2" max="2" width="6.7109375" style="1" customWidth="1"/>
    <col min="3" max="3" width="1.7109375" style="1" customWidth="1"/>
    <col min="4" max="5" width="3.42578125" style="1" customWidth="1"/>
    <col min="6" max="16" width="3.7109375" style="1" customWidth="1"/>
    <col min="17" max="17" width="1.7109375" style="1" customWidth="1"/>
    <col min="18" max="18" width="8.7109375" style="1" customWidth="1"/>
    <col min="19" max="29" width="3.7109375" style="1" customWidth="1"/>
    <col min="30" max="16384" width="10.7109375" style="1"/>
  </cols>
  <sheetData>
    <row r="1" spans="1:29" ht="15" customHeight="1">
      <c r="A1" s="156" t="s">
        <v>24</v>
      </c>
      <c r="B1" s="157" t="s">
        <v>23</v>
      </c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3"/>
      <c r="T1" s="153" t="s">
        <v>25</v>
      </c>
      <c r="U1" s="154"/>
      <c r="V1" s="154"/>
      <c r="W1" s="153" t="s">
        <v>26</v>
      </c>
      <c r="X1" s="154"/>
      <c r="Y1" s="154"/>
      <c r="Z1" s="154"/>
      <c r="AA1" s="154"/>
      <c r="AB1" s="154"/>
      <c r="AC1" s="2"/>
    </row>
    <row r="2" spans="1:29" ht="25" customHeight="1">
      <c r="A2" s="156"/>
      <c r="B2" s="157"/>
      <c r="C2" s="158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8"/>
      <c r="R2" s="157"/>
      <c r="S2" s="8"/>
      <c r="T2" s="159" t="s">
        <v>27</v>
      </c>
      <c r="U2" s="160"/>
      <c r="V2" s="161"/>
      <c r="W2" s="155"/>
      <c r="X2" s="155"/>
      <c r="Y2" s="155"/>
      <c r="Z2" s="155"/>
      <c r="AA2" s="155"/>
      <c r="AB2" s="155"/>
      <c r="AC2" s="9"/>
    </row>
    <row r="3" spans="1:29" ht="18" customHeight="1">
      <c r="A3" s="143" t="s">
        <v>28</v>
      </c>
      <c r="B3" s="144"/>
      <c r="D3" s="145" t="s">
        <v>29</v>
      </c>
      <c r="E3" s="146"/>
      <c r="F3" s="32" t="s">
        <v>30</v>
      </c>
      <c r="G3" s="32" t="s">
        <v>31</v>
      </c>
      <c r="H3" s="32" t="s">
        <v>32</v>
      </c>
      <c r="I3" s="32" t="s">
        <v>33</v>
      </c>
      <c r="J3" s="33" t="s">
        <v>34</v>
      </c>
      <c r="K3" s="40" t="s">
        <v>35</v>
      </c>
      <c r="L3" s="31" t="s">
        <v>36</v>
      </c>
      <c r="M3" s="32" t="s">
        <v>37</v>
      </c>
      <c r="N3" s="32" t="s">
        <v>38</v>
      </c>
      <c r="O3" s="33" t="s">
        <v>39</v>
      </c>
      <c r="P3" s="34" t="s">
        <v>40</v>
      </c>
      <c r="Q3" s="4"/>
      <c r="R3" s="39" t="s">
        <v>49</v>
      </c>
      <c r="S3" s="32" t="s">
        <v>30</v>
      </c>
      <c r="T3" s="32" t="s">
        <v>31</v>
      </c>
      <c r="U3" s="32" t="s">
        <v>32</v>
      </c>
      <c r="V3" s="32" t="s">
        <v>33</v>
      </c>
      <c r="W3" s="33" t="s">
        <v>34</v>
      </c>
      <c r="X3" s="69" t="s">
        <v>35</v>
      </c>
      <c r="Y3" s="31" t="s">
        <v>36</v>
      </c>
      <c r="Z3" s="32" t="s">
        <v>37</v>
      </c>
      <c r="AA3" s="32" t="s">
        <v>38</v>
      </c>
      <c r="AB3" s="32" t="s">
        <v>50</v>
      </c>
      <c r="AC3" s="34" t="s">
        <v>51</v>
      </c>
    </row>
    <row r="4" spans="1:29" ht="18" customHeight="1">
      <c r="A4" s="142" t="s">
        <v>0</v>
      </c>
      <c r="B4" s="125" t="str" cm="1">
        <f t="array" ref="B4">IFERROR(_xlfn.IFS(P11&gt;9,P11*2+P9,P10&gt;9,P10*2+P9,P9&gt;9,P9*3,P8&gt;9,P8*3,P7&gt;9,P7*3,P6&gt;9,P6*3,P5&gt;9,P5*3,P4&gt;9,P4*3),"")</f>
        <v/>
      </c>
      <c r="D4" s="147" t="s">
        <v>41</v>
      </c>
      <c r="E4" s="148"/>
      <c r="F4" s="21"/>
      <c r="G4" s="5"/>
      <c r="H4" s="5"/>
      <c r="I4" s="5"/>
      <c r="J4" s="16"/>
      <c r="K4" s="26"/>
      <c r="L4" s="21"/>
      <c r="M4" s="5"/>
      <c r="N4" s="5"/>
      <c r="O4" s="16"/>
      <c r="P4" s="26"/>
      <c r="R4" s="35" t="s">
        <v>1</v>
      </c>
      <c r="S4" s="21"/>
      <c r="T4" s="5"/>
      <c r="U4" s="5"/>
      <c r="V4" s="5"/>
      <c r="W4" s="16"/>
      <c r="X4" s="26"/>
      <c r="Y4" s="21"/>
      <c r="Z4" s="5"/>
      <c r="AA4" s="5"/>
      <c r="AB4" s="5"/>
      <c r="AC4" s="44"/>
    </row>
    <row r="5" spans="1:29" ht="18" customHeight="1">
      <c r="A5" s="142"/>
      <c r="B5" s="125"/>
      <c r="D5" s="149" t="s">
        <v>42</v>
      </c>
      <c r="E5" s="150"/>
      <c r="F5" s="21"/>
      <c r="G5" s="5"/>
      <c r="H5" s="5"/>
      <c r="I5" s="5"/>
      <c r="J5" s="16"/>
      <c r="K5" s="26"/>
      <c r="L5" s="21"/>
      <c r="M5" s="5"/>
      <c r="N5" s="5"/>
      <c r="O5" s="16"/>
      <c r="P5" s="26"/>
      <c r="R5" s="35" t="s">
        <v>2</v>
      </c>
      <c r="S5" s="21"/>
      <c r="T5" s="5"/>
      <c r="U5" s="5"/>
      <c r="V5" s="5"/>
      <c r="W5" s="16"/>
      <c r="X5" s="26"/>
      <c r="Y5" s="21"/>
      <c r="Z5" s="5"/>
      <c r="AA5" s="5"/>
      <c r="AB5" s="5"/>
      <c r="AC5" s="44"/>
    </row>
    <row r="6" spans="1:29" ht="18" customHeight="1">
      <c r="A6" s="142" t="s">
        <v>3</v>
      </c>
      <c r="B6" s="125" t="str" cm="1">
        <f t="array" ref="B6">IFERROR(_xlfn.IFS(P11&gt;9,P11,P10&gt;9,P10,P9&gt;9,P9,P8&gt;9,P8,P7&gt;9,P7,P6&gt;9,P6,P5&gt;9,P5,P4&gt;9,P4),"")</f>
        <v/>
      </c>
      <c r="D6" s="151" t="s">
        <v>43</v>
      </c>
      <c r="E6" s="152"/>
      <c r="F6" s="22"/>
      <c r="G6" s="12"/>
      <c r="H6" s="12"/>
      <c r="I6" s="12"/>
      <c r="J6" s="17"/>
      <c r="K6" s="27"/>
      <c r="L6" s="22"/>
      <c r="M6" s="12"/>
      <c r="N6" s="12"/>
      <c r="O6" s="17"/>
      <c r="P6" s="27"/>
      <c r="R6" s="35" t="s">
        <v>4</v>
      </c>
      <c r="S6" s="21"/>
      <c r="T6" s="5"/>
      <c r="U6" s="5"/>
      <c r="V6" s="5"/>
      <c r="W6" s="16"/>
      <c r="X6" s="26"/>
      <c r="Y6" s="21"/>
      <c r="Z6" s="5"/>
      <c r="AA6" s="5"/>
      <c r="AB6" s="5"/>
      <c r="AC6" s="44"/>
    </row>
    <row r="7" spans="1:29" ht="18" customHeight="1">
      <c r="A7" s="142"/>
      <c r="B7" s="125"/>
      <c r="D7" s="147" t="s">
        <v>45</v>
      </c>
      <c r="E7" s="148"/>
      <c r="F7" s="23"/>
      <c r="G7" s="13"/>
      <c r="H7" s="13"/>
      <c r="I7" s="13"/>
      <c r="J7" s="18"/>
      <c r="K7" s="28"/>
      <c r="L7" s="23"/>
      <c r="M7" s="13"/>
      <c r="N7" s="13"/>
      <c r="O7" s="18"/>
      <c r="P7" s="28"/>
      <c r="R7" s="35" t="s">
        <v>5</v>
      </c>
      <c r="S7" s="21"/>
      <c r="T7" s="5"/>
      <c r="U7" s="5"/>
      <c r="V7" s="5"/>
      <c r="W7" s="16"/>
      <c r="X7" s="26"/>
      <c r="Y7" s="21"/>
      <c r="Z7" s="5"/>
      <c r="AA7" s="5"/>
      <c r="AB7" s="5"/>
      <c r="AC7" s="44"/>
    </row>
    <row r="8" spans="1:29" ht="18" customHeight="1">
      <c r="A8" s="142" t="s">
        <v>6</v>
      </c>
      <c r="B8" s="125" t="str" cm="1">
        <f t="array" ref="B8">IFERROR(_xlfn.IFS(K11&gt;9,K11+K9,K10&gt;9,K10+K9,K9&gt;9,K9*2,K8&gt;0,K8*2,K7&gt;0,K7*2,K6&gt;0,K6*2,K5&gt;0,K5*2,K4&gt;0,K4*2),"")</f>
        <v/>
      </c>
      <c r="D8" s="149" t="s">
        <v>46</v>
      </c>
      <c r="E8" s="150"/>
      <c r="F8" s="21"/>
      <c r="G8" s="5"/>
      <c r="H8" s="5"/>
      <c r="I8" s="5"/>
      <c r="J8" s="16"/>
      <c r="K8" s="26"/>
      <c r="L8" s="21"/>
      <c r="M8" s="5"/>
      <c r="N8" s="5"/>
      <c r="O8" s="16"/>
      <c r="P8" s="26"/>
      <c r="R8" s="36" t="s">
        <v>7</v>
      </c>
      <c r="S8" s="22"/>
      <c r="T8" s="12"/>
      <c r="U8" s="12"/>
      <c r="V8" s="12"/>
      <c r="W8" s="17"/>
      <c r="X8" s="27"/>
      <c r="Y8" s="22"/>
      <c r="Z8" s="12"/>
      <c r="AA8" s="12"/>
      <c r="AB8" s="12"/>
      <c r="AC8" s="46"/>
    </row>
    <row r="9" spans="1:29" ht="18" customHeight="1">
      <c r="A9" s="142"/>
      <c r="B9" s="125"/>
      <c r="D9" s="140" t="s">
        <v>44</v>
      </c>
      <c r="E9" s="141"/>
      <c r="F9" s="24"/>
      <c r="G9" s="14"/>
      <c r="H9" s="14"/>
      <c r="I9" s="14"/>
      <c r="J9" s="19"/>
      <c r="K9" s="29"/>
      <c r="L9" s="24"/>
      <c r="M9" s="14"/>
      <c r="N9" s="14"/>
      <c r="O9" s="19"/>
      <c r="P9" s="29"/>
      <c r="R9" s="37" t="s">
        <v>8</v>
      </c>
      <c r="S9" s="23"/>
      <c r="T9" s="13"/>
      <c r="U9" s="13"/>
      <c r="V9" s="13"/>
      <c r="W9" s="18"/>
      <c r="X9" s="28"/>
      <c r="Y9" s="23"/>
      <c r="Z9" s="13"/>
      <c r="AA9" s="13"/>
      <c r="AB9" s="13"/>
      <c r="AC9" s="70"/>
    </row>
    <row r="10" spans="1:29" ht="18" customHeight="1">
      <c r="A10" s="142" t="s">
        <v>9</v>
      </c>
      <c r="B10" s="125" t="str" cm="1">
        <f t="array" ref="B10">IFERROR(_xlfn.IFS(K11&gt;0,K11,K10&gt;0,K10,K9&gt;0,K9,K8&gt;0,K8,K7&gt;0,K7,K6&gt;0,K6,K5&gt;0,K5,K4&gt;0,K4),"")</f>
        <v/>
      </c>
      <c r="D10" s="138" t="s">
        <v>47</v>
      </c>
      <c r="E10" s="139"/>
      <c r="F10" s="25"/>
      <c r="G10" s="15"/>
      <c r="H10" s="15"/>
      <c r="I10" s="15"/>
      <c r="J10" s="20"/>
      <c r="K10" s="30"/>
      <c r="L10" s="25"/>
      <c r="M10" s="15"/>
      <c r="N10" s="15"/>
      <c r="O10" s="20"/>
      <c r="P10" s="30"/>
      <c r="R10" s="35" t="s">
        <v>10</v>
      </c>
      <c r="S10" s="21"/>
      <c r="T10" s="5"/>
      <c r="U10" s="5"/>
      <c r="V10" s="5"/>
      <c r="W10" s="16"/>
      <c r="X10" s="26"/>
      <c r="Y10" s="21"/>
      <c r="Z10" s="5"/>
      <c r="AA10" s="5"/>
      <c r="AB10" s="5"/>
      <c r="AC10" s="44"/>
    </row>
    <row r="11" spans="1:29" ht="18" customHeight="1">
      <c r="A11" s="142"/>
      <c r="B11" s="125"/>
      <c r="D11" s="140" t="s">
        <v>48</v>
      </c>
      <c r="E11" s="141"/>
      <c r="F11" s="24"/>
      <c r="G11" s="14"/>
      <c r="H11" s="14"/>
      <c r="I11" s="14"/>
      <c r="J11" s="19"/>
      <c r="K11" s="29"/>
      <c r="L11" s="24"/>
      <c r="M11" s="14"/>
      <c r="N11" s="14"/>
      <c r="O11" s="19"/>
      <c r="P11" s="29"/>
      <c r="R11" s="35" t="s">
        <v>11</v>
      </c>
      <c r="S11" s="21"/>
      <c r="T11" s="5"/>
      <c r="U11" s="5"/>
      <c r="V11" s="5"/>
      <c r="W11" s="16"/>
      <c r="X11" s="26"/>
      <c r="Y11" s="21"/>
      <c r="Z11" s="5"/>
      <c r="AA11" s="5"/>
      <c r="AB11" s="5"/>
      <c r="AC11" s="44"/>
    </row>
    <row r="12" spans="1:29" ht="18" customHeight="1">
      <c r="A12" s="121" t="s">
        <v>61</v>
      </c>
      <c r="B12" s="125" t="str">
        <f>IFERROR(ROUND(B4/135*100,0),"")</f>
        <v/>
      </c>
      <c r="F12" s="64"/>
      <c r="P12" s="82"/>
      <c r="R12" s="35" t="s">
        <v>12</v>
      </c>
      <c r="S12" s="21"/>
      <c r="T12" s="5"/>
      <c r="U12" s="5"/>
      <c r="V12" s="5"/>
      <c r="W12" s="16"/>
      <c r="X12" s="26"/>
      <c r="Y12" s="21"/>
      <c r="Z12" s="5"/>
      <c r="AA12" s="5"/>
      <c r="AB12" s="5"/>
      <c r="AC12" s="44"/>
    </row>
    <row r="13" spans="1:29" ht="18" customHeight="1">
      <c r="A13" s="121"/>
      <c r="B13" s="125"/>
      <c r="D13" s="117" t="s">
        <v>55</v>
      </c>
      <c r="E13" s="118"/>
      <c r="F13" s="40" t="s">
        <v>30</v>
      </c>
      <c r="G13" s="40" t="s">
        <v>31</v>
      </c>
      <c r="H13" s="40" t="s">
        <v>32</v>
      </c>
      <c r="I13" s="40" t="s">
        <v>33</v>
      </c>
      <c r="J13" s="41" t="s">
        <v>34</v>
      </c>
      <c r="K13" s="40" t="s">
        <v>40</v>
      </c>
      <c r="L13" s="42" t="s">
        <v>56</v>
      </c>
      <c r="M13" s="41" t="s">
        <v>35</v>
      </c>
      <c r="N13" s="55" t="s">
        <v>57</v>
      </c>
      <c r="O13" s="56" t="s">
        <v>58</v>
      </c>
      <c r="P13" s="57" t="s">
        <v>59</v>
      </c>
      <c r="R13" s="36" t="s">
        <v>13</v>
      </c>
      <c r="S13" s="22"/>
      <c r="T13" s="12"/>
      <c r="U13" s="12"/>
      <c r="V13" s="12"/>
      <c r="W13" s="17"/>
      <c r="X13" s="27"/>
      <c r="Y13" s="22"/>
      <c r="Z13" s="12"/>
      <c r="AA13" s="12"/>
      <c r="AB13" s="12"/>
      <c r="AC13" s="46"/>
    </row>
    <row r="14" spans="1:29" ht="18" customHeight="1">
      <c r="A14" s="122" t="s">
        <v>52</v>
      </c>
      <c r="B14" s="126" t="str" cm="1">
        <f t="array" ref="B14">IFERROR(LOOKUP(10^10,N14:N19),"")</f>
        <v/>
      </c>
      <c r="D14" s="119" t="s">
        <v>14</v>
      </c>
      <c r="E14" s="120"/>
      <c r="F14" s="58"/>
      <c r="G14" s="59"/>
      <c r="H14" s="59"/>
      <c r="I14" s="59"/>
      <c r="J14" s="60"/>
      <c r="K14" s="61"/>
      <c r="L14" s="62"/>
      <c r="M14" s="63"/>
      <c r="N14" s="65" t="str">
        <f>IFERROR(ROUND(IF(K14="","",K14/500*100*5+B$4/135*100*3),1),"")</f>
        <v/>
      </c>
      <c r="O14" s="72" t="str">
        <f>IFERROR(ROUND(IF(K14="","",K14/500*100*4+B$4/135*100*4),1),"")</f>
        <v/>
      </c>
      <c r="P14" s="73" t="str">
        <f>IFERROR(ROUND(IF(K14="","",K14/500*100*3+$B$4/135*100*5),1),"")</f>
        <v/>
      </c>
      <c r="R14" s="38" t="s">
        <v>15</v>
      </c>
      <c r="S14" s="25"/>
      <c r="T14" s="15"/>
      <c r="U14" s="15"/>
      <c r="V14" s="15"/>
      <c r="W14" s="20"/>
      <c r="X14" s="30"/>
      <c r="Y14" s="25"/>
      <c r="Z14" s="15"/>
      <c r="AA14" s="15"/>
      <c r="AB14" s="15"/>
      <c r="AC14" s="71"/>
    </row>
    <row r="15" spans="1:29" ht="18" customHeight="1">
      <c r="A15" s="122"/>
      <c r="B15" s="127"/>
      <c r="D15" s="119" t="s">
        <v>16</v>
      </c>
      <c r="E15" s="120"/>
      <c r="F15" s="58"/>
      <c r="G15" s="59"/>
      <c r="H15" s="59"/>
      <c r="I15" s="59"/>
      <c r="J15" s="60"/>
      <c r="K15" s="61"/>
      <c r="L15" s="62"/>
      <c r="M15" s="63"/>
      <c r="N15" s="66" t="str">
        <f t="shared" ref="N15:N19" si="0">IFERROR(ROUND(IF(K15="","",K15/500*100*5+B$4/135*100*3),1),"")</f>
        <v/>
      </c>
      <c r="O15" s="74" t="str">
        <f t="shared" ref="O15:O19" si="1">IFERROR(ROUND(IF(K15="","",K15/500*100*4+B$4/135*100*4),1),"")</f>
        <v/>
      </c>
      <c r="P15" s="75" t="str">
        <f t="shared" ref="P15:P19" si="2">IFERROR(ROUND(IF(K15="","",K15/500*100*3+$B$4/135*100*5),1),"")</f>
        <v/>
      </c>
      <c r="R15" s="35" t="s">
        <v>17</v>
      </c>
      <c r="S15" s="21"/>
      <c r="T15" s="5"/>
      <c r="U15" s="5"/>
      <c r="V15" s="5"/>
      <c r="W15" s="16"/>
      <c r="X15" s="26"/>
      <c r="Y15" s="21"/>
      <c r="Z15" s="5"/>
      <c r="AA15" s="5"/>
      <c r="AB15" s="5"/>
      <c r="AC15" s="44"/>
    </row>
    <row r="16" spans="1:29" ht="18" customHeight="1">
      <c r="A16" s="123" t="s">
        <v>53</v>
      </c>
      <c r="B16" s="126" t="str" cm="1">
        <f t="array" ref="B16">IFERROR(LOOKUP(10^10,O14:O19),"")</f>
        <v/>
      </c>
      <c r="D16" s="119" t="s">
        <v>18</v>
      </c>
      <c r="E16" s="120"/>
      <c r="F16" s="58"/>
      <c r="G16" s="59"/>
      <c r="H16" s="59"/>
      <c r="I16" s="59"/>
      <c r="J16" s="60"/>
      <c r="K16" s="61"/>
      <c r="L16" s="62"/>
      <c r="M16" s="63"/>
      <c r="N16" s="66" t="str">
        <f t="shared" si="0"/>
        <v/>
      </c>
      <c r="O16" s="74" t="str">
        <f t="shared" si="1"/>
        <v/>
      </c>
      <c r="P16" s="75" t="str">
        <f t="shared" si="2"/>
        <v/>
      </c>
      <c r="R16" s="35" t="s">
        <v>19</v>
      </c>
      <c r="S16" s="21"/>
      <c r="T16" s="5"/>
      <c r="U16" s="5"/>
      <c r="V16" s="5"/>
      <c r="W16" s="16"/>
      <c r="X16" s="26"/>
      <c r="Y16" s="21"/>
      <c r="Z16" s="5"/>
      <c r="AA16" s="5"/>
      <c r="AB16" s="5"/>
      <c r="AC16" s="44"/>
    </row>
    <row r="17" spans="1:29" ht="18" customHeight="1">
      <c r="A17" s="124"/>
      <c r="B17" s="127"/>
      <c r="D17" s="119" t="s">
        <v>20</v>
      </c>
      <c r="E17" s="120"/>
      <c r="F17" s="21"/>
      <c r="G17" s="5"/>
      <c r="H17" s="5"/>
      <c r="I17" s="5"/>
      <c r="J17" s="16"/>
      <c r="K17" s="26"/>
      <c r="L17" s="43"/>
      <c r="M17" s="44"/>
      <c r="N17" s="66" t="str">
        <f t="shared" si="0"/>
        <v/>
      </c>
      <c r="O17" s="74" t="str">
        <f t="shared" si="1"/>
        <v/>
      </c>
      <c r="P17" s="75" t="str">
        <f t="shared" si="2"/>
        <v/>
      </c>
      <c r="R17" s="36" t="s">
        <v>21</v>
      </c>
      <c r="S17" s="22"/>
      <c r="T17" s="12"/>
      <c r="U17" s="12"/>
      <c r="V17" s="12"/>
      <c r="W17" s="17"/>
      <c r="X17" s="27"/>
      <c r="Y17" s="22"/>
      <c r="Z17" s="12"/>
      <c r="AA17" s="12"/>
      <c r="AB17" s="12"/>
      <c r="AC17" s="46"/>
    </row>
    <row r="18" spans="1:29" ht="18" customHeight="1">
      <c r="A18" s="123" t="s">
        <v>54</v>
      </c>
      <c r="B18" s="126" t="str" cm="1">
        <f t="array" ref="B18">IFERROR(LOOKUP(10^10,P14:P19),"")</f>
        <v/>
      </c>
      <c r="D18" s="119" t="s">
        <v>22</v>
      </c>
      <c r="E18" s="120"/>
      <c r="F18" s="21"/>
      <c r="G18" s="5"/>
      <c r="H18" s="5"/>
      <c r="I18" s="5"/>
      <c r="J18" s="16"/>
      <c r="K18" s="26"/>
      <c r="L18" s="43"/>
      <c r="M18" s="44"/>
      <c r="N18" s="66" t="str">
        <f t="shared" si="0"/>
        <v/>
      </c>
      <c r="O18" s="74" t="str">
        <f t="shared" si="1"/>
        <v/>
      </c>
      <c r="P18" s="75" t="str">
        <f t="shared" si="2"/>
        <v/>
      </c>
    </row>
    <row r="19" spans="1:29" ht="18" customHeight="1">
      <c r="A19" s="132"/>
      <c r="B19" s="133"/>
      <c r="D19" s="130" t="s">
        <v>60</v>
      </c>
      <c r="E19" s="131"/>
      <c r="F19" s="22"/>
      <c r="G19" s="12"/>
      <c r="H19" s="12"/>
      <c r="I19" s="12"/>
      <c r="J19" s="17"/>
      <c r="K19" s="27"/>
      <c r="L19" s="45"/>
      <c r="M19" s="46"/>
      <c r="N19" s="67" t="str">
        <f t="shared" si="0"/>
        <v/>
      </c>
      <c r="O19" s="76" t="str">
        <f t="shared" si="1"/>
        <v/>
      </c>
      <c r="P19" s="77" t="str">
        <f t="shared" si="2"/>
        <v/>
      </c>
      <c r="R19" s="68" t="s">
        <v>72</v>
      </c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8"/>
    </row>
    <row r="20" spans="1:29" ht="7" customHeight="1">
      <c r="E20" s="82"/>
      <c r="R20" s="49"/>
      <c r="S20" s="4"/>
      <c r="T20" s="4"/>
      <c r="U20" s="4"/>
      <c r="V20" s="4"/>
      <c r="W20" s="4"/>
      <c r="X20" s="4"/>
      <c r="Y20" s="4"/>
      <c r="Z20" s="4"/>
      <c r="AA20" s="4"/>
      <c r="AB20" s="4"/>
      <c r="AC20" s="50"/>
    </row>
    <row r="21" spans="1:29" ht="19" customHeight="1">
      <c r="A21" s="134" t="s">
        <v>62</v>
      </c>
      <c r="B21" s="135"/>
      <c r="C21" s="135" t="s">
        <v>63</v>
      </c>
      <c r="D21" s="135"/>
      <c r="E21" s="128" t="s">
        <v>64</v>
      </c>
      <c r="F21" s="128"/>
      <c r="G21" s="128"/>
      <c r="H21" s="128" t="s">
        <v>65</v>
      </c>
      <c r="I21" s="128"/>
      <c r="J21" s="128"/>
      <c r="K21" s="128" t="s">
        <v>66</v>
      </c>
      <c r="L21" s="128"/>
      <c r="M21" s="128"/>
      <c r="N21" s="128" t="s">
        <v>67</v>
      </c>
      <c r="O21" s="128"/>
      <c r="P21" s="129"/>
      <c r="R21" s="49"/>
      <c r="S21" s="4"/>
      <c r="T21" s="4"/>
      <c r="U21" s="4"/>
      <c r="V21" s="4"/>
      <c r="W21" s="4"/>
      <c r="X21" s="4"/>
      <c r="Y21" s="4"/>
      <c r="Z21" s="4"/>
      <c r="AA21" s="4"/>
      <c r="AB21" s="4"/>
      <c r="AC21" s="50"/>
    </row>
    <row r="22" spans="1:29" ht="19" customHeight="1">
      <c r="A22" s="136"/>
      <c r="B22" s="137"/>
      <c r="C22" s="137"/>
      <c r="D22" s="137"/>
      <c r="E22" s="7">
        <v>2019</v>
      </c>
      <c r="F22" s="7">
        <v>2018</v>
      </c>
      <c r="G22" s="7">
        <v>2017</v>
      </c>
      <c r="H22" s="7">
        <v>2019</v>
      </c>
      <c r="I22" s="7">
        <v>2018</v>
      </c>
      <c r="J22" s="7">
        <v>2017</v>
      </c>
      <c r="K22" s="7">
        <v>2019</v>
      </c>
      <c r="L22" s="7">
        <v>2018</v>
      </c>
      <c r="M22" s="7">
        <v>2017</v>
      </c>
      <c r="N22" s="7">
        <v>2019</v>
      </c>
      <c r="O22" s="7">
        <v>2018</v>
      </c>
      <c r="P22" s="54">
        <v>2017</v>
      </c>
      <c r="R22" s="49"/>
      <c r="S22" s="4"/>
      <c r="T22" s="4"/>
      <c r="U22" s="4"/>
      <c r="V22" s="4"/>
      <c r="W22" s="4"/>
      <c r="X22" s="4"/>
      <c r="Y22" s="4"/>
      <c r="Z22" s="4"/>
      <c r="AA22" s="4"/>
      <c r="AB22" s="4"/>
      <c r="AC22" s="50"/>
    </row>
    <row r="23" spans="1:29" ht="18" customHeight="1">
      <c r="A23" s="104"/>
      <c r="B23" s="105"/>
      <c r="C23" s="109"/>
      <c r="D23" s="109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9"/>
      <c r="R23" s="49"/>
      <c r="S23" s="4"/>
      <c r="T23" s="4"/>
      <c r="U23" s="4"/>
      <c r="V23" s="4"/>
      <c r="W23" s="4"/>
      <c r="X23" s="4"/>
      <c r="Y23" s="4"/>
      <c r="Z23" s="4"/>
      <c r="AA23" s="4"/>
      <c r="AB23" s="4"/>
      <c r="AC23" s="50"/>
    </row>
    <row r="24" spans="1:29" ht="18" customHeight="1">
      <c r="A24" s="104"/>
      <c r="B24" s="105"/>
      <c r="C24" s="109"/>
      <c r="D24" s="109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9"/>
      <c r="R24" s="49"/>
      <c r="S24" s="4"/>
      <c r="T24" s="4"/>
      <c r="U24" s="4"/>
      <c r="V24" s="4"/>
      <c r="W24" s="4"/>
      <c r="X24" s="4"/>
      <c r="Y24" s="4"/>
      <c r="Z24" s="4"/>
      <c r="AA24" s="4"/>
      <c r="AB24" s="4"/>
      <c r="AC24" s="50"/>
    </row>
    <row r="25" spans="1:29" ht="18" customHeight="1">
      <c r="A25" s="87"/>
      <c r="B25" s="88"/>
      <c r="C25" s="111"/>
      <c r="D25" s="111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  <c r="R25" s="49"/>
      <c r="S25" s="4"/>
      <c r="T25" s="4"/>
      <c r="U25" s="4"/>
      <c r="V25" s="4"/>
      <c r="W25" s="4"/>
      <c r="X25" s="4"/>
      <c r="Y25" s="4"/>
      <c r="Z25" s="4"/>
      <c r="AA25" s="4"/>
      <c r="AB25" s="4"/>
      <c r="AC25" s="50"/>
    </row>
    <row r="26" spans="1:29" ht="7" customHeight="1">
      <c r="R26" s="49"/>
      <c r="S26" s="4"/>
      <c r="T26" s="4"/>
      <c r="U26" s="4"/>
      <c r="V26" s="4"/>
      <c r="W26" s="4"/>
      <c r="X26" s="4"/>
      <c r="Y26" s="4"/>
      <c r="Z26" s="4"/>
      <c r="AA26" s="4"/>
      <c r="AB26" s="4"/>
      <c r="AC26" s="50"/>
    </row>
    <row r="27" spans="1:29" ht="19" customHeight="1">
      <c r="A27" s="117" t="s">
        <v>68</v>
      </c>
      <c r="B27" s="115"/>
      <c r="C27" s="115" t="s">
        <v>69</v>
      </c>
      <c r="D27" s="115"/>
      <c r="E27" s="115"/>
      <c r="F27" s="115" t="s">
        <v>70</v>
      </c>
      <c r="G27" s="115"/>
      <c r="H27" s="115"/>
      <c r="I27" s="115"/>
      <c r="J27" s="115"/>
      <c r="K27" s="115"/>
      <c r="L27" s="115"/>
      <c r="M27" s="115"/>
      <c r="N27" s="115" t="s">
        <v>71</v>
      </c>
      <c r="O27" s="115"/>
      <c r="P27" s="116"/>
      <c r="R27" s="49"/>
      <c r="S27" s="4"/>
      <c r="T27" s="4"/>
      <c r="U27" s="4"/>
      <c r="V27" s="4"/>
      <c r="W27" s="4"/>
      <c r="X27" s="4"/>
      <c r="Y27" s="4"/>
      <c r="Z27" s="4"/>
      <c r="AA27" s="4"/>
      <c r="AB27" s="4"/>
      <c r="AC27" s="50"/>
    </row>
    <row r="28" spans="1:29" ht="18" customHeight="1">
      <c r="A28" s="104"/>
      <c r="B28" s="105"/>
      <c r="C28" s="113"/>
      <c r="D28" s="113"/>
      <c r="E28" s="113"/>
      <c r="F28" s="89"/>
      <c r="G28" s="89"/>
      <c r="H28" s="89"/>
      <c r="I28" s="89"/>
      <c r="J28" s="89"/>
      <c r="K28" s="89"/>
      <c r="L28" s="89"/>
      <c r="M28" s="89"/>
      <c r="N28" s="109"/>
      <c r="O28" s="109"/>
      <c r="P28" s="110"/>
      <c r="R28" s="49"/>
      <c r="S28" s="4"/>
      <c r="T28" s="4"/>
      <c r="U28" s="4"/>
      <c r="V28" s="4"/>
      <c r="W28" s="4"/>
      <c r="X28" s="4"/>
      <c r="Y28" s="4"/>
      <c r="Z28" s="4"/>
      <c r="AA28" s="4"/>
      <c r="AB28" s="4"/>
      <c r="AC28" s="50"/>
    </row>
    <row r="29" spans="1:29" ht="18" customHeight="1">
      <c r="A29" s="104"/>
      <c r="B29" s="105"/>
      <c r="C29" s="113"/>
      <c r="D29" s="113"/>
      <c r="E29" s="113"/>
      <c r="F29" s="89"/>
      <c r="G29" s="89"/>
      <c r="H29" s="89"/>
      <c r="I29" s="89"/>
      <c r="J29" s="89"/>
      <c r="K29" s="89"/>
      <c r="L29" s="89"/>
      <c r="M29" s="89"/>
      <c r="N29" s="109"/>
      <c r="O29" s="109"/>
      <c r="P29" s="110"/>
      <c r="R29" s="49"/>
      <c r="S29" s="4"/>
      <c r="T29" s="4"/>
      <c r="U29" s="4"/>
      <c r="V29" s="4"/>
      <c r="W29" s="4"/>
      <c r="X29" s="4"/>
      <c r="Y29" s="4"/>
      <c r="Z29" s="4"/>
      <c r="AA29" s="4"/>
      <c r="AB29" s="4"/>
      <c r="AC29" s="50"/>
    </row>
    <row r="30" spans="1:29" ht="18" customHeight="1">
      <c r="A30" s="104"/>
      <c r="B30" s="105"/>
      <c r="C30" s="113"/>
      <c r="D30" s="113"/>
      <c r="E30" s="113"/>
      <c r="F30" s="89"/>
      <c r="G30" s="89"/>
      <c r="H30" s="89"/>
      <c r="I30" s="89"/>
      <c r="J30" s="89"/>
      <c r="K30" s="89"/>
      <c r="L30" s="89"/>
      <c r="M30" s="89"/>
      <c r="N30" s="109"/>
      <c r="O30" s="109"/>
      <c r="P30" s="110"/>
      <c r="R30" s="49"/>
      <c r="S30" s="4"/>
      <c r="T30" s="4"/>
      <c r="U30" s="4"/>
      <c r="V30" s="4"/>
      <c r="W30" s="4"/>
      <c r="X30" s="4"/>
      <c r="Y30" s="4"/>
      <c r="Z30" s="4"/>
      <c r="AA30" s="4"/>
      <c r="AB30" s="4"/>
      <c r="AC30" s="50"/>
    </row>
    <row r="31" spans="1:29" ht="18" customHeight="1">
      <c r="A31" s="104"/>
      <c r="B31" s="105"/>
      <c r="C31" s="113"/>
      <c r="D31" s="113"/>
      <c r="E31" s="113"/>
      <c r="F31" s="89"/>
      <c r="G31" s="89"/>
      <c r="H31" s="89"/>
      <c r="I31" s="89"/>
      <c r="J31" s="89"/>
      <c r="K31" s="89"/>
      <c r="L31" s="89"/>
      <c r="M31" s="89"/>
      <c r="N31" s="109"/>
      <c r="O31" s="109"/>
      <c r="P31" s="110"/>
      <c r="R31" s="49"/>
      <c r="S31" s="4"/>
      <c r="T31" s="4"/>
      <c r="U31" s="4"/>
      <c r="V31" s="4"/>
      <c r="W31" s="4"/>
      <c r="X31" s="4"/>
      <c r="Y31" s="4"/>
      <c r="Z31" s="4"/>
      <c r="AA31" s="4"/>
      <c r="AB31" s="4"/>
      <c r="AC31" s="50"/>
    </row>
    <row r="32" spans="1:29" ht="18" customHeight="1">
      <c r="A32" s="87"/>
      <c r="B32" s="88"/>
      <c r="C32" s="114"/>
      <c r="D32" s="114"/>
      <c r="E32" s="114"/>
      <c r="F32" s="90"/>
      <c r="G32" s="90"/>
      <c r="H32" s="90"/>
      <c r="I32" s="90"/>
      <c r="J32" s="90"/>
      <c r="K32" s="90"/>
      <c r="L32" s="90"/>
      <c r="M32" s="90"/>
      <c r="N32" s="111"/>
      <c r="O32" s="111"/>
      <c r="P32" s="112"/>
      <c r="R32" s="51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3"/>
    </row>
    <row r="33" spans="1:29" ht="19" customHeight="1"/>
    <row r="34" spans="1:29">
      <c r="A34" s="10" t="s">
        <v>73</v>
      </c>
    </row>
    <row r="35" spans="1:29">
      <c r="A35" s="102" t="s">
        <v>74</v>
      </c>
      <c r="B35" s="96"/>
      <c r="C35" s="96" t="s">
        <v>77</v>
      </c>
      <c r="D35" s="96"/>
      <c r="E35" s="96"/>
      <c r="F35" s="96"/>
      <c r="G35" s="96"/>
      <c r="H35" s="96" t="s">
        <v>75</v>
      </c>
      <c r="I35" s="96"/>
      <c r="J35" s="96"/>
      <c r="K35" s="96"/>
      <c r="L35" s="96" t="s">
        <v>76</v>
      </c>
      <c r="M35" s="96"/>
      <c r="N35" s="96"/>
      <c r="O35" s="97"/>
      <c r="S35" s="82"/>
    </row>
    <row r="36" spans="1:29">
      <c r="A36" s="106"/>
      <c r="B36" s="105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9"/>
      <c r="S36" s="82"/>
      <c r="T36" s="82"/>
      <c r="U36" s="82"/>
    </row>
    <row r="37" spans="1:29">
      <c r="A37" s="106"/>
      <c r="B37" s="105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9"/>
      <c r="S37" s="82"/>
      <c r="T37" s="82"/>
      <c r="U37" s="82"/>
    </row>
    <row r="38" spans="1:29">
      <c r="A38" s="107"/>
      <c r="B38" s="108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1"/>
      <c r="S38" s="82"/>
      <c r="T38" s="82"/>
      <c r="U38" s="82"/>
    </row>
    <row r="39" spans="1:29">
      <c r="A39" s="6"/>
      <c r="B39" s="6"/>
    </row>
    <row r="40" spans="1:29">
      <c r="A40" s="10" t="s">
        <v>80</v>
      </c>
    </row>
    <row r="41" spans="1:29">
      <c r="A41" s="11" t="s">
        <v>78</v>
      </c>
      <c r="B41" s="6"/>
    </row>
    <row r="42" spans="1:29">
      <c r="A42" s="103" t="s">
        <v>81</v>
      </c>
      <c r="B42" s="91"/>
      <c r="C42" s="91" t="s">
        <v>82</v>
      </c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 t="s">
        <v>83</v>
      </c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2"/>
    </row>
    <row r="43" spans="1:29">
      <c r="A43" s="104"/>
      <c r="B43" s="105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4"/>
    </row>
    <row r="44" spans="1:29">
      <c r="A44" s="104"/>
      <c r="B44" s="105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4"/>
    </row>
    <row r="45" spans="1:29">
      <c r="A45" s="87"/>
      <c r="B45" s="88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6"/>
    </row>
    <row r="46" spans="1:29">
      <c r="A46" s="11" t="s">
        <v>79</v>
      </c>
      <c r="B46" s="6"/>
    </row>
    <row r="47" spans="1:29">
      <c r="A47" s="103" t="s">
        <v>81</v>
      </c>
      <c r="B47" s="91"/>
      <c r="C47" s="91" t="s">
        <v>82</v>
      </c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3" t="s">
        <v>83</v>
      </c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5"/>
    </row>
    <row r="48" spans="1:29">
      <c r="A48" s="104"/>
      <c r="B48" s="105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4"/>
    </row>
    <row r="49" spans="1:29">
      <c r="A49" s="104"/>
      <c r="B49" s="105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4"/>
    </row>
    <row r="50" spans="1:29">
      <c r="A50" s="104"/>
      <c r="B50" s="105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4"/>
    </row>
    <row r="51" spans="1:29">
      <c r="A51" s="104"/>
      <c r="B51" s="105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4"/>
    </row>
    <row r="52" spans="1:29">
      <c r="A52" s="87"/>
      <c r="B52" s="88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6"/>
    </row>
    <row r="53" spans="1:29">
      <c r="B53" s="47"/>
      <c r="R53" s="47"/>
      <c r="S53" s="47"/>
    </row>
  </sheetData>
  <mergeCells count="121">
    <mergeCell ref="T1:V1"/>
    <mergeCell ref="T2:V2"/>
    <mergeCell ref="W2:AB2"/>
    <mergeCell ref="A1:A2"/>
    <mergeCell ref="B1:R2"/>
    <mergeCell ref="W1:AB1"/>
    <mergeCell ref="A4:A5"/>
    <mergeCell ref="A6:A7"/>
    <mergeCell ref="A8:A9"/>
    <mergeCell ref="D8:E8"/>
    <mergeCell ref="D9:E9"/>
    <mergeCell ref="D10:E10"/>
    <mergeCell ref="D11:E11"/>
    <mergeCell ref="H21:J21"/>
    <mergeCell ref="K21:M21"/>
    <mergeCell ref="A10:A11"/>
    <mergeCell ref="A3:B3"/>
    <mergeCell ref="D3:E3"/>
    <mergeCell ref="D4:E4"/>
    <mergeCell ref="D5:E5"/>
    <mergeCell ref="D6:E6"/>
    <mergeCell ref="D7:E7"/>
    <mergeCell ref="B4:B5"/>
    <mergeCell ref="B6:B7"/>
    <mergeCell ref="B8:B9"/>
    <mergeCell ref="B10:B11"/>
    <mergeCell ref="N21:P21"/>
    <mergeCell ref="A23:B23"/>
    <mergeCell ref="D19:E19"/>
    <mergeCell ref="A18:A19"/>
    <mergeCell ref="B18:B19"/>
    <mergeCell ref="A21:B22"/>
    <mergeCell ref="C21:D22"/>
    <mergeCell ref="E21:G21"/>
    <mergeCell ref="D18:E18"/>
    <mergeCell ref="C23:D23"/>
    <mergeCell ref="C24:D24"/>
    <mergeCell ref="C25:D25"/>
    <mergeCell ref="A27:B27"/>
    <mergeCell ref="C27:E27"/>
    <mergeCell ref="A24:B24"/>
    <mergeCell ref="D13:E13"/>
    <mergeCell ref="D14:E14"/>
    <mergeCell ref="D15:E15"/>
    <mergeCell ref="D16:E16"/>
    <mergeCell ref="D17:E17"/>
    <mergeCell ref="A12:A13"/>
    <mergeCell ref="A14:A15"/>
    <mergeCell ref="A16:A17"/>
    <mergeCell ref="B12:B13"/>
    <mergeCell ref="B14:B15"/>
    <mergeCell ref="B16:B17"/>
    <mergeCell ref="F27:M27"/>
    <mergeCell ref="N27:P27"/>
    <mergeCell ref="A28:B28"/>
    <mergeCell ref="A29:B29"/>
    <mergeCell ref="A30:B30"/>
    <mergeCell ref="F28:M28"/>
    <mergeCell ref="F29:M29"/>
    <mergeCell ref="F30:M30"/>
    <mergeCell ref="A25:B25"/>
    <mergeCell ref="F32:M32"/>
    <mergeCell ref="N28:P28"/>
    <mergeCell ref="N29:P29"/>
    <mergeCell ref="N30:P30"/>
    <mergeCell ref="N31:P31"/>
    <mergeCell ref="N32:P32"/>
    <mergeCell ref="F31:M31"/>
    <mergeCell ref="A32:B32"/>
    <mergeCell ref="C28:E28"/>
    <mergeCell ref="C29:E29"/>
    <mergeCell ref="C30:E30"/>
    <mergeCell ref="C31:E31"/>
    <mergeCell ref="C32:E32"/>
    <mergeCell ref="A31:B31"/>
    <mergeCell ref="A47:B47"/>
    <mergeCell ref="A48:B48"/>
    <mergeCell ref="A49:B49"/>
    <mergeCell ref="A50:B50"/>
    <mergeCell ref="A51:B51"/>
    <mergeCell ref="A44:B44"/>
    <mergeCell ref="A45:B45"/>
    <mergeCell ref="A36:B36"/>
    <mergeCell ref="A42:B42"/>
    <mergeCell ref="A37:B37"/>
    <mergeCell ref="A38:B38"/>
    <mergeCell ref="A43:B43"/>
    <mergeCell ref="L35:O35"/>
    <mergeCell ref="L36:O36"/>
    <mergeCell ref="L37:O37"/>
    <mergeCell ref="L38:O38"/>
    <mergeCell ref="C38:G38"/>
    <mergeCell ref="H36:K36"/>
    <mergeCell ref="H37:K37"/>
    <mergeCell ref="H38:K38"/>
    <mergeCell ref="A35:B35"/>
    <mergeCell ref="C35:G35"/>
    <mergeCell ref="H35:K35"/>
    <mergeCell ref="C36:G36"/>
    <mergeCell ref="C37:G37"/>
    <mergeCell ref="C47:P47"/>
    <mergeCell ref="Q42:AC42"/>
    <mergeCell ref="Q43:AC43"/>
    <mergeCell ref="Q44:AC44"/>
    <mergeCell ref="Q45:AC45"/>
    <mergeCell ref="Q47:AC47"/>
    <mergeCell ref="C43:P43"/>
    <mergeCell ref="C44:P44"/>
    <mergeCell ref="C42:P42"/>
    <mergeCell ref="C45:P45"/>
    <mergeCell ref="Q48:AC48"/>
    <mergeCell ref="Q49:AC49"/>
    <mergeCell ref="Q50:AC50"/>
    <mergeCell ref="Q51:AC51"/>
    <mergeCell ref="Q52:AC52"/>
    <mergeCell ref="A52:B52"/>
    <mergeCell ref="C48:P48"/>
    <mergeCell ref="C49:P49"/>
    <mergeCell ref="C50:P50"/>
    <mergeCell ref="C51:P51"/>
    <mergeCell ref="C52:P52"/>
  </mergeCells>
  <phoneticPr fontId="5"/>
  <conditionalFormatting sqref="F4:J11">
    <cfRule type="cellIs" dxfId="3" priority="4" operator="greaterThanOrEqual">
      <formula>5</formula>
    </cfRule>
  </conditionalFormatting>
  <conditionalFormatting sqref="L4:O11">
    <cfRule type="cellIs" dxfId="2" priority="3" operator="greaterThanOrEqual">
      <formula>5</formula>
    </cfRule>
  </conditionalFormatting>
  <conditionalFormatting sqref="S4:W17 Y4:AC17 F14:J19">
    <cfRule type="cellIs" dxfId="1" priority="2" operator="greaterThanOrEqual">
      <formula>90</formula>
    </cfRule>
  </conditionalFormatting>
  <printOptions horizontalCentered="1" verticalCentered="1"/>
  <pageMargins left="0.2" right="0.2" top="0.2" bottom="0.2" header="0.2" footer="0.2"/>
  <pageSetup paperSize="9" scale="96" orientation="landscape" horizontalDpi="0" verticalDpi="0"/>
  <rowBreaks count="1" manualBreakCount="1">
    <brk id="32" max="16383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20509AF-E690-8F4D-9DD8-5FC3F875C68D}">
            <xm:f>NOT(ISERROR(SEARCH("-",S4)))</xm:f>
            <xm:f>"-"</xm:f>
            <x14:dxf>
              <font>
                <color theme="1"/>
              </font>
            </x14:dxf>
          </x14:cfRule>
          <xm:sqref>S4:AC17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KYama</cp:lastModifiedBy>
  <dcterms:created xsi:type="dcterms:W3CDTF">2019-09-29T08:55:59Z</dcterms:created>
  <dcterms:modified xsi:type="dcterms:W3CDTF">2019-10-22T02:51:26Z</dcterms:modified>
</cp:coreProperties>
</file>