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ellingham\Dropbox\Stevens_Share\WMO\"/>
    </mc:Choice>
  </mc:AlternateContent>
  <bookViews>
    <workbookView xWindow="0" yWindow="6000" windowWidth="19365" windowHeight="6120"/>
  </bookViews>
  <sheets>
    <sheet name="Sheet1" sheetId="1" r:id="rId1"/>
    <sheet name="Sheet4" sheetId="4" r:id="rId2"/>
    <sheet name="Sheet3" sheetId="3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0" i="1" l="1"/>
  <c r="O120" i="1"/>
  <c r="N120" i="1"/>
  <c r="M120" i="1"/>
  <c r="L120" i="1"/>
  <c r="K120" i="1"/>
  <c r="J120" i="1"/>
  <c r="I120" i="1"/>
  <c r="P119" i="1"/>
  <c r="O119" i="1"/>
  <c r="N119" i="1"/>
  <c r="M119" i="1"/>
  <c r="L119" i="1"/>
  <c r="J119" i="1"/>
  <c r="I119" i="1"/>
  <c r="P118" i="1"/>
  <c r="N118" i="1"/>
  <c r="M118" i="1"/>
  <c r="L118" i="1"/>
  <c r="K118" i="1"/>
  <c r="J118" i="1"/>
  <c r="I118" i="1"/>
  <c r="O117" i="1"/>
  <c r="N117" i="1"/>
  <c r="M117" i="1"/>
  <c r="L117" i="1"/>
  <c r="K117" i="1"/>
  <c r="J117" i="1"/>
  <c r="I117" i="1"/>
  <c r="P116" i="1"/>
  <c r="N116" i="1"/>
  <c r="M116" i="1"/>
  <c r="L116" i="1"/>
  <c r="J116" i="1"/>
  <c r="I116" i="1"/>
  <c r="P115" i="1"/>
  <c r="O115" i="1"/>
  <c r="N115" i="1"/>
  <c r="M115" i="1"/>
  <c r="K115" i="1"/>
  <c r="J115" i="1"/>
  <c r="I115" i="1"/>
  <c r="P114" i="1"/>
  <c r="N114" i="1"/>
  <c r="M114" i="1"/>
  <c r="J114" i="1"/>
  <c r="P113" i="1"/>
  <c r="O113" i="1"/>
  <c r="M113" i="1"/>
  <c r="K113" i="1"/>
  <c r="J113" i="1"/>
  <c r="I113" i="1"/>
  <c r="P112" i="1"/>
  <c r="M112" i="1"/>
  <c r="P111" i="1"/>
  <c r="O111" i="1"/>
  <c r="M111" i="1"/>
  <c r="K111" i="1"/>
  <c r="E85" i="1"/>
  <c r="E111" i="1" s="1"/>
  <c r="E81" i="1"/>
  <c r="P88" i="1"/>
  <c r="O88" i="1"/>
  <c r="N88" i="1"/>
  <c r="M88" i="1"/>
  <c r="L88" i="1"/>
  <c r="K88" i="1"/>
  <c r="J88" i="1"/>
  <c r="G88" i="1"/>
  <c r="E88" i="1"/>
  <c r="K46" i="1"/>
  <c r="P86" i="1"/>
  <c r="O86" i="1"/>
  <c r="N86" i="1"/>
  <c r="M86" i="1"/>
  <c r="L86" i="1"/>
  <c r="K86" i="1"/>
  <c r="J86" i="1"/>
  <c r="P106" i="1"/>
  <c r="N106" i="1"/>
  <c r="M106" i="1"/>
  <c r="J106" i="1"/>
  <c r="P105" i="1"/>
  <c r="O105" i="1"/>
  <c r="N105" i="1"/>
  <c r="M105" i="1"/>
  <c r="K105" i="1"/>
  <c r="J105" i="1"/>
  <c r="I105" i="1"/>
  <c r="P104" i="1"/>
  <c r="O104" i="1"/>
  <c r="N104" i="1"/>
  <c r="M104" i="1"/>
  <c r="L104" i="1"/>
  <c r="K104" i="1"/>
  <c r="J104" i="1"/>
  <c r="I104" i="1"/>
  <c r="P103" i="1"/>
  <c r="O103" i="1"/>
  <c r="N103" i="1"/>
  <c r="M103" i="1"/>
  <c r="L103" i="1"/>
  <c r="K103" i="1"/>
  <c r="J103" i="1"/>
  <c r="P102" i="1"/>
  <c r="O102" i="1"/>
  <c r="M102" i="1"/>
  <c r="L102" i="1"/>
  <c r="K102" i="1"/>
  <c r="J102" i="1"/>
  <c r="I102" i="1"/>
  <c r="P101" i="1"/>
  <c r="O101" i="1"/>
  <c r="N101" i="1"/>
  <c r="M101" i="1"/>
  <c r="L101" i="1"/>
  <c r="J101" i="1"/>
  <c r="I101" i="1"/>
  <c r="P100" i="1"/>
  <c r="O100" i="1"/>
  <c r="M100" i="1"/>
  <c r="L100" i="1"/>
  <c r="K100" i="1"/>
  <c r="J100" i="1"/>
  <c r="I100" i="1"/>
  <c r="P99" i="1"/>
  <c r="O99" i="1"/>
  <c r="N99" i="1"/>
  <c r="M99" i="1"/>
  <c r="L99" i="1"/>
  <c r="K99" i="1"/>
  <c r="J99" i="1"/>
  <c r="I99" i="1"/>
  <c r="P98" i="1"/>
  <c r="O98" i="1"/>
  <c r="N98" i="1"/>
  <c r="M98" i="1"/>
  <c r="L98" i="1"/>
  <c r="J98" i="1"/>
  <c r="I98" i="1"/>
  <c r="P97" i="1"/>
  <c r="M97" i="1"/>
  <c r="K97" i="1"/>
  <c r="I97" i="1"/>
  <c r="P96" i="1"/>
  <c r="N96" i="1"/>
  <c r="M96" i="1"/>
  <c r="L96" i="1"/>
  <c r="K96" i="1"/>
  <c r="J96" i="1"/>
  <c r="I96" i="1"/>
  <c r="P95" i="1"/>
  <c r="N95" i="1"/>
  <c r="M95" i="1"/>
  <c r="L95" i="1"/>
  <c r="K95" i="1"/>
  <c r="J95" i="1"/>
  <c r="P94" i="1"/>
  <c r="O94" i="1"/>
  <c r="M94" i="1"/>
  <c r="L94" i="1"/>
  <c r="K94" i="1"/>
  <c r="I94" i="1"/>
  <c r="O93" i="1"/>
  <c r="N93" i="1"/>
  <c r="M93" i="1"/>
  <c r="L93" i="1"/>
  <c r="K93" i="1"/>
  <c r="J93" i="1"/>
  <c r="I93" i="1"/>
  <c r="P92" i="1"/>
  <c r="O92" i="1"/>
  <c r="N92" i="1"/>
  <c r="M92" i="1"/>
  <c r="J92" i="1"/>
  <c r="I92" i="1"/>
  <c r="P91" i="1"/>
  <c r="O91" i="1"/>
  <c r="N91" i="1"/>
  <c r="M91" i="1"/>
  <c r="L91" i="1"/>
  <c r="J91" i="1"/>
  <c r="I91" i="1"/>
  <c r="P90" i="1"/>
  <c r="N90" i="1"/>
  <c r="M90" i="1"/>
  <c r="L90" i="1"/>
  <c r="J90" i="1"/>
  <c r="I90" i="1"/>
  <c r="P89" i="1"/>
  <c r="O89" i="1"/>
  <c r="N89" i="1"/>
  <c r="M89" i="1"/>
  <c r="K89" i="1"/>
  <c r="J89" i="1"/>
  <c r="I89" i="1"/>
  <c r="P87" i="1"/>
  <c r="O87" i="1"/>
  <c r="N87" i="1"/>
  <c r="M87" i="1"/>
  <c r="K87" i="1"/>
  <c r="J87" i="1"/>
  <c r="I87" i="1"/>
  <c r="P85" i="1"/>
  <c r="O85" i="1"/>
  <c r="M85" i="1"/>
  <c r="K85" i="1"/>
  <c r="E106" i="1"/>
  <c r="E105" i="1"/>
  <c r="E104" i="1"/>
  <c r="E120" i="1" s="1"/>
  <c r="D104" i="1"/>
  <c r="D120" i="1" s="1"/>
  <c r="E103" i="1"/>
  <c r="E102" i="1"/>
  <c r="E101" i="1"/>
  <c r="E100" i="1"/>
  <c r="E99" i="1"/>
  <c r="D99" i="1"/>
  <c r="E98" i="1"/>
  <c r="E119" i="1" s="1"/>
  <c r="E97" i="1"/>
  <c r="E96" i="1"/>
  <c r="E118" i="1" s="1"/>
  <c r="E95" i="1"/>
  <c r="E94" i="1"/>
  <c r="E93" i="1"/>
  <c r="E117" i="1" s="1"/>
  <c r="E92" i="1"/>
  <c r="E91" i="1"/>
  <c r="E90" i="1"/>
  <c r="E89" i="1"/>
  <c r="E115" i="1" s="1"/>
  <c r="E87" i="1"/>
  <c r="E86" i="1"/>
  <c r="G81" i="1"/>
  <c r="G80" i="1"/>
  <c r="G79" i="1"/>
  <c r="G78" i="1"/>
  <c r="G77" i="1"/>
  <c r="G76" i="1"/>
  <c r="G75" i="1"/>
  <c r="G74" i="1"/>
  <c r="E80" i="1"/>
  <c r="E79" i="1"/>
  <c r="E78" i="1"/>
  <c r="D78" i="1"/>
  <c r="E77" i="1"/>
  <c r="E76" i="1"/>
  <c r="E75" i="1"/>
  <c r="E74" i="1"/>
  <c r="K62" i="1"/>
  <c r="K61" i="1"/>
  <c r="I103" i="1" s="1"/>
  <c r="K63" i="1"/>
  <c r="D86" i="1" s="1"/>
  <c r="K72" i="1"/>
  <c r="K71" i="1"/>
  <c r="K70" i="1"/>
  <c r="K69" i="1"/>
  <c r="D88" i="1" s="1"/>
  <c r="K68" i="1"/>
  <c r="K67" i="1"/>
  <c r="I86" i="1" l="1"/>
  <c r="H86" i="1" s="1"/>
  <c r="I88" i="1"/>
  <c r="H88" i="1" s="1"/>
  <c r="D103" i="1"/>
  <c r="E116" i="1"/>
  <c r="G83" i="1"/>
  <c r="E113" i="1"/>
  <c r="E112" i="1"/>
  <c r="E114" i="1"/>
  <c r="H99" i="1"/>
  <c r="H103" i="1"/>
  <c r="H104" i="1"/>
  <c r="M108" i="1"/>
  <c r="E122" i="1" l="1"/>
  <c r="K44" i="1" l="1"/>
  <c r="K43" i="1"/>
  <c r="K42" i="1"/>
  <c r="P117" i="1" s="1"/>
  <c r="K5" i="1"/>
  <c r="K38" i="1"/>
  <c r="K37" i="1"/>
  <c r="K36" i="1"/>
  <c r="K58" i="1"/>
  <c r="L97" i="1" s="1"/>
  <c r="K48" i="1"/>
  <c r="K65" i="1"/>
  <c r="K17" i="1"/>
  <c r="K23" i="1"/>
  <c r="K26" i="1"/>
  <c r="K28" i="1"/>
  <c r="K4" i="1"/>
  <c r="K9" i="1"/>
  <c r="K10" i="1"/>
  <c r="K11" i="1"/>
  <c r="K15" i="1"/>
  <c r="K16" i="1"/>
  <c r="K19" i="1"/>
  <c r="K20" i="1"/>
  <c r="K21" i="1"/>
  <c r="K25" i="1"/>
  <c r="K29" i="1"/>
  <c r="K30" i="1"/>
  <c r="K116" i="1" s="1"/>
  <c r="K31" i="1"/>
  <c r="K32" i="1"/>
  <c r="O95" i="1" s="1"/>
  <c r="K34" i="1"/>
  <c r="J94" i="1" s="1"/>
  <c r="K41" i="1"/>
  <c r="K45" i="1"/>
  <c r="K47" i="1"/>
  <c r="K49" i="1"/>
  <c r="K50" i="1"/>
  <c r="K51" i="1"/>
  <c r="K52" i="1"/>
  <c r="K53" i="1"/>
  <c r="O116" i="1" s="1"/>
  <c r="K54" i="1"/>
  <c r="I112" i="1" s="1"/>
  <c r="K56" i="1"/>
  <c r="K59" i="1"/>
  <c r="K60" i="1"/>
  <c r="N65" i="1"/>
  <c r="N64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6" i="1"/>
  <c r="N45" i="1"/>
  <c r="N44" i="1"/>
  <c r="N43" i="1"/>
  <c r="N42" i="1"/>
  <c r="N41" i="1"/>
  <c r="N40" i="1"/>
  <c r="N39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47" i="1"/>
  <c r="F13" i="4"/>
  <c r="D13" i="4"/>
  <c r="C13" i="4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7" i="1"/>
  <c r="G86" i="1"/>
  <c r="G85" i="1"/>
  <c r="G111" i="1" s="1"/>
  <c r="I114" i="1" l="1"/>
  <c r="N113" i="1"/>
  <c r="N102" i="1"/>
  <c r="H102" i="1" s="1"/>
  <c r="D102" i="1"/>
  <c r="L114" i="1"/>
  <c r="L106" i="1"/>
  <c r="O97" i="1"/>
  <c r="O112" i="1"/>
  <c r="L113" i="1"/>
  <c r="D87" i="1"/>
  <c r="L87" i="1"/>
  <c r="H87" i="1" s="1"/>
  <c r="D77" i="1"/>
  <c r="K101" i="1"/>
  <c r="H101" i="1" s="1"/>
  <c r="D101" i="1"/>
  <c r="L112" i="1"/>
  <c r="L92" i="1"/>
  <c r="L105" i="1"/>
  <c r="H105" i="1" s="1"/>
  <c r="D105" i="1"/>
  <c r="J85" i="1"/>
  <c r="J111" i="1"/>
  <c r="J112" i="1"/>
  <c r="D75" i="1"/>
  <c r="J97" i="1"/>
  <c r="K91" i="1"/>
  <c r="H91" i="1" s="1"/>
  <c r="D91" i="1"/>
  <c r="K114" i="1"/>
  <c r="K90" i="1"/>
  <c r="N85" i="1"/>
  <c r="N111" i="1"/>
  <c r="O114" i="1"/>
  <c r="O106" i="1"/>
  <c r="L111" i="1"/>
  <c r="L85" i="1"/>
  <c r="L115" i="1"/>
  <c r="L89" i="1"/>
  <c r="H89" i="1" s="1"/>
  <c r="D89" i="1"/>
  <c r="D115" i="1" s="1"/>
  <c r="K92" i="1"/>
  <c r="K112" i="1"/>
  <c r="D92" i="1"/>
  <c r="N112" i="1"/>
  <c r="N97" i="1"/>
  <c r="D97" i="1"/>
  <c r="O96" i="1"/>
  <c r="H96" i="1" s="1"/>
  <c r="O118" i="1"/>
  <c r="D96" i="1"/>
  <c r="D118" i="1" s="1"/>
  <c r="K119" i="1"/>
  <c r="K98" i="1"/>
  <c r="H98" i="1" s="1"/>
  <c r="D98" i="1"/>
  <c r="D119" i="1" s="1"/>
  <c r="I111" i="1"/>
  <c r="K106" i="1"/>
  <c r="D76" i="1"/>
  <c r="I95" i="1"/>
  <c r="H95" i="1" s="1"/>
  <c r="D95" i="1"/>
  <c r="D106" i="1"/>
  <c r="D114" i="1" s="1"/>
  <c r="I106" i="1"/>
  <c r="P93" i="1"/>
  <c r="D81" i="1"/>
  <c r="D93" i="1"/>
  <c r="D117" i="1" s="1"/>
  <c r="D100" i="1"/>
  <c r="N100" i="1"/>
  <c r="H100" i="1" s="1"/>
  <c r="D90" i="1"/>
  <c r="D116" i="1" s="1"/>
  <c r="D80" i="1"/>
  <c r="O90" i="1"/>
  <c r="D94" i="1"/>
  <c r="D79" i="1"/>
  <c r="N94" i="1"/>
  <c r="D85" i="1"/>
  <c r="D111" i="1" s="1"/>
  <c r="D74" i="1"/>
  <c r="I85" i="1"/>
  <c r="G108" i="1"/>
  <c r="E83" i="1"/>
  <c r="F88" i="1" s="1"/>
  <c r="E108" i="1"/>
  <c r="H97" i="1" l="1"/>
  <c r="D113" i="1"/>
  <c r="J108" i="1"/>
  <c r="H92" i="1"/>
  <c r="K108" i="1"/>
  <c r="L108" i="1"/>
  <c r="D112" i="1"/>
  <c r="D122" i="1" s="1"/>
  <c r="H106" i="1"/>
  <c r="H93" i="1"/>
  <c r="P108" i="1"/>
  <c r="D108" i="1"/>
  <c r="O108" i="1"/>
  <c r="H90" i="1"/>
  <c r="D83" i="1"/>
  <c r="H94" i="1"/>
  <c r="N108" i="1"/>
  <c r="H85" i="1"/>
  <c r="I108" i="1"/>
  <c r="F101" i="1"/>
  <c r="F91" i="1"/>
  <c r="F105" i="1"/>
  <c r="F106" i="1"/>
  <c r="F94" i="1"/>
  <c r="F95" i="1"/>
  <c r="F98" i="1"/>
  <c r="F80" i="1"/>
  <c r="F102" i="1"/>
  <c r="F103" i="1"/>
  <c r="F89" i="1"/>
  <c r="F93" i="1"/>
  <c r="F96" i="1"/>
  <c r="F99" i="1"/>
  <c r="F81" i="1"/>
  <c r="F85" i="1"/>
  <c r="F74" i="1"/>
  <c r="F86" i="1"/>
  <c r="F97" i="1"/>
  <c r="F90" i="1"/>
  <c r="F76" i="1"/>
  <c r="F104" i="1"/>
  <c r="F100" i="1"/>
  <c r="F75" i="1"/>
  <c r="F77" i="1"/>
  <c r="F78" i="1"/>
  <c r="F79" i="1"/>
  <c r="F92" i="1"/>
  <c r="F87" i="1"/>
  <c r="F83" i="1" l="1"/>
  <c r="H108" i="1"/>
  <c r="H109" i="1" s="1"/>
</calcChain>
</file>

<file path=xl/sharedStrings.xml><?xml version="1.0" encoding="utf-8"?>
<sst xmlns="http://schemas.openxmlformats.org/spreadsheetml/2006/main" count="815" uniqueCount="172">
  <si>
    <t>http://ismn.geo.tuwien.ac.at/networks/</t>
  </si>
  <si>
    <t>Name</t>
  </si>
  <si>
    <t>Country</t>
  </si>
  <si>
    <t>Stations</t>
  </si>
  <si>
    <t>Website</t>
  </si>
  <si>
    <t>Details</t>
  </si>
  <si>
    <t xml:space="preserve">Soil Sensor </t>
  </si>
  <si>
    <t>Sensors Per Site</t>
  </si>
  <si>
    <t># Sensors</t>
  </si>
  <si>
    <t>From</t>
  </si>
  <si>
    <t>To</t>
  </si>
  <si>
    <t>Duration of Data (Years)</t>
  </si>
  <si>
    <t>AACES</t>
  </si>
  <si>
    <t>Australia</t>
  </si>
  <si>
    <t>Link</t>
  </si>
  <si>
    <t>more &gt;&gt;</t>
  </si>
  <si>
    <t>ThetaProbe ML2X </t>
  </si>
  <si>
    <t>Delta-T</t>
  </si>
  <si>
    <t>AMMA-CATCH</t>
  </si>
  <si>
    <t>Benin, Niger, Mali</t>
  </si>
  <si>
    <t>Campbell CS616 </t>
  </si>
  <si>
    <t>Campbell</t>
  </si>
  <si>
    <t>ThetaProbe</t>
  </si>
  <si>
    <t>ARM</t>
  </si>
  <si>
    <t>USA</t>
  </si>
  <si>
    <t>Campbell Water Matric Potential Sensor 229L , SMP1</t>
  </si>
  <si>
    <t>Stevens</t>
  </si>
  <si>
    <t>AWDN</t>
  </si>
  <si>
    <t>Stevens (Vitel/Hydraprobe) &amp; ThetaProbe ML2X</t>
  </si>
  <si>
    <t>BNZ-LTER</t>
  </si>
  <si>
    <t>CALABRIA</t>
  </si>
  <si>
    <t>Italy</t>
  </si>
  <si>
    <t>CAMPANIA</t>
  </si>
  <si>
    <t>ThetaProbe ML2X</t>
  </si>
  <si>
    <t>CARBOAFRICA</t>
  </si>
  <si>
    <t>Sudan</t>
  </si>
  <si>
    <t>CHINA</t>
  </si>
  <si>
    <t>China</t>
  </si>
  <si>
    <t>Coring by hand augar</t>
  </si>
  <si>
    <t>Other</t>
  </si>
  <si>
    <t>COSMOS</t>
  </si>
  <si>
    <t>Cosmic-ray Probe Hydroinnova</t>
  </si>
  <si>
    <t>CTP_SMTMN</t>
  </si>
  <si>
    <t>Decagon 5TM</t>
  </si>
  <si>
    <t>Decagon</t>
  </si>
  <si>
    <t>DAHRA</t>
  </si>
  <si>
    <t>Senegal</t>
  </si>
  <si>
    <t>FLUXNET-AMERIFLUX</t>
  </si>
  <si>
    <t>ThetaProbe ML2X, Moisture Probe Prb-k (ESI)</t>
  </si>
  <si>
    <t>FMI</t>
  </si>
  <si>
    <t>Finland</t>
  </si>
  <si>
    <t xml:space="preserve">5TE 
ThetaProbe ML2X 
CS655 </t>
  </si>
  <si>
    <t>GTK</t>
  </si>
  <si>
    <t>HOBE</t>
  </si>
  <si>
    <t>Denmark</t>
  </si>
  <si>
    <t>Decagon 5TE</t>
  </si>
  <si>
    <t>HSC_SELMACHEON</t>
  </si>
  <si>
    <t>Korea</t>
  </si>
  <si>
    <t>Hydra Probe</t>
  </si>
  <si>
    <t>HYDROL-NET_PERUGIA</t>
  </si>
  <si>
    <t>TDR-Soil Moisture Equipment Corp. TRASE-BE</t>
  </si>
  <si>
    <t>HYU_CHEONGMICHEON</t>
  </si>
  <si>
    <t>ICN</t>
  </si>
  <si>
    <t>IIT_KANPUR</t>
  </si>
  <si>
    <t>India</t>
  </si>
  <si>
    <t>Water Scout SM100 </t>
  </si>
  <si>
    <t>IOWA</t>
  </si>
  <si>
    <t>?</t>
  </si>
  <si>
    <t>Unknown</t>
  </si>
  <si>
    <t>iRON</t>
  </si>
  <si>
    <t>EC5</t>
  </si>
  <si>
    <t>LAB-net</t>
  </si>
  <si>
    <t>Chile</t>
  </si>
  <si>
    <t>MAQU</t>
  </si>
  <si>
    <t>METEROBS</t>
  </si>
  <si>
    <t>Sentek Enviroscan</t>
  </si>
  <si>
    <t>Sentek</t>
  </si>
  <si>
    <t>MOL-RAO</t>
  </si>
  <si>
    <t>Germany</t>
  </si>
  <si>
    <t>TRIME-EZ</t>
  </si>
  <si>
    <t>MONGOLIA</t>
  </si>
  <si>
    <t>Mongolia</t>
  </si>
  <si>
    <t>ORACLE</t>
  </si>
  <si>
    <t>France</t>
  </si>
  <si>
    <t>Sentek, ThetaProbe</t>
  </si>
  <si>
    <t>OZNET</t>
  </si>
  <si>
    <t>CS616/615</t>
  </si>
  <si>
    <t>HydraProbe</t>
  </si>
  <si>
    <t>PBO_H2O</t>
  </si>
  <si>
    <t>GPS</t>
  </si>
  <si>
    <t>REMEDHUS</t>
  </si>
  <si>
    <t>Spain</t>
  </si>
  <si>
    <t>RSMN</t>
  </si>
  <si>
    <t>Romania</t>
  </si>
  <si>
    <t>RUSWET-AGRO</t>
  </si>
  <si>
    <t>Former Soviet Union</t>
  </si>
  <si>
    <t>RUSWET-GRASS</t>
  </si>
  <si>
    <t>RUSWET-VALDAI</t>
  </si>
  <si>
    <t>SASMAS</t>
  </si>
  <si>
    <t>CS616</t>
  </si>
  <si>
    <t>SCAN</t>
  </si>
  <si>
    <t>SKKU</t>
  </si>
  <si>
    <t>SMOSMANIA</t>
  </si>
  <si>
    <t>SNOTEL</t>
  </si>
  <si>
    <t>SOILSCAPE</t>
  </si>
  <si>
    <t>SWEX_POLAND</t>
  </si>
  <si>
    <t>Poland</t>
  </si>
  <si>
    <t>PR2 - Profile Probe </t>
  </si>
  <si>
    <t>SW-WHU</t>
  </si>
  <si>
    <t>FY-H2</t>
  </si>
  <si>
    <t>TERENO</t>
  </si>
  <si>
    <t>UDC_SMOS</t>
  </si>
  <si>
    <t>IMKO TDR / Decagon</t>
  </si>
  <si>
    <t>Imko</t>
  </si>
  <si>
    <t>UMBRIA</t>
  </si>
  <si>
    <t>UMSUOL</t>
  </si>
  <si>
    <t>Campbell TDR 100</t>
  </si>
  <si>
    <t>USCRN</t>
  </si>
  <si>
    <t>USDA-ARS</t>
  </si>
  <si>
    <t>VAS</t>
  </si>
  <si>
    <t>WEGENERNET</t>
  </si>
  <si>
    <t>Austria</t>
  </si>
  <si>
    <t>WSMN</t>
  </si>
  <si>
    <t>UK</t>
  </si>
  <si>
    <t>more &gt;</t>
  </si>
  <si>
    <t># Stations</t>
  </si>
  <si>
    <t>Networks</t>
  </si>
  <si>
    <t>Delta-t</t>
  </si>
  <si>
    <t xml:space="preserve">Excludes Russia. Stations Too Old. </t>
  </si>
  <si>
    <t xml:space="preserve"> </t>
  </si>
  <si>
    <t>Total</t>
  </si>
  <si>
    <t>Estimated # Probes @ 3 per Station</t>
  </si>
  <si>
    <t>Alaska</t>
  </si>
  <si>
    <t>New York Mesonet</t>
  </si>
  <si>
    <t>http://www.nysmesonet.org/</t>
  </si>
  <si>
    <t>Kentucky Mesonet</t>
  </si>
  <si>
    <t>http://www.kymesonet.org/</t>
  </si>
  <si>
    <t xml:space="preserve">RISMA </t>
  </si>
  <si>
    <t>Canada</t>
  </si>
  <si>
    <t>http://aafc.fieldvision.ca/</t>
  </si>
  <si>
    <t>NOAA Crest</t>
  </si>
  <si>
    <t>http://noaacrest.org/</t>
  </si>
  <si>
    <t>WTM</t>
  </si>
  <si>
    <t>http://www.mesonet.ttu.edu/</t>
  </si>
  <si>
    <t>OK Mesonet</t>
  </si>
  <si>
    <t>https://www.mesonet.org/index.php</t>
  </si>
  <si>
    <t>229L</t>
  </si>
  <si>
    <t xml:space="preserve">Hydra Probe With pF-Meter (4 depths assume 2 pf, 2 hydraprobe) </t>
  </si>
  <si>
    <t xml:space="preserve">Hydra Probe / Theta Probe </t>
  </si>
  <si>
    <t>Theta Probe</t>
  </si>
  <si>
    <t xml:space="preserve">Includes Russia (old data and unknown sensors) </t>
  </si>
  <si>
    <t>Europe</t>
  </si>
  <si>
    <t>Africa</t>
  </si>
  <si>
    <t>South America</t>
  </si>
  <si>
    <t>Russia</t>
  </si>
  <si>
    <t>Middle East</t>
  </si>
  <si>
    <t>ASPAC</t>
  </si>
  <si>
    <t>North America</t>
  </si>
  <si>
    <t>Estimated Sensors</t>
  </si>
  <si>
    <t>Station Penetration</t>
  </si>
  <si>
    <t>Estimated # Stations</t>
  </si>
  <si>
    <t>TDR</t>
  </si>
  <si>
    <t>FDR</t>
  </si>
  <si>
    <t>Coaxial impedance</t>
  </si>
  <si>
    <t>FDR/Simplified Impedance</t>
  </si>
  <si>
    <t>TDR/ Time of Charge</t>
  </si>
  <si>
    <t xml:space="preserve">Simplified Impedance </t>
  </si>
  <si>
    <t>Heat Capacitance Matric Potential</t>
  </si>
  <si>
    <t xml:space="preserve">Time of Charge Capacitance </t>
  </si>
  <si>
    <t xml:space="preserve">Simplified Impedance/Time Domain Transmission  </t>
  </si>
  <si>
    <t>Time of Charge Capacitance / simplified Impedance /TDR</t>
  </si>
  <si>
    <t>Heat Capacitance Matric Potential/Simplified Impedance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</si>
</sst>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rgb="FF333333"/>
      <name val="Georgia"/>
      <family val="1"/>
    </font>
    <font>
      <sz val="11"/>
      <color rgb="FF333333"/>
      <name val="Georgia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2" fillId="3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1" fillId="2" borderId="3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1" applyFill="1" applyBorder="1" applyAlignment="1">
      <alignment horizontal="left" vertical="top" wrapText="1"/>
    </xf>
    <xf numFmtId="1" fontId="5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1" fillId="2" borderId="5" xfId="0" applyFont="1" applyFill="1" applyBorder="1" applyAlignment="1">
      <alignment horizontal="left" vertical="top" wrapText="1"/>
    </xf>
    <xf numFmtId="0" fontId="3" fillId="2" borderId="0" xfId="1" applyFill="1" applyBorder="1" applyAlignment="1">
      <alignment horizontal="left" vertical="top" wrapText="1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/>
    </xf>
    <xf numFmtId="1" fontId="3" fillId="0" borderId="0" xfId="1" applyNumberFormat="1"/>
    <xf numFmtId="1" fontId="1" fillId="2" borderId="1" xfId="0" applyNumberFormat="1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1" fontId="0" fillId="0" borderId="0" xfId="0" applyNumberFormat="1"/>
    <xf numFmtId="1" fontId="2" fillId="2" borderId="0" xfId="0" applyNumberFormat="1" applyFont="1" applyFill="1" applyBorder="1" applyAlignment="1">
      <alignment horizontal="left" vertical="top" wrapText="1"/>
    </xf>
    <xf numFmtId="1" fontId="0" fillId="0" borderId="5" xfId="0" applyNumberForma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9" fontId="0" fillId="0" borderId="5" xfId="2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Alignment="1"/>
    <xf numFmtId="1" fontId="2" fillId="2" borderId="4" xfId="0" applyNumberFormat="1" applyFont="1" applyFill="1" applyBorder="1" applyAlignment="1">
      <alignment horizontal="center" wrapText="1"/>
    </xf>
    <xf numFmtId="0" fontId="5" fillId="0" borderId="0" xfId="0" applyFont="1" applyAlignment="1"/>
    <xf numFmtId="0" fontId="5" fillId="0" borderId="0" xfId="0" applyFont="1" applyAlignment="1">
      <alignment horizontal="center" wrapText="1"/>
    </xf>
    <xf numFmtId="0" fontId="2" fillId="0" borderId="0" xfId="0" applyFont="1" applyFill="1"/>
    <xf numFmtId="0" fontId="2" fillId="2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3" fillId="2" borderId="1" xfId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Deployed</a:t>
            </a:r>
            <a:r>
              <a:rPr lang="en-US" baseline="0"/>
              <a:t> Sensors - ISMN &amp; Mesonet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69D-4D8A-8E6C-452F8D1357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69D-4D8A-8E6C-452F8D1357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69D-4D8A-8E6C-452F8D1357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69D-4D8A-8E6C-452F8D1357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69D-4D8A-8E6C-452F8D1357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69D-4D8A-8E6C-452F8D1357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69D-4D8A-8E6C-452F8D1357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69D-4D8A-8E6C-452F8D1357B0}"/>
              </c:ext>
            </c:extLst>
          </c:dPt>
          <c:dLbls>
            <c:dLbl>
              <c:idx val="7"/>
              <c:layout>
                <c:manualLayout>
                  <c:x val="6.0999787320903422E-2"/>
                  <c:y val="1.7386863186952116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A69D-4D8A-8E6C-452F8D1357B0}"/>
                </c:ext>
                <c:ext xmlns:c15="http://schemas.microsoft.com/office/drawing/2012/chart" uri="{CE6537A1-D6FC-4f65-9D91-7224C49458BB}">
                  <c15:layout>
                    <c:manualLayout>
                      <c:w val="0.10607471799648142"/>
                      <c:h val="9.3054896377155513E-2"/>
                    </c:manualLayout>
                  </c15:layout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Sheet1!$C$74:$C$81</c:f>
              <c:strCache>
                <c:ptCount val="8"/>
                <c:pt idx="0">
                  <c:v>HydraProbe</c:v>
                </c:pt>
                <c:pt idx="1">
                  <c:v>Sentek</c:v>
                </c:pt>
                <c:pt idx="2">
                  <c:v>Decagon</c:v>
                </c:pt>
                <c:pt idx="3">
                  <c:v>Campbell</c:v>
                </c:pt>
                <c:pt idx="4">
                  <c:v>Imko</c:v>
                </c:pt>
                <c:pt idx="5">
                  <c:v>Delta-t</c:v>
                </c:pt>
                <c:pt idx="6">
                  <c:v>Other</c:v>
                </c:pt>
                <c:pt idx="7">
                  <c:v>Unknown</c:v>
                </c:pt>
              </c:strCache>
            </c:strRef>
          </c:cat>
          <c:val>
            <c:numRef>
              <c:f>Sheet1!$D$74:$D$81</c:f>
              <c:numCache>
                <c:formatCode>0</c:formatCode>
                <c:ptCount val="8"/>
                <c:pt idx="0">
                  <c:v>5943.6</c:v>
                </c:pt>
                <c:pt idx="1">
                  <c:v>58</c:v>
                </c:pt>
                <c:pt idx="2">
                  <c:v>972</c:v>
                </c:pt>
                <c:pt idx="3">
                  <c:v>1128</c:v>
                </c:pt>
                <c:pt idx="4">
                  <c:v>11</c:v>
                </c:pt>
                <c:pt idx="5">
                  <c:v>265</c:v>
                </c:pt>
                <c:pt idx="6">
                  <c:v>191</c:v>
                </c:pt>
                <c:pt idx="7">
                  <c:v>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69D-4D8A-8E6C-452F8D1357B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Hydra Probe Distribution In International Soil Moisture Networks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Sheet1!$C$111:$C$120</c:f>
              <c:strCache>
                <c:ptCount val="10"/>
                <c:pt idx="0">
                  <c:v>Australia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China</c:v>
                </c:pt>
                <c:pt idx="6">
                  <c:v>Russia</c:v>
                </c:pt>
                <c:pt idx="7">
                  <c:v>India</c:v>
                </c:pt>
                <c:pt idx="8">
                  <c:v>ASPAC</c:v>
                </c:pt>
                <c:pt idx="9">
                  <c:v>Middle East</c:v>
                </c:pt>
              </c:strCache>
            </c:strRef>
          </c:cat>
          <c:val>
            <c:numRef>
              <c:f>Sheet1!$I$111:$I$120</c:f>
              <c:numCache>
                <c:formatCode>0</c:formatCode>
                <c:ptCount val="10"/>
                <c:pt idx="0">
                  <c:v>40.599999999999994</c:v>
                </c:pt>
                <c:pt idx="1">
                  <c:v>42</c:v>
                </c:pt>
                <c:pt idx="2">
                  <c:v>0</c:v>
                </c:pt>
                <c:pt idx="3">
                  <c:v>5861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Sheet1!$C$111:$C$120</c15:sqref>
                        </c15:formulaRef>
                      </c:ext>
                    </c:extLst>
                    <c:strCache>
                      <c:ptCount val="10"/>
                      <c:pt idx="0">
                        <c:v>Australia</c:v>
                      </c:pt>
                      <c:pt idx="1">
                        <c:v>Europe</c:v>
                      </c:pt>
                      <c:pt idx="2">
                        <c:v>Africa</c:v>
                      </c:pt>
                      <c:pt idx="3">
                        <c:v>North America</c:v>
                      </c:pt>
                      <c:pt idx="4">
                        <c:v>South America</c:v>
                      </c:pt>
                      <c:pt idx="5">
                        <c:v>China</c:v>
                      </c:pt>
                      <c:pt idx="6">
                        <c:v>Russia</c:v>
                      </c:pt>
                      <c:pt idx="7">
                        <c:v>India</c:v>
                      </c:pt>
                      <c:pt idx="8">
                        <c:v>ASPAC</c:v>
                      </c:pt>
                      <c:pt idx="9">
                        <c:v>Middle East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Sheet1!$D$111:$D$120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400.6</c:v>
                      </c:pt>
                      <c:pt idx="1">
                        <c:v>528</c:v>
                      </c:pt>
                      <c:pt idx="2">
                        <c:v>41</c:v>
                      </c:pt>
                      <c:pt idx="3">
                        <c:v>7289</c:v>
                      </c:pt>
                      <c:pt idx="4">
                        <c:v>2</c:v>
                      </c:pt>
                      <c:pt idx="5">
                        <c:v>275</c:v>
                      </c:pt>
                      <c:pt idx="6">
                        <c:v>674</c:v>
                      </c:pt>
                      <c:pt idx="7">
                        <c:v>4</c:v>
                      </c:pt>
                      <c:pt idx="8">
                        <c:v>25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Sheet1!$C$111:$C$120</c15:sqref>
                        </c15:formulaRef>
                      </c:ext>
                    </c:extLst>
                    <c:strCache>
                      <c:ptCount val="10"/>
                      <c:pt idx="0">
                        <c:v>Australia</c:v>
                      </c:pt>
                      <c:pt idx="1">
                        <c:v>Europe</c:v>
                      </c:pt>
                      <c:pt idx="2">
                        <c:v>Africa</c:v>
                      </c:pt>
                      <c:pt idx="3">
                        <c:v>North America</c:v>
                      </c:pt>
                      <c:pt idx="4">
                        <c:v>South America</c:v>
                      </c:pt>
                      <c:pt idx="5">
                        <c:v>China</c:v>
                      </c:pt>
                      <c:pt idx="6">
                        <c:v>Russia</c:v>
                      </c:pt>
                      <c:pt idx="7">
                        <c:v>India</c:v>
                      </c:pt>
                      <c:pt idx="8">
                        <c:v>ASPAC</c:v>
                      </c:pt>
                      <c:pt idx="9">
                        <c:v>Middle East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Sheet1!$E$111:$E$120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191</c:v>
                      </c:pt>
                      <c:pt idx="1">
                        <c:v>207</c:v>
                      </c:pt>
                      <c:pt idx="2">
                        <c:v>7</c:v>
                      </c:pt>
                      <c:pt idx="3">
                        <c:v>1924</c:v>
                      </c:pt>
                      <c:pt idx="4">
                        <c:v>1</c:v>
                      </c:pt>
                      <c:pt idx="5">
                        <c:v>168</c:v>
                      </c:pt>
                      <c:pt idx="6">
                        <c:v>337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1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Sheet1!$C$111:$C$120</c15:sqref>
                        </c15:formulaRef>
                      </c:ext>
                    </c:extLst>
                    <c:strCache>
                      <c:ptCount val="10"/>
                      <c:pt idx="0">
                        <c:v>Australia</c:v>
                      </c:pt>
                      <c:pt idx="1">
                        <c:v>Europe</c:v>
                      </c:pt>
                      <c:pt idx="2">
                        <c:v>Africa</c:v>
                      </c:pt>
                      <c:pt idx="3">
                        <c:v>North America</c:v>
                      </c:pt>
                      <c:pt idx="4">
                        <c:v>South America</c:v>
                      </c:pt>
                      <c:pt idx="5">
                        <c:v>China</c:v>
                      </c:pt>
                      <c:pt idx="6">
                        <c:v>Russia</c:v>
                      </c:pt>
                      <c:pt idx="7">
                        <c:v>India</c:v>
                      </c:pt>
                      <c:pt idx="8">
                        <c:v>ASPAC</c:v>
                      </c:pt>
                      <c:pt idx="9">
                        <c:v>Middle East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Sheet1!$F$111:$F$120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Sheet1!$C$111:$C$120</c15:sqref>
                        </c15:formulaRef>
                      </c:ext>
                    </c:extLst>
                    <c:strCache>
                      <c:ptCount val="10"/>
                      <c:pt idx="0">
                        <c:v>Australia</c:v>
                      </c:pt>
                      <c:pt idx="1">
                        <c:v>Europe</c:v>
                      </c:pt>
                      <c:pt idx="2">
                        <c:v>Africa</c:v>
                      </c:pt>
                      <c:pt idx="3">
                        <c:v>North America</c:v>
                      </c:pt>
                      <c:pt idx="4">
                        <c:v>South America</c:v>
                      </c:pt>
                      <c:pt idx="5">
                        <c:v>China</c:v>
                      </c:pt>
                      <c:pt idx="6">
                        <c:v>Russia</c:v>
                      </c:pt>
                      <c:pt idx="7">
                        <c:v>India</c:v>
                      </c:pt>
                      <c:pt idx="8">
                        <c:v>ASPAC</c:v>
                      </c:pt>
                      <c:pt idx="9">
                        <c:v>Middle East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Sheet1!$G$111:$G$120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">
                        <c:v>6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Sheet1!$C$111:$C$120</c15:sqref>
                        </c15:formulaRef>
                      </c:ext>
                    </c:extLst>
                    <c:strCache>
                      <c:ptCount val="10"/>
                      <c:pt idx="0">
                        <c:v>Australia</c:v>
                      </c:pt>
                      <c:pt idx="1">
                        <c:v>Europe</c:v>
                      </c:pt>
                      <c:pt idx="2">
                        <c:v>Africa</c:v>
                      </c:pt>
                      <c:pt idx="3">
                        <c:v>North America</c:v>
                      </c:pt>
                      <c:pt idx="4">
                        <c:v>South America</c:v>
                      </c:pt>
                      <c:pt idx="5">
                        <c:v>China</c:v>
                      </c:pt>
                      <c:pt idx="6">
                        <c:v>Russia</c:v>
                      </c:pt>
                      <c:pt idx="7">
                        <c:v>India</c:v>
                      </c:pt>
                      <c:pt idx="8">
                        <c:v>ASPAC</c:v>
                      </c:pt>
                      <c:pt idx="9">
                        <c:v>Middle East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Sheet1!$H$111:$H$120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350521</xdr:colOff>
      <xdr:row>122</xdr:row>
      <xdr:rowOff>72390</xdr:rowOff>
    </xdr:from>
    <xdr:to>
      <xdr:col>6</xdr:col>
      <xdr:colOff>419100</xdr:colOff>
      <xdr:row>142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495298</xdr:colOff>
      <xdr:row>122</xdr:row>
      <xdr:rowOff>47624</xdr:rowOff>
    </xdr:from>
    <xdr:to>
      <xdr:col>10</xdr:col>
      <xdr:colOff>571499</xdr:colOff>
      <xdr:row>142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smn.geo.tuwien.ac.at/networks/fluxnet-ameriflux/" TargetMode="External"/><Relationship Id="rId21" Type="http://schemas.openxmlformats.org/officeDocument/2006/relationships/hyperlink" Target="http://ismn.geo.tuwien.ac.at/networks/ctp-smtmn/" TargetMode="External"/><Relationship Id="rId42" Type="http://schemas.openxmlformats.org/officeDocument/2006/relationships/hyperlink" Target="http://ismn.geo.tuwien.ac.at/networks/iowa/" TargetMode="External"/><Relationship Id="rId47" Type="http://schemas.openxmlformats.org/officeDocument/2006/relationships/hyperlink" Target="http://ismn.geo.tuwien.ac.at/networks/maqu/" TargetMode="External"/><Relationship Id="rId63" Type="http://schemas.openxmlformats.org/officeDocument/2006/relationships/hyperlink" Target="http://ismn.geo.tuwien.ac.at/networks/rsmn/" TargetMode="External"/><Relationship Id="rId68" Type="http://schemas.openxmlformats.org/officeDocument/2006/relationships/hyperlink" Target="http://ismn.geo.tuwien.ac.at/networks/sasmas/" TargetMode="External"/><Relationship Id="rId84" Type="http://schemas.openxmlformats.org/officeDocument/2006/relationships/hyperlink" Target="http://ismn.geo.tuwien.ac.at/networks/udc-smos/" TargetMode="External"/><Relationship Id="rId89" Type="http://schemas.openxmlformats.org/officeDocument/2006/relationships/hyperlink" Target="http://ismn.geo.tuwien.ac.at/networks/umsuol/" TargetMode="External"/><Relationship Id="rId7" Type="http://schemas.openxmlformats.org/officeDocument/2006/relationships/hyperlink" Target="http://www.hprcc.unl.edu/awdn.php" TargetMode="External"/><Relationship Id="rId71" Type="http://schemas.openxmlformats.org/officeDocument/2006/relationships/hyperlink" Target="http://ismn.geo.tuwien.ac.at/networks/skku/" TargetMode="External"/><Relationship Id="rId92" Type="http://schemas.openxmlformats.org/officeDocument/2006/relationships/hyperlink" Target="http://www.ipf.tuwien.ac.at/insitu/data_viewer/metadata/USDA_ARS_ISMN_Readme.pdf" TargetMode="External"/><Relationship Id="rId2" Type="http://schemas.openxmlformats.org/officeDocument/2006/relationships/hyperlink" Target="http://ismn.geo.tuwien.ac.at/networks/aaces/" TargetMode="External"/><Relationship Id="rId16" Type="http://schemas.openxmlformats.org/officeDocument/2006/relationships/hyperlink" Target="http://ismn.geo.tuwien.ac.at/networks/carboafrica/" TargetMode="External"/><Relationship Id="rId29" Type="http://schemas.openxmlformats.org/officeDocument/2006/relationships/hyperlink" Target="http://ismn.geo.tuwien.ac.at/networks/gtk/" TargetMode="External"/><Relationship Id="rId107" Type="http://schemas.openxmlformats.org/officeDocument/2006/relationships/drawing" Target="../drawings/drawing1.xml"/><Relationship Id="rId11" Type="http://schemas.openxmlformats.org/officeDocument/2006/relationships/hyperlink" Target="http://www.cfcalabria.it/" TargetMode="External"/><Relationship Id="rId24" Type="http://schemas.openxmlformats.org/officeDocument/2006/relationships/hyperlink" Target="http://www.fluxnet.ornl.gov/" TargetMode="External"/><Relationship Id="rId32" Type="http://schemas.openxmlformats.org/officeDocument/2006/relationships/hyperlink" Target="http://www.hsc.re.kr/" TargetMode="External"/><Relationship Id="rId37" Type="http://schemas.openxmlformats.org/officeDocument/2006/relationships/hyperlink" Target="http://ismn.geo.tuwien.ac.at/networks/hyu-cheongmicheon/" TargetMode="External"/><Relationship Id="rId40" Type="http://schemas.openxmlformats.org/officeDocument/2006/relationships/hyperlink" Target="http://www.iitk.ac.in/" TargetMode="External"/><Relationship Id="rId45" Type="http://schemas.openxmlformats.org/officeDocument/2006/relationships/hyperlink" Target="http://www.biosfera.uchile.cl/LAB-net.html" TargetMode="External"/><Relationship Id="rId53" Type="http://schemas.openxmlformats.org/officeDocument/2006/relationships/hyperlink" Target="http://gisoracle.irstea.fr/?lang=en" TargetMode="External"/><Relationship Id="rId58" Type="http://schemas.openxmlformats.org/officeDocument/2006/relationships/hyperlink" Target="http://xenon.colorado.edu/portal/index.php?product=soil_moisture" TargetMode="External"/><Relationship Id="rId66" Type="http://schemas.openxmlformats.org/officeDocument/2006/relationships/hyperlink" Target="http://ismn.geo.tuwien.ac.at/networks/ruswet-valdai/" TargetMode="External"/><Relationship Id="rId74" Type="http://schemas.openxmlformats.org/officeDocument/2006/relationships/hyperlink" Target="http://www.wcc.nrcs.usda.gov/" TargetMode="External"/><Relationship Id="rId79" Type="http://schemas.openxmlformats.org/officeDocument/2006/relationships/hyperlink" Target="http://202.114.118.60:9002/SensorWebPro/index.html" TargetMode="External"/><Relationship Id="rId87" Type="http://schemas.openxmlformats.org/officeDocument/2006/relationships/hyperlink" Target="http://ismn.geo.tuwien.ac.at/networks/umbria/" TargetMode="External"/><Relationship Id="rId102" Type="http://schemas.openxmlformats.org/officeDocument/2006/relationships/hyperlink" Target="http://www.oznet.org.au/" TargetMode="External"/><Relationship Id="rId5" Type="http://schemas.openxmlformats.org/officeDocument/2006/relationships/hyperlink" Target="http://www.arm.gov/" TargetMode="External"/><Relationship Id="rId61" Type="http://schemas.openxmlformats.org/officeDocument/2006/relationships/hyperlink" Target="http://ismn.geo.tuwien.ac.at/networks/remedhus/" TargetMode="External"/><Relationship Id="rId82" Type="http://schemas.openxmlformats.org/officeDocument/2006/relationships/hyperlink" Target="http://ismn.geo.tuwien.ac.at/networks/tereno/" TargetMode="External"/><Relationship Id="rId90" Type="http://schemas.openxmlformats.org/officeDocument/2006/relationships/hyperlink" Target="http://www.ncdc.noaa.gov/crn/" TargetMode="External"/><Relationship Id="rId95" Type="http://schemas.openxmlformats.org/officeDocument/2006/relationships/hyperlink" Target="http://ismn.geo.tuwien.ac.at/networks/vas/" TargetMode="External"/><Relationship Id="rId19" Type="http://schemas.openxmlformats.org/officeDocument/2006/relationships/hyperlink" Target="http://ismn.geo.tuwien.ac.at/networks/cosmos/" TargetMode="External"/><Relationship Id="rId14" Type="http://schemas.openxmlformats.org/officeDocument/2006/relationships/hyperlink" Target="http://ismn.geo.tuwien.ac.at/networks/campania/" TargetMode="External"/><Relationship Id="rId22" Type="http://schemas.openxmlformats.org/officeDocument/2006/relationships/hyperlink" Target="http://ign.ku.dk/earthobservation/research/document4/CaLM/" TargetMode="External"/><Relationship Id="rId27" Type="http://schemas.openxmlformats.org/officeDocument/2006/relationships/hyperlink" Target="http://fmiarc.fmi.fi/" TargetMode="External"/><Relationship Id="rId30" Type="http://schemas.openxmlformats.org/officeDocument/2006/relationships/hyperlink" Target="http://www.hobe.dk/" TargetMode="External"/><Relationship Id="rId35" Type="http://schemas.openxmlformats.org/officeDocument/2006/relationships/hyperlink" Target="http://ismn.geo.tuwien.ac.at/networks/hydrol-net-perugia/" TargetMode="External"/><Relationship Id="rId43" Type="http://schemas.openxmlformats.org/officeDocument/2006/relationships/hyperlink" Target="http://ironagci.blogspot.co.at/" TargetMode="External"/><Relationship Id="rId48" Type="http://schemas.openxmlformats.org/officeDocument/2006/relationships/hyperlink" Target="http://mistrals.sedoo.fr/HyMeX/Plateform-search?datsId=532" TargetMode="External"/><Relationship Id="rId56" Type="http://schemas.openxmlformats.org/officeDocument/2006/relationships/hyperlink" Target="http://www.oznet.org.au/" TargetMode="External"/><Relationship Id="rId64" Type="http://schemas.openxmlformats.org/officeDocument/2006/relationships/hyperlink" Target="http://ismn.geo.tuwien.ac.at/networks/ruswet-agro/" TargetMode="External"/><Relationship Id="rId69" Type="http://schemas.openxmlformats.org/officeDocument/2006/relationships/hyperlink" Target="http://www.wcc.nrcs.usda.gov/" TargetMode="External"/><Relationship Id="rId77" Type="http://schemas.openxmlformats.org/officeDocument/2006/relationships/hyperlink" Target="http://ismn.geo.tuwien.ac.at/networks/soilscape/" TargetMode="External"/><Relationship Id="rId100" Type="http://schemas.openxmlformats.org/officeDocument/2006/relationships/hyperlink" Target="http://ismn.geo.tuwien.ac.at/networks/wsmn/" TargetMode="External"/><Relationship Id="rId105" Type="http://schemas.openxmlformats.org/officeDocument/2006/relationships/hyperlink" Target="http://www.mesonet.ttu.edu/" TargetMode="External"/><Relationship Id="rId8" Type="http://schemas.openxmlformats.org/officeDocument/2006/relationships/hyperlink" Target="http://ismn.geo.tuwien.ac.at/networks/awdn/" TargetMode="External"/><Relationship Id="rId51" Type="http://schemas.openxmlformats.org/officeDocument/2006/relationships/hyperlink" Target="http://ismn.geo.tuwien.ac.at/networks/mol-rao/" TargetMode="External"/><Relationship Id="rId72" Type="http://schemas.openxmlformats.org/officeDocument/2006/relationships/hyperlink" Target="http://www.hymex.org/" TargetMode="External"/><Relationship Id="rId80" Type="http://schemas.openxmlformats.org/officeDocument/2006/relationships/hyperlink" Target="http://ismn.geo.tuwien.ac.at/networks/sw-whu/" TargetMode="External"/><Relationship Id="rId85" Type="http://schemas.openxmlformats.org/officeDocument/2006/relationships/hyperlink" Target="http://www.cfumbria.it/" TargetMode="External"/><Relationship Id="rId93" Type="http://schemas.openxmlformats.org/officeDocument/2006/relationships/hyperlink" Target="http://ismn.geo.tuwien.ac.at/networks/usda-ars/" TargetMode="External"/><Relationship Id="rId98" Type="http://schemas.openxmlformats.org/officeDocument/2006/relationships/hyperlink" Target="http://ismn.geo.tuwien.ac.at/networks/wegenernet/" TargetMode="External"/><Relationship Id="rId3" Type="http://schemas.openxmlformats.org/officeDocument/2006/relationships/hyperlink" Target="http://www.amma-catch.org/" TargetMode="External"/><Relationship Id="rId12" Type="http://schemas.openxmlformats.org/officeDocument/2006/relationships/hyperlink" Target="http://ismn.geo.tuwien.ac.at/networks/calabria/" TargetMode="External"/><Relationship Id="rId17" Type="http://schemas.openxmlformats.org/officeDocument/2006/relationships/hyperlink" Target="http://ismn.geo.tuwien.ac.at/networks/china/" TargetMode="External"/><Relationship Id="rId25" Type="http://schemas.openxmlformats.org/officeDocument/2006/relationships/hyperlink" Target="http://ameriflux.lbl.gov/Pages/default.aspx" TargetMode="External"/><Relationship Id="rId33" Type="http://schemas.openxmlformats.org/officeDocument/2006/relationships/hyperlink" Target="http://ismn.geo.tuwien.ac.at/networks/hsc-selmacheon/" TargetMode="External"/><Relationship Id="rId38" Type="http://schemas.openxmlformats.org/officeDocument/2006/relationships/hyperlink" Target="http://www.isws.illinois.edu/warm/" TargetMode="External"/><Relationship Id="rId46" Type="http://schemas.openxmlformats.org/officeDocument/2006/relationships/hyperlink" Target="http://ismn.geo.tuwien.ac.at/networks/lab-net/" TargetMode="External"/><Relationship Id="rId59" Type="http://schemas.openxmlformats.org/officeDocument/2006/relationships/hyperlink" Target="http://ismn.geo.tuwien.ac.at/networks/pbo-h2o/" TargetMode="External"/><Relationship Id="rId67" Type="http://schemas.openxmlformats.org/officeDocument/2006/relationships/hyperlink" Target="http://www.oznet.org.au/" TargetMode="External"/><Relationship Id="rId103" Type="http://schemas.openxmlformats.org/officeDocument/2006/relationships/hyperlink" Target="http://ismn.geo.tuwien.ac.at/networks/sasmas/" TargetMode="External"/><Relationship Id="rId20" Type="http://schemas.openxmlformats.org/officeDocument/2006/relationships/hyperlink" Target="http://dam.itpcas.ac.cn/rs/?q=data" TargetMode="External"/><Relationship Id="rId41" Type="http://schemas.openxmlformats.org/officeDocument/2006/relationships/hyperlink" Target="http://ismn.geo.tuwien.ac.at/networks/iit-kanpur/" TargetMode="External"/><Relationship Id="rId54" Type="http://schemas.openxmlformats.org/officeDocument/2006/relationships/hyperlink" Target="https://bdoh.irstea.fr/ORACLE/" TargetMode="External"/><Relationship Id="rId62" Type="http://schemas.openxmlformats.org/officeDocument/2006/relationships/hyperlink" Target="http://assimo.meteoromania.ro/" TargetMode="External"/><Relationship Id="rId70" Type="http://schemas.openxmlformats.org/officeDocument/2006/relationships/hyperlink" Target="http://ismn.geo.tuwien.ac.at/networks/scan/" TargetMode="External"/><Relationship Id="rId75" Type="http://schemas.openxmlformats.org/officeDocument/2006/relationships/hyperlink" Target="http://ismn.geo.tuwien.ac.at/networks/snotel/" TargetMode="External"/><Relationship Id="rId83" Type="http://schemas.openxmlformats.org/officeDocument/2006/relationships/hyperlink" Target="http://www.geographie.uni-muenchen.de/department/fiona/forschung/projekte/index.php?projekt_id=103" TargetMode="External"/><Relationship Id="rId88" Type="http://schemas.openxmlformats.org/officeDocument/2006/relationships/hyperlink" Target="http://www.arpa.emr.it/sim/" TargetMode="External"/><Relationship Id="rId91" Type="http://schemas.openxmlformats.org/officeDocument/2006/relationships/hyperlink" Target="http://ismn.geo.tuwien.ac.at/networks/uscrn/" TargetMode="External"/><Relationship Id="rId96" Type="http://schemas.openxmlformats.org/officeDocument/2006/relationships/hyperlink" Target="http://www.wegenernet.org/" TargetMode="External"/><Relationship Id="rId1" Type="http://schemas.openxmlformats.org/officeDocument/2006/relationships/hyperlink" Target="http://www.moisturemap.monash.edu.au/" TargetMode="External"/><Relationship Id="rId6" Type="http://schemas.openxmlformats.org/officeDocument/2006/relationships/hyperlink" Target="http://ismn.geo.tuwien.ac.at/networks/arm/" TargetMode="External"/><Relationship Id="rId15" Type="http://schemas.openxmlformats.org/officeDocument/2006/relationships/hyperlink" Target="http://dx.doi.org/10.7167/2013/297973" TargetMode="External"/><Relationship Id="rId23" Type="http://schemas.openxmlformats.org/officeDocument/2006/relationships/hyperlink" Target="http://ismn.geo.tuwien.ac.at/networks/dahra/" TargetMode="External"/><Relationship Id="rId28" Type="http://schemas.openxmlformats.org/officeDocument/2006/relationships/hyperlink" Target="http://ismn.geo.tuwien.ac.at/networks/fmi/" TargetMode="External"/><Relationship Id="rId36" Type="http://schemas.openxmlformats.org/officeDocument/2006/relationships/hyperlink" Target="http://wrrsl.hanyang.ac.kr/html/introduction.htm" TargetMode="External"/><Relationship Id="rId49" Type="http://schemas.openxmlformats.org/officeDocument/2006/relationships/hyperlink" Target="http://ismn.geo.tuwien.ac.at/networks/meterobs/" TargetMode="External"/><Relationship Id="rId57" Type="http://schemas.openxmlformats.org/officeDocument/2006/relationships/hyperlink" Target="http://ismn.geo.tuwien.ac.at/networks/oznet/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://ismn.geo.tuwien.ac.at/networks/bnz-lter/" TargetMode="External"/><Relationship Id="rId31" Type="http://schemas.openxmlformats.org/officeDocument/2006/relationships/hyperlink" Target="http://ismn.geo.tuwien.ac.at/networks/hobe/" TargetMode="External"/><Relationship Id="rId44" Type="http://schemas.openxmlformats.org/officeDocument/2006/relationships/hyperlink" Target="http://ismn.geo.tuwien.ac.at/networks/iron/" TargetMode="External"/><Relationship Id="rId52" Type="http://schemas.openxmlformats.org/officeDocument/2006/relationships/hyperlink" Target="http://ismn.geo.tuwien.ac.at/networks/mongolia/" TargetMode="External"/><Relationship Id="rId60" Type="http://schemas.openxmlformats.org/officeDocument/2006/relationships/hyperlink" Target="http://campus.usal.es/~hidrus/" TargetMode="External"/><Relationship Id="rId65" Type="http://schemas.openxmlformats.org/officeDocument/2006/relationships/hyperlink" Target="http://ismn.geo.tuwien.ac.at/networks/ruswet-grass/" TargetMode="External"/><Relationship Id="rId73" Type="http://schemas.openxmlformats.org/officeDocument/2006/relationships/hyperlink" Target="http://ismn.geo.tuwien.ac.at/networks/smosmania/" TargetMode="External"/><Relationship Id="rId78" Type="http://schemas.openxmlformats.org/officeDocument/2006/relationships/hyperlink" Target="http://ismn.geo.tuwien.ac.at/networks/swex-poland/" TargetMode="External"/><Relationship Id="rId81" Type="http://schemas.openxmlformats.org/officeDocument/2006/relationships/hyperlink" Target="http://teodoor.icg.kfa-juelich.de/overview-de" TargetMode="External"/><Relationship Id="rId86" Type="http://schemas.openxmlformats.org/officeDocument/2006/relationships/hyperlink" Target="http://hydrology.irpi.cnr.it/" TargetMode="External"/><Relationship Id="rId94" Type="http://schemas.openxmlformats.org/officeDocument/2006/relationships/hyperlink" Target="http://nimbus.uv.es/" TargetMode="External"/><Relationship Id="rId99" Type="http://schemas.openxmlformats.org/officeDocument/2006/relationships/hyperlink" Target="http://www.aber.ac.uk/wsmn" TargetMode="External"/><Relationship Id="rId101" Type="http://schemas.openxmlformats.org/officeDocument/2006/relationships/hyperlink" Target="http://ismn.geo.tuwien.ac.at/networks/" TargetMode="External"/><Relationship Id="rId4" Type="http://schemas.openxmlformats.org/officeDocument/2006/relationships/hyperlink" Target="http://ismn.geo.tuwien.ac.at/networks/amma-catch/" TargetMode="External"/><Relationship Id="rId9" Type="http://schemas.openxmlformats.org/officeDocument/2006/relationships/hyperlink" Target="http://www.lter.uaf.edu/default.cfm" TargetMode="External"/><Relationship Id="rId13" Type="http://schemas.openxmlformats.org/officeDocument/2006/relationships/hyperlink" Target="http://www.regione.campania.it/" TargetMode="External"/><Relationship Id="rId18" Type="http://schemas.openxmlformats.org/officeDocument/2006/relationships/hyperlink" Target="http://cosmos.hwr.arizona.edu/" TargetMode="External"/><Relationship Id="rId39" Type="http://schemas.openxmlformats.org/officeDocument/2006/relationships/hyperlink" Target="http://ismn.geo.tuwien.ac.at/networks/icn/" TargetMode="External"/><Relationship Id="rId34" Type="http://schemas.openxmlformats.org/officeDocument/2006/relationships/hyperlink" Target="http://www.dica.unipg.it/DICA" TargetMode="External"/><Relationship Id="rId50" Type="http://schemas.openxmlformats.org/officeDocument/2006/relationships/hyperlink" Target="http://www.dwd.de/mol" TargetMode="External"/><Relationship Id="rId55" Type="http://schemas.openxmlformats.org/officeDocument/2006/relationships/hyperlink" Target="http://ismn.geo.tuwien.ac.at/networks/oracle/" TargetMode="External"/><Relationship Id="rId76" Type="http://schemas.openxmlformats.org/officeDocument/2006/relationships/hyperlink" Target="http://soilscape.usc.edu/" TargetMode="External"/><Relationship Id="rId97" Type="http://schemas.openxmlformats.org/officeDocument/2006/relationships/hyperlink" Target="http://www.wegcenter.at/wegenernet" TargetMode="External"/><Relationship Id="rId104" Type="http://schemas.openxmlformats.org/officeDocument/2006/relationships/hyperlink" Target="http://www.nysmesonet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regione.campania.it/" TargetMode="External"/><Relationship Id="rId18" Type="http://schemas.openxmlformats.org/officeDocument/2006/relationships/hyperlink" Target="http://cosmos.hwr.arizona.edu/" TargetMode="External"/><Relationship Id="rId26" Type="http://schemas.openxmlformats.org/officeDocument/2006/relationships/hyperlink" Target="http://fmiarc.fmi.fi/" TargetMode="External"/><Relationship Id="rId39" Type="http://schemas.openxmlformats.org/officeDocument/2006/relationships/hyperlink" Target="http://www.iitk.ac.in/" TargetMode="External"/><Relationship Id="rId21" Type="http://schemas.openxmlformats.org/officeDocument/2006/relationships/hyperlink" Target="http://ismn.geo.tuwien.ac.at/networks/ctp-smtmn/" TargetMode="External"/><Relationship Id="rId34" Type="http://schemas.openxmlformats.org/officeDocument/2006/relationships/hyperlink" Target="http://ismn.geo.tuwien.ac.at/networks/hydrol-net-perugia/" TargetMode="External"/><Relationship Id="rId42" Type="http://schemas.openxmlformats.org/officeDocument/2006/relationships/hyperlink" Target="http://ironagci.blogspot.co.at/" TargetMode="External"/><Relationship Id="rId47" Type="http://schemas.openxmlformats.org/officeDocument/2006/relationships/hyperlink" Target="http://mistrals.sedoo.fr/HyMeX/Plateform-search?datsId=532" TargetMode="External"/><Relationship Id="rId50" Type="http://schemas.openxmlformats.org/officeDocument/2006/relationships/hyperlink" Target="http://ismn.geo.tuwien.ac.at/networks/mol-rao/" TargetMode="External"/><Relationship Id="rId55" Type="http://schemas.openxmlformats.org/officeDocument/2006/relationships/hyperlink" Target="http://ismn.geo.tuwien.ac.at/networks/oznet/" TargetMode="External"/><Relationship Id="rId63" Type="http://schemas.openxmlformats.org/officeDocument/2006/relationships/hyperlink" Target="http://ismn.geo.tuwien.ac.at/networks/ruswet-grass/" TargetMode="External"/><Relationship Id="rId68" Type="http://schemas.openxmlformats.org/officeDocument/2006/relationships/hyperlink" Target="http://ismn.geo.tuwien.ac.at/networks/scan/" TargetMode="External"/><Relationship Id="rId76" Type="http://schemas.openxmlformats.org/officeDocument/2006/relationships/hyperlink" Target="http://ismn.geo.tuwien.ac.at/networks/swex-poland/" TargetMode="External"/><Relationship Id="rId84" Type="http://schemas.openxmlformats.org/officeDocument/2006/relationships/hyperlink" Target="http://ismn.geo.tuwien.ac.at/networks/umbria/" TargetMode="External"/><Relationship Id="rId89" Type="http://schemas.openxmlformats.org/officeDocument/2006/relationships/hyperlink" Target="http://www.ipf.tuwien.ac.at/insitu/data_viewer/metadata/USDA_ARS_ISMN_Readme.pdf" TargetMode="External"/><Relationship Id="rId7" Type="http://schemas.openxmlformats.org/officeDocument/2006/relationships/hyperlink" Target="http://www.hprcc.unl.edu/awdn.php" TargetMode="External"/><Relationship Id="rId71" Type="http://schemas.openxmlformats.org/officeDocument/2006/relationships/hyperlink" Target="http://ismn.geo.tuwien.ac.at/networks/smosmania/" TargetMode="External"/><Relationship Id="rId92" Type="http://schemas.openxmlformats.org/officeDocument/2006/relationships/hyperlink" Target="http://ismn.geo.tuwien.ac.at/networks/vas/" TargetMode="External"/><Relationship Id="rId2" Type="http://schemas.openxmlformats.org/officeDocument/2006/relationships/hyperlink" Target="http://ismn.geo.tuwien.ac.at/networks/aaces/" TargetMode="External"/><Relationship Id="rId16" Type="http://schemas.openxmlformats.org/officeDocument/2006/relationships/hyperlink" Target="http://ismn.geo.tuwien.ac.at/networks/carboafrica/" TargetMode="External"/><Relationship Id="rId29" Type="http://schemas.openxmlformats.org/officeDocument/2006/relationships/hyperlink" Target="http://www.hobe.dk/" TargetMode="External"/><Relationship Id="rId11" Type="http://schemas.openxmlformats.org/officeDocument/2006/relationships/hyperlink" Target="http://www.cfcalabria.it/" TargetMode="External"/><Relationship Id="rId24" Type="http://schemas.openxmlformats.org/officeDocument/2006/relationships/hyperlink" Target="http://www.fluxnet.ornl.gov/" TargetMode="External"/><Relationship Id="rId32" Type="http://schemas.openxmlformats.org/officeDocument/2006/relationships/hyperlink" Target="http://ismn.geo.tuwien.ac.at/networks/hsc-selmacheon/" TargetMode="External"/><Relationship Id="rId37" Type="http://schemas.openxmlformats.org/officeDocument/2006/relationships/hyperlink" Target="http://www.isws.illinois.edu/warm/" TargetMode="External"/><Relationship Id="rId40" Type="http://schemas.openxmlformats.org/officeDocument/2006/relationships/hyperlink" Target="http://ismn.geo.tuwien.ac.at/networks/iit-kanpur/" TargetMode="External"/><Relationship Id="rId45" Type="http://schemas.openxmlformats.org/officeDocument/2006/relationships/hyperlink" Target="http://ismn.geo.tuwien.ac.at/networks/lab-net/" TargetMode="External"/><Relationship Id="rId53" Type="http://schemas.openxmlformats.org/officeDocument/2006/relationships/hyperlink" Target="http://ismn.geo.tuwien.ac.at/networks/oracle/" TargetMode="External"/><Relationship Id="rId58" Type="http://schemas.openxmlformats.org/officeDocument/2006/relationships/hyperlink" Target="http://campus.usal.es/~hidrus/" TargetMode="External"/><Relationship Id="rId66" Type="http://schemas.openxmlformats.org/officeDocument/2006/relationships/hyperlink" Target="http://ismn.geo.tuwien.ac.at/networks/sasmas/" TargetMode="External"/><Relationship Id="rId74" Type="http://schemas.openxmlformats.org/officeDocument/2006/relationships/hyperlink" Target="http://soilscape.usc.edu/" TargetMode="External"/><Relationship Id="rId79" Type="http://schemas.openxmlformats.org/officeDocument/2006/relationships/hyperlink" Target="http://teodoor.icg.kfa-juelich.de/overview-de" TargetMode="External"/><Relationship Id="rId87" Type="http://schemas.openxmlformats.org/officeDocument/2006/relationships/hyperlink" Target="http://www.ncdc.noaa.gov/crn/" TargetMode="External"/><Relationship Id="rId5" Type="http://schemas.openxmlformats.org/officeDocument/2006/relationships/hyperlink" Target="http://www.arm.gov/" TargetMode="External"/><Relationship Id="rId61" Type="http://schemas.openxmlformats.org/officeDocument/2006/relationships/hyperlink" Target="http://ismn.geo.tuwien.ac.at/networks/rsmn/" TargetMode="External"/><Relationship Id="rId82" Type="http://schemas.openxmlformats.org/officeDocument/2006/relationships/hyperlink" Target="http://ismn.geo.tuwien.ac.at/networks/udc-smos/" TargetMode="External"/><Relationship Id="rId90" Type="http://schemas.openxmlformats.org/officeDocument/2006/relationships/hyperlink" Target="http://ismn.geo.tuwien.ac.at/networks/usda-ars/" TargetMode="External"/><Relationship Id="rId95" Type="http://schemas.openxmlformats.org/officeDocument/2006/relationships/hyperlink" Target="http://www.aber.ac.uk/wsmn" TargetMode="External"/><Relationship Id="rId19" Type="http://schemas.openxmlformats.org/officeDocument/2006/relationships/hyperlink" Target="http://ismn.geo.tuwien.ac.at/networks/cosmos/" TargetMode="External"/><Relationship Id="rId14" Type="http://schemas.openxmlformats.org/officeDocument/2006/relationships/hyperlink" Target="http://ismn.geo.tuwien.ac.at/networks/campania/" TargetMode="External"/><Relationship Id="rId22" Type="http://schemas.openxmlformats.org/officeDocument/2006/relationships/hyperlink" Target="http://ign.ku.dk/earthobservation/research/document4/CaLM/" TargetMode="External"/><Relationship Id="rId27" Type="http://schemas.openxmlformats.org/officeDocument/2006/relationships/hyperlink" Target="http://ismn.geo.tuwien.ac.at/networks/fmi/" TargetMode="External"/><Relationship Id="rId30" Type="http://schemas.openxmlformats.org/officeDocument/2006/relationships/hyperlink" Target="http://ismn.geo.tuwien.ac.at/networks/hobe/" TargetMode="External"/><Relationship Id="rId35" Type="http://schemas.openxmlformats.org/officeDocument/2006/relationships/hyperlink" Target="http://wrrsl.hanyang.ac.kr/html/introduction.htm" TargetMode="External"/><Relationship Id="rId43" Type="http://schemas.openxmlformats.org/officeDocument/2006/relationships/hyperlink" Target="http://ismn.geo.tuwien.ac.at/networks/iron/" TargetMode="External"/><Relationship Id="rId48" Type="http://schemas.openxmlformats.org/officeDocument/2006/relationships/hyperlink" Target="http://ismn.geo.tuwien.ac.at/networks/meterobs/" TargetMode="External"/><Relationship Id="rId56" Type="http://schemas.openxmlformats.org/officeDocument/2006/relationships/hyperlink" Target="http://xenon.colorado.edu/portal/index.php?product=soil_moisture" TargetMode="External"/><Relationship Id="rId64" Type="http://schemas.openxmlformats.org/officeDocument/2006/relationships/hyperlink" Target="http://ismn.geo.tuwien.ac.at/networks/ruswet-valdai/" TargetMode="External"/><Relationship Id="rId69" Type="http://schemas.openxmlformats.org/officeDocument/2006/relationships/hyperlink" Target="http://ismn.geo.tuwien.ac.at/networks/skku/" TargetMode="External"/><Relationship Id="rId77" Type="http://schemas.openxmlformats.org/officeDocument/2006/relationships/hyperlink" Target="http://202.114.118.60:9002/SensorWebPro/index.html" TargetMode="External"/><Relationship Id="rId8" Type="http://schemas.openxmlformats.org/officeDocument/2006/relationships/hyperlink" Target="http://ismn.geo.tuwien.ac.at/networks/awdn/" TargetMode="External"/><Relationship Id="rId51" Type="http://schemas.openxmlformats.org/officeDocument/2006/relationships/hyperlink" Target="http://ismn.geo.tuwien.ac.at/networks/mongolia/" TargetMode="External"/><Relationship Id="rId72" Type="http://schemas.openxmlformats.org/officeDocument/2006/relationships/hyperlink" Target="http://www.wcc.nrcs.usda.gov/" TargetMode="External"/><Relationship Id="rId80" Type="http://schemas.openxmlformats.org/officeDocument/2006/relationships/hyperlink" Target="http://ismn.geo.tuwien.ac.at/networks/tereno/" TargetMode="External"/><Relationship Id="rId85" Type="http://schemas.openxmlformats.org/officeDocument/2006/relationships/hyperlink" Target="http://www.arpa.emr.it/sim/" TargetMode="External"/><Relationship Id="rId93" Type="http://schemas.openxmlformats.org/officeDocument/2006/relationships/hyperlink" Target="http://www.wegenernet.org/" TargetMode="External"/><Relationship Id="rId3" Type="http://schemas.openxmlformats.org/officeDocument/2006/relationships/hyperlink" Target="http://www.amma-catch.org/" TargetMode="External"/><Relationship Id="rId12" Type="http://schemas.openxmlformats.org/officeDocument/2006/relationships/hyperlink" Target="http://ismn.geo.tuwien.ac.at/networks/calabria/" TargetMode="External"/><Relationship Id="rId17" Type="http://schemas.openxmlformats.org/officeDocument/2006/relationships/hyperlink" Target="http://ismn.geo.tuwien.ac.at/networks/china/" TargetMode="External"/><Relationship Id="rId25" Type="http://schemas.openxmlformats.org/officeDocument/2006/relationships/hyperlink" Target="http://ismn.geo.tuwien.ac.at/networks/fluxnet-ameriflux/" TargetMode="External"/><Relationship Id="rId33" Type="http://schemas.openxmlformats.org/officeDocument/2006/relationships/hyperlink" Target="http://www.dica.unipg.it/DICA" TargetMode="External"/><Relationship Id="rId38" Type="http://schemas.openxmlformats.org/officeDocument/2006/relationships/hyperlink" Target="http://ismn.geo.tuwien.ac.at/networks/icn/" TargetMode="External"/><Relationship Id="rId46" Type="http://schemas.openxmlformats.org/officeDocument/2006/relationships/hyperlink" Target="http://ismn.geo.tuwien.ac.at/networks/maqu/" TargetMode="External"/><Relationship Id="rId59" Type="http://schemas.openxmlformats.org/officeDocument/2006/relationships/hyperlink" Target="http://ismn.geo.tuwien.ac.at/networks/remedhus/" TargetMode="External"/><Relationship Id="rId67" Type="http://schemas.openxmlformats.org/officeDocument/2006/relationships/hyperlink" Target="http://www.wcc.nrcs.usda.gov/" TargetMode="External"/><Relationship Id="rId20" Type="http://schemas.openxmlformats.org/officeDocument/2006/relationships/hyperlink" Target="http://dam.itpcas.ac.cn/rs/?q=data" TargetMode="External"/><Relationship Id="rId41" Type="http://schemas.openxmlformats.org/officeDocument/2006/relationships/hyperlink" Target="http://ismn.geo.tuwien.ac.at/networks/iowa/" TargetMode="External"/><Relationship Id="rId54" Type="http://schemas.openxmlformats.org/officeDocument/2006/relationships/hyperlink" Target="http://www.oznet.org.au/" TargetMode="External"/><Relationship Id="rId62" Type="http://schemas.openxmlformats.org/officeDocument/2006/relationships/hyperlink" Target="http://ismn.geo.tuwien.ac.at/networks/ruswet-agro/" TargetMode="External"/><Relationship Id="rId70" Type="http://schemas.openxmlformats.org/officeDocument/2006/relationships/hyperlink" Target="http://www.hymex.org/" TargetMode="External"/><Relationship Id="rId75" Type="http://schemas.openxmlformats.org/officeDocument/2006/relationships/hyperlink" Target="http://ismn.geo.tuwien.ac.at/networks/soilscape/" TargetMode="External"/><Relationship Id="rId83" Type="http://schemas.openxmlformats.org/officeDocument/2006/relationships/hyperlink" Target="http://www.cfumbria.it/" TargetMode="External"/><Relationship Id="rId88" Type="http://schemas.openxmlformats.org/officeDocument/2006/relationships/hyperlink" Target="http://ismn.geo.tuwien.ac.at/networks/uscrn/" TargetMode="External"/><Relationship Id="rId91" Type="http://schemas.openxmlformats.org/officeDocument/2006/relationships/hyperlink" Target="http://nimbus.uv.es/" TargetMode="External"/><Relationship Id="rId96" Type="http://schemas.openxmlformats.org/officeDocument/2006/relationships/hyperlink" Target="http://ismn.geo.tuwien.ac.at/networks/wsmn/" TargetMode="External"/><Relationship Id="rId1" Type="http://schemas.openxmlformats.org/officeDocument/2006/relationships/hyperlink" Target="http://www.moisturemap.monash.edu.au/" TargetMode="External"/><Relationship Id="rId6" Type="http://schemas.openxmlformats.org/officeDocument/2006/relationships/hyperlink" Target="http://ismn.geo.tuwien.ac.at/networks/arm/" TargetMode="External"/><Relationship Id="rId15" Type="http://schemas.openxmlformats.org/officeDocument/2006/relationships/hyperlink" Target="http://dx.doi.org/10.7167/2013/297973" TargetMode="External"/><Relationship Id="rId23" Type="http://schemas.openxmlformats.org/officeDocument/2006/relationships/hyperlink" Target="http://ismn.geo.tuwien.ac.at/networks/dahra/" TargetMode="External"/><Relationship Id="rId28" Type="http://schemas.openxmlformats.org/officeDocument/2006/relationships/hyperlink" Target="http://ismn.geo.tuwien.ac.at/networks/gtk/" TargetMode="External"/><Relationship Id="rId36" Type="http://schemas.openxmlformats.org/officeDocument/2006/relationships/hyperlink" Target="http://ismn.geo.tuwien.ac.at/networks/hyu-cheongmicheon/" TargetMode="External"/><Relationship Id="rId49" Type="http://schemas.openxmlformats.org/officeDocument/2006/relationships/hyperlink" Target="http://www.dwd.de/mol" TargetMode="External"/><Relationship Id="rId57" Type="http://schemas.openxmlformats.org/officeDocument/2006/relationships/hyperlink" Target="http://ismn.geo.tuwien.ac.at/networks/pbo-h2o/" TargetMode="External"/><Relationship Id="rId10" Type="http://schemas.openxmlformats.org/officeDocument/2006/relationships/hyperlink" Target="http://ismn.geo.tuwien.ac.at/networks/bnz-lter/" TargetMode="External"/><Relationship Id="rId31" Type="http://schemas.openxmlformats.org/officeDocument/2006/relationships/hyperlink" Target="http://www.hsc.re.kr/" TargetMode="External"/><Relationship Id="rId44" Type="http://schemas.openxmlformats.org/officeDocument/2006/relationships/hyperlink" Target="http://www.biosfera.uchile.cl/LAB-net.html" TargetMode="External"/><Relationship Id="rId52" Type="http://schemas.openxmlformats.org/officeDocument/2006/relationships/hyperlink" Target="http://gisoracle.irstea.fr/?lang=en" TargetMode="External"/><Relationship Id="rId60" Type="http://schemas.openxmlformats.org/officeDocument/2006/relationships/hyperlink" Target="http://assimo.meteoromania.ro/" TargetMode="External"/><Relationship Id="rId65" Type="http://schemas.openxmlformats.org/officeDocument/2006/relationships/hyperlink" Target="http://www.oznet.org.au/" TargetMode="External"/><Relationship Id="rId73" Type="http://schemas.openxmlformats.org/officeDocument/2006/relationships/hyperlink" Target="http://ismn.geo.tuwien.ac.at/networks/snotel/" TargetMode="External"/><Relationship Id="rId78" Type="http://schemas.openxmlformats.org/officeDocument/2006/relationships/hyperlink" Target="http://ismn.geo.tuwien.ac.at/networks/sw-whu/" TargetMode="External"/><Relationship Id="rId81" Type="http://schemas.openxmlformats.org/officeDocument/2006/relationships/hyperlink" Target="http://www.geographie.uni-muenchen.de/department/fiona/forschung/projekte/index.php?projekt_id=103" TargetMode="External"/><Relationship Id="rId86" Type="http://schemas.openxmlformats.org/officeDocument/2006/relationships/hyperlink" Target="http://ismn.geo.tuwien.ac.at/networks/umsuol/" TargetMode="External"/><Relationship Id="rId94" Type="http://schemas.openxmlformats.org/officeDocument/2006/relationships/hyperlink" Target="http://ismn.geo.tuwien.ac.at/networks/wegenernet/" TargetMode="External"/><Relationship Id="rId4" Type="http://schemas.openxmlformats.org/officeDocument/2006/relationships/hyperlink" Target="http://ismn.geo.tuwien.ac.at/networks/amma-catch/" TargetMode="External"/><Relationship Id="rId9" Type="http://schemas.openxmlformats.org/officeDocument/2006/relationships/hyperlink" Target="http://www.lter.uaf.edu/default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zoomScale="80" zoomScaleNormal="80" workbookViewId="0">
      <selection activeCell="A45" sqref="A45:A46"/>
    </sheetView>
  </sheetViews>
  <sheetFormatPr defaultRowHeight="15.75" x14ac:dyDescent="0.25"/>
  <cols>
    <col min="1" max="1" width="65.28515625" customWidth="1"/>
    <col min="2" max="2" width="33.7109375" customWidth="1"/>
    <col min="3" max="3" width="13.140625" customWidth="1"/>
    <col min="4" max="4" width="15.5703125" style="48" customWidth="1"/>
    <col min="5" max="5" width="12.7109375" customWidth="1"/>
    <col min="6" max="6" width="32.28515625" customWidth="1"/>
    <col min="8" max="8" width="52" customWidth="1"/>
    <col min="9" max="9" width="11.28515625" style="8" customWidth="1"/>
    <col min="10" max="10" width="11.28515625" style="27" customWidth="1"/>
    <col min="11" max="13" width="8.85546875" style="10"/>
    <col min="14" max="14" width="11.28515625" style="25" customWidth="1"/>
    <col min="15" max="15" width="43.140625" customWidth="1"/>
  </cols>
  <sheetData>
    <row r="1" spans="1:14" x14ac:dyDescent="0.25">
      <c r="D1" s="44" t="s">
        <v>0</v>
      </c>
    </row>
    <row r="3" spans="1:14" ht="42.75" x14ac:dyDescent="0.25">
      <c r="C3" s="2" t="s">
        <v>1</v>
      </c>
      <c r="D3" s="45" t="s">
        <v>2</v>
      </c>
      <c r="E3" s="2" t="s">
        <v>3</v>
      </c>
      <c r="F3" s="2" t="s">
        <v>4</v>
      </c>
      <c r="G3" s="2" t="s">
        <v>5</v>
      </c>
      <c r="H3" s="5" t="s">
        <v>6</v>
      </c>
      <c r="J3" s="58" t="s">
        <v>7</v>
      </c>
      <c r="K3" s="28" t="s">
        <v>8</v>
      </c>
      <c r="L3" s="29" t="s">
        <v>9</v>
      </c>
      <c r="M3" s="29" t="s">
        <v>10</v>
      </c>
      <c r="N3" s="26" t="s">
        <v>11</v>
      </c>
    </row>
    <row r="4" spans="1:14" ht="28.5" customHeight="1" x14ac:dyDescent="0.25">
      <c r="A4" t="s">
        <v>166</v>
      </c>
      <c r="B4" t="s">
        <v>13</v>
      </c>
      <c r="C4" s="31" t="s">
        <v>12</v>
      </c>
      <c r="D4" s="46" t="s">
        <v>13</v>
      </c>
      <c r="E4" s="31">
        <v>49</v>
      </c>
      <c r="F4" s="32" t="s">
        <v>14</v>
      </c>
      <c r="G4" s="32" t="s">
        <v>15</v>
      </c>
      <c r="H4" s="6" t="s">
        <v>16</v>
      </c>
      <c r="I4" s="8" t="s">
        <v>17</v>
      </c>
      <c r="J4" s="27">
        <v>3</v>
      </c>
      <c r="K4" s="10">
        <f>J4*E4</f>
        <v>147</v>
      </c>
      <c r="L4" s="10">
        <v>2005</v>
      </c>
      <c r="M4" s="10">
        <v>2010</v>
      </c>
      <c r="N4" s="25">
        <f t="shared" ref="N4:N46" si="0">M4-L4</f>
        <v>5</v>
      </c>
    </row>
    <row r="5" spans="1:14" ht="28.5" x14ac:dyDescent="0.25">
      <c r="A5" t="s">
        <v>161</v>
      </c>
      <c r="B5" t="s">
        <v>152</v>
      </c>
      <c r="C5" s="31" t="s">
        <v>18</v>
      </c>
      <c r="D5" s="46" t="s">
        <v>19</v>
      </c>
      <c r="E5" s="31">
        <v>6</v>
      </c>
      <c r="F5" s="32" t="s">
        <v>14</v>
      </c>
      <c r="G5" s="32" t="s">
        <v>15</v>
      </c>
      <c r="H5" s="6" t="s">
        <v>20</v>
      </c>
      <c r="I5" s="8" t="s">
        <v>21</v>
      </c>
      <c r="J5" s="27">
        <v>6</v>
      </c>
      <c r="K5" s="10">
        <f>J5*E5</f>
        <v>36</v>
      </c>
      <c r="L5" s="10">
        <v>2006</v>
      </c>
      <c r="M5" s="10">
        <v>2014</v>
      </c>
      <c r="N5" s="25">
        <f t="shared" si="0"/>
        <v>8</v>
      </c>
    </row>
    <row r="6" spans="1:14" x14ac:dyDescent="0.25">
      <c r="A6" t="s">
        <v>166</v>
      </c>
      <c r="B6" t="s">
        <v>152</v>
      </c>
      <c r="C6" s="31"/>
      <c r="D6" s="46"/>
      <c r="E6" s="31">
        <v>1</v>
      </c>
      <c r="F6" s="32"/>
      <c r="G6" s="32"/>
      <c r="H6" s="6" t="s">
        <v>22</v>
      </c>
      <c r="I6" s="8" t="s">
        <v>17</v>
      </c>
      <c r="J6" s="27">
        <v>4</v>
      </c>
      <c r="K6" s="10">
        <v>4</v>
      </c>
      <c r="N6" s="25">
        <f t="shared" si="0"/>
        <v>0</v>
      </c>
    </row>
    <row r="7" spans="1:14" x14ac:dyDescent="0.25">
      <c r="A7" t="s">
        <v>167</v>
      </c>
      <c r="B7" t="s">
        <v>157</v>
      </c>
      <c r="C7" s="31" t="s">
        <v>23</v>
      </c>
      <c r="D7" s="46" t="s">
        <v>24</v>
      </c>
      <c r="E7" s="31">
        <v>29</v>
      </c>
      <c r="F7" s="32" t="s">
        <v>14</v>
      </c>
      <c r="G7" s="32" t="s">
        <v>15</v>
      </c>
      <c r="H7" s="6" t="s">
        <v>25</v>
      </c>
      <c r="I7" s="8" t="s">
        <v>87</v>
      </c>
      <c r="N7" s="25">
        <f t="shared" si="0"/>
        <v>0</v>
      </c>
    </row>
    <row r="8" spans="1:14" x14ac:dyDescent="0.25">
      <c r="A8" t="s">
        <v>163</v>
      </c>
      <c r="B8" t="s">
        <v>157</v>
      </c>
      <c r="C8" s="31" t="s">
        <v>27</v>
      </c>
      <c r="D8" s="46" t="s">
        <v>24</v>
      </c>
      <c r="E8" s="31">
        <v>50</v>
      </c>
      <c r="F8" s="32" t="s">
        <v>14</v>
      </c>
      <c r="G8" s="32" t="s">
        <v>15</v>
      </c>
      <c r="H8" s="6" t="s">
        <v>28</v>
      </c>
      <c r="I8" s="8" t="s">
        <v>87</v>
      </c>
      <c r="L8" s="10">
        <v>1997</v>
      </c>
      <c r="M8" s="10">
        <v>2010</v>
      </c>
      <c r="N8" s="25">
        <f t="shared" si="0"/>
        <v>13</v>
      </c>
    </row>
    <row r="9" spans="1:14" x14ac:dyDescent="0.25">
      <c r="A9" t="s">
        <v>161</v>
      </c>
      <c r="B9" t="s">
        <v>157</v>
      </c>
      <c r="C9" s="31" t="s">
        <v>29</v>
      </c>
      <c r="D9" s="46" t="s">
        <v>24</v>
      </c>
      <c r="E9" s="31">
        <v>12</v>
      </c>
      <c r="F9" s="32" t="s">
        <v>14</v>
      </c>
      <c r="G9" s="32" t="s">
        <v>15</v>
      </c>
      <c r="H9" s="6" t="s">
        <v>20</v>
      </c>
      <c r="I9" s="8" t="s">
        <v>21</v>
      </c>
      <c r="J9" s="27">
        <v>4</v>
      </c>
      <c r="K9" s="10">
        <f>J9*E9</f>
        <v>48</v>
      </c>
      <c r="N9" s="25">
        <f t="shared" si="0"/>
        <v>0</v>
      </c>
    </row>
    <row r="10" spans="1:14" ht="28.5" customHeight="1" x14ac:dyDescent="0.25">
      <c r="A10" t="s">
        <v>166</v>
      </c>
      <c r="B10" t="s">
        <v>151</v>
      </c>
      <c r="C10" s="31" t="s">
        <v>30</v>
      </c>
      <c r="D10" s="46" t="s">
        <v>31</v>
      </c>
      <c r="E10" s="31">
        <v>5</v>
      </c>
      <c r="F10" s="32" t="s">
        <v>14</v>
      </c>
      <c r="G10" s="32" t="s">
        <v>15</v>
      </c>
      <c r="H10" s="6" t="s">
        <v>16</v>
      </c>
      <c r="I10" s="8" t="s">
        <v>17</v>
      </c>
      <c r="J10" s="27">
        <v>3</v>
      </c>
      <c r="K10" s="10">
        <f>J10*E10</f>
        <v>15</v>
      </c>
      <c r="L10" s="10">
        <v>2001</v>
      </c>
      <c r="M10" s="10">
        <v>2012</v>
      </c>
      <c r="N10" s="25">
        <f t="shared" si="0"/>
        <v>11</v>
      </c>
    </row>
    <row r="11" spans="1:14" x14ac:dyDescent="0.25">
      <c r="A11" t="s">
        <v>166</v>
      </c>
      <c r="B11" t="s">
        <v>151</v>
      </c>
      <c r="C11" s="31" t="s">
        <v>32</v>
      </c>
      <c r="D11" s="46" t="s">
        <v>31</v>
      </c>
      <c r="E11" s="31">
        <v>2</v>
      </c>
      <c r="F11" s="32" t="s">
        <v>14</v>
      </c>
      <c r="G11" s="32" t="s">
        <v>15</v>
      </c>
      <c r="H11" s="6" t="s">
        <v>33</v>
      </c>
      <c r="I11" s="8" t="s">
        <v>17</v>
      </c>
      <c r="J11" s="27">
        <v>2</v>
      </c>
      <c r="K11" s="10">
        <f>J11*E11</f>
        <v>4</v>
      </c>
      <c r="L11" s="10">
        <v>2000</v>
      </c>
      <c r="M11" s="10">
        <v>2012</v>
      </c>
      <c r="N11" s="25">
        <f t="shared" si="0"/>
        <v>12</v>
      </c>
    </row>
    <row r="12" spans="1:14" ht="28.5" x14ac:dyDescent="0.25">
      <c r="A12" t="s">
        <v>161</v>
      </c>
      <c r="B12" t="s">
        <v>155</v>
      </c>
      <c r="C12" s="31" t="s">
        <v>34</v>
      </c>
      <c r="D12" s="46" t="s">
        <v>35</v>
      </c>
      <c r="E12" s="31">
        <v>1</v>
      </c>
      <c r="F12" s="32" t="s">
        <v>14</v>
      </c>
      <c r="G12" s="32" t="s">
        <v>15</v>
      </c>
      <c r="H12" s="6" t="s">
        <v>20</v>
      </c>
      <c r="I12" s="8" t="s">
        <v>21</v>
      </c>
      <c r="N12" s="25">
        <f t="shared" si="0"/>
        <v>0</v>
      </c>
    </row>
    <row r="13" spans="1:14" x14ac:dyDescent="0.25">
      <c r="B13" t="s">
        <v>37</v>
      </c>
      <c r="C13" s="31" t="s">
        <v>36</v>
      </c>
      <c r="D13" s="46" t="s">
        <v>37</v>
      </c>
      <c r="E13" s="31">
        <v>40</v>
      </c>
      <c r="F13" s="31"/>
      <c r="G13" s="32" t="s">
        <v>15</v>
      </c>
      <c r="H13" s="6" t="s">
        <v>38</v>
      </c>
      <c r="I13" s="9" t="s">
        <v>39</v>
      </c>
      <c r="J13" s="30"/>
      <c r="N13" s="25">
        <f t="shared" si="0"/>
        <v>0</v>
      </c>
    </row>
    <row r="14" spans="1:14" ht="28.5" customHeight="1" x14ac:dyDescent="0.25">
      <c r="B14" t="s">
        <v>157</v>
      </c>
      <c r="C14" s="31" t="s">
        <v>40</v>
      </c>
      <c r="D14" s="46" t="s">
        <v>24</v>
      </c>
      <c r="E14" s="31">
        <v>109</v>
      </c>
      <c r="F14" s="32" t="s">
        <v>14</v>
      </c>
      <c r="G14" s="32" t="s">
        <v>15</v>
      </c>
      <c r="H14" s="6" t="s">
        <v>41</v>
      </c>
      <c r="I14" s="8" t="s">
        <v>39</v>
      </c>
      <c r="N14" s="25">
        <f t="shared" si="0"/>
        <v>0</v>
      </c>
    </row>
    <row r="15" spans="1:14" ht="28.5" x14ac:dyDescent="0.25">
      <c r="A15" t="s">
        <v>168</v>
      </c>
      <c r="B15" t="s">
        <v>157</v>
      </c>
      <c r="C15" s="31" t="s">
        <v>42</v>
      </c>
      <c r="D15" s="46" t="s">
        <v>37</v>
      </c>
      <c r="E15" s="31">
        <v>57</v>
      </c>
      <c r="F15" s="32" t="s">
        <v>14</v>
      </c>
      <c r="G15" s="32" t="s">
        <v>15</v>
      </c>
      <c r="H15" s="6" t="s">
        <v>43</v>
      </c>
      <c r="I15" s="8" t="s">
        <v>44</v>
      </c>
      <c r="J15" s="27">
        <v>4</v>
      </c>
      <c r="K15" s="10">
        <f>J15*E15</f>
        <v>228</v>
      </c>
      <c r="L15" s="10">
        <v>2010</v>
      </c>
      <c r="M15" s="10">
        <v>2013</v>
      </c>
      <c r="N15" s="25">
        <f t="shared" si="0"/>
        <v>3</v>
      </c>
    </row>
    <row r="16" spans="1:14" x14ac:dyDescent="0.25">
      <c r="A16" t="s">
        <v>166</v>
      </c>
      <c r="B16" t="s">
        <v>152</v>
      </c>
      <c r="C16" s="31" t="s">
        <v>45</v>
      </c>
      <c r="D16" s="46" t="s">
        <v>46</v>
      </c>
      <c r="E16" s="31">
        <v>1</v>
      </c>
      <c r="F16" s="32" t="s">
        <v>14</v>
      </c>
      <c r="G16" s="32" t="s">
        <v>15</v>
      </c>
      <c r="H16" s="6" t="s">
        <v>33</v>
      </c>
      <c r="I16" s="8" t="s">
        <v>17</v>
      </c>
      <c r="J16" s="27">
        <v>5</v>
      </c>
      <c r="K16" s="10">
        <f>J16*E16</f>
        <v>5</v>
      </c>
      <c r="L16" s="10">
        <v>2002</v>
      </c>
      <c r="M16" s="10">
        <v>2014</v>
      </c>
      <c r="N16" s="25">
        <f t="shared" si="0"/>
        <v>12</v>
      </c>
    </row>
    <row r="17" spans="1:14" ht="42" customHeight="1" x14ac:dyDescent="0.25">
      <c r="A17" t="s">
        <v>169</v>
      </c>
      <c r="B17" t="s">
        <v>157</v>
      </c>
      <c r="C17" s="60" t="s">
        <v>47</v>
      </c>
      <c r="D17" s="61" t="s">
        <v>24</v>
      </c>
      <c r="E17" s="60">
        <v>2</v>
      </c>
      <c r="F17" s="32" t="s">
        <v>14</v>
      </c>
      <c r="G17" s="62" t="s">
        <v>15</v>
      </c>
      <c r="H17" s="6" t="s">
        <v>48</v>
      </c>
      <c r="I17" s="8" t="s">
        <v>39</v>
      </c>
      <c r="J17" s="27">
        <v>2</v>
      </c>
      <c r="K17" s="10">
        <f>J17*E17</f>
        <v>4</v>
      </c>
      <c r="N17" s="25">
        <f t="shared" si="0"/>
        <v>0</v>
      </c>
    </row>
    <row r="18" spans="1:14" x14ac:dyDescent="0.25">
      <c r="C18" s="60"/>
      <c r="D18" s="61"/>
      <c r="E18" s="60"/>
      <c r="F18" s="32" t="s">
        <v>14</v>
      </c>
      <c r="G18" s="62"/>
      <c r="N18" s="25">
        <f t="shared" si="0"/>
        <v>0</v>
      </c>
    </row>
    <row r="19" spans="1:14" ht="45" x14ac:dyDescent="0.25">
      <c r="A19" t="s">
        <v>170</v>
      </c>
      <c r="B19" t="s">
        <v>151</v>
      </c>
      <c r="C19" s="31" t="s">
        <v>49</v>
      </c>
      <c r="D19" s="46" t="s">
        <v>50</v>
      </c>
      <c r="E19" s="31">
        <v>27</v>
      </c>
      <c r="F19" s="32" t="s">
        <v>14</v>
      </c>
      <c r="G19" s="32" t="s">
        <v>15</v>
      </c>
      <c r="H19" s="7" t="s">
        <v>51</v>
      </c>
      <c r="I19" s="8" t="s">
        <v>44</v>
      </c>
      <c r="J19" s="27">
        <v>5</v>
      </c>
      <c r="K19" s="10">
        <f>J19*E19</f>
        <v>135</v>
      </c>
      <c r="L19" s="10">
        <v>2007</v>
      </c>
      <c r="M19" s="10">
        <v>2016</v>
      </c>
      <c r="N19" s="25">
        <f t="shared" si="0"/>
        <v>9</v>
      </c>
    </row>
    <row r="20" spans="1:14" x14ac:dyDescent="0.25">
      <c r="A20" t="s">
        <v>161</v>
      </c>
      <c r="B20" t="s">
        <v>151</v>
      </c>
      <c r="C20" s="31" t="s">
        <v>52</v>
      </c>
      <c r="D20" s="46" t="s">
        <v>50</v>
      </c>
      <c r="E20" s="31">
        <v>7</v>
      </c>
      <c r="F20" s="31"/>
      <c r="G20" s="32" t="s">
        <v>15</v>
      </c>
      <c r="H20" s="6" t="s">
        <v>20</v>
      </c>
      <c r="I20" s="8" t="s">
        <v>21</v>
      </c>
      <c r="J20" s="27">
        <v>5</v>
      </c>
      <c r="K20" s="10">
        <f>J20*E20</f>
        <v>35</v>
      </c>
      <c r="L20" s="10">
        <v>2001</v>
      </c>
      <c r="M20" s="10">
        <v>2012</v>
      </c>
      <c r="N20" s="25">
        <f t="shared" si="0"/>
        <v>11</v>
      </c>
    </row>
    <row r="21" spans="1:14" ht="28.5" customHeight="1" x14ac:dyDescent="0.25">
      <c r="A21" t="s">
        <v>168</v>
      </c>
      <c r="B21" t="s">
        <v>151</v>
      </c>
      <c r="C21" s="31" t="s">
        <v>53</v>
      </c>
      <c r="D21" s="46" t="s">
        <v>54</v>
      </c>
      <c r="E21" s="31">
        <v>32</v>
      </c>
      <c r="F21" s="32" t="s">
        <v>14</v>
      </c>
      <c r="G21" s="32" t="s">
        <v>15</v>
      </c>
      <c r="H21" s="6" t="s">
        <v>55</v>
      </c>
      <c r="I21" s="8" t="s">
        <v>44</v>
      </c>
      <c r="J21" s="27">
        <v>3</v>
      </c>
      <c r="K21" s="10">
        <f>J21*E21</f>
        <v>96</v>
      </c>
      <c r="L21" s="10">
        <v>2009</v>
      </c>
      <c r="M21" s="10">
        <v>2014</v>
      </c>
      <c r="N21" s="25">
        <f t="shared" si="0"/>
        <v>5</v>
      </c>
    </row>
    <row r="22" spans="1:14" ht="28.5" x14ac:dyDescent="0.25">
      <c r="A22" t="s">
        <v>163</v>
      </c>
      <c r="B22" t="s">
        <v>156</v>
      </c>
      <c r="C22" s="31" t="s">
        <v>56</v>
      </c>
      <c r="D22" s="46" t="s">
        <v>57</v>
      </c>
      <c r="E22" s="31">
        <v>1</v>
      </c>
      <c r="F22" s="32" t="s">
        <v>14</v>
      </c>
      <c r="G22" s="32" t="s">
        <v>15</v>
      </c>
      <c r="H22" s="6" t="s">
        <v>58</v>
      </c>
      <c r="I22" s="8" t="s">
        <v>87</v>
      </c>
      <c r="N22" s="25">
        <f t="shared" si="0"/>
        <v>0</v>
      </c>
    </row>
    <row r="23" spans="1:14" ht="42.75" x14ac:dyDescent="0.25">
      <c r="A23" t="s">
        <v>161</v>
      </c>
      <c r="B23" t="s">
        <v>151</v>
      </c>
      <c r="C23" s="31" t="s">
        <v>59</v>
      </c>
      <c r="D23" s="46" t="s">
        <v>31</v>
      </c>
      <c r="E23" s="31">
        <v>2</v>
      </c>
      <c r="F23" s="32" t="s">
        <v>14</v>
      </c>
      <c r="G23" s="32" t="s">
        <v>15</v>
      </c>
      <c r="H23" s="6" t="s">
        <v>60</v>
      </c>
      <c r="I23" s="8" t="s">
        <v>39</v>
      </c>
      <c r="J23" s="27">
        <v>4</v>
      </c>
      <c r="K23" s="10">
        <f>J23*E23</f>
        <v>8</v>
      </c>
      <c r="L23" s="10">
        <v>2010</v>
      </c>
      <c r="M23" s="10">
        <v>2013</v>
      </c>
      <c r="N23" s="25">
        <f t="shared" si="0"/>
        <v>3</v>
      </c>
    </row>
    <row r="24" spans="1:14" ht="42.75" x14ac:dyDescent="0.25">
      <c r="A24" t="s">
        <v>163</v>
      </c>
      <c r="B24" t="s">
        <v>156</v>
      </c>
      <c r="C24" s="31" t="s">
        <v>61</v>
      </c>
      <c r="D24" s="46" t="s">
        <v>57</v>
      </c>
      <c r="E24" s="31">
        <v>1</v>
      </c>
      <c r="F24" s="32" t="s">
        <v>14</v>
      </c>
      <c r="G24" s="32" t="s">
        <v>15</v>
      </c>
      <c r="H24" s="6" t="s">
        <v>58</v>
      </c>
      <c r="I24" s="8" t="s">
        <v>87</v>
      </c>
      <c r="N24" s="25">
        <f t="shared" si="0"/>
        <v>0</v>
      </c>
    </row>
    <row r="25" spans="1:14" x14ac:dyDescent="0.25">
      <c r="B25" t="s">
        <v>157</v>
      </c>
      <c r="C25" s="31" t="s">
        <v>62</v>
      </c>
      <c r="D25" s="46" t="s">
        <v>24</v>
      </c>
      <c r="E25" s="31">
        <v>19</v>
      </c>
      <c r="F25" s="32" t="s">
        <v>14</v>
      </c>
      <c r="G25" s="32" t="s">
        <v>15</v>
      </c>
      <c r="H25" s="6" t="s">
        <v>58</v>
      </c>
      <c r="I25" s="8" t="s">
        <v>87</v>
      </c>
      <c r="J25" s="27">
        <v>4</v>
      </c>
      <c r="K25" s="10">
        <f>J25*E25</f>
        <v>76</v>
      </c>
      <c r="N25" s="25">
        <f t="shared" si="0"/>
        <v>0</v>
      </c>
    </row>
    <row r="26" spans="1:14" ht="28.5" customHeight="1" x14ac:dyDescent="0.25">
      <c r="B26" t="s">
        <v>64</v>
      </c>
      <c r="C26" s="31" t="s">
        <v>63</v>
      </c>
      <c r="D26" s="46" t="s">
        <v>64</v>
      </c>
      <c r="E26" s="31">
        <v>1</v>
      </c>
      <c r="F26" s="32" t="s">
        <v>14</v>
      </c>
      <c r="G26" s="32" t="s">
        <v>15</v>
      </c>
      <c r="H26" s="1" t="s">
        <v>65</v>
      </c>
      <c r="I26" s="8" t="s">
        <v>39</v>
      </c>
      <c r="J26" s="27">
        <v>4</v>
      </c>
      <c r="K26" s="10">
        <f>J26*E26</f>
        <v>4</v>
      </c>
      <c r="L26" s="10">
        <v>2011</v>
      </c>
      <c r="M26" s="10">
        <v>2012</v>
      </c>
      <c r="N26" s="25">
        <f t="shared" si="0"/>
        <v>1</v>
      </c>
    </row>
    <row r="27" spans="1:14" x14ac:dyDescent="0.25">
      <c r="B27" t="s">
        <v>157</v>
      </c>
      <c r="C27" s="31" t="s">
        <v>66</v>
      </c>
      <c r="D27" s="46" t="s">
        <v>24</v>
      </c>
      <c r="E27" s="31">
        <v>6</v>
      </c>
      <c r="F27" s="31"/>
      <c r="G27" s="32" t="s">
        <v>15</v>
      </c>
      <c r="H27" s="6" t="s">
        <v>67</v>
      </c>
      <c r="I27" s="9" t="s">
        <v>68</v>
      </c>
      <c r="J27" s="30"/>
      <c r="L27" s="10">
        <v>1972</v>
      </c>
      <c r="M27" s="10">
        <v>1994</v>
      </c>
      <c r="N27" s="25">
        <f t="shared" si="0"/>
        <v>22</v>
      </c>
    </row>
    <row r="28" spans="1:14" x14ac:dyDescent="0.25">
      <c r="A28" t="s">
        <v>168</v>
      </c>
      <c r="B28" t="s">
        <v>157</v>
      </c>
      <c r="C28" s="31" t="s">
        <v>69</v>
      </c>
      <c r="D28" s="46" t="s">
        <v>24</v>
      </c>
      <c r="E28" s="31">
        <v>6</v>
      </c>
      <c r="F28" s="32" t="s">
        <v>14</v>
      </c>
      <c r="G28" s="32" t="s">
        <v>15</v>
      </c>
      <c r="H28" s="6" t="s">
        <v>70</v>
      </c>
      <c r="I28" s="8" t="s">
        <v>39</v>
      </c>
      <c r="J28" s="27">
        <v>3</v>
      </c>
      <c r="K28" s="10">
        <f>J28*E28</f>
        <v>18</v>
      </c>
      <c r="L28" s="10">
        <v>2012</v>
      </c>
      <c r="M28" s="10">
        <v>2016</v>
      </c>
      <c r="N28" s="25">
        <f t="shared" si="0"/>
        <v>4</v>
      </c>
    </row>
    <row r="29" spans="1:14" x14ac:dyDescent="0.25">
      <c r="A29" t="s">
        <v>161</v>
      </c>
      <c r="B29" t="s">
        <v>153</v>
      </c>
      <c r="C29" s="31" t="s">
        <v>71</v>
      </c>
      <c r="D29" s="46" t="s">
        <v>72</v>
      </c>
      <c r="E29" s="31">
        <v>1</v>
      </c>
      <c r="F29" s="32" t="s">
        <v>14</v>
      </c>
      <c r="G29" s="32" t="s">
        <v>15</v>
      </c>
      <c r="H29" s="6" t="s">
        <v>20</v>
      </c>
      <c r="I29" s="8" t="s">
        <v>21</v>
      </c>
      <c r="J29" s="27">
        <v>2</v>
      </c>
      <c r="K29" s="10">
        <f>J29*E29</f>
        <v>2</v>
      </c>
      <c r="L29" s="10">
        <v>2014</v>
      </c>
      <c r="M29" s="10">
        <v>2016</v>
      </c>
      <c r="N29" s="25">
        <f t="shared" si="0"/>
        <v>2</v>
      </c>
    </row>
    <row r="30" spans="1:14" x14ac:dyDescent="0.25">
      <c r="A30" t="s">
        <v>168</v>
      </c>
      <c r="B30" t="s">
        <v>37</v>
      </c>
      <c r="C30" s="31" t="s">
        <v>73</v>
      </c>
      <c r="D30" s="46" t="s">
        <v>37</v>
      </c>
      <c r="E30" s="31">
        <v>20</v>
      </c>
      <c r="F30" s="31"/>
      <c r="G30" s="32" t="s">
        <v>15</v>
      </c>
      <c r="H30" s="6" t="s">
        <v>44</v>
      </c>
      <c r="I30" s="9" t="s">
        <v>44</v>
      </c>
      <c r="J30" s="30">
        <v>2</v>
      </c>
      <c r="K30" s="10">
        <f>J30*E30</f>
        <v>40</v>
      </c>
      <c r="L30" s="10">
        <v>2008</v>
      </c>
      <c r="M30" s="10">
        <v>2010</v>
      </c>
      <c r="N30" s="25">
        <f t="shared" si="0"/>
        <v>2</v>
      </c>
    </row>
    <row r="31" spans="1:14" ht="28.5" x14ac:dyDescent="0.25">
      <c r="A31" t="s">
        <v>162</v>
      </c>
      <c r="B31" t="s">
        <v>151</v>
      </c>
      <c r="C31" s="31" t="s">
        <v>74</v>
      </c>
      <c r="D31" s="46" t="s">
        <v>31</v>
      </c>
      <c r="E31" s="31">
        <v>1</v>
      </c>
      <c r="F31" s="32" t="s">
        <v>14</v>
      </c>
      <c r="G31" s="32" t="s">
        <v>15</v>
      </c>
      <c r="H31" s="6" t="s">
        <v>75</v>
      </c>
      <c r="I31" s="8" t="s">
        <v>76</v>
      </c>
      <c r="J31" s="27">
        <v>1</v>
      </c>
      <c r="K31" s="10">
        <f>J31*E31</f>
        <v>1</v>
      </c>
      <c r="L31" s="10">
        <v>2011</v>
      </c>
      <c r="M31" s="10">
        <v>2012</v>
      </c>
      <c r="N31" s="25">
        <f t="shared" si="0"/>
        <v>1</v>
      </c>
    </row>
    <row r="32" spans="1:14" ht="28.5" customHeight="1" x14ac:dyDescent="0.25">
      <c r="A32" t="s">
        <v>161</v>
      </c>
      <c r="B32" t="s">
        <v>151</v>
      </c>
      <c r="C32" s="31" t="s">
        <v>77</v>
      </c>
      <c r="D32" s="46" t="s">
        <v>78</v>
      </c>
      <c r="E32" s="31">
        <v>2</v>
      </c>
      <c r="F32" s="32" t="s">
        <v>14</v>
      </c>
      <c r="G32" s="32" t="s">
        <v>15</v>
      </c>
      <c r="H32" s="6" t="s">
        <v>79</v>
      </c>
      <c r="I32" s="8" t="s">
        <v>39</v>
      </c>
      <c r="J32" s="27">
        <v>2</v>
      </c>
      <c r="K32" s="10">
        <f>J32*E32</f>
        <v>4</v>
      </c>
      <c r="L32" s="10">
        <v>2003</v>
      </c>
      <c r="M32" s="10">
        <v>2014</v>
      </c>
      <c r="N32" s="25">
        <f t="shared" si="0"/>
        <v>11</v>
      </c>
    </row>
    <row r="33" spans="1:14" ht="28.5" x14ac:dyDescent="0.25">
      <c r="B33" t="s">
        <v>37</v>
      </c>
      <c r="C33" s="31" t="s">
        <v>80</v>
      </c>
      <c r="D33" s="46" t="s">
        <v>81</v>
      </c>
      <c r="E33" s="31">
        <v>44</v>
      </c>
      <c r="F33" s="31"/>
      <c r="G33" s="32" t="s">
        <v>15</v>
      </c>
      <c r="H33" s="6" t="s">
        <v>38</v>
      </c>
      <c r="I33" s="9" t="s">
        <v>39</v>
      </c>
      <c r="J33" s="30">
        <v>0</v>
      </c>
      <c r="K33" s="10">
        <v>0</v>
      </c>
      <c r="L33" s="10">
        <v>1964</v>
      </c>
      <c r="M33" s="10">
        <v>2002</v>
      </c>
      <c r="N33" s="25">
        <f t="shared" si="0"/>
        <v>38</v>
      </c>
    </row>
    <row r="34" spans="1:14" x14ac:dyDescent="0.25">
      <c r="A34" t="s">
        <v>164</v>
      </c>
      <c r="B34" t="s">
        <v>151</v>
      </c>
      <c r="C34" s="60" t="s">
        <v>82</v>
      </c>
      <c r="D34" s="61" t="s">
        <v>83</v>
      </c>
      <c r="E34" s="60">
        <v>6</v>
      </c>
      <c r="F34" s="32" t="s">
        <v>14</v>
      </c>
      <c r="G34" s="62" t="s">
        <v>15</v>
      </c>
      <c r="H34" s="6" t="s">
        <v>84</v>
      </c>
      <c r="I34" s="8" t="s">
        <v>76</v>
      </c>
      <c r="J34" s="27">
        <v>1</v>
      </c>
      <c r="K34" s="10">
        <f>J34*E34</f>
        <v>6</v>
      </c>
      <c r="L34" s="10">
        <v>1985</v>
      </c>
      <c r="M34" s="10">
        <v>2013</v>
      </c>
      <c r="N34" s="25">
        <f t="shared" si="0"/>
        <v>28</v>
      </c>
    </row>
    <row r="35" spans="1:14" x14ac:dyDescent="0.25">
      <c r="C35" s="60"/>
      <c r="D35" s="61"/>
      <c r="E35" s="60"/>
      <c r="F35" s="32" t="s">
        <v>14</v>
      </c>
      <c r="G35" s="62"/>
      <c r="N35" s="25">
        <f t="shared" si="0"/>
        <v>0</v>
      </c>
    </row>
    <row r="36" spans="1:14" x14ac:dyDescent="0.25">
      <c r="A36" t="s">
        <v>161</v>
      </c>
      <c r="B36" t="s">
        <v>13</v>
      </c>
      <c r="C36" s="31" t="s">
        <v>85</v>
      </c>
      <c r="D36" s="46" t="s">
        <v>13</v>
      </c>
      <c r="E36" s="31">
        <v>38</v>
      </c>
      <c r="F36" s="32" t="s">
        <v>14</v>
      </c>
      <c r="G36" s="32" t="s">
        <v>15</v>
      </c>
      <c r="H36" s="6" t="s">
        <v>86</v>
      </c>
      <c r="I36" s="8" t="s">
        <v>21</v>
      </c>
      <c r="J36" s="33">
        <v>3.5</v>
      </c>
      <c r="K36" s="10">
        <f>J36*E36</f>
        <v>133</v>
      </c>
      <c r="L36" s="10">
        <v>2001</v>
      </c>
      <c r="M36" s="10">
        <v>2011</v>
      </c>
      <c r="N36" s="25">
        <f t="shared" si="0"/>
        <v>10</v>
      </c>
    </row>
    <row r="37" spans="1:14" x14ac:dyDescent="0.25">
      <c r="A37" t="s">
        <v>162</v>
      </c>
      <c r="B37" t="s">
        <v>13</v>
      </c>
      <c r="C37" s="31"/>
      <c r="D37" s="46" t="s">
        <v>13</v>
      </c>
      <c r="E37" s="31">
        <v>38</v>
      </c>
      <c r="F37" s="32"/>
      <c r="G37" s="32"/>
      <c r="H37" s="6" t="s">
        <v>76</v>
      </c>
      <c r="I37" s="8" t="s">
        <v>76</v>
      </c>
      <c r="J37" s="27">
        <v>1</v>
      </c>
      <c r="K37" s="10">
        <f>J37*E36</f>
        <v>38</v>
      </c>
    </row>
    <row r="38" spans="1:14" x14ac:dyDescent="0.25">
      <c r="A38" t="s">
        <v>163</v>
      </c>
      <c r="B38" t="s">
        <v>13</v>
      </c>
      <c r="C38" s="31"/>
      <c r="D38" s="46" t="s">
        <v>13</v>
      </c>
      <c r="E38" s="31">
        <v>38</v>
      </c>
      <c r="F38" s="32"/>
      <c r="G38" s="32"/>
      <c r="H38" s="6" t="s">
        <v>87</v>
      </c>
      <c r="I38" s="8" t="s">
        <v>87</v>
      </c>
      <c r="J38" s="27">
        <v>1</v>
      </c>
      <c r="K38" s="25">
        <f>J38*E36*0.7</f>
        <v>26.599999999999998</v>
      </c>
    </row>
    <row r="39" spans="1:14" x14ac:dyDescent="0.25">
      <c r="B39" t="s">
        <v>157</v>
      </c>
      <c r="C39" s="31" t="s">
        <v>88</v>
      </c>
      <c r="D39" s="46" t="s">
        <v>24</v>
      </c>
      <c r="E39" s="31">
        <v>146</v>
      </c>
      <c r="F39" s="32" t="s">
        <v>14</v>
      </c>
      <c r="G39" s="32" t="s">
        <v>15</v>
      </c>
      <c r="H39" s="6" t="s">
        <v>89</v>
      </c>
      <c r="I39" s="8" t="s">
        <v>39</v>
      </c>
      <c r="J39" s="27">
        <v>1</v>
      </c>
      <c r="K39" s="10">
        <v>146</v>
      </c>
      <c r="L39" s="10">
        <v>2004</v>
      </c>
      <c r="M39" s="10">
        <v>2016</v>
      </c>
      <c r="N39" s="25">
        <f t="shared" si="0"/>
        <v>12</v>
      </c>
    </row>
    <row r="40" spans="1:14" ht="28.5" x14ac:dyDescent="0.25">
      <c r="A40" t="s">
        <v>163</v>
      </c>
      <c r="B40" t="s">
        <v>151</v>
      </c>
      <c r="C40" s="31" t="s">
        <v>90</v>
      </c>
      <c r="D40" s="46" t="s">
        <v>91</v>
      </c>
      <c r="E40" s="31">
        <v>24</v>
      </c>
      <c r="F40" s="32" t="s">
        <v>14</v>
      </c>
      <c r="G40" s="32" t="s">
        <v>15</v>
      </c>
      <c r="H40" s="6" t="s">
        <v>58</v>
      </c>
      <c r="I40" s="8" t="s">
        <v>87</v>
      </c>
      <c r="N40" s="25">
        <f t="shared" si="0"/>
        <v>0</v>
      </c>
    </row>
    <row r="41" spans="1:14" x14ac:dyDescent="0.25">
      <c r="A41" t="s">
        <v>168</v>
      </c>
      <c r="B41" t="s">
        <v>151</v>
      </c>
      <c r="C41" s="31" t="s">
        <v>92</v>
      </c>
      <c r="D41" s="46" t="s">
        <v>93</v>
      </c>
      <c r="E41" s="31">
        <v>20</v>
      </c>
      <c r="F41" s="32" t="s">
        <v>14</v>
      </c>
      <c r="G41" s="32" t="s">
        <v>15</v>
      </c>
      <c r="H41" s="6" t="s">
        <v>44</v>
      </c>
      <c r="I41" s="8" t="s">
        <v>44</v>
      </c>
      <c r="J41" s="27">
        <v>2</v>
      </c>
      <c r="K41" s="10">
        <f>J41*E41</f>
        <v>40</v>
      </c>
      <c r="L41" s="10">
        <v>2014</v>
      </c>
      <c r="M41" s="10">
        <v>2016</v>
      </c>
      <c r="N41" s="25">
        <f t="shared" si="0"/>
        <v>2</v>
      </c>
    </row>
    <row r="42" spans="1:14" ht="28.5" x14ac:dyDescent="0.25">
      <c r="B42" t="s">
        <v>154</v>
      </c>
      <c r="C42" s="31" t="s">
        <v>94</v>
      </c>
      <c r="D42" s="46" t="s">
        <v>95</v>
      </c>
      <c r="E42" s="31">
        <v>212</v>
      </c>
      <c r="F42" s="31"/>
      <c r="G42" s="32" t="s">
        <v>15</v>
      </c>
      <c r="H42" s="6" t="s">
        <v>68</v>
      </c>
      <c r="I42" s="9" t="s">
        <v>68</v>
      </c>
      <c r="J42" s="30">
        <v>2</v>
      </c>
      <c r="K42" s="10">
        <f>J42*E42</f>
        <v>424</v>
      </c>
      <c r="L42" s="10">
        <v>1958</v>
      </c>
      <c r="M42" s="10">
        <v>2002</v>
      </c>
      <c r="N42" s="25">
        <f t="shared" si="0"/>
        <v>44</v>
      </c>
    </row>
    <row r="43" spans="1:14" ht="28.5" x14ac:dyDescent="0.25">
      <c r="B43" t="s">
        <v>154</v>
      </c>
      <c r="C43" s="31" t="s">
        <v>96</v>
      </c>
      <c r="D43" s="46" t="s">
        <v>95</v>
      </c>
      <c r="E43" s="31">
        <v>122</v>
      </c>
      <c r="F43" s="31"/>
      <c r="G43" s="32" t="s">
        <v>15</v>
      </c>
      <c r="H43" s="6" t="s">
        <v>68</v>
      </c>
      <c r="I43" s="9" t="s">
        <v>68</v>
      </c>
      <c r="J43" s="30">
        <v>2</v>
      </c>
      <c r="K43" s="10">
        <f t="shared" ref="K43:K44" si="1">J43*E43</f>
        <v>244</v>
      </c>
      <c r="L43" s="10">
        <v>1952</v>
      </c>
      <c r="M43" s="10">
        <v>1985</v>
      </c>
      <c r="N43" s="25">
        <f t="shared" si="0"/>
        <v>33</v>
      </c>
    </row>
    <row r="44" spans="1:14" ht="28.5" x14ac:dyDescent="0.25">
      <c r="B44" t="s">
        <v>154</v>
      </c>
      <c r="C44" s="3" t="s">
        <v>97</v>
      </c>
      <c r="D44" s="47" t="s">
        <v>95</v>
      </c>
      <c r="E44" s="3">
        <v>3</v>
      </c>
      <c r="F44" s="3"/>
      <c r="G44" s="4" t="s">
        <v>15</v>
      </c>
      <c r="H44" s="6" t="s">
        <v>68</v>
      </c>
      <c r="I44" s="9" t="s">
        <v>68</v>
      </c>
      <c r="J44" s="30">
        <v>2</v>
      </c>
      <c r="K44" s="10">
        <f t="shared" si="1"/>
        <v>6</v>
      </c>
      <c r="L44" s="10">
        <v>1960</v>
      </c>
      <c r="M44" s="10">
        <v>1990</v>
      </c>
      <c r="N44" s="25">
        <f t="shared" si="0"/>
        <v>30</v>
      </c>
    </row>
    <row r="45" spans="1:14" x14ac:dyDescent="0.25">
      <c r="A45" t="s">
        <v>163</v>
      </c>
      <c r="B45" t="s">
        <v>13</v>
      </c>
      <c r="C45" s="31" t="s">
        <v>98</v>
      </c>
      <c r="D45" s="46" t="s">
        <v>13</v>
      </c>
      <c r="E45" s="31">
        <v>14</v>
      </c>
      <c r="F45" s="32" t="s">
        <v>14</v>
      </c>
      <c r="G45" s="32" t="s">
        <v>15</v>
      </c>
      <c r="H45" s="6" t="s">
        <v>58</v>
      </c>
      <c r="I45" s="8" t="s">
        <v>87</v>
      </c>
      <c r="J45" s="27">
        <v>1</v>
      </c>
      <c r="K45" s="10">
        <f>J45*E45</f>
        <v>14</v>
      </c>
      <c r="L45" s="10">
        <v>2005</v>
      </c>
      <c r="M45" s="10">
        <v>2007</v>
      </c>
      <c r="N45" s="25">
        <f t="shared" si="0"/>
        <v>2</v>
      </c>
    </row>
    <row r="46" spans="1:14" x14ac:dyDescent="0.25">
      <c r="A46" t="s">
        <v>161</v>
      </c>
      <c r="B46" t="s">
        <v>13</v>
      </c>
      <c r="C46" s="31" t="s">
        <v>98</v>
      </c>
      <c r="D46" s="46" t="s">
        <v>13</v>
      </c>
      <c r="E46" s="31">
        <v>14</v>
      </c>
      <c r="F46" s="32" t="s">
        <v>14</v>
      </c>
      <c r="G46" s="32" t="s">
        <v>15</v>
      </c>
      <c r="H46" s="6" t="s">
        <v>99</v>
      </c>
      <c r="I46" s="8" t="s">
        <v>21</v>
      </c>
      <c r="J46" s="27">
        <v>3</v>
      </c>
      <c r="K46" s="10">
        <f>J46*E45</f>
        <v>42</v>
      </c>
      <c r="N46" s="25">
        <f t="shared" si="0"/>
        <v>0</v>
      </c>
    </row>
    <row r="47" spans="1:14" x14ac:dyDescent="0.25">
      <c r="A47" t="s">
        <v>163</v>
      </c>
      <c r="B47" t="s">
        <v>157</v>
      </c>
      <c r="C47" s="31" t="s">
        <v>100</v>
      </c>
      <c r="D47" s="46" t="s">
        <v>24</v>
      </c>
      <c r="E47" s="31">
        <v>232</v>
      </c>
      <c r="F47" s="32" t="s">
        <v>14</v>
      </c>
      <c r="G47" s="32" t="s">
        <v>15</v>
      </c>
      <c r="H47" s="6" t="s">
        <v>58</v>
      </c>
      <c r="I47" s="8" t="s">
        <v>87</v>
      </c>
      <c r="J47" s="27">
        <v>5</v>
      </c>
      <c r="K47" s="10">
        <f>J47*E47</f>
        <v>1160</v>
      </c>
      <c r="L47" s="10">
        <v>1996</v>
      </c>
      <c r="M47" s="10">
        <v>2016</v>
      </c>
      <c r="N47" s="25">
        <f>M47-L47</f>
        <v>20</v>
      </c>
    </row>
    <row r="48" spans="1:14" x14ac:dyDescent="0.25">
      <c r="A48" t="s">
        <v>168</v>
      </c>
      <c r="B48" t="s">
        <v>156</v>
      </c>
      <c r="C48" s="31" t="s">
        <v>101</v>
      </c>
      <c r="D48" s="46" t="s">
        <v>57</v>
      </c>
      <c r="E48" s="31">
        <v>5</v>
      </c>
      <c r="F48" s="31"/>
      <c r="G48" s="32" t="s">
        <v>15</v>
      </c>
      <c r="H48" s="6" t="s">
        <v>43</v>
      </c>
      <c r="I48" s="9" t="s">
        <v>44</v>
      </c>
      <c r="J48" s="30">
        <v>5</v>
      </c>
      <c r="K48" s="10">
        <f>J48*E48</f>
        <v>25</v>
      </c>
      <c r="L48" s="10">
        <v>2014</v>
      </c>
      <c r="M48" s="10">
        <v>2014</v>
      </c>
      <c r="N48" s="25">
        <f t="shared" ref="N48:N65" si="2">M48-L48</f>
        <v>0</v>
      </c>
    </row>
    <row r="49" spans="1:14" ht="28.5" customHeight="1" x14ac:dyDescent="0.25">
      <c r="A49" t="s">
        <v>166</v>
      </c>
      <c r="B49" t="s">
        <v>151</v>
      </c>
      <c r="C49" s="31" t="s">
        <v>102</v>
      </c>
      <c r="D49" s="46" t="s">
        <v>83</v>
      </c>
      <c r="E49" s="31">
        <v>21</v>
      </c>
      <c r="F49" s="32" t="s">
        <v>14</v>
      </c>
      <c r="G49" s="32" t="s">
        <v>15</v>
      </c>
      <c r="H49" s="6" t="s">
        <v>16</v>
      </c>
      <c r="I49" s="8" t="s">
        <v>17</v>
      </c>
      <c r="J49" s="27">
        <v>4</v>
      </c>
      <c r="K49" s="10">
        <f t="shared" ref="K49:K54" si="3">J49*E49</f>
        <v>84</v>
      </c>
      <c r="L49" s="10">
        <v>2007</v>
      </c>
      <c r="M49" s="10">
        <v>2015</v>
      </c>
      <c r="N49" s="25">
        <f t="shared" si="2"/>
        <v>8</v>
      </c>
    </row>
    <row r="50" spans="1:14" x14ac:dyDescent="0.25">
      <c r="A50" t="s">
        <v>163</v>
      </c>
      <c r="B50" t="s">
        <v>157</v>
      </c>
      <c r="C50" s="31" t="s">
        <v>103</v>
      </c>
      <c r="D50" s="46" t="s">
        <v>24</v>
      </c>
      <c r="E50" s="31">
        <v>700</v>
      </c>
      <c r="F50" s="32" t="s">
        <v>14</v>
      </c>
      <c r="G50" s="32" t="s">
        <v>15</v>
      </c>
      <c r="H50" s="6" t="s">
        <v>58</v>
      </c>
      <c r="I50" s="8" t="s">
        <v>87</v>
      </c>
      <c r="J50" s="27">
        <v>5</v>
      </c>
      <c r="K50" s="10">
        <f t="shared" si="3"/>
        <v>3500</v>
      </c>
      <c r="L50" s="10">
        <v>1980</v>
      </c>
      <c r="M50" s="10">
        <v>2016</v>
      </c>
      <c r="N50" s="25">
        <f t="shared" si="2"/>
        <v>36</v>
      </c>
    </row>
    <row r="51" spans="1:14" x14ac:dyDescent="0.25">
      <c r="A51" t="s">
        <v>168</v>
      </c>
      <c r="B51" t="s">
        <v>157</v>
      </c>
      <c r="C51" s="31" t="s">
        <v>104</v>
      </c>
      <c r="D51" s="46" t="s">
        <v>24</v>
      </c>
      <c r="E51" s="31">
        <v>136</v>
      </c>
      <c r="F51" s="32" t="s">
        <v>14</v>
      </c>
      <c r="G51" s="32" t="s">
        <v>15</v>
      </c>
      <c r="H51" s="6" t="s">
        <v>70</v>
      </c>
      <c r="I51" s="8" t="s">
        <v>44</v>
      </c>
      <c r="J51" s="27">
        <v>3</v>
      </c>
      <c r="K51" s="10">
        <f t="shared" si="3"/>
        <v>408</v>
      </c>
      <c r="L51" s="10">
        <v>2011</v>
      </c>
      <c r="M51" s="10">
        <v>2015</v>
      </c>
      <c r="N51" s="25">
        <f t="shared" si="2"/>
        <v>4</v>
      </c>
    </row>
    <row r="52" spans="1:14" ht="19.899999999999999" customHeight="1" x14ac:dyDescent="0.25">
      <c r="B52" t="s">
        <v>151</v>
      </c>
      <c r="C52" s="31" t="s">
        <v>105</v>
      </c>
      <c r="D52" s="46" t="s">
        <v>106</v>
      </c>
      <c r="E52" s="31">
        <v>6</v>
      </c>
      <c r="F52" s="31"/>
      <c r="G52" s="32" t="s">
        <v>15</v>
      </c>
      <c r="H52" s="6" t="s">
        <v>107</v>
      </c>
      <c r="I52" s="9" t="s">
        <v>17</v>
      </c>
      <c r="J52" s="30">
        <v>1</v>
      </c>
      <c r="K52" s="10">
        <f t="shared" si="3"/>
        <v>6</v>
      </c>
      <c r="L52" s="10">
        <v>2000</v>
      </c>
      <c r="M52" s="10">
        <v>2013</v>
      </c>
      <c r="N52" s="25">
        <f t="shared" si="2"/>
        <v>13</v>
      </c>
    </row>
    <row r="53" spans="1:14" x14ac:dyDescent="0.25">
      <c r="B53" t="s">
        <v>37</v>
      </c>
      <c r="C53" s="31" t="s">
        <v>108</v>
      </c>
      <c r="D53" s="46" t="s">
        <v>37</v>
      </c>
      <c r="E53" s="31">
        <v>7</v>
      </c>
      <c r="F53" s="32" t="s">
        <v>14</v>
      </c>
      <c r="G53" s="32" t="s">
        <v>15</v>
      </c>
      <c r="H53" s="6" t="s">
        <v>109</v>
      </c>
      <c r="I53" s="8" t="s">
        <v>39</v>
      </c>
      <c r="J53" s="27">
        <v>1</v>
      </c>
      <c r="K53" s="10">
        <f t="shared" si="3"/>
        <v>7</v>
      </c>
      <c r="L53" s="10">
        <v>2014</v>
      </c>
      <c r="M53" s="10">
        <v>2015</v>
      </c>
      <c r="N53" s="25">
        <f t="shared" si="2"/>
        <v>1</v>
      </c>
    </row>
    <row r="54" spans="1:14" x14ac:dyDescent="0.25">
      <c r="A54" t="s">
        <v>163</v>
      </c>
      <c r="B54" t="s">
        <v>151</v>
      </c>
      <c r="C54" s="31" t="s">
        <v>110</v>
      </c>
      <c r="D54" s="46" t="s">
        <v>78</v>
      </c>
      <c r="E54" s="31">
        <v>5</v>
      </c>
      <c r="F54" s="32" t="s">
        <v>14</v>
      </c>
      <c r="G54" s="32" t="s">
        <v>15</v>
      </c>
      <c r="H54" s="6" t="s">
        <v>58</v>
      </c>
      <c r="I54" s="8" t="s">
        <v>87</v>
      </c>
      <c r="J54" s="27">
        <v>3</v>
      </c>
      <c r="K54" s="10">
        <f t="shared" si="3"/>
        <v>15</v>
      </c>
      <c r="L54" s="10">
        <v>2013</v>
      </c>
      <c r="M54" s="10">
        <v>2014</v>
      </c>
      <c r="N54" s="25">
        <f t="shared" si="2"/>
        <v>1</v>
      </c>
    </row>
    <row r="55" spans="1:14" ht="28.5" customHeight="1" x14ac:dyDescent="0.25">
      <c r="A55" t="s">
        <v>165</v>
      </c>
      <c r="B55" t="s">
        <v>151</v>
      </c>
      <c r="C55" s="31" t="s">
        <v>111</v>
      </c>
      <c r="D55" s="46" t="s">
        <v>78</v>
      </c>
      <c r="E55" s="31">
        <v>11</v>
      </c>
      <c r="F55" s="32" t="s">
        <v>14</v>
      </c>
      <c r="G55" s="32" t="s">
        <v>15</v>
      </c>
      <c r="H55" s="6" t="s">
        <v>112</v>
      </c>
      <c r="I55" s="8" t="s">
        <v>113</v>
      </c>
      <c r="J55" s="27">
        <v>11</v>
      </c>
      <c r="K55" s="10">
        <v>11</v>
      </c>
      <c r="L55" s="10">
        <v>2007</v>
      </c>
      <c r="M55" s="10">
        <v>2011</v>
      </c>
      <c r="N55" s="25">
        <f t="shared" si="2"/>
        <v>4</v>
      </c>
    </row>
    <row r="56" spans="1:14" x14ac:dyDescent="0.25">
      <c r="A56" t="s">
        <v>162</v>
      </c>
      <c r="B56" t="s">
        <v>151</v>
      </c>
      <c r="C56" s="60" t="s">
        <v>114</v>
      </c>
      <c r="D56" s="61" t="s">
        <v>31</v>
      </c>
      <c r="E56" s="60">
        <v>13</v>
      </c>
      <c r="F56" s="32" t="s">
        <v>14</v>
      </c>
      <c r="G56" s="62" t="s">
        <v>15</v>
      </c>
      <c r="H56" s="6" t="s">
        <v>75</v>
      </c>
      <c r="I56" s="8" t="s">
        <v>76</v>
      </c>
      <c r="J56" s="27">
        <v>1</v>
      </c>
      <c r="K56" s="10">
        <f>J56*E56</f>
        <v>13</v>
      </c>
      <c r="L56" s="10">
        <v>2002</v>
      </c>
      <c r="M56" s="10">
        <v>2014</v>
      </c>
      <c r="N56" s="25">
        <f t="shared" si="2"/>
        <v>12</v>
      </c>
    </row>
    <row r="57" spans="1:14" x14ac:dyDescent="0.25">
      <c r="B57" t="s">
        <v>151</v>
      </c>
      <c r="C57" s="60"/>
      <c r="D57" s="61"/>
      <c r="E57" s="60"/>
      <c r="F57" s="32" t="s">
        <v>14</v>
      </c>
      <c r="G57" s="62"/>
      <c r="N57" s="25">
        <f t="shared" si="2"/>
        <v>0</v>
      </c>
    </row>
    <row r="58" spans="1:14" x14ac:dyDescent="0.25">
      <c r="A58" t="s">
        <v>161</v>
      </c>
      <c r="B58" t="s">
        <v>151</v>
      </c>
      <c r="C58" s="31" t="s">
        <v>115</v>
      </c>
      <c r="D58" s="46" t="s">
        <v>31</v>
      </c>
      <c r="E58" s="31">
        <v>1</v>
      </c>
      <c r="F58" s="32" t="s">
        <v>14</v>
      </c>
      <c r="G58" s="32" t="s">
        <v>15</v>
      </c>
      <c r="H58" s="6" t="s">
        <v>116</v>
      </c>
      <c r="I58" s="8" t="s">
        <v>21</v>
      </c>
      <c r="J58" s="27">
        <v>7</v>
      </c>
      <c r="K58" s="10">
        <f>J58*E58</f>
        <v>7</v>
      </c>
      <c r="L58" s="10">
        <v>2009</v>
      </c>
      <c r="M58" s="10">
        <v>2010</v>
      </c>
      <c r="N58" s="25">
        <f t="shared" si="2"/>
        <v>1</v>
      </c>
    </row>
    <row r="59" spans="1:14" x14ac:dyDescent="0.25">
      <c r="A59" t="s">
        <v>163</v>
      </c>
      <c r="B59" t="s">
        <v>157</v>
      </c>
      <c r="C59" s="31" t="s">
        <v>117</v>
      </c>
      <c r="D59" s="46" t="s">
        <v>24</v>
      </c>
      <c r="E59" s="31">
        <v>115</v>
      </c>
      <c r="F59" s="32" t="s">
        <v>14</v>
      </c>
      <c r="G59" s="32" t="s">
        <v>15</v>
      </c>
      <c r="H59" s="6" t="s">
        <v>58</v>
      </c>
      <c r="I59" s="8" t="s">
        <v>87</v>
      </c>
      <c r="J59" s="27">
        <v>5</v>
      </c>
      <c r="K59" s="10">
        <f>J59*E59</f>
        <v>575</v>
      </c>
      <c r="L59" s="10">
        <v>2000</v>
      </c>
      <c r="M59" s="10">
        <v>2016</v>
      </c>
      <c r="N59" s="25">
        <f t="shared" si="2"/>
        <v>16</v>
      </c>
    </row>
    <row r="60" spans="1:14" x14ac:dyDescent="0.25">
      <c r="A60" t="s">
        <v>163</v>
      </c>
      <c r="B60" t="s">
        <v>157</v>
      </c>
      <c r="C60" s="31" t="s">
        <v>118</v>
      </c>
      <c r="D60" s="46" t="s">
        <v>24</v>
      </c>
      <c r="E60" s="31">
        <v>4</v>
      </c>
      <c r="F60" s="32" t="s">
        <v>14</v>
      </c>
      <c r="G60" s="32" t="s">
        <v>15</v>
      </c>
      <c r="H60" s="6" t="s">
        <v>58</v>
      </c>
      <c r="I60" s="8" t="s">
        <v>87</v>
      </c>
      <c r="J60" s="27">
        <v>2</v>
      </c>
      <c r="K60" s="10">
        <f>J60*E60</f>
        <v>8</v>
      </c>
      <c r="L60" s="10">
        <v>2002</v>
      </c>
      <c r="M60" s="10">
        <v>2009</v>
      </c>
      <c r="N60" s="25">
        <f t="shared" si="2"/>
        <v>7</v>
      </c>
    </row>
    <row r="61" spans="1:14" x14ac:dyDescent="0.25">
      <c r="A61" t="s">
        <v>163</v>
      </c>
      <c r="B61" t="s">
        <v>151</v>
      </c>
      <c r="C61" s="31" t="s">
        <v>119</v>
      </c>
      <c r="D61" s="46" t="s">
        <v>91</v>
      </c>
      <c r="E61" s="31">
        <v>3</v>
      </c>
      <c r="F61" s="32" t="s">
        <v>14</v>
      </c>
      <c r="G61" s="32" t="s">
        <v>15</v>
      </c>
      <c r="H61" s="6" t="s">
        <v>148</v>
      </c>
      <c r="I61" s="8" t="s">
        <v>87</v>
      </c>
      <c r="J61" s="27">
        <v>1</v>
      </c>
      <c r="K61" s="10">
        <f>J61*E61</f>
        <v>3</v>
      </c>
      <c r="N61" s="25">
        <f t="shared" si="2"/>
        <v>0</v>
      </c>
    </row>
    <row r="62" spans="1:14" x14ac:dyDescent="0.25">
      <c r="A62" t="s">
        <v>166</v>
      </c>
      <c r="C62" s="34"/>
      <c r="D62" s="46"/>
      <c r="E62" s="34" t="s">
        <v>129</v>
      </c>
      <c r="F62" s="35"/>
      <c r="G62" s="35"/>
      <c r="H62" s="6" t="s">
        <v>149</v>
      </c>
      <c r="J62" s="27">
        <v>1</v>
      </c>
      <c r="K62" s="10">
        <f>J62*E61</f>
        <v>3</v>
      </c>
    </row>
    <row r="63" spans="1:14" ht="27.75" customHeight="1" x14ac:dyDescent="0.25">
      <c r="A63" t="s">
        <v>163</v>
      </c>
      <c r="B63" t="s">
        <v>151</v>
      </c>
      <c r="C63" s="60" t="s">
        <v>120</v>
      </c>
      <c r="D63" s="61" t="s">
        <v>121</v>
      </c>
      <c r="E63" s="60">
        <v>12</v>
      </c>
      <c r="F63" s="32" t="s">
        <v>14</v>
      </c>
      <c r="G63" s="62" t="s">
        <v>15</v>
      </c>
      <c r="H63" s="6" t="s">
        <v>147</v>
      </c>
      <c r="I63" s="8" t="s">
        <v>87</v>
      </c>
      <c r="J63" s="27">
        <v>2</v>
      </c>
      <c r="K63" s="10">
        <f>J63*E63</f>
        <v>24</v>
      </c>
      <c r="N63" s="25">
        <f t="shared" si="2"/>
        <v>0</v>
      </c>
    </row>
    <row r="64" spans="1:14" x14ac:dyDescent="0.25">
      <c r="C64" s="60"/>
      <c r="D64" s="61"/>
      <c r="E64" s="60"/>
      <c r="F64" s="32" t="s">
        <v>14</v>
      </c>
      <c r="G64" s="62"/>
      <c r="N64" s="25">
        <f t="shared" si="2"/>
        <v>0</v>
      </c>
    </row>
    <row r="65" spans="1:14" x14ac:dyDescent="0.25">
      <c r="A65" t="s">
        <v>161</v>
      </c>
      <c r="B65" t="s">
        <v>151</v>
      </c>
      <c r="C65" s="31" t="s">
        <v>122</v>
      </c>
      <c r="D65" s="46" t="s">
        <v>123</v>
      </c>
      <c r="E65" s="31">
        <v>7</v>
      </c>
      <c r="F65" s="32" t="s">
        <v>14</v>
      </c>
      <c r="G65" s="32" t="s">
        <v>124</v>
      </c>
      <c r="H65" s="6" t="s">
        <v>99</v>
      </c>
      <c r="I65" s="8" t="s">
        <v>21</v>
      </c>
      <c r="J65" s="27">
        <v>3</v>
      </c>
      <c r="K65" s="10">
        <f>J65*E65</f>
        <v>21</v>
      </c>
      <c r="N65" s="25">
        <f t="shared" si="2"/>
        <v>0</v>
      </c>
    </row>
    <row r="67" spans="1:14" ht="12.75" customHeight="1" x14ac:dyDescent="0.25">
      <c r="A67" t="s">
        <v>163</v>
      </c>
      <c r="B67" t="s">
        <v>157</v>
      </c>
      <c r="C67" s="23" t="s">
        <v>133</v>
      </c>
      <c r="D67" s="49" t="s">
        <v>24</v>
      </c>
      <c r="E67" s="23">
        <v>125</v>
      </c>
      <c r="F67" s="39" t="s">
        <v>134</v>
      </c>
      <c r="G67" s="39"/>
      <c r="H67" s="6" t="s">
        <v>58</v>
      </c>
      <c r="I67" s="8" t="s">
        <v>87</v>
      </c>
      <c r="J67" s="27">
        <v>3</v>
      </c>
      <c r="K67" s="10">
        <f t="shared" ref="K67:K72" si="4">J67*E67</f>
        <v>375</v>
      </c>
      <c r="M67" s="10">
        <v>2016</v>
      </c>
      <c r="N67" s="40"/>
    </row>
    <row r="68" spans="1:14" ht="12.75" customHeight="1" x14ac:dyDescent="0.25">
      <c r="A68" t="s">
        <v>163</v>
      </c>
      <c r="B68" t="s">
        <v>157</v>
      </c>
      <c r="C68" s="23" t="s">
        <v>135</v>
      </c>
      <c r="D68" s="49" t="s">
        <v>24</v>
      </c>
      <c r="E68" s="23">
        <v>5</v>
      </c>
      <c r="F68" s="39" t="s">
        <v>136</v>
      </c>
      <c r="G68" s="39"/>
      <c r="H68" s="6" t="s">
        <v>58</v>
      </c>
      <c r="I68" s="8" t="s">
        <v>87</v>
      </c>
      <c r="J68" s="27">
        <v>5</v>
      </c>
      <c r="K68" s="10">
        <f t="shared" si="4"/>
        <v>25</v>
      </c>
      <c r="M68" s="10">
        <v>2016</v>
      </c>
      <c r="N68" s="40"/>
    </row>
    <row r="69" spans="1:14" ht="45" x14ac:dyDescent="0.25">
      <c r="A69" t="s">
        <v>163</v>
      </c>
      <c r="B69" t="s">
        <v>157</v>
      </c>
      <c r="C69" s="23" t="s">
        <v>137</v>
      </c>
      <c r="D69" s="49" t="s">
        <v>138</v>
      </c>
      <c r="E69" s="23">
        <v>20</v>
      </c>
      <c r="F69" s="39" t="s">
        <v>139</v>
      </c>
      <c r="G69" s="39"/>
      <c r="H69" s="6" t="s">
        <v>58</v>
      </c>
      <c r="I69" s="8" t="s">
        <v>87</v>
      </c>
      <c r="J69" s="27">
        <v>5</v>
      </c>
      <c r="K69" s="10">
        <f t="shared" si="4"/>
        <v>100</v>
      </c>
      <c r="M69" s="10">
        <v>2016</v>
      </c>
      <c r="N69" s="40"/>
    </row>
    <row r="70" spans="1:14" ht="30" x14ac:dyDescent="0.25">
      <c r="A70" t="s">
        <v>163</v>
      </c>
      <c r="B70" t="s">
        <v>157</v>
      </c>
      <c r="C70" s="23" t="s">
        <v>140</v>
      </c>
      <c r="D70" s="49" t="s">
        <v>24</v>
      </c>
      <c r="E70" s="23">
        <v>7</v>
      </c>
      <c r="F70" s="39" t="s">
        <v>141</v>
      </c>
      <c r="G70" s="39"/>
      <c r="H70" s="6" t="s">
        <v>58</v>
      </c>
      <c r="I70" s="8" t="s">
        <v>87</v>
      </c>
      <c r="J70" s="27">
        <v>6</v>
      </c>
      <c r="K70" s="10">
        <f t="shared" si="4"/>
        <v>42</v>
      </c>
      <c r="M70" s="10">
        <v>2016</v>
      </c>
      <c r="N70" s="40"/>
    </row>
    <row r="71" spans="1:14" ht="45" x14ac:dyDescent="0.25">
      <c r="A71" t="s">
        <v>167</v>
      </c>
      <c r="B71" t="s">
        <v>157</v>
      </c>
      <c r="C71" s="23" t="s">
        <v>142</v>
      </c>
      <c r="D71" s="49" t="s">
        <v>24</v>
      </c>
      <c r="E71" s="23">
        <v>60</v>
      </c>
      <c r="F71" s="39" t="s">
        <v>143</v>
      </c>
      <c r="G71" s="39"/>
      <c r="H71" s="59" t="s">
        <v>21</v>
      </c>
      <c r="I71" s="8" t="s">
        <v>21</v>
      </c>
      <c r="J71" s="27">
        <v>4</v>
      </c>
      <c r="K71" s="10">
        <f t="shared" si="4"/>
        <v>240</v>
      </c>
      <c r="M71" s="10">
        <v>2016</v>
      </c>
      <c r="N71" s="40"/>
    </row>
    <row r="72" spans="1:14" ht="20.25" customHeight="1" x14ac:dyDescent="0.25">
      <c r="A72" t="s">
        <v>171</v>
      </c>
      <c r="B72" t="s">
        <v>157</v>
      </c>
      <c r="C72" s="23" t="s">
        <v>144</v>
      </c>
      <c r="D72" s="49" t="s">
        <v>24</v>
      </c>
      <c r="E72" s="23">
        <v>141</v>
      </c>
      <c r="F72" s="39" t="s">
        <v>145</v>
      </c>
      <c r="G72" s="39"/>
      <c r="H72" s="6" t="s">
        <v>146</v>
      </c>
      <c r="I72" s="8" t="s">
        <v>21</v>
      </c>
      <c r="J72" s="27">
        <v>4</v>
      </c>
      <c r="K72" s="10">
        <f t="shared" si="4"/>
        <v>564</v>
      </c>
      <c r="M72" s="10">
        <v>2016</v>
      </c>
      <c r="N72" s="40"/>
    </row>
    <row r="73" spans="1:14" ht="45" x14ac:dyDescent="0.25">
      <c r="C73" s="55"/>
      <c r="D73" s="56" t="s">
        <v>158</v>
      </c>
      <c r="E73" s="54" t="s">
        <v>160</v>
      </c>
      <c r="F73" s="54" t="s">
        <v>159</v>
      </c>
      <c r="G73" s="13" t="s">
        <v>126</v>
      </c>
    </row>
    <row r="74" spans="1:14" x14ac:dyDescent="0.25">
      <c r="C74" s="57" t="s">
        <v>87</v>
      </c>
      <c r="D74" s="25">
        <f t="shared" ref="D74:D81" si="5">SUMIF($I$4:$I$72,$C74,K$4:K$72)</f>
        <v>5943.6</v>
      </c>
      <c r="E74" s="10">
        <f>SUMIF($I$4:$I$72,$C74,E$4:E$72)</f>
        <v>1404</v>
      </c>
      <c r="F74" s="11">
        <f t="shared" ref="F74:F81" si="6">E74/$E$83</f>
        <v>0.49349736379613357</v>
      </c>
      <c r="G74" s="10">
        <f t="shared" ref="G74:G81" si="7">COUNTIF(I$4:I$72,C74)</f>
        <v>19</v>
      </c>
    </row>
    <row r="75" spans="1:14" x14ac:dyDescent="0.25">
      <c r="C75" s="57" t="s">
        <v>76</v>
      </c>
      <c r="D75" s="25">
        <f t="shared" si="5"/>
        <v>58</v>
      </c>
      <c r="E75" s="10">
        <f t="shared" ref="E75:E81" si="8">SUMIF(I$4:I$72,C75,E$4:E$72)</f>
        <v>58</v>
      </c>
      <c r="F75" s="11">
        <f t="shared" si="6"/>
        <v>2.0386643233743409E-2</v>
      </c>
      <c r="G75" s="10">
        <f t="shared" si="7"/>
        <v>4</v>
      </c>
    </row>
    <row r="76" spans="1:14" x14ac:dyDescent="0.25">
      <c r="C76" s="57" t="s">
        <v>44</v>
      </c>
      <c r="D76" s="25">
        <f t="shared" si="5"/>
        <v>972</v>
      </c>
      <c r="E76" s="10">
        <f t="shared" si="8"/>
        <v>297</v>
      </c>
      <c r="F76" s="11">
        <f t="shared" si="6"/>
        <v>0.10439367311072056</v>
      </c>
      <c r="G76" s="10">
        <f t="shared" si="7"/>
        <v>7</v>
      </c>
    </row>
    <row r="77" spans="1:14" x14ac:dyDescent="0.25">
      <c r="C77" s="57" t="s">
        <v>21</v>
      </c>
      <c r="D77" s="25">
        <f t="shared" si="5"/>
        <v>1128</v>
      </c>
      <c r="E77" s="10">
        <f t="shared" si="8"/>
        <v>288</v>
      </c>
      <c r="F77" s="11">
        <f t="shared" si="6"/>
        <v>0.10123022847100176</v>
      </c>
      <c r="G77" s="10">
        <f t="shared" si="7"/>
        <v>11</v>
      </c>
    </row>
    <row r="78" spans="1:14" x14ac:dyDescent="0.25">
      <c r="C78" s="57" t="s">
        <v>113</v>
      </c>
      <c r="D78" s="25">
        <f t="shared" si="5"/>
        <v>11</v>
      </c>
      <c r="E78" s="10">
        <f t="shared" si="8"/>
        <v>11</v>
      </c>
      <c r="F78" s="11">
        <f t="shared" si="6"/>
        <v>3.8664323374340949E-3</v>
      </c>
      <c r="G78" s="10">
        <f t="shared" si="7"/>
        <v>1</v>
      </c>
    </row>
    <row r="79" spans="1:14" x14ac:dyDescent="0.25">
      <c r="C79" s="57" t="s">
        <v>127</v>
      </c>
      <c r="D79" s="25">
        <f t="shared" si="5"/>
        <v>265</v>
      </c>
      <c r="E79" s="10">
        <f t="shared" si="8"/>
        <v>85</v>
      </c>
      <c r="F79" s="11">
        <f t="shared" si="6"/>
        <v>2.9876977152899824E-2</v>
      </c>
      <c r="G79" s="10">
        <f t="shared" si="7"/>
        <v>7</v>
      </c>
    </row>
    <row r="80" spans="1:14" x14ac:dyDescent="0.25">
      <c r="C80" s="57" t="s">
        <v>39</v>
      </c>
      <c r="D80" s="25">
        <f t="shared" si="5"/>
        <v>191</v>
      </c>
      <c r="E80" s="10">
        <f t="shared" si="8"/>
        <v>359</v>
      </c>
      <c r="F80" s="11">
        <f t="shared" si="6"/>
        <v>0.12618629173989454</v>
      </c>
      <c r="G80" s="10">
        <f t="shared" si="7"/>
        <v>10</v>
      </c>
    </row>
    <row r="81" spans="2:16" x14ac:dyDescent="0.25">
      <c r="C81" s="57" t="s">
        <v>68</v>
      </c>
      <c r="D81" s="25">
        <f t="shared" si="5"/>
        <v>674</v>
      </c>
      <c r="E81" s="10">
        <f t="shared" si="8"/>
        <v>343</v>
      </c>
      <c r="F81" s="11">
        <f t="shared" si="6"/>
        <v>0.12056239015817223</v>
      </c>
      <c r="G81" s="10">
        <f t="shared" si="7"/>
        <v>4</v>
      </c>
      <c r="H81" t="s">
        <v>150</v>
      </c>
    </row>
    <row r="82" spans="2:16" x14ac:dyDescent="0.25">
      <c r="C82" s="57" t="s">
        <v>129</v>
      </c>
      <c r="D82" s="25"/>
      <c r="E82" s="10" t="s">
        <v>129</v>
      </c>
      <c r="F82" s="10"/>
      <c r="G82" s="10"/>
    </row>
    <row r="83" spans="2:16" ht="16.5" thickBot="1" x14ac:dyDescent="0.3">
      <c r="C83" s="57" t="s">
        <v>130</v>
      </c>
      <c r="D83" s="50">
        <f>SUM(D74:D82)</f>
        <v>9242.6</v>
      </c>
      <c r="E83" s="14">
        <f>SUM(E74:E82)</f>
        <v>2845</v>
      </c>
      <c r="F83" s="53">
        <f>SUM(F74:F81)</f>
        <v>1</v>
      </c>
      <c r="G83" s="14">
        <f>SUM(G74:G82)</f>
        <v>63</v>
      </c>
    </row>
    <row r="84" spans="2:16" ht="16.5" thickTop="1" x14ac:dyDescent="0.25">
      <c r="F84" t="s">
        <v>129</v>
      </c>
      <c r="I84" s="42" t="s">
        <v>87</v>
      </c>
      <c r="J84" s="42" t="s">
        <v>76</v>
      </c>
      <c r="K84" s="42" t="s">
        <v>44</v>
      </c>
      <c r="L84" s="42" t="s">
        <v>21</v>
      </c>
      <c r="M84" s="42" t="s">
        <v>113</v>
      </c>
      <c r="N84" s="42" t="s">
        <v>127</v>
      </c>
      <c r="O84" s="42" t="s">
        <v>39</v>
      </c>
      <c r="P84" s="42" t="s">
        <v>68</v>
      </c>
    </row>
    <row r="85" spans="2:16" x14ac:dyDescent="0.25">
      <c r="B85" t="s">
        <v>13</v>
      </c>
      <c r="C85" s="23" t="s">
        <v>13</v>
      </c>
      <c r="D85" s="25">
        <f t="shared" ref="D85:D106" si="9">SUMIF($D$4:$D$72,$C85,K$4:K$72)</f>
        <v>400.6</v>
      </c>
      <c r="E85" s="25">
        <f t="shared" ref="E85:E106" si="10">SUMIF(D$4:D$72,C85,E$4:E$72)</f>
        <v>191</v>
      </c>
      <c r="F85" s="11">
        <f t="shared" ref="F85:F93" si="11">E85/$E$83</f>
        <v>6.7135325131810197E-2</v>
      </c>
      <c r="G85" s="10">
        <f>COUNTIF(D$4:D$65,C85)</f>
        <v>6</v>
      </c>
      <c r="H85" s="48">
        <f>SUM(I85:P85)</f>
        <v>400.6</v>
      </c>
      <c r="I85" s="52">
        <f t="shared" ref="I85:P85" si="12">SUMIFS($K$4:$K$72,$I$4:$I$72,I$84,$D$4:$D$72,$C85)</f>
        <v>40.599999999999994</v>
      </c>
      <c r="J85" s="52">
        <f t="shared" si="12"/>
        <v>38</v>
      </c>
      <c r="K85" s="52">
        <f t="shared" si="12"/>
        <v>0</v>
      </c>
      <c r="L85" s="52">
        <f t="shared" si="12"/>
        <v>175</v>
      </c>
      <c r="M85" s="52">
        <f t="shared" si="12"/>
        <v>0</v>
      </c>
      <c r="N85" s="52">
        <f t="shared" si="12"/>
        <v>147</v>
      </c>
      <c r="O85" s="52">
        <f t="shared" si="12"/>
        <v>0</v>
      </c>
      <c r="P85" s="41">
        <f t="shared" si="12"/>
        <v>0</v>
      </c>
    </row>
    <row r="86" spans="2:16" x14ac:dyDescent="0.25">
      <c r="B86" t="s">
        <v>151</v>
      </c>
      <c r="C86" s="23" t="s">
        <v>121</v>
      </c>
      <c r="D86" s="25">
        <f t="shared" si="9"/>
        <v>24</v>
      </c>
      <c r="E86" s="10">
        <f t="shared" si="10"/>
        <v>12</v>
      </c>
      <c r="F86" s="11">
        <f t="shared" si="11"/>
        <v>4.2179261862917402E-3</v>
      </c>
      <c r="G86" s="10">
        <f t="shared" ref="G86:G106" si="13">COUNTIF(D$4:D$65,C86)</f>
        <v>1</v>
      </c>
      <c r="H86" s="48">
        <f t="shared" ref="H86:H106" si="14">SUM(I86:P86)</f>
        <v>24</v>
      </c>
      <c r="I86" s="52">
        <f t="shared" ref="I86:I106" si="15">SUMIFS($K$4:$K$72,$I$4:$I$72,I$84,$D$4:$D$72,$C86)</f>
        <v>24</v>
      </c>
      <c r="J86" s="52">
        <f t="shared" ref="J86:P86" si="16">SUMIFS($K$4:$K$72,$I$4:$I$72,J$84,$D$4:$D$72,$C86)</f>
        <v>0</v>
      </c>
      <c r="K86" s="52">
        <f t="shared" si="16"/>
        <v>0</v>
      </c>
      <c r="L86" s="52">
        <f t="shared" si="16"/>
        <v>0</v>
      </c>
      <c r="M86" s="52">
        <f t="shared" si="16"/>
        <v>0</v>
      </c>
      <c r="N86" s="52">
        <f t="shared" si="16"/>
        <v>0</v>
      </c>
      <c r="O86" s="52">
        <f t="shared" si="16"/>
        <v>0</v>
      </c>
      <c r="P86" s="41">
        <f t="shared" si="16"/>
        <v>0</v>
      </c>
    </row>
    <row r="87" spans="2:16" ht="28.5" x14ac:dyDescent="0.25">
      <c r="B87" t="s">
        <v>152</v>
      </c>
      <c r="C87" s="23" t="s">
        <v>19</v>
      </c>
      <c r="D87" s="25">
        <f t="shared" si="9"/>
        <v>36</v>
      </c>
      <c r="E87" s="10">
        <f t="shared" si="10"/>
        <v>6</v>
      </c>
      <c r="F87" s="11">
        <f t="shared" si="11"/>
        <v>2.1089630931458701E-3</v>
      </c>
      <c r="G87" s="10">
        <f t="shared" si="13"/>
        <v>1</v>
      </c>
      <c r="H87" s="48">
        <f t="shared" si="14"/>
        <v>36</v>
      </c>
      <c r="I87" s="52">
        <f t="shared" si="15"/>
        <v>0</v>
      </c>
      <c r="J87" s="52">
        <f t="shared" ref="J87:P96" si="17">SUMIFS($K$4:$K$72,$I$4:$I$72,J$84,$D$4:$D$72,$C87)</f>
        <v>0</v>
      </c>
      <c r="K87" s="52">
        <f t="shared" si="17"/>
        <v>0</v>
      </c>
      <c r="L87" s="52">
        <f t="shared" si="17"/>
        <v>36</v>
      </c>
      <c r="M87" s="52">
        <f t="shared" si="17"/>
        <v>0</v>
      </c>
      <c r="N87" s="52">
        <f t="shared" si="17"/>
        <v>0</v>
      </c>
      <c r="O87" s="52">
        <f t="shared" si="17"/>
        <v>0</v>
      </c>
      <c r="P87" s="41">
        <f t="shared" si="17"/>
        <v>0</v>
      </c>
    </row>
    <row r="88" spans="2:16" x14ac:dyDescent="0.25">
      <c r="B88" t="s">
        <v>157</v>
      </c>
      <c r="C88" s="23" t="s">
        <v>138</v>
      </c>
      <c r="D88" s="25">
        <f t="shared" si="9"/>
        <v>100</v>
      </c>
      <c r="E88" s="10">
        <f t="shared" si="10"/>
        <v>20</v>
      </c>
      <c r="F88" s="11">
        <f t="shared" ref="F88" si="18">E88/$E$83</f>
        <v>7.0298769771528994E-3</v>
      </c>
      <c r="G88" s="10">
        <f t="shared" ref="G88" si="19">COUNTIF(D$4:D$65,C88)</f>
        <v>0</v>
      </c>
      <c r="H88" s="48">
        <f t="shared" ref="H88" si="20">SUM(I88:P88)</f>
        <v>100</v>
      </c>
      <c r="I88" s="52">
        <f t="shared" si="15"/>
        <v>100</v>
      </c>
      <c r="J88" s="52">
        <f t="shared" si="17"/>
        <v>0</v>
      </c>
      <c r="K88" s="52">
        <f t="shared" si="17"/>
        <v>0</v>
      </c>
      <c r="L88" s="52">
        <f t="shared" si="17"/>
        <v>0</v>
      </c>
      <c r="M88" s="52">
        <f t="shared" si="17"/>
        <v>0</v>
      </c>
      <c r="N88" s="52">
        <f t="shared" si="17"/>
        <v>0</v>
      </c>
      <c r="O88" s="52">
        <f t="shared" si="17"/>
        <v>0</v>
      </c>
      <c r="P88" s="41">
        <f t="shared" si="17"/>
        <v>0</v>
      </c>
    </row>
    <row r="89" spans="2:16" x14ac:dyDescent="0.25">
      <c r="B89" t="s">
        <v>153</v>
      </c>
      <c r="C89" s="23" t="s">
        <v>72</v>
      </c>
      <c r="D89" s="25">
        <f t="shared" si="9"/>
        <v>2</v>
      </c>
      <c r="E89" s="10">
        <f t="shared" si="10"/>
        <v>1</v>
      </c>
      <c r="F89" s="11">
        <f t="shared" si="11"/>
        <v>3.5149384885764501E-4</v>
      </c>
      <c r="G89" s="10">
        <f t="shared" si="13"/>
        <v>1</v>
      </c>
      <c r="H89" s="48">
        <f t="shared" si="14"/>
        <v>2</v>
      </c>
      <c r="I89" s="52">
        <f t="shared" si="15"/>
        <v>0</v>
      </c>
      <c r="J89" s="52">
        <f t="shared" si="17"/>
        <v>0</v>
      </c>
      <c r="K89" s="52">
        <f t="shared" si="17"/>
        <v>0</v>
      </c>
      <c r="L89" s="52">
        <f t="shared" si="17"/>
        <v>2</v>
      </c>
      <c r="M89" s="52">
        <f t="shared" si="17"/>
        <v>0</v>
      </c>
      <c r="N89" s="52">
        <f t="shared" si="17"/>
        <v>0</v>
      </c>
      <c r="O89" s="52">
        <f t="shared" si="17"/>
        <v>0</v>
      </c>
      <c r="P89" s="41">
        <f t="shared" si="17"/>
        <v>0</v>
      </c>
    </row>
    <row r="90" spans="2:16" x14ac:dyDescent="0.25">
      <c r="B90" t="s">
        <v>37</v>
      </c>
      <c r="C90" s="23" t="s">
        <v>37</v>
      </c>
      <c r="D90" s="25">
        <f t="shared" si="9"/>
        <v>275</v>
      </c>
      <c r="E90" s="10">
        <f t="shared" si="10"/>
        <v>124</v>
      </c>
      <c r="F90" s="11">
        <f t="shared" si="11"/>
        <v>4.3585237258347981E-2</v>
      </c>
      <c r="G90" s="10">
        <f t="shared" si="13"/>
        <v>4</v>
      </c>
      <c r="H90" s="48">
        <f t="shared" si="14"/>
        <v>275</v>
      </c>
      <c r="I90" s="52">
        <f t="shared" si="15"/>
        <v>0</v>
      </c>
      <c r="J90" s="52">
        <f t="shared" si="17"/>
        <v>0</v>
      </c>
      <c r="K90" s="52">
        <f t="shared" si="17"/>
        <v>268</v>
      </c>
      <c r="L90" s="52">
        <f t="shared" si="17"/>
        <v>0</v>
      </c>
      <c r="M90" s="52">
        <f t="shared" si="17"/>
        <v>0</v>
      </c>
      <c r="N90" s="52">
        <f t="shared" si="17"/>
        <v>0</v>
      </c>
      <c r="O90" s="52">
        <f t="shared" si="17"/>
        <v>7</v>
      </c>
      <c r="P90" s="41">
        <f t="shared" si="17"/>
        <v>0</v>
      </c>
    </row>
    <row r="91" spans="2:16" x14ac:dyDescent="0.25">
      <c r="B91" t="s">
        <v>151</v>
      </c>
      <c r="C91" s="23" t="s">
        <v>54</v>
      </c>
      <c r="D91" s="25">
        <f t="shared" si="9"/>
        <v>96</v>
      </c>
      <c r="E91" s="10">
        <f t="shared" si="10"/>
        <v>32</v>
      </c>
      <c r="F91" s="11">
        <f t="shared" si="11"/>
        <v>1.124780316344464E-2</v>
      </c>
      <c r="G91" s="10">
        <f t="shared" si="13"/>
        <v>1</v>
      </c>
      <c r="H91" s="48">
        <f t="shared" si="14"/>
        <v>96</v>
      </c>
      <c r="I91" s="52">
        <f t="shared" si="15"/>
        <v>0</v>
      </c>
      <c r="J91" s="52">
        <f t="shared" si="17"/>
        <v>0</v>
      </c>
      <c r="K91" s="52">
        <f t="shared" si="17"/>
        <v>96</v>
      </c>
      <c r="L91" s="52">
        <f t="shared" si="17"/>
        <v>0</v>
      </c>
      <c r="M91" s="52">
        <f t="shared" si="17"/>
        <v>0</v>
      </c>
      <c r="N91" s="52">
        <f t="shared" si="17"/>
        <v>0</v>
      </c>
      <c r="O91" s="52">
        <f t="shared" si="17"/>
        <v>0</v>
      </c>
      <c r="P91" s="41">
        <f t="shared" si="17"/>
        <v>0</v>
      </c>
    </row>
    <row r="92" spans="2:16" x14ac:dyDescent="0.25">
      <c r="B92" t="s">
        <v>151</v>
      </c>
      <c r="C92" s="23" t="s">
        <v>50</v>
      </c>
      <c r="D92" s="25">
        <f t="shared" si="9"/>
        <v>170</v>
      </c>
      <c r="E92" s="10">
        <f t="shared" si="10"/>
        <v>34</v>
      </c>
      <c r="F92" s="11">
        <f t="shared" si="11"/>
        <v>1.1950790861159929E-2</v>
      </c>
      <c r="G92" s="10">
        <f t="shared" si="13"/>
        <v>2</v>
      </c>
      <c r="H92" s="48">
        <f t="shared" si="14"/>
        <v>170</v>
      </c>
      <c r="I92" s="52">
        <f t="shared" si="15"/>
        <v>0</v>
      </c>
      <c r="J92" s="52">
        <f t="shared" si="17"/>
        <v>0</v>
      </c>
      <c r="K92" s="52">
        <f t="shared" si="17"/>
        <v>135</v>
      </c>
      <c r="L92" s="52">
        <f t="shared" si="17"/>
        <v>35</v>
      </c>
      <c r="M92" s="52">
        <f t="shared" si="17"/>
        <v>0</v>
      </c>
      <c r="N92" s="52">
        <f t="shared" si="17"/>
        <v>0</v>
      </c>
      <c r="O92" s="52">
        <f t="shared" si="17"/>
        <v>0</v>
      </c>
      <c r="P92" s="41">
        <f t="shared" si="17"/>
        <v>0</v>
      </c>
    </row>
    <row r="93" spans="2:16" ht="42.75" x14ac:dyDescent="0.25">
      <c r="B93" t="s">
        <v>154</v>
      </c>
      <c r="C93" s="23" t="s">
        <v>95</v>
      </c>
      <c r="D93" s="25">
        <f t="shared" si="9"/>
        <v>674</v>
      </c>
      <c r="E93" s="10">
        <f t="shared" si="10"/>
        <v>337</v>
      </c>
      <c r="F93" s="11">
        <f t="shared" si="11"/>
        <v>0.11845342706502636</v>
      </c>
      <c r="G93" s="10">
        <f t="shared" si="13"/>
        <v>3</v>
      </c>
      <c r="H93" s="48">
        <f t="shared" si="14"/>
        <v>674</v>
      </c>
      <c r="I93" s="52">
        <f t="shared" si="15"/>
        <v>0</v>
      </c>
      <c r="J93" s="52">
        <f t="shared" si="17"/>
        <v>0</v>
      </c>
      <c r="K93" s="52">
        <f t="shared" si="17"/>
        <v>0</v>
      </c>
      <c r="L93" s="52">
        <f t="shared" si="17"/>
        <v>0</v>
      </c>
      <c r="M93" s="52">
        <f t="shared" si="17"/>
        <v>0</v>
      </c>
      <c r="N93" s="52">
        <f t="shared" si="17"/>
        <v>0</v>
      </c>
      <c r="O93" s="52">
        <f t="shared" si="17"/>
        <v>0</v>
      </c>
      <c r="P93" s="41">
        <f t="shared" si="17"/>
        <v>674</v>
      </c>
    </row>
    <row r="94" spans="2:16" x14ac:dyDescent="0.25">
      <c r="B94" t="s">
        <v>151</v>
      </c>
      <c r="C94" s="23" t="s">
        <v>83</v>
      </c>
      <c r="D94" s="25">
        <f t="shared" si="9"/>
        <v>90</v>
      </c>
      <c r="E94" s="10">
        <f t="shared" si="10"/>
        <v>27</v>
      </c>
      <c r="F94" s="11">
        <f t="shared" ref="F94:F106" si="21">E94/$E$83</f>
        <v>9.4903339191564143E-3</v>
      </c>
      <c r="G94" s="10">
        <f t="shared" si="13"/>
        <v>2</v>
      </c>
      <c r="H94" s="48">
        <f t="shared" si="14"/>
        <v>90</v>
      </c>
      <c r="I94" s="52">
        <f t="shared" si="15"/>
        <v>0</v>
      </c>
      <c r="J94" s="52">
        <f t="shared" si="17"/>
        <v>6</v>
      </c>
      <c r="K94" s="52">
        <f t="shared" si="17"/>
        <v>0</v>
      </c>
      <c r="L94" s="52">
        <f t="shared" si="17"/>
        <v>0</v>
      </c>
      <c r="M94" s="52">
        <f t="shared" si="17"/>
        <v>0</v>
      </c>
      <c r="N94" s="52">
        <f t="shared" si="17"/>
        <v>84</v>
      </c>
      <c r="O94" s="52">
        <f t="shared" si="17"/>
        <v>0</v>
      </c>
      <c r="P94" s="41">
        <f t="shared" si="17"/>
        <v>0</v>
      </c>
    </row>
    <row r="95" spans="2:16" x14ac:dyDescent="0.25">
      <c r="B95" t="s">
        <v>151</v>
      </c>
      <c r="C95" s="23" t="s">
        <v>78</v>
      </c>
      <c r="D95" s="25">
        <f t="shared" si="9"/>
        <v>30</v>
      </c>
      <c r="E95" s="10">
        <f t="shared" si="10"/>
        <v>18</v>
      </c>
      <c r="F95" s="11">
        <f t="shared" si="21"/>
        <v>6.3268892794376098E-3</v>
      </c>
      <c r="G95" s="10">
        <f t="shared" si="13"/>
        <v>3</v>
      </c>
      <c r="H95" s="48">
        <f t="shared" si="14"/>
        <v>30</v>
      </c>
      <c r="I95" s="52">
        <f t="shared" si="15"/>
        <v>15</v>
      </c>
      <c r="J95" s="52">
        <f t="shared" si="17"/>
        <v>0</v>
      </c>
      <c r="K95" s="52">
        <f t="shared" si="17"/>
        <v>0</v>
      </c>
      <c r="L95" s="52">
        <f t="shared" si="17"/>
        <v>0</v>
      </c>
      <c r="M95" s="52">
        <f t="shared" si="17"/>
        <v>11</v>
      </c>
      <c r="N95" s="52">
        <f t="shared" si="17"/>
        <v>0</v>
      </c>
      <c r="O95" s="52">
        <f t="shared" si="17"/>
        <v>4</v>
      </c>
      <c r="P95" s="41">
        <f t="shared" si="17"/>
        <v>0</v>
      </c>
    </row>
    <row r="96" spans="2:16" x14ac:dyDescent="0.25">
      <c r="B96" t="s">
        <v>64</v>
      </c>
      <c r="C96" s="23" t="s">
        <v>64</v>
      </c>
      <c r="D96" s="25">
        <f t="shared" si="9"/>
        <v>4</v>
      </c>
      <c r="E96" s="10">
        <f t="shared" si="10"/>
        <v>1</v>
      </c>
      <c r="F96" s="11">
        <f t="shared" si="21"/>
        <v>3.5149384885764501E-4</v>
      </c>
      <c r="G96" s="10">
        <f t="shared" si="13"/>
        <v>1</v>
      </c>
      <c r="H96" s="48">
        <f t="shared" si="14"/>
        <v>4</v>
      </c>
      <c r="I96" s="52">
        <f t="shared" si="15"/>
        <v>0</v>
      </c>
      <c r="J96" s="52">
        <f t="shared" si="17"/>
        <v>0</v>
      </c>
      <c r="K96" s="52">
        <f t="shared" si="17"/>
        <v>0</v>
      </c>
      <c r="L96" s="52">
        <f t="shared" si="17"/>
        <v>0</v>
      </c>
      <c r="M96" s="52">
        <f t="shared" si="17"/>
        <v>0</v>
      </c>
      <c r="N96" s="52">
        <f t="shared" si="17"/>
        <v>0</v>
      </c>
      <c r="O96" s="52">
        <f t="shared" si="17"/>
        <v>4</v>
      </c>
      <c r="P96" s="41">
        <f t="shared" si="17"/>
        <v>0</v>
      </c>
    </row>
    <row r="97" spans="2:16" x14ac:dyDescent="0.25">
      <c r="B97" t="s">
        <v>151</v>
      </c>
      <c r="C97" s="23" t="s">
        <v>31</v>
      </c>
      <c r="D97" s="25">
        <f t="shared" si="9"/>
        <v>48</v>
      </c>
      <c r="E97" s="10">
        <f t="shared" si="10"/>
        <v>24</v>
      </c>
      <c r="F97" s="11">
        <f t="shared" si="21"/>
        <v>8.4358523725834803E-3</v>
      </c>
      <c r="G97" s="10">
        <f t="shared" si="13"/>
        <v>6</v>
      </c>
      <c r="H97" s="48">
        <f t="shared" si="14"/>
        <v>48</v>
      </c>
      <c r="I97" s="52">
        <f t="shared" si="15"/>
        <v>0</v>
      </c>
      <c r="J97" s="52">
        <f t="shared" ref="J97:P106" si="22">SUMIFS($K$4:$K$72,$I$4:$I$72,J$84,$D$4:$D$72,$C97)</f>
        <v>14</v>
      </c>
      <c r="K97" s="52">
        <f t="shared" si="22"/>
        <v>0</v>
      </c>
      <c r="L97" s="52">
        <f t="shared" si="22"/>
        <v>7</v>
      </c>
      <c r="M97" s="52">
        <f t="shared" si="22"/>
        <v>0</v>
      </c>
      <c r="N97" s="52">
        <f t="shared" si="22"/>
        <v>19</v>
      </c>
      <c r="O97" s="52">
        <f t="shared" si="22"/>
        <v>8</v>
      </c>
      <c r="P97" s="41">
        <f t="shared" si="22"/>
        <v>0</v>
      </c>
    </row>
    <row r="98" spans="2:16" x14ac:dyDescent="0.25">
      <c r="B98" t="s">
        <v>156</v>
      </c>
      <c r="C98" s="23" t="s">
        <v>57</v>
      </c>
      <c r="D98" s="25">
        <f t="shared" si="9"/>
        <v>25</v>
      </c>
      <c r="E98" s="10">
        <f t="shared" si="10"/>
        <v>7</v>
      </c>
      <c r="F98" s="11">
        <f t="shared" si="21"/>
        <v>2.4604569420035149E-3</v>
      </c>
      <c r="G98" s="10">
        <f t="shared" si="13"/>
        <v>3</v>
      </c>
      <c r="H98" s="48">
        <f t="shared" si="14"/>
        <v>25</v>
      </c>
      <c r="I98" s="52">
        <f t="shared" si="15"/>
        <v>0</v>
      </c>
      <c r="J98" s="52">
        <f t="shared" si="22"/>
        <v>0</v>
      </c>
      <c r="K98" s="52">
        <f t="shared" si="22"/>
        <v>25</v>
      </c>
      <c r="L98" s="52">
        <f t="shared" si="22"/>
        <v>0</v>
      </c>
      <c r="M98" s="52">
        <f t="shared" si="22"/>
        <v>0</v>
      </c>
      <c r="N98" s="52">
        <f t="shared" si="22"/>
        <v>0</v>
      </c>
      <c r="O98" s="52">
        <f t="shared" si="22"/>
        <v>0</v>
      </c>
      <c r="P98" s="41">
        <f t="shared" si="22"/>
        <v>0</v>
      </c>
    </row>
    <row r="99" spans="2:16" x14ac:dyDescent="0.25">
      <c r="B99" t="s">
        <v>37</v>
      </c>
      <c r="C99" s="23" t="s">
        <v>81</v>
      </c>
      <c r="D99" s="25">
        <f t="shared" si="9"/>
        <v>0</v>
      </c>
      <c r="E99" s="10">
        <f t="shared" si="10"/>
        <v>44</v>
      </c>
      <c r="F99" s="11">
        <f t="shared" si="21"/>
        <v>1.546572934973638E-2</v>
      </c>
      <c r="G99" s="10">
        <f t="shared" si="13"/>
        <v>1</v>
      </c>
      <c r="H99" s="48">
        <f t="shared" si="14"/>
        <v>0</v>
      </c>
      <c r="I99" s="52">
        <f t="shared" si="15"/>
        <v>0</v>
      </c>
      <c r="J99" s="52">
        <f t="shared" si="22"/>
        <v>0</v>
      </c>
      <c r="K99" s="52">
        <f t="shared" si="22"/>
        <v>0</v>
      </c>
      <c r="L99" s="52">
        <f t="shared" si="22"/>
        <v>0</v>
      </c>
      <c r="M99" s="52">
        <f t="shared" si="22"/>
        <v>0</v>
      </c>
      <c r="N99" s="52">
        <f t="shared" si="22"/>
        <v>0</v>
      </c>
      <c r="O99" s="52">
        <f t="shared" si="22"/>
        <v>0</v>
      </c>
      <c r="P99" s="41">
        <f t="shared" si="22"/>
        <v>0</v>
      </c>
    </row>
    <row r="100" spans="2:16" x14ac:dyDescent="0.25">
      <c r="B100" t="s">
        <v>151</v>
      </c>
      <c r="C100" s="23" t="s">
        <v>106</v>
      </c>
      <c r="D100" s="25">
        <f t="shared" si="9"/>
        <v>6</v>
      </c>
      <c r="E100" s="10">
        <f t="shared" si="10"/>
        <v>6</v>
      </c>
      <c r="F100" s="11">
        <f t="shared" si="21"/>
        <v>2.1089630931458701E-3</v>
      </c>
      <c r="G100" s="10">
        <f t="shared" si="13"/>
        <v>1</v>
      </c>
      <c r="H100" s="48">
        <f t="shared" si="14"/>
        <v>6</v>
      </c>
      <c r="I100" s="52">
        <f t="shared" si="15"/>
        <v>0</v>
      </c>
      <c r="J100" s="52">
        <f t="shared" si="22"/>
        <v>0</v>
      </c>
      <c r="K100" s="52">
        <f t="shared" si="22"/>
        <v>0</v>
      </c>
      <c r="L100" s="52">
        <f t="shared" si="22"/>
        <v>0</v>
      </c>
      <c r="M100" s="52">
        <f t="shared" si="22"/>
        <v>0</v>
      </c>
      <c r="N100" s="52">
        <f t="shared" si="22"/>
        <v>6</v>
      </c>
      <c r="O100" s="52">
        <f t="shared" si="22"/>
        <v>0</v>
      </c>
      <c r="P100" s="41">
        <f t="shared" si="22"/>
        <v>0</v>
      </c>
    </row>
    <row r="101" spans="2:16" x14ac:dyDescent="0.25">
      <c r="B101" t="s">
        <v>151</v>
      </c>
      <c r="C101" s="23" t="s">
        <v>93</v>
      </c>
      <c r="D101" s="25">
        <f t="shared" si="9"/>
        <v>40</v>
      </c>
      <c r="E101" s="10">
        <f t="shared" si="10"/>
        <v>20</v>
      </c>
      <c r="F101" s="11">
        <f t="shared" si="21"/>
        <v>7.0298769771528994E-3</v>
      </c>
      <c r="G101" s="10">
        <f t="shared" si="13"/>
        <v>1</v>
      </c>
      <c r="H101" s="48">
        <f t="shared" si="14"/>
        <v>40</v>
      </c>
      <c r="I101" s="52">
        <f t="shared" si="15"/>
        <v>0</v>
      </c>
      <c r="J101" s="52">
        <f t="shared" si="22"/>
        <v>0</v>
      </c>
      <c r="K101" s="52">
        <f t="shared" si="22"/>
        <v>40</v>
      </c>
      <c r="L101" s="52">
        <f t="shared" si="22"/>
        <v>0</v>
      </c>
      <c r="M101" s="52">
        <f t="shared" si="22"/>
        <v>0</v>
      </c>
      <c r="N101" s="52">
        <f t="shared" si="22"/>
        <v>0</v>
      </c>
      <c r="O101" s="52">
        <f t="shared" si="22"/>
        <v>0</v>
      </c>
      <c r="P101" s="41">
        <f t="shared" si="22"/>
        <v>0</v>
      </c>
    </row>
    <row r="102" spans="2:16" x14ac:dyDescent="0.25">
      <c r="B102" t="s">
        <v>152</v>
      </c>
      <c r="C102" s="23" t="s">
        <v>46</v>
      </c>
      <c r="D102" s="25">
        <f t="shared" si="9"/>
        <v>5</v>
      </c>
      <c r="E102" s="10">
        <f t="shared" si="10"/>
        <v>1</v>
      </c>
      <c r="F102" s="11">
        <f t="shared" si="21"/>
        <v>3.5149384885764501E-4</v>
      </c>
      <c r="G102" s="10">
        <f t="shared" si="13"/>
        <v>1</v>
      </c>
      <c r="H102" s="48">
        <f t="shared" si="14"/>
        <v>5</v>
      </c>
      <c r="I102" s="52">
        <f t="shared" si="15"/>
        <v>0</v>
      </c>
      <c r="J102" s="52">
        <f t="shared" si="22"/>
        <v>0</v>
      </c>
      <c r="K102" s="52">
        <f t="shared" si="22"/>
        <v>0</v>
      </c>
      <c r="L102" s="52">
        <f t="shared" si="22"/>
        <v>0</v>
      </c>
      <c r="M102" s="52">
        <f t="shared" si="22"/>
        <v>0</v>
      </c>
      <c r="N102" s="52">
        <f t="shared" si="22"/>
        <v>5</v>
      </c>
      <c r="O102" s="52">
        <f t="shared" si="22"/>
        <v>0</v>
      </c>
      <c r="P102" s="41">
        <f t="shared" si="22"/>
        <v>0</v>
      </c>
    </row>
    <row r="103" spans="2:16" x14ac:dyDescent="0.25">
      <c r="B103" t="s">
        <v>151</v>
      </c>
      <c r="C103" s="23" t="s">
        <v>91</v>
      </c>
      <c r="D103" s="25">
        <f t="shared" si="9"/>
        <v>3</v>
      </c>
      <c r="E103" s="10">
        <f t="shared" si="10"/>
        <v>27</v>
      </c>
      <c r="F103" s="11">
        <f t="shared" si="21"/>
        <v>9.4903339191564143E-3</v>
      </c>
      <c r="G103" s="10">
        <f t="shared" si="13"/>
        <v>2</v>
      </c>
      <c r="H103" s="48">
        <f t="shared" si="14"/>
        <v>3</v>
      </c>
      <c r="I103" s="52">
        <f t="shared" si="15"/>
        <v>3</v>
      </c>
      <c r="J103" s="52">
        <f t="shared" si="22"/>
        <v>0</v>
      </c>
      <c r="K103" s="52">
        <f t="shared" si="22"/>
        <v>0</v>
      </c>
      <c r="L103" s="52">
        <f t="shared" si="22"/>
        <v>0</v>
      </c>
      <c r="M103" s="52">
        <f t="shared" si="22"/>
        <v>0</v>
      </c>
      <c r="N103" s="52">
        <f t="shared" si="22"/>
        <v>0</v>
      </c>
      <c r="O103" s="52">
        <f t="shared" si="22"/>
        <v>0</v>
      </c>
      <c r="P103" s="41">
        <f t="shared" si="22"/>
        <v>0</v>
      </c>
    </row>
    <row r="104" spans="2:16" x14ac:dyDescent="0.25">
      <c r="B104" t="s">
        <v>155</v>
      </c>
      <c r="C104" s="23" t="s">
        <v>35</v>
      </c>
      <c r="D104" s="25">
        <f t="shared" si="9"/>
        <v>0</v>
      </c>
      <c r="E104" s="10">
        <f t="shared" si="10"/>
        <v>1</v>
      </c>
      <c r="F104" s="11">
        <f t="shared" si="21"/>
        <v>3.5149384885764501E-4</v>
      </c>
      <c r="G104" s="10">
        <f t="shared" si="13"/>
        <v>1</v>
      </c>
      <c r="H104" s="48">
        <f t="shared" si="14"/>
        <v>0</v>
      </c>
      <c r="I104" s="52">
        <f t="shared" si="15"/>
        <v>0</v>
      </c>
      <c r="J104" s="52">
        <f t="shared" si="22"/>
        <v>0</v>
      </c>
      <c r="K104" s="52">
        <f t="shared" si="22"/>
        <v>0</v>
      </c>
      <c r="L104" s="52">
        <f t="shared" si="22"/>
        <v>0</v>
      </c>
      <c r="M104" s="52">
        <f t="shared" si="22"/>
        <v>0</v>
      </c>
      <c r="N104" s="52">
        <f t="shared" si="22"/>
        <v>0</v>
      </c>
      <c r="O104" s="52">
        <f t="shared" si="22"/>
        <v>0</v>
      </c>
      <c r="P104" s="41">
        <f t="shared" si="22"/>
        <v>0</v>
      </c>
    </row>
    <row r="105" spans="2:16" x14ac:dyDescent="0.25">
      <c r="B105" t="s">
        <v>151</v>
      </c>
      <c r="C105" s="23" t="s">
        <v>123</v>
      </c>
      <c r="D105" s="25">
        <f t="shared" si="9"/>
        <v>21</v>
      </c>
      <c r="E105" s="10">
        <f t="shared" si="10"/>
        <v>7</v>
      </c>
      <c r="F105" s="11">
        <f t="shared" si="21"/>
        <v>2.4604569420035149E-3</v>
      </c>
      <c r="G105" s="10">
        <f t="shared" si="13"/>
        <v>1</v>
      </c>
      <c r="H105" s="48">
        <f t="shared" si="14"/>
        <v>21</v>
      </c>
      <c r="I105" s="52">
        <f t="shared" si="15"/>
        <v>0</v>
      </c>
      <c r="J105" s="52">
        <f t="shared" si="22"/>
        <v>0</v>
      </c>
      <c r="K105" s="52">
        <f t="shared" si="22"/>
        <v>0</v>
      </c>
      <c r="L105" s="52">
        <f t="shared" si="22"/>
        <v>21</v>
      </c>
      <c r="M105" s="52">
        <f t="shared" si="22"/>
        <v>0</v>
      </c>
      <c r="N105" s="52">
        <f t="shared" si="22"/>
        <v>0</v>
      </c>
      <c r="O105" s="52">
        <f t="shared" si="22"/>
        <v>0</v>
      </c>
      <c r="P105" s="41">
        <f t="shared" si="22"/>
        <v>0</v>
      </c>
    </row>
    <row r="106" spans="2:16" x14ac:dyDescent="0.25">
      <c r="B106" t="s">
        <v>157</v>
      </c>
      <c r="C106" s="23" t="s">
        <v>24</v>
      </c>
      <c r="D106" s="25">
        <f t="shared" si="9"/>
        <v>7189</v>
      </c>
      <c r="E106" s="10">
        <f t="shared" si="10"/>
        <v>1904</v>
      </c>
      <c r="F106" s="11">
        <f t="shared" si="21"/>
        <v>0.66924428822495607</v>
      </c>
      <c r="G106" s="10">
        <f t="shared" si="13"/>
        <v>14</v>
      </c>
      <c r="H106" s="48">
        <f t="shared" si="14"/>
        <v>7189</v>
      </c>
      <c r="I106" s="52">
        <f t="shared" si="15"/>
        <v>5761</v>
      </c>
      <c r="J106" s="52">
        <f t="shared" si="22"/>
        <v>0</v>
      </c>
      <c r="K106" s="52">
        <f t="shared" si="22"/>
        <v>408</v>
      </c>
      <c r="L106" s="52">
        <f t="shared" si="22"/>
        <v>852</v>
      </c>
      <c r="M106" s="52">
        <f t="shared" si="22"/>
        <v>0</v>
      </c>
      <c r="N106" s="52">
        <f t="shared" si="22"/>
        <v>0</v>
      </c>
      <c r="O106" s="52">
        <f t="shared" si="22"/>
        <v>168</v>
      </c>
      <c r="P106" s="41">
        <f t="shared" si="22"/>
        <v>0</v>
      </c>
    </row>
    <row r="107" spans="2:16" x14ac:dyDescent="0.25">
      <c r="H107" s="48" t="s">
        <v>129</v>
      </c>
      <c r="J107" s="8"/>
      <c r="K107" s="8"/>
      <c r="L107" s="8"/>
      <c r="M107" s="8"/>
      <c r="N107" s="8"/>
      <c r="O107" s="8"/>
      <c r="P107" s="8"/>
    </row>
    <row r="108" spans="2:16" ht="16.5" thickBot="1" x14ac:dyDescent="0.3">
      <c r="C108" s="38" t="s">
        <v>130</v>
      </c>
      <c r="D108" s="51">
        <f>SUM(D85:D106)</f>
        <v>9238.6</v>
      </c>
      <c r="E108" s="36">
        <f>SUM(E85:E106)</f>
        <v>2844</v>
      </c>
      <c r="F108" s="37"/>
      <c r="G108" s="36">
        <f>SUM(G85:G106)</f>
        <v>56</v>
      </c>
      <c r="H108" s="48">
        <f>SUM(H85:H107)</f>
        <v>9238.6</v>
      </c>
      <c r="I108" s="43">
        <f>SUM(I85:I106)</f>
        <v>5943.6</v>
      </c>
      <c r="J108" s="43">
        <f t="shared" ref="J108:P108" si="23">SUM(J85:J106)</f>
        <v>58</v>
      </c>
      <c r="K108" s="43">
        <f t="shared" si="23"/>
        <v>972</v>
      </c>
      <c r="L108" s="43">
        <f t="shared" si="23"/>
        <v>1128</v>
      </c>
      <c r="M108" s="43">
        <f t="shared" si="23"/>
        <v>11</v>
      </c>
      <c r="N108" s="43">
        <f t="shared" si="23"/>
        <v>261</v>
      </c>
      <c r="O108" s="43">
        <f t="shared" si="23"/>
        <v>191</v>
      </c>
      <c r="P108" s="43">
        <f t="shared" si="23"/>
        <v>674</v>
      </c>
    </row>
    <row r="109" spans="2:16" ht="16.5" thickTop="1" x14ac:dyDescent="0.25">
      <c r="H109">
        <f>H108-D108</f>
        <v>0</v>
      </c>
      <c r="J109" s="8"/>
      <c r="K109" s="8"/>
      <c r="L109" s="8"/>
      <c r="M109" s="8"/>
      <c r="N109" s="8"/>
      <c r="O109" s="8"/>
      <c r="P109" s="8"/>
    </row>
    <row r="110" spans="2:16" x14ac:dyDescent="0.25">
      <c r="J110" s="8"/>
      <c r="K110" s="8"/>
      <c r="L110" s="8"/>
      <c r="M110" s="8"/>
      <c r="N110" s="8"/>
      <c r="O110" s="8"/>
      <c r="P110" s="8"/>
    </row>
    <row r="111" spans="2:16" x14ac:dyDescent="0.25">
      <c r="C111" t="s">
        <v>13</v>
      </c>
      <c r="D111" s="48">
        <f>SUMIFS(D$85:D$106,$B$85:$B$106,$C111)</f>
        <v>400.6</v>
      </c>
      <c r="E111" s="48">
        <f t="shared" ref="E111:G120" si="24">SUMIFS(E$85:E$106,$B$85:$B$106,$C111)</f>
        <v>191</v>
      </c>
      <c r="G111" s="48">
        <f t="shared" si="24"/>
        <v>6</v>
      </c>
      <c r="I111" s="52">
        <f>SUMIFS($K$4:$K$72,$I$4:$I$72,I$84,$B$4:$B$72,$C111)</f>
        <v>40.599999999999994</v>
      </c>
      <c r="J111" s="52">
        <f t="shared" ref="J111:P120" si="25">SUMIFS($K$4:$K$72,$I$4:$I$72,J$84,$B$4:$B$72,$C111)</f>
        <v>38</v>
      </c>
      <c r="K111" s="52">
        <f t="shared" si="25"/>
        <v>0</v>
      </c>
      <c r="L111" s="52">
        <f t="shared" si="25"/>
        <v>175</v>
      </c>
      <c r="M111" s="52">
        <f t="shared" si="25"/>
        <v>0</v>
      </c>
      <c r="N111" s="52">
        <f t="shared" si="25"/>
        <v>147</v>
      </c>
      <c r="O111" s="52">
        <f t="shared" si="25"/>
        <v>0</v>
      </c>
      <c r="P111" s="52">
        <f t="shared" si="25"/>
        <v>0</v>
      </c>
    </row>
    <row r="112" spans="2:16" x14ac:dyDescent="0.25">
      <c r="C112" t="s">
        <v>151</v>
      </c>
      <c r="D112" s="48">
        <f t="shared" ref="D112:D120" si="26">SUMIFS(D$85:D$106,$B$85:$B$106,$C112)</f>
        <v>528</v>
      </c>
      <c r="E112" s="48">
        <f t="shared" si="24"/>
        <v>207</v>
      </c>
      <c r="I112" s="52">
        <f t="shared" ref="I112:I120" si="27">SUMIFS($K$4:$K$72,$I$4:$I$72,I$84,$B$4:$B$72,$C112)</f>
        <v>42</v>
      </c>
      <c r="J112" s="52">
        <f t="shared" si="25"/>
        <v>20</v>
      </c>
      <c r="K112" s="52">
        <f t="shared" si="25"/>
        <v>271</v>
      </c>
      <c r="L112" s="52">
        <f t="shared" si="25"/>
        <v>63</v>
      </c>
      <c r="M112" s="52">
        <f t="shared" si="25"/>
        <v>11</v>
      </c>
      <c r="N112" s="52">
        <f t="shared" si="25"/>
        <v>109</v>
      </c>
      <c r="O112" s="52">
        <f t="shared" si="25"/>
        <v>12</v>
      </c>
      <c r="P112" s="52">
        <f t="shared" si="25"/>
        <v>0</v>
      </c>
    </row>
    <row r="113" spans="3:16" x14ac:dyDescent="0.25">
      <c r="C113" t="s">
        <v>152</v>
      </c>
      <c r="D113" s="48">
        <f t="shared" si="26"/>
        <v>41</v>
      </c>
      <c r="E113" s="48">
        <f t="shared" si="24"/>
        <v>7</v>
      </c>
      <c r="I113" s="52">
        <f t="shared" si="27"/>
        <v>0</v>
      </c>
      <c r="J113" s="52">
        <f t="shared" si="25"/>
        <v>0</v>
      </c>
      <c r="K113" s="52">
        <f t="shared" si="25"/>
        <v>0</v>
      </c>
      <c r="L113" s="52">
        <f t="shared" si="25"/>
        <v>36</v>
      </c>
      <c r="M113" s="52">
        <f t="shared" si="25"/>
        <v>0</v>
      </c>
      <c r="N113" s="52">
        <f t="shared" si="25"/>
        <v>9</v>
      </c>
      <c r="O113" s="52">
        <f t="shared" si="25"/>
        <v>0</v>
      </c>
      <c r="P113" s="52">
        <f t="shared" si="25"/>
        <v>0</v>
      </c>
    </row>
    <row r="114" spans="3:16" x14ac:dyDescent="0.25">
      <c r="C114" t="s">
        <v>157</v>
      </c>
      <c r="D114" s="48">
        <f t="shared" si="26"/>
        <v>7289</v>
      </c>
      <c r="E114" s="48">
        <f t="shared" si="24"/>
        <v>1924</v>
      </c>
      <c r="I114" s="52">
        <f t="shared" si="27"/>
        <v>5861</v>
      </c>
      <c r="J114" s="52">
        <f t="shared" si="25"/>
        <v>0</v>
      </c>
      <c r="K114" s="52">
        <f t="shared" si="25"/>
        <v>636</v>
      </c>
      <c r="L114" s="52">
        <f t="shared" si="25"/>
        <v>852</v>
      </c>
      <c r="M114" s="52">
        <f t="shared" si="25"/>
        <v>0</v>
      </c>
      <c r="N114" s="52">
        <f t="shared" si="25"/>
        <v>0</v>
      </c>
      <c r="O114" s="52">
        <f t="shared" si="25"/>
        <v>168</v>
      </c>
      <c r="P114" s="52">
        <f t="shared" si="25"/>
        <v>0</v>
      </c>
    </row>
    <row r="115" spans="3:16" x14ac:dyDescent="0.25">
      <c r="C115" t="s">
        <v>153</v>
      </c>
      <c r="D115" s="48">
        <f t="shared" si="26"/>
        <v>2</v>
      </c>
      <c r="E115" s="48">
        <f t="shared" si="24"/>
        <v>1</v>
      </c>
      <c r="I115" s="52">
        <f t="shared" si="27"/>
        <v>0</v>
      </c>
      <c r="J115" s="52">
        <f t="shared" si="25"/>
        <v>0</v>
      </c>
      <c r="K115" s="52">
        <f t="shared" si="25"/>
        <v>0</v>
      </c>
      <c r="L115" s="52">
        <f t="shared" si="25"/>
        <v>2</v>
      </c>
      <c r="M115" s="52">
        <f t="shared" si="25"/>
        <v>0</v>
      </c>
      <c r="N115" s="52">
        <f t="shared" si="25"/>
        <v>0</v>
      </c>
      <c r="O115" s="52">
        <f t="shared" si="25"/>
        <v>0</v>
      </c>
      <c r="P115" s="52">
        <f t="shared" si="25"/>
        <v>0</v>
      </c>
    </row>
    <row r="116" spans="3:16" x14ac:dyDescent="0.25">
      <c r="C116" t="s">
        <v>37</v>
      </c>
      <c r="D116" s="48">
        <f t="shared" si="26"/>
        <v>275</v>
      </c>
      <c r="E116" s="48">
        <f t="shared" si="24"/>
        <v>168</v>
      </c>
      <c r="I116" s="52">
        <f t="shared" si="27"/>
        <v>0</v>
      </c>
      <c r="J116" s="52">
        <f t="shared" si="25"/>
        <v>0</v>
      </c>
      <c r="K116" s="52">
        <f t="shared" si="25"/>
        <v>40</v>
      </c>
      <c r="L116" s="52">
        <f t="shared" si="25"/>
        <v>0</v>
      </c>
      <c r="M116" s="52">
        <f t="shared" si="25"/>
        <v>0</v>
      </c>
      <c r="N116" s="52">
        <f t="shared" si="25"/>
        <v>0</v>
      </c>
      <c r="O116" s="52">
        <f t="shared" si="25"/>
        <v>7</v>
      </c>
      <c r="P116" s="52">
        <f t="shared" si="25"/>
        <v>0</v>
      </c>
    </row>
    <row r="117" spans="3:16" x14ac:dyDescent="0.25">
      <c r="C117" t="s">
        <v>154</v>
      </c>
      <c r="D117" s="48">
        <f t="shared" si="26"/>
        <v>674</v>
      </c>
      <c r="E117" s="48">
        <f t="shared" si="24"/>
        <v>337</v>
      </c>
      <c r="I117" s="52">
        <f t="shared" si="27"/>
        <v>0</v>
      </c>
      <c r="J117" s="52">
        <f t="shared" si="25"/>
        <v>0</v>
      </c>
      <c r="K117" s="52">
        <f t="shared" si="25"/>
        <v>0</v>
      </c>
      <c r="L117" s="52">
        <f t="shared" si="25"/>
        <v>0</v>
      </c>
      <c r="M117" s="52">
        <f t="shared" si="25"/>
        <v>0</v>
      </c>
      <c r="N117" s="52">
        <f t="shared" si="25"/>
        <v>0</v>
      </c>
      <c r="O117" s="52">
        <f t="shared" si="25"/>
        <v>0</v>
      </c>
      <c r="P117" s="52">
        <f t="shared" si="25"/>
        <v>674</v>
      </c>
    </row>
    <row r="118" spans="3:16" x14ac:dyDescent="0.25">
      <c r="C118" t="s">
        <v>64</v>
      </c>
      <c r="D118" s="48">
        <f t="shared" si="26"/>
        <v>4</v>
      </c>
      <c r="E118" s="48">
        <f t="shared" si="24"/>
        <v>1</v>
      </c>
      <c r="I118" s="52">
        <f t="shared" si="27"/>
        <v>0</v>
      </c>
      <c r="J118" s="52">
        <f t="shared" si="25"/>
        <v>0</v>
      </c>
      <c r="K118" s="52">
        <f t="shared" si="25"/>
        <v>0</v>
      </c>
      <c r="L118" s="52">
        <f t="shared" si="25"/>
        <v>0</v>
      </c>
      <c r="M118" s="52">
        <f t="shared" si="25"/>
        <v>0</v>
      </c>
      <c r="N118" s="52">
        <f t="shared" si="25"/>
        <v>0</v>
      </c>
      <c r="O118" s="52">
        <f t="shared" si="25"/>
        <v>4</v>
      </c>
      <c r="P118" s="52">
        <f t="shared" si="25"/>
        <v>0</v>
      </c>
    </row>
    <row r="119" spans="3:16" x14ac:dyDescent="0.25">
      <c r="C119" t="s">
        <v>156</v>
      </c>
      <c r="D119" s="48">
        <f t="shared" si="26"/>
        <v>25</v>
      </c>
      <c r="E119" s="48">
        <f t="shared" si="24"/>
        <v>7</v>
      </c>
      <c r="I119" s="52">
        <f t="shared" si="27"/>
        <v>0</v>
      </c>
      <c r="J119" s="52">
        <f t="shared" si="25"/>
        <v>0</v>
      </c>
      <c r="K119" s="52">
        <f t="shared" si="25"/>
        <v>25</v>
      </c>
      <c r="L119" s="52">
        <f t="shared" si="25"/>
        <v>0</v>
      </c>
      <c r="M119" s="52">
        <f t="shared" si="25"/>
        <v>0</v>
      </c>
      <c r="N119" s="52">
        <f t="shared" si="25"/>
        <v>0</v>
      </c>
      <c r="O119" s="52">
        <f t="shared" si="25"/>
        <v>0</v>
      </c>
      <c r="P119" s="52">
        <f t="shared" si="25"/>
        <v>0</v>
      </c>
    </row>
    <row r="120" spans="3:16" x14ac:dyDescent="0.25">
      <c r="C120" t="s">
        <v>155</v>
      </c>
      <c r="D120" s="48">
        <f t="shared" si="26"/>
        <v>0</v>
      </c>
      <c r="E120" s="48">
        <f t="shared" si="24"/>
        <v>1</v>
      </c>
      <c r="I120" s="52">
        <f t="shared" si="27"/>
        <v>0</v>
      </c>
      <c r="J120" s="52">
        <f t="shared" si="25"/>
        <v>0</v>
      </c>
      <c r="K120" s="52">
        <f t="shared" si="25"/>
        <v>0</v>
      </c>
      <c r="L120" s="52">
        <f t="shared" si="25"/>
        <v>0</v>
      </c>
      <c r="M120" s="52">
        <f t="shared" si="25"/>
        <v>0</v>
      </c>
      <c r="N120" s="52">
        <f t="shared" si="25"/>
        <v>0</v>
      </c>
      <c r="O120" s="52">
        <f t="shared" si="25"/>
        <v>0</v>
      </c>
      <c r="P120" s="52">
        <f t="shared" si="25"/>
        <v>0</v>
      </c>
    </row>
    <row r="121" spans="3:16" x14ac:dyDescent="0.25">
      <c r="C121" t="s">
        <v>129</v>
      </c>
    </row>
    <row r="122" spans="3:16" x14ac:dyDescent="0.25">
      <c r="C122" t="s">
        <v>129</v>
      </c>
      <c r="D122" s="48">
        <f>SUM(D111:D120)</f>
        <v>9238.6</v>
      </c>
      <c r="E122" s="48">
        <f>SUM(E111:E120)</f>
        <v>2844</v>
      </c>
    </row>
    <row r="123" spans="3:16" x14ac:dyDescent="0.25">
      <c r="C123" t="s">
        <v>129</v>
      </c>
    </row>
    <row r="124" spans="3:16" x14ac:dyDescent="0.25">
      <c r="C124" t="s">
        <v>129</v>
      </c>
    </row>
    <row r="125" spans="3:16" x14ac:dyDescent="0.25">
      <c r="E125" s="48"/>
    </row>
    <row r="126" spans="3:16" x14ac:dyDescent="0.25">
      <c r="E126" s="48"/>
    </row>
    <row r="127" spans="3:16" x14ac:dyDescent="0.25">
      <c r="E127" s="48"/>
    </row>
    <row r="128" spans="3:16" x14ac:dyDescent="0.25">
      <c r="E128" s="48"/>
    </row>
    <row r="129" spans="5:5" x14ac:dyDescent="0.25">
      <c r="E129" s="48"/>
    </row>
    <row r="130" spans="5:5" x14ac:dyDescent="0.25">
      <c r="E130" s="48"/>
    </row>
    <row r="131" spans="5:5" x14ac:dyDescent="0.25">
      <c r="E131" s="48"/>
    </row>
    <row r="132" spans="5:5" x14ac:dyDescent="0.25">
      <c r="E132" s="48"/>
    </row>
    <row r="133" spans="5:5" x14ac:dyDescent="0.25">
      <c r="E133" s="48"/>
    </row>
    <row r="134" spans="5:5" x14ac:dyDescent="0.25">
      <c r="E134" s="48"/>
    </row>
  </sheetData>
  <mergeCells count="16">
    <mergeCell ref="C56:C57"/>
    <mergeCell ref="D56:D57"/>
    <mergeCell ref="E56:E57"/>
    <mergeCell ref="G56:G57"/>
    <mergeCell ref="C63:C64"/>
    <mergeCell ref="D63:D64"/>
    <mergeCell ref="E63:E64"/>
    <mergeCell ref="G63:G64"/>
    <mergeCell ref="C17:C18"/>
    <mergeCell ref="D17:D18"/>
    <mergeCell ref="E17:E18"/>
    <mergeCell ref="G17:G18"/>
    <mergeCell ref="C34:C35"/>
    <mergeCell ref="D34:D35"/>
    <mergeCell ref="E34:E35"/>
    <mergeCell ref="G34:G35"/>
  </mergeCells>
  <hyperlinks>
    <hyperlink ref="F4" r:id="rId1" display="http://www.moisturemap.monash.edu.au/"/>
    <hyperlink ref="G4" r:id="rId2" display="http://ismn.geo.tuwien.ac.at/networks/aaces/"/>
    <hyperlink ref="F5" r:id="rId3" display="http://www.amma-catch.org/"/>
    <hyperlink ref="G5" r:id="rId4" display="http://ismn.geo.tuwien.ac.at/networks/amma-catch/"/>
    <hyperlink ref="F7" r:id="rId5" display="http://www.arm.gov/"/>
    <hyperlink ref="G7" r:id="rId6" display="http://ismn.geo.tuwien.ac.at/networks/arm/"/>
    <hyperlink ref="F8" r:id="rId7" display="http://www.hprcc.unl.edu/awdn.php"/>
    <hyperlink ref="G8" r:id="rId8" display="http://ismn.geo.tuwien.ac.at/networks/awdn/"/>
    <hyperlink ref="F9" r:id="rId9" display="http://www.lter.uaf.edu/default.cfm"/>
    <hyperlink ref="G9" r:id="rId10" display="http://ismn.geo.tuwien.ac.at/networks/bnz-lter/"/>
    <hyperlink ref="F10" r:id="rId11" display="http://www.cfcalabria.it/"/>
    <hyperlink ref="G10" r:id="rId12" display="http://ismn.geo.tuwien.ac.at/networks/calabria/"/>
    <hyperlink ref="F11" r:id="rId13" display="http://www.regione.campania.it/"/>
    <hyperlink ref="G11" r:id="rId14" display="http://ismn.geo.tuwien.ac.at/networks/campania/"/>
    <hyperlink ref="F12" r:id="rId15" display="http://dx.doi.org/10.7167/2013/297973"/>
    <hyperlink ref="G12" r:id="rId16" display="http://ismn.geo.tuwien.ac.at/networks/carboafrica/"/>
    <hyperlink ref="G13" r:id="rId17" display="http://ismn.geo.tuwien.ac.at/networks/china/"/>
    <hyperlink ref="F14" r:id="rId18" display="http://cosmos.hwr.arizona.edu/"/>
    <hyperlink ref="G14" r:id="rId19" display="http://ismn.geo.tuwien.ac.at/networks/cosmos/"/>
    <hyperlink ref="F15" r:id="rId20" location="CTP-SMTMN" display="http://dam.itpcas.ac.cn/rs/?q=data - CTP-SMTMN"/>
    <hyperlink ref="G15" r:id="rId21" display="http://ismn.geo.tuwien.ac.at/networks/ctp-smtmn/"/>
    <hyperlink ref="F16" r:id="rId22" display="http://ign.ku.dk/earthobservation/research/document4/CaLM/"/>
    <hyperlink ref="G16" r:id="rId23" display="http://ismn.geo.tuwien.ac.at/networks/dahra/"/>
    <hyperlink ref="F17" r:id="rId24" display="http://www.fluxnet.ornl.gov/"/>
    <hyperlink ref="F18" r:id="rId25" display="http://ameriflux.lbl.gov/Pages/default.aspx"/>
    <hyperlink ref="G17" r:id="rId26" display="http://ismn.geo.tuwien.ac.at/networks/fluxnet-ameriflux/"/>
    <hyperlink ref="F19" r:id="rId27" display="http://fmiarc.fmi.fi/"/>
    <hyperlink ref="G19" r:id="rId28" display="http://ismn.geo.tuwien.ac.at/networks/fmi/"/>
    <hyperlink ref="G20" r:id="rId29" display="http://ismn.geo.tuwien.ac.at/networks/gtk/"/>
    <hyperlink ref="F21" r:id="rId30" display="http://www.hobe.dk/"/>
    <hyperlink ref="G21" r:id="rId31" display="http://ismn.geo.tuwien.ac.at/networks/hobe/"/>
    <hyperlink ref="F22" r:id="rId32" display="http://www.hsc.re.kr/"/>
    <hyperlink ref="G22" r:id="rId33" display="http://ismn.geo.tuwien.ac.at/networks/hsc-selmacheon/"/>
    <hyperlink ref="F23" r:id="rId34" display="http://www.dica.unipg.it/DICA"/>
    <hyperlink ref="G23" r:id="rId35" display="http://ismn.geo.tuwien.ac.at/networks/hydrol-net-perugia/"/>
    <hyperlink ref="F24" r:id="rId36" display="http://wrrsl.hanyang.ac.kr/html/introduction.htm"/>
    <hyperlink ref="G24" r:id="rId37" display="http://ismn.geo.tuwien.ac.at/networks/hyu-cheongmicheon/"/>
    <hyperlink ref="F25" r:id="rId38" display="http://www.isws.illinois.edu/warm/"/>
    <hyperlink ref="G25" r:id="rId39" display="http://ismn.geo.tuwien.ac.at/networks/icn/"/>
    <hyperlink ref="F26" r:id="rId40" display="http://www.iitk.ac.in/"/>
    <hyperlink ref="G26" r:id="rId41" display="http://ismn.geo.tuwien.ac.at/networks/iit-kanpur/"/>
    <hyperlink ref="G27" r:id="rId42" display="http://ismn.geo.tuwien.ac.at/networks/iowa/"/>
    <hyperlink ref="F28" r:id="rId43" display="http://ironagci.blogspot.co.at/"/>
    <hyperlink ref="G28" r:id="rId44" display="http://ismn.geo.tuwien.ac.at/networks/iron/"/>
    <hyperlink ref="F29" r:id="rId45" display="http://www.biosfera.uchile.cl/LAB-net.html"/>
    <hyperlink ref="G29" r:id="rId46" display="http://ismn.geo.tuwien.ac.at/networks/lab-net/"/>
    <hyperlink ref="G30" r:id="rId47" display="http://ismn.geo.tuwien.ac.at/networks/maqu/"/>
    <hyperlink ref="F31" r:id="rId48" display="http://mistrals.sedoo.fr/HyMeX/Plateform-search?datsId=532"/>
    <hyperlink ref="G31" r:id="rId49" display="http://ismn.geo.tuwien.ac.at/networks/meterobs/"/>
    <hyperlink ref="F32" r:id="rId50" display="http://www.dwd.de/mol"/>
    <hyperlink ref="G32" r:id="rId51" display="http://ismn.geo.tuwien.ac.at/networks/mol-rao/"/>
    <hyperlink ref="G33" r:id="rId52" display="http://ismn.geo.tuwien.ac.at/networks/mongolia/"/>
    <hyperlink ref="F34" r:id="rId53" display="http://gisoracle.irstea.fr/?lang=en"/>
    <hyperlink ref="F35" r:id="rId54" display="https://bdoh.irstea.fr/ORACLE/"/>
    <hyperlink ref="G34" r:id="rId55" display="http://ismn.geo.tuwien.ac.at/networks/oracle/"/>
    <hyperlink ref="F36" r:id="rId56" display="http://www.oznet.org.au/"/>
    <hyperlink ref="G36" r:id="rId57" display="http://ismn.geo.tuwien.ac.at/networks/oznet/"/>
    <hyperlink ref="F39" r:id="rId58" display="http://xenon.colorado.edu/portal/index.php?product=soil_moisture"/>
    <hyperlink ref="G39" r:id="rId59" display="http://ismn.geo.tuwien.ac.at/networks/pbo-h2o/"/>
    <hyperlink ref="F40" r:id="rId60" display="http://campus.usal.es/~hidrus/"/>
    <hyperlink ref="G40" r:id="rId61" display="http://ismn.geo.tuwien.ac.at/networks/remedhus/"/>
    <hyperlink ref="F41" r:id="rId62" display="http://assimo.meteoromania.ro/"/>
    <hyperlink ref="G41" r:id="rId63" display="http://ismn.geo.tuwien.ac.at/networks/rsmn/"/>
    <hyperlink ref="G42" r:id="rId64" display="http://ismn.geo.tuwien.ac.at/networks/ruswet-agro/"/>
    <hyperlink ref="G43" r:id="rId65" display="http://ismn.geo.tuwien.ac.at/networks/ruswet-grass/"/>
    <hyperlink ref="G44" r:id="rId66" display="http://ismn.geo.tuwien.ac.at/networks/ruswet-valdai/"/>
    <hyperlink ref="F45" r:id="rId67" display="http://www.oznet.org.au/"/>
    <hyperlink ref="G45" r:id="rId68" display="http://ismn.geo.tuwien.ac.at/networks/sasmas/"/>
    <hyperlink ref="F47" r:id="rId69" display="http://www.wcc.nrcs.usda.gov/"/>
    <hyperlink ref="G47" r:id="rId70" display="http://ismn.geo.tuwien.ac.at/networks/scan/"/>
    <hyperlink ref="G48" r:id="rId71" display="http://ismn.geo.tuwien.ac.at/networks/skku/"/>
    <hyperlink ref="F49" r:id="rId72" display="http://www.hymex.org/"/>
    <hyperlink ref="G49" r:id="rId73" display="http://ismn.geo.tuwien.ac.at/networks/smosmania/"/>
    <hyperlink ref="F50" r:id="rId74" display="http://www.wcc.nrcs.usda.gov/"/>
    <hyperlink ref="G50" r:id="rId75" display="http://ismn.geo.tuwien.ac.at/networks/snotel/"/>
    <hyperlink ref="F51" r:id="rId76" display="http://soilscape.usc.edu/"/>
    <hyperlink ref="G51" r:id="rId77" display="http://ismn.geo.tuwien.ac.at/networks/soilscape/"/>
    <hyperlink ref="G52" r:id="rId78" display="http://ismn.geo.tuwien.ac.at/networks/swex-poland/"/>
    <hyperlink ref="F53" r:id="rId79" display="http://202.114.118.60:9002/SensorWebPro/index.html"/>
    <hyperlink ref="G53" r:id="rId80" display="http://ismn.geo.tuwien.ac.at/networks/sw-whu/"/>
    <hyperlink ref="F54" r:id="rId81" display="http://teodoor.icg.kfa-juelich.de/overview-de"/>
    <hyperlink ref="G54" r:id="rId82" display="http://ismn.geo.tuwien.ac.at/networks/tereno/"/>
    <hyperlink ref="F55" r:id="rId83" display="http://www.geographie.uni-muenchen.de/department/fiona/forschung/projekte/index.php?projekt_id=103"/>
    <hyperlink ref="G55" r:id="rId84" display="http://ismn.geo.tuwien.ac.at/networks/udc-smos/"/>
    <hyperlink ref="F56" r:id="rId85" display="http://www.cfumbria.it/"/>
    <hyperlink ref="F57" r:id="rId86" display="http://hydrology.irpi.cnr.it/"/>
    <hyperlink ref="G56" r:id="rId87" display="http://ismn.geo.tuwien.ac.at/networks/umbria/"/>
    <hyperlink ref="F58" r:id="rId88" display="http://www.arpa.emr.it/sim/"/>
    <hyperlink ref="G58" r:id="rId89" display="http://ismn.geo.tuwien.ac.at/networks/umsuol/"/>
    <hyperlink ref="F59" r:id="rId90" display="http://www.ncdc.noaa.gov/crn/"/>
    <hyperlink ref="G59" r:id="rId91" display="http://ismn.geo.tuwien.ac.at/networks/uscrn/"/>
    <hyperlink ref="F60" r:id="rId92" display="http://www.ipf.tuwien.ac.at/insitu/data_viewer/metadata/USDA_ARS_ISMN_Readme.pdf"/>
    <hyperlink ref="G60" r:id="rId93" display="http://ismn.geo.tuwien.ac.at/networks/usda-ars/"/>
    <hyperlink ref="F61" r:id="rId94" display="http://nimbus.uv.es/"/>
    <hyperlink ref="G61" r:id="rId95" display="http://ismn.geo.tuwien.ac.at/networks/vas/"/>
    <hyperlink ref="F63" r:id="rId96" display="http://www.wegenernet.org/"/>
    <hyperlink ref="F64" r:id="rId97" display="http://www.wegcenter.at/wegenernet"/>
    <hyperlink ref="G63" r:id="rId98" display="http://ismn.geo.tuwien.ac.at/networks/wegenernet/"/>
    <hyperlink ref="F65" r:id="rId99" display="http://www.aber.ac.uk/wsmn"/>
    <hyperlink ref="G65" r:id="rId100" display="http://ismn.geo.tuwien.ac.at/networks/wsmn/"/>
    <hyperlink ref="D1" r:id="rId101"/>
    <hyperlink ref="F46" r:id="rId102" display="http://www.oznet.org.au/"/>
    <hyperlink ref="G46" r:id="rId103" display="http://ismn.geo.tuwien.ac.at/networks/sasmas/"/>
    <hyperlink ref="F67" r:id="rId104"/>
    <hyperlink ref="F71" r:id="rId105"/>
  </hyperlinks>
  <pageMargins left="0.7" right="0.7" top="0.75" bottom="0.75" header="0.3" footer="0.3"/>
  <pageSetup orientation="portrait" r:id="rId106"/>
  <ignoredErrors>
    <ignoredError sqref="F83" formula="1"/>
  </ignoredErrors>
  <drawing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4"/>
  <sheetViews>
    <sheetView workbookViewId="0">
      <selection activeCell="C28" sqref="C28"/>
    </sheetView>
  </sheetViews>
  <sheetFormatPr defaultRowHeight="15" x14ac:dyDescent="0.25"/>
  <cols>
    <col min="2" max="2" width="11.28515625" customWidth="1"/>
    <col min="3" max="3" width="14" customWidth="1"/>
    <col min="4" max="4" width="9.7109375" customWidth="1"/>
    <col min="7" max="7" width="20.28515625" customWidth="1"/>
  </cols>
  <sheetData>
    <row r="4" spans="2:7" ht="44.45" customHeight="1" x14ac:dyDescent="0.25">
      <c r="C4" s="12" t="s">
        <v>131</v>
      </c>
      <c r="D4" s="13" t="s">
        <v>125</v>
      </c>
      <c r="E4" s="13"/>
      <c r="F4" s="13" t="s">
        <v>126</v>
      </c>
    </row>
    <row r="5" spans="2:7" ht="15.75" x14ac:dyDescent="0.25">
      <c r="B5" s="8" t="s">
        <v>26</v>
      </c>
      <c r="C5" s="10">
        <v>2742</v>
      </c>
      <c r="D5" s="10">
        <v>914</v>
      </c>
      <c r="E5" s="11">
        <v>0.51435002813731012</v>
      </c>
      <c r="F5" s="10">
        <v>14</v>
      </c>
    </row>
    <row r="6" spans="2:7" ht="15.75" x14ac:dyDescent="0.25">
      <c r="B6" s="8" t="s">
        <v>76</v>
      </c>
      <c r="C6" s="10">
        <v>42</v>
      </c>
      <c r="D6" s="10">
        <v>14</v>
      </c>
      <c r="E6" s="11">
        <v>7.878446820483961E-3</v>
      </c>
      <c r="F6" s="10">
        <v>2</v>
      </c>
    </row>
    <row r="7" spans="2:7" ht="15.75" x14ac:dyDescent="0.25">
      <c r="B7" s="8" t="s">
        <v>44</v>
      </c>
      <c r="C7" s="10">
        <v>795</v>
      </c>
      <c r="D7" s="10">
        <v>265</v>
      </c>
      <c r="E7" s="11">
        <v>0.14912774338773213</v>
      </c>
      <c r="F7" s="10">
        <v>5</v>
      </c>
    </row>
    <row r="8" spans="2:7" ht="15.75" x14ac:dyDescent="0.25">
      <c r="B8" s="8" t="s">
        <v>21</v>
      </c>
      <c r="C8" s="10">
        <v>108</v>
      </c>
      <c r="D8" s="10">
        <v>36</v>
      </c>
      <c r="E8" s="11">
        <v>2.0258863252673044E-2</v>
      </c>
      <c r="F8" s="10">
        <v>7</v>
      </c>
    </row>
    <row r="9" spans="2:7" ht="15.75" x14ac:dyDescent="0.25">
      <c r="B9" s="8" t="s">
        <v>113</v>
      </c>
      <c r="C9" s="10">
        <v>33</v>
      </c>
      <c r="D9" s="10">
        <v>11</v>
      </c>
      <c r="E9" s="11">
        <v>6.1902082160945416E-3</v>
      </c>
      <c r="F9" s="10">
        <v>1</v>
      </c>
    </row>
    <row r="10" spans="2:7" ht="15.75" x14ac:dyDescent="0.25">
      <c r="B10" s="8" t="s">
        <v>127</v>
      </c>
      <c r="C10" s="10">
        <v>441</v>
      </c>
      <c r="D10" s="10">
        <v>147</v>
      </c>
      <c r="E10" s="11">
        <v>8.2723691615081599E-2</v>
      </c>
      <c r="F10" s="10">
        <v>10</v>
      </c>
    </row>
    <row r="11" spans="2:7" ht="15.75" x14ac:dyDescent="0.25">
      <c r="B11" s="8" t="s">
        <v>39</v>
      </c>
      <c r="C11" s="10">
        <v>1152</v>
      </c>
      <c r="D11" s="10">
        <v>384</v>
      </c>
      <c r="E11" s="11">
        <v>0.2160945413618458</v>
      </c>
      <c r="F11" s="10">
        <v>10</v>
      </c>
    </row>
    <row r="12" spans="2:7" ht="30" x14ac:dyDescent="0.25">
      <c r="B12" s="8" t="s">
        <v>68</v>
      </c>
      <c r="C12" s="10">
        <v>18</v>
      </c>
      <c r="D12" s="10">
        <v>6</v>
      </c>
      <c r="E12" s="11">
        <v>3.3764772087788407E-3</v>
      </c>
      <c r="F12" s="10">
        <v>4</v>
      </c>
      <c r="G12" s="7" t="s">
        <v>128</v>
      </c>
    </row>
    <row r="13" spans="2:7" ht="16.5" thickBot="1" x14ac:dyDescent="0.3">
      <c r="B13" s="8" t="s">
        <v>130</v>
      </c>
      <c r="C13" s="24">
        <f>SUM(C5:C12)</f>
        <v>5331</v>
      </c>
      <c r="D13" s="24">
        <f t="shared" ref="D13:F13" si="0">SUM(D5:D12)</f>
        <v>1777</v>
      </c>
      <c r="E13" s="24" t="s">
        <v>129</v>
      </c>
      <c r="F13" s="24">
        <f t="shared" si="0"/>
        <v>53</v>
      </c>
    </row>
    <row r="14" spans="2:7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24"/>
  <sheetViews>
    <sheetView topLeftCell="A8" workbookViewId="0">
      <selection activeCell="C4" sqref="C4:C24"/>
    </sheetView>
  </sheetViews>
  <sheetFormatPr defaultRowHeight="15" x14ac:dyDescent="0.25"/>
  <cols>
    <col min="3" max="3" width="44.28515625" customWidth="1"/>
  </cols>
  <sheetData>
    <row r="2" spans="3:3" x14ac:dyDescent="0.25">
      <c r="C2" s="31" t="s">
        <v>129</v>
      </c>
    </row>
    <row r="3" spans="3:3" x14ac:dyDescent="0.25">
      <c r="C3" s="3" t="s">
        <v>129</v>
      </c>
    </row>
    <row r="4" spans="3:3" x14ac:dyDescent="0.25">
      <c r="C4" s="31" t="s">
        <v>13</v>
      </c>
    </row>
    <row r="5" spans="3:3" x14ac:dyDescent="0.25">
      <c r="C5" s="31" t="s">
        <v>121</v>
      </c>
    </row>
    <row r="6" spans="3:3" x14ac:dyDescent="0.25">
      <c r="C6" s="31" t="s">
        <v>19</v>
      </c>
    </row>
    <row r="7" spans="3:3" x14ac:dyDescent="0.25">
      <c r="C7" s="31" t="s">
        <v>72</v>
      </c>
    </row>
    <row r="8" spans="3:3" x14ac:dyDescent="0.25">
      <c r="C8" s="31" t="s">
        <v>37</v>
      </c>
    </row>
    <row r="9" spans="3:3" x14ac:dyDescent="0.25">
      <c r="C9" s="31" t="s">
        <v>54</v>
      </c>
    </row>
    <row r="10" spans="3:3" x14ac:dyDescent="0.25">
      <c r="C10" s="31" t="s">
        <v>50</v>
      </c>
    </row>
    <row r="11" spans="3:3" ht="27.6" customHeight="1" x14ac:dyDescent="0.25">
      <c r="C11" s="31" t="s">
        <v>95</v>
      </c>
    </row>
    <row r="12" spans="3:3" ht="27.6" customHeight="1" x14ac:dyDescent="0.25">
      <c r="C12" s="31" t="s">
        <v>83</v>
      </c>
    </row>
    <row r="13" spans="3:3" x14ac:dyDescent="0.25">
      <c r="C13" s="31" t="s">
        <v>78</v>
      </c>
    </row>
    <row r="14" spans="3:3" x14ac:dyDescent="0.25">
      <c r="C14" s="31" t="s">
        <v>64</v>
      </c>
    </row>
    <row r="15" spans="3:3" ht="27.6" customHeight="1" x14ac:dyDescent="0.25">
      <c r="C15" s="31" t="s">
        <v>31</v>
      </c>
    </row>
    <row r="16" spans="3:3" x14ac:dyDescent="0.25">
      <c r="C16" s="31" t="s">
        <v>57</v>
      </c>
    </row>
    <row r="17" spans="3:3" x14ac:dyDescent="0.25">
      <c r="C17" s="31" t="s">
        <v>81</v>
      </c>
    </row>
    <row r="18" spans="3:3" ht="27.6" customHeight="1" x14ac:dyDescent="0.25">
      <c r="C18" s="31" t="s">
        <v>106</v>
      </c>
    </row>
    <row r="19" spans="3:3" ht="41.45" customHeight="1" x14ac:dyDescent="0.25">
      <c r="C19" s="31" t="s">
        <v>93</v>
      </c>
    </row>
    <row r="20" spans="3:3" ht="41.45" customHeight="1" x14ac:dyDescent="0.25">
      <c r="C20" s="31" t="s">
        <v>46</v>
      </c>
    </row>
    <row r="21" spans="3:3" ht="41.45" customHeight="1" x14ac:dyDescent="0.25">
      <c r="C21" s="31" t="s">
        <v>91</v>
      </c>
    </row>
    <row r="22" spans="3:3" ht="27.6" customHeight="1" x14ac:dyDescent="0.25">
      <c r="C22" s="31" t="s">
        <v>35</v>
      </c>
    </row>
    <row r="23" spans="3:3" x14ac:dyDescent="0.25">
      <c r="C23" s="31" t="s">
        <v>123</v>
      </c>
    </row>
    <row r="24" spans="3:3" x14ac:dyDescent="0.25">
      <c r="C24" s="31" t="s">
        <v>24</v>
      </c>
    </row>
  </sheetData>
  <sortState ref="C2:C59">
    <sortCondition ref="C2:C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topLeftCell="A40" workbookViewId="0">
      <selection activeCell="J46" sqref="J46"/>
    </sheetView>
  </sheetViews>
  <sheetFormatPr defaultRowHeight="15" x14ac:dyDescent="0.25"/>
  <cols>
    <col min="2" max="2" width="27.28515625" customWidth="1"/>
    <col min="3" max="3" width="23.28515625" customWidth="1"/>
    <col min="4" max="4" width="10.7109375" style="10" customWidth="1"/>
    <col min="5" max="5" width="10.7109375" style="22" customWidth="1"/>
  </cols>
  <sheetData>
    <row r="2" spans="2:6" x14ac:dyDescent="0.25">
      <c r="B2" s="2" t="s">
        <v>1</v>
      </c>
      <c r="C2" s="2" t="s">
        <v>2</v>
      </c>
      <c r="D2" s="15" t="s">
        <v>3</v>
      </c>
      <c r="E2" s="18" t="s">
        <v>4</v>
      </c>
      <c r="F2" s="2" t="s">
        <v>5</v>
      </c>
    </row>
    <row r="3" spans="2:6" x14ac:dyDescent="0.25">
      <c r="B3" s="31" t="s">
        <v>12</v>
      </c>
      <c r="C3" s="31" t="s">
        <v>13</v>
      </c>
      <c r="D3" s="16">
        <v>49</v>
      </c>
      <c r="E3" s="19" t="s">
        <v>14</v>
      </c>
      <c r="F3" s="32" t="s">
        <v>15</v>
      </c>
    </row>
    <row r="4" spans="2:6" x14ac:dyDescent="0.25">
      <c r="B4" s="31" t="s">
        <v>18</v>
      </c>
      <c r="C4" s="31" t="s">
        <v>19</v>
      </c>
      <c r="D4" s="16">
        <v>7</v>
      </c>
      <c r="E4" s="19" t="s">
        <v>14</v>
      </c>
      <c r="F4" s="32" t="s">
        <v>15</v>
      </c>
    </row>
    <row r="5" spans="2:6" x14ac:dyDescent="0.25">
      <c r="B5" s="31" t="s">
        <v>23</v>
      </c>
      <c r="C5" s="31" t="s">
        <v>24</v>
      </c>
      <c r="D5" s="16">
        <v>29</v>
      </c>
      <c r="E5" s="19" t="s">
        <v>14</v>
      </c>
      <c r="F5" s="32" t="s">
        <v>15</v>
      </c>
    </row>
    <row r="6" spans="2:6" x14ac:dyDescent="0.25">
      <c r="B6" s="31" t="s">
        <v>27</v>
      </c>
      <c r="C6" s="31" t="s">
        <v>24</v>
      </c>
      <c r="D6" s="16">
        <v>50</v>
      </c>
      <c r="E6" s="19" t="s">
        <v>14</v>
      </c>
      <c r="F6" s="32" t="s">
        <v>15</v>
      </c>
    </row>
    <row r="7" spans="2:6" x14ac:dyDescent="0.25">
      <c r="B7" s="31" t="s">
        <v>29</v>
      </c>
      <c r="C7" s="31" t="s">
        <v>132</v>
      </c>
      <c r="D7" s="16">
        <v>12</v>
      </c>
      <c r="E7" s="19" t="s">
        <v>14</v>
      </c>
      <c r="F7" s="32" t="s">
        <v>15</v>
      </c>
    </row>
    <row r="8" spans="2:6" x14ac:dyDescent="0.25">
      <c r="B8" s="31" t="s">
        <v>30</v>
      </c>
      <c r="C8" s="31" t="s">
        <v>31</v>
      </c>
      <c r="D8" s="16">
        <v>5</v>
      </c>
      <c r="E8" s="19" t="s">
        <v>14</v>
      </c>
      <c r="F8" s="32" t="s">
        <v>15</v>
      </c>
    </row>
    <row r="9" spans="2:6" x14ac:dyDescent="0.25">
      <c r="B9" s="31" t="s">
        <v>32</v>
      </c>
      <c r="C9" s="31" t="s">
        <v>31</v>
      </c>
      <c r="D9" s="16">
        <v>2</v>
      </c>
      <c r="E9" s="19" t="s">
        <v>14</v>
      </c>
      <c r="F9" s="32" t="s">
        <v>15</v>
      </c>
    </row>
    <row r="10" spans="2:6" x14ac:dyDescent="0.25">
      <c r="B10" s="31" t="s">
        <v>34</v>
      </c>
      <c r="C10" s="31" t="s">
        <v>35</v>
      </c>
      <c r="D10" s="16">
        <v>1</v>
      </c>
      <c r="E10" s="19" t="s">
        <v>14</v>
      </c>
      <c r="F10" s="32" t="s">
        <v>15</v>
      </c>
    </row>
    <row r="11" spans="2:6" x14ac:dyDescent="0.25">
      <c r="B11" s="31" t="s">
        <v>36</v>
      </c>
      <c r="C11" s="31" t="s">
        <v>37</v>
      </c>
      <c r="D11" s="16">
        <v>40</v>
      </c>
      <c r="E11" s="20"/>
      <c r="F11" s="32" t="s">
        <v>15</v>
      </c>
    </row>
    <row r="12" spans="2:6" x14ac:dyDescent="0.25">
      <c r="B12" s="31" t="s">
        <v>40</v>
      </c>
      <c r="C12" s="31" t="s">
        <v>24</v>
      </c>
      <c r="D12" s="16">
        <v>109</v>
      </c>
      <c r="E12" s="19" t="s">
        <v>14</v>
      </c>
      <c r="F12" s="32" t="s">
        <v>15</v>
      </c>
    </row>
    <row r="13" spans="2:6" x14ac:dyDescent="0.25">
      <c r="B13" s="31" t="s">
        <v>42</v>
      </c>
      <c r="C13" s="31" t="s">
        <v>37</v>
      </c>
      <c r="D13" s="16">
        <v>57</v>
      </c>
      <c r="E13" s="19" t="s">
        <v>14</v>
      </c>
      <c r="F13" s="32" t="s">
        <v>15</v>
      </c>
    </row>
    <row r="14" spans="2:6" x14ac:dyDescent="0.25">
      <c r="B14" s="31" t="s">
        <v>45</v>
      </c>
      <c r="C14" s="31" t="s">
        <v>46</v>
      </c>
      <c r="D14" s="16">
        <v>1</v>
      </c>
      <c r="E14" s="19" t="s">
        <v>14</v>
      </c>
      <c r="F14" s="32" t="s">
        <v>15</v>
      </c>
    </row>
    <row r="15" spans="2:6" x14ac:dyDescent="0.25">
      <c r="B15" s="31" t="s">
        <v>47</v>
      </c>
      <c r="C15" s="31" t="s">
        <v>24</v>
      </c>
      <c r="D15" s="16">
        <v>2</v>
      </c>
      <c r="E15" s="19" t="s">
        <v>14</v>
      </c>
      <c r="F15" s="32" t="s">
        <v>15</v>
      </c>
    </row>
    <row r="16" spans="2:6" x14ac:dyDescent="0.25">
      <c r="B16" s="31" t="s">
        <v>49</v>
      </c>
      <c r="C16" s="31" t="s">
        <v>50</v>
      </c>
      <c r="D16" s="16">
        <v>27</v>
      </c>
      <c r="E16" s="19" t="s">
        <v>14</v>
      </c>
      <c r="F16" s="32" t="s">
        <v>15</v>
      </c>
    </row>
    <row r="17" spans="2:6" x14ac:dyDescent="0.25">
      <c r="B17" s="31" t="s">
        <v>52</v>
      </c>
      <c r="C17" s="31" t="s">
        <v>50</v>
      </c>
      <c r="D17" s="16">
        <v>7</v>
      </c>
      <c r="E17" s="20"/>
      <c r="F17" s="32" t="s">
        <v>15</v>
      </c>
    </row>
    <row r="18" spans="2:6" x14ac:dyDescent="0.25">
      <c r="B18" s="31" t="s">
        <v>53</v>
      </c>
      <c r="C18" s="31" t="s">
        <v>54</v>
      </c>
      <c r="D18" s="16">
        <v>32</v>
      </c>
      <c r="E18" s="19" t="s">
        <v>14</v>
      </c>
      <c r="F18" s="32" t="s">
        <v>15</v>
      </c>
    </row>
    <row r="19" spans="2:6" x14ac:dyDescent="0.25">
      <c r="B19" s="31" t="s">
        <v>56</v>
      </c>
      <c r="C19" s="31" t="s">
        <v>57</v>
      </c>
      <c r="D19" s="16">
        <v>1</v>
      </c>
      <c r="E19" s="19" t="s">
        <v>14</v>
      </c>
      <c r="F19" s="32" t="s">
        <v>15</v>
      </c>
    </row>
    <row r="20" spans="2:6" ht="28.5" x14ac:dyDescent="0.25">
      <c r="B20" s="31" t="s">
        <v>59</v>
      </c>
      <c r="C20" s="31" t="s">
        <v>31</v>
      </c>
      <c r="D20" s="16">
        <v>2</v>
      </c>
      <c r="E20" s="19" t="s">
        <v>14</v>
      </c>
      <c r="F20" s="32" t="s">
        <v>15</v>
      </c>
    </row>
    <row r="21" spans="2:6" ht="28.5" x14ac:dyDescent="0.25">
      <c r="B21" s="31" t="s">
        <v>61</v>
      </c>
      <c r="C21" s="31" t="s">
        <v>57</v>
      </c>
      <c r="D21" s="16">
        <v>1</v>
      </c>
      <c r="E21" s="19" t="s">
        <v>14</v>
      </c>
      <c r="F21" s="32" t="s">
        <v>15</v>
      </c>
    </row>
    <row r="22" spans="2:6" x14ac:dyDescent="0.25">
      <c r="B22" s="31" t="s">
        <v>62</v>
      </c>
      <c r="C22" s="31" t="s">
        <v>24</v>
      </c>
      <c r="D22" s="16">
        <v>19</v>
      </c>
      <c r="E22" s="19" t="s">
        <v>14</v>
      </c>
      <c r="F22" s="32" t="s">
        <v>15</v>
      </c>
    </row>
    <row r="23" spans="2:6" x14ac:dyDescent="0.25">
      <c r="B23" s="31" t="s">
        <v>63</v>
      </c>
      <c r="C23" s="31" t="s">
        <v>64</v>
      </c>
      <c r="D23" s="16">
        <v>1</v>
      </c>
      <c r="E23" s="19" t="s">
        <v>14</v>
      </c>
      <c r="F23" s="32" t="s">
        <v>15</v>
      </c>
    </row>
    <row r="24" spans="2:6" x14ac:dyDescent="0.25">
      <c r="B24" s="31" t="s">
        <v>66</v>
      </c>
      <c r="C24" s="31" t="s">
        <v>24</v>
      </c>
      <c r="D24" s="16">
        <v>6</v>
      </c>
      <c r="E24" s="20"/>
      <c r="F24" s="32" t="s">
        <v>15</v>
      </c>
    </row>
    <row r="25" spans="2:6" x14ac:dyDescent="0.25">
      <c r="B25" s="31" t="s">
        <v>69</v>
      </c>
      <c r="C25" s="31" t="s">
        <v>24</v>
      </c>
      <c r="D25" s="16">
        <v>6</v>
      </c>
      <c r="E25" s="19" t="s">
        <v>14</v>
      </c>
      <c r="F25" s="32" t="s">
        <v>15</v>
      </c>
    </row>
    <row r="26" spans="2:6" x14ac:dyDescent="0.25">
      <c r="B26" s="31" t="s">
        <v>71</v>
      </c>
      <c r="C26" s="31" t="s">
        <v>72</v>
      </c>
      <c r="D26" s="16">
        <v>1</v>
      </c>
      <c r="E26" s="19" t="s">
        <v>14</v>
      </c>
      <c r="F26" s="32" t="s">
        <v>15</v>
      </c>
    </row>
    <row r="27" spans="2:6" x14ac:dyDescent="0.25">
      <c r="B27" s="31" t="s">
        <v>73</v>
      </c>
      <c r="C27" s="31" t="s">
        <v>37</v>
      </c>
      <c r="D27" s="16">
        <v>20</v>
      </c>
      <c r="E27" s="20"/>
      <c r="F27" s="32" t="s">
        <v>15</v>
      </c>
    </row>
    <row r="28" spans="2:6" x14ac:dyDescent="0.25">
      <c r="B28" s="31" t="s">
        <v>74</v>
      </c>
      <c r="C28" s="31" t="s">
        <v>31</v>
      </c>
      <c r="D28" s="16">
        <v>1</v>
      </c>
      <c r="E28" s="19" t="s">
        <v>14</v>
      </c>
      <c r="F28" s="32" t="s">
        <v>15</v>
      </c>
    </row>
    <row r="29" spans="2:6" x14ac:dyDescent="0.25">
      <c r="B29" s="31" t="s">
        <v>77</v>
      </c>
      <c r="C29" s="31" t="s">
        <v>78</v>
      </c>
      <c r="D29" s="16">
        <v>2</v>
      </c>
      <c r="E29" s="19" t="s">
        <v>14</v>
      </c>
      <c r="F29" s="32" t="s">
        <v>15</v>
      </c>
    </row>
    <row r="30" spans="2:6" x14ac:dyDescent="0.25">
      <c r="B30" s="31" t="s">
        <v>80</v>
      </c>
      <c r="C30" s="31" t="s">
        <v>81</v>
      </c>
      <c r="D30" s="16">
        <v>44</v>
      </c>
      <c r="E30" s="20"/>
      <c r="F30" s="32" t="s">
        <v>15</v>
      </c>
    </row>
    <row r="31" spans="2:6" x14ac:dyDescent="0.25">
      <c r="B31" s="31" t="s">
        <v>82</v>
      </c>
      <c r="C31" s="31" t="s">
        <v>83</v>
      </c>
      <c r="D31" s="16">
        <v>6</v>
      </c>
      <c r="E31" s="19" t="s">
        <v>14</v>
      </c>
      <c r="F31" s="32" t="s">
        <v>15</v>
      </c>
    </row>
    <row r="32" spans="2:6" x14ac:dyDescent="0.25">
      <c r="B32" s="31" t="s">
        <v>85</v>
      </c>
      <c r="C32" s="31" t="s">
        <v>13</v>
      </c>
      <c r="D32" s="16">
        <v>38</v>
      </c>
      <c r="E32" s="19" t="s">
        <v>14</v>
      </c>
      <c r="F32" s="32" t="s">
        <v>15</v>
      </c>
    </row>
    <row r="33" spans="2:6" x14ac:dyDescent="0.25">
      <c r="B33" s="31" t="s">
        <v>88</v>
      </c>
      <c r="C33" s="31" t="s">
        <v>24</v>
      </c>
      <c r="D33" s="16">
        <v>146</v>
      </c>
      <c r="E33" s="19" t="s">
        <v>14</v>
      </c>
      <c r="F33" s="32" t="s">
        <v>15</v>
      </c>
    </row>
    <row r="34" spans="2:6" x14ac:dyDescent="0.25">
      <c r="B34" s="31" t="s">
        <v>90</v>
      </c>
      <c r="C34" s="31" t="s">
        <v>91</v>
      </c>
      <c r="D34" s="16">
        <v>24</v>
      </c>
      <c r="E34" s="19" t="s">
        <v>14</v>
      </c>
      <c r="F34" s="32" t="s">
        <v>15</v>
      </c>
    </row>
    <row r="35" spans="2:6" x14ac:dyDescent="0.25">
      <c r="B35" s="31" t="s">
        <v>92</v>
      </c>
      <c r="C35" s="31" t="s">
        <v>93</v>
      </c>
      <c r="D35" s="16">
        <v>20</v>
      </c>
      <c r="E35" s="19" t="s">
        <v>14</v>
      </c>
      <c r="F35" s="32" t="s">
        <v>15</v>
      </c>
    </row>
    <row r="36" spans="2:6" x14ac:dyDescent="0.25">
      <c r="B36" s="31" t="s">
        <v>94</v>
      </c>
      <c r="C36" s="31" t="s">
        <v>95</v>
      </c>
      <c r="D36" s="16">
        <v>212</v>
      </c>
      <c r="E36" s="20"/>
      <c r="F36" s="32" t="s">
        <v>15</v>
      </c>
    </row>
    <row r="37" spans="2:6" x14ac:dyDescent="0.25">
      <c r="B37" s="31" t="s">
        <v>96</v>
      </c>
      <c r="C37" s="31" t="s">
        <v>95</v>
      </c>
      <c r="D37" s="16">
        <v>122</v>
      </c>
      <c r="E37" s="20"/>
      <c r="F37" s="32" t="s">
        <v>15</v>
      </c>
    </row>
    <row r="38" spans="2:6" x14ac:dyDescent="0.25">
      <c r="B38" s="3" t="s">
        <v>97</v>
      </c>
      <c r="C38" s="3" t="s">
        <v>95</v>
      </c>
      <c r="D38" s="17">
        <v>3</v>
      </c>
      <c r="E38" s="21"/>
      <c r="F38" s="4" t="s">
        <v>15</v>
      </c>
    </row>
    <row r="39" spans="2:6" x14ac:dyDescent="0.25">
      <c r="B39" s="31" t="s">
        <v>98</v>
      </c>
      <c r="C39" s="31" t="s">
        <v>13</v>
      </c>
      <c r="D39" s="16">
        <v>14</v>
      </c>
      <c r="E39" s="19" t="s">
        <v>14</v>
      </c>
      <c r="F39" s="32" t="s">
        <v>15</v>
      </c>
    </row>
    <row r="40" spans="2:6" x14ac:dyDescent="0.25">
      <c r="B40" s="31" t="s">
        <v>100</v>
      </c>
      <c r="C40" s="31" t="s">
        <v>24</v>
      </c>
      <c r="D40" s="16">
        <v>232</v>
      </c>
      <c r="E40" s="19" t="s">
        <v>14</v>
      </c>
      <c r="F40" s="32" t="s">
        <v>15</v>
      </c>
    </row>
    <row r="41" spans="2:6" x14ac:dyDescent="0.25">
      <c r="B41" s="31" t="s">
        <v>101</v>
      </c>
      <c r="C41" s="31" t="s">
        <v>57</v>
      </c>
      <c r="D41" s="16">
        <v>5</v>
      </c>
      <c r="E41" s="20"/>
      <c r="F41" s="32" t="s">
        <v>15</v>
      </c>
    </row>
    <row r="42" spans="2:6" x14ac:dyDescent="0.25">
      <c r="B42" s="31" t="s">
        <v>102</v>
      </c>
      <c r="C42" s="31" t="s">
        <v>83</v>
      </c>
      <c r="D42" s="16">
        <v>21</v>
      </c>
      <c r="E42" s="19" t="s">
        <v>14</v>
      </c>
      <c r="F42" s="32" t="s">
        <v>15</v>
      </c>
    </row>
    <row r="43" spans="2:6" x14ac:dyDescent="0.25">
      <c r="B43" s="31" t="s">
        <v>103</v>
      </c>
      <c r="C43" s="31" t="s">
        <v>24</v>
      </c>
      <c r="D43" s="16">
        <v>417</v>
      </c>
      <c r="E43" s="19" t="s">
        <v>14</v>
      </c>
      <c r="F43" s="32" t="s">
        <v>15</v>
      </c>
    </row>
    <row r="44" spans="2:6" x14ac:dyDescent="0.25">
      <c r="B44" s="31" t="s">
        <v>104</v>
      </c>
      <c r="C44" s="31" t="s">
        <v>24</v>
      </c>
      <c r="D44" s="16">
        <v>136</v>
      </c>
      <c r="E44" s="19" t="s">
        <v>14</v>
      </c>
      <c r="F44" s="32" t="s">
        <v>15</v>
      </c>
    </row>
    <row r="45" spans="2:6" x14ac:dyDescent="0.25">
      <c r="B45" s="31" t="s">
        <v>105</v>
      </c>
      <c r="C45" s="31" t="s">
        <v>106</v>
      </c>
      <c r="D45" s="16">
        <v>6</v>
      </c>
      <c r="E45" s="20"/>
      <c r="F45" s="32" t="s">
        <v>15</v>
      </c>
    </row>
    <row r="46" spans="2:6" x14ac:dyDescent="0.25">
      <c r="B46" s="31" t="s">
        <v>108</v>
      </c>
      <c r="C46" s="31" t="s">
        <v>37</v>
      </c>
      <c r="D46" s="16">
        <v>7</v>
      </c>
      <c r="E46" s="19" t="s">
        <v>14</v>
      </c>
      <c r="F46" s="32" t="s">
        <v>15</v>
      </c>
    </row>
    <row r="47" spans="2:6" x14ac:dyDescent="0.25">
      <c r="B47" s="31" t="s">
        <v>110</v>
      </c>
      <c r="C47" s="31" t="s">
        <v>78</v>
      </c>
      <c r="D47" s="16">
        <v>5</v>
      </c>
      <c r="E47" s="19" t="s">
        <v>14</v>
      </c>
      <c r="F47" s="32" t="s">
        <v>15</v>
      </c>
    </row>
    <row r="48" spans="2:6" x14ac:dyDescent="0.25">
      <c r="B48" s="31" t="s">
        <v>111</v>
      </c>
      <c r="C48" s="31" t="s">
        <v>78</v>
      </c>
      <c r="D48" s="16">
        <v>11</v>
      </c>
      <c r="E48" s="19" t="s">
        <v>14</v>
      </c>
      <c r="F48" s="32" t="s">
        <v>15</v>
      </c>
    </row>
    <row r="49" spans="2:6" x14ac:dyDescent="0.25">
      <c r="B49" s="31" t="s">
        <v>114</v>
      </c>
      <c r="C49" s="31" t="s">
        <v>31</v>
      </c>
      <c r="D49" s="16">
        <v>13</v>
      </c>
      <c r="E49" s="19" t="s">
        <v>14</v>
      </c>
      <c r="F49" s="32" t="s">
        <v>15</v>
      </c>
    </row>
    <row r="50" spans="2:6" x14ac:dyDescent="0.25">
      <c r="B50" s="31" t="s">
        <v>115</v>
      </c>
      <c r="C50" s="31" t="s">
        <v>31</v>
      </c>
      <c r="D50" s="16">
        <v>1</v>
      </c>
      <c r="E50" s="19" t="s">
        <v>14</v>
      </c>
      <c r="F50" s="32" t="s">
        <v>15</v>
      </c>
    </row>
    <row r="51" spans="2:6" x14ac:dyDescent="0.25">
      <c r="B51" s="31" t="s">
        <v>117</v>
      </c>
      <c r="C51" s="31" t="s">
        <v>24</v>
      </c>
      <c r="D51" s="16">
        <v>115</v>
      </c>
      <c r="E51" s="19" t="s">
        <v>14</v>
      </c>
      <c r="F51" s="32" t="s">
        <v>15</v>
      </c>
    </row>
    <row r="52" spans="2:6" x14ac:dyDescent="0.25">
      <c r="B52" s="31" t="s">
        <v>118</v>
      </c>
      <c r="C52" s="31" t="s">
        <v>24</v>
      </c>
      <c r="D52" s="16">
        <v>4</v>
      </c>
      <c r="E52" s="19" t="s">
        <v>14</v>
      </c>
      <c r="F52" s="32" t="s">
        <v>15</v>
      </c>
    </row>
    <row r="53" spans="2:6" x14ac:dyDescent="0.25">
      <c r="B53" s="31" t="s">
        <v>119</v>
      </c>
      <c r="C53" s="31" t="s">
        <v>91</v>
      </c>
      <c r="D53" s="16">
        <v>3</v>
      </c>
      <c r="E53" s="19" t="s">
        <v>14</v>
      </c>
      <c r="F53" s="32" t="s">
        <v>15</v>
      </c>
    </row>
    <row r="54" spans="2:6" x14ac:dyDescent="0.25">
      <c r="B54" s="31" t="s">
        <v>120</v>
      </c>
      <c r="C54" s="31" t="s">
        <v>121</v>
      </c>
      <c r="D54" s="16">
        <v>12</v>
      </c>
      <c r="E54" s="19" t="s">
        <v>14</v>
      </c>
      <c r="F54" s="32" t="s">
        <v>15</v>
      </c>
    </row>
    <row r="55" spans="2:6" x14ac:dyDescent="0.25">
      <c r="B55" s="31" t="s">
        <v>122</v>
      </c>
      <c r="C55" s="31" t="s">
        <v>123</v>
      </c>
      <c r="D55" s="16">
        <v>7</v>
      </c>
      <c r="E55" s="19" t="s">
        <v>14</v>
      </c>
      <c r="F55" s="32" t="s">
        <v>124</v>
      </c>
    </row>
  </sheetData>
  <hyperlinks>
    <hyperlink ref="E3" r:id="rId1" display="http://www.moisturemap.monash.edu.au/"/>
    <hyperlink ref="F3" r:id="rId2" display="http://ismn.geo.tuwien.ac.at/networks/aaces/"/>
    <hyperlink ref="E4" r:id="rId3" display="http://www.amma-catch.org/"/>
    <hyperlink ref="F4" r:id="rId4" display="http://ismn.geo.tuwien.ac.at/networks/amma-catch/"/>
    <hyperlink ref="E5" r:id="rId5" display="http://www.arm.gov/"/>
    <hyperlink ref="F5" r:id="rId6" display="http://ismn.geo.tuwien.ac.at/networks/arm/"/>
    <hyperlink ref="E6" r:id="rId7" display="http://www.hprcc.unl.edu/awdn.php"/>
    <hyperlink ref="F6" r:id="rId8" display="http://ismn.geo.tuwien.ac.at/networks/awdn/"/>
    <hyperlink ref="E7" r:id="rId9" display="http://www.lter.uaf.edu/default.cfm"/>
    <hyperlink ref="F7" r:id="rId10" display="http://ismn.geo.tuwien.ac.at/networks/bnz-lter/"/>
    <hyperlink ref="E8" r:id="rId11" display="http://www.cfcalabria.it/"/>
    <hyperlink ref="F8" r:id="rId12" display="http://ismn.geo.tuwien.ac.at/networks/calabria/"/>
    <hyperlink ref="E9" r:id="rId13" display="http://www.regione.campania.it/"/>
    <hyperlink ref="F9" r:id="rId14" display="http://ismn.geo.tuwien.ac.at/networks/campania/"/>
    <hyperlink ref="E10" r:id="rId15" display="http://dx.doi.org/10.7167/2013/297973"/>
    <hyperlink ref="F10" r:id="rId16" display="http://ismn.geo.tuwien.ac.at/networks/carboafrica/"/>
    <hyperlink ref="F11" r:id="rId17" display="http://ismn.geo.tuwien.ac.at/networks/china/"/>
    <hyperlink ref="E12" r:id="rId18" display="http://cosmos.hwr.arizona.edu/"/>
    <hyperlink ref="F12" r:id="rId19" display="http://ismn.geo.tuwien.ac.at/networks/cosmos/"/>
    <hyperlink ref="E13" r:id="rId20" location="CTP-SMTMN" display="http://dam.itpcas.ac.cn/rs/?q=data - CTP-SMTMN"/>
    <hyperlink ref="F13" r:id="rId21" display="http://ismn.geo.tuwien.ac.at/networks/ctp-smtmn/"/>
    <hyperlink ref="E14" r:id="rId22" display="http://ign.ku.dk/earthobservation/research/document4/CaLM/"/>
    <hyperlink ref="F14" r:id="rId23" display="http://ismn.geo.tuwien.ac.at/networks/dahra/"/>
    <hyperlink ref="E15" r:id="rId24" display="http://www.fluxnet.ornl.gov/"/>
    <hyperlink ref="F15" r:id="rId25" display="http://ismn.geo.tuwien.ac.at/networks/fluxnet-ameriflux/"/>
    <hyperlink ref="E16" r:id="rId26" display="http://fmiarc.fmi.fi/"/>
    <hyperlink ref="F16" r:id="rId27" display="http://ismn.geo.tuwien.ac.at/networks/fmi/"/>
    <hyperlink ref="F17" r:id="rId28" display="http://ismn.geo.tuwien.ac.at/networks/gtk/"/>
    <hyperlink ref="E18" r:id="rId29" display="http://www.hobe.dk/"/>
    <hyperlink ref="F18" r:id="rId30" display="http://ismn.geo.tuwien.ac.at/networks/hobe/"/>
    <hyperlink ref="E19" r:id="rId31" display="http://www.hsc.re.kr/"/>
    <hyperlink ref="F19" r:id="rId32" display="http://ismn.geo.tuwien.ac.at/networks/hsc-selmacheon/"/>
    <hyperlink ref="E20" r:id="rId33" display="http://www.dica.unipg.it/DICA"/>
    <hyperlink ref="F20" r:id="rId34" display="http://ismn.geo.tuwien.ac.at/networks/hydrol-net-perugia/"/>
    <hyperlink ref="E21" r:id="rId35" display="http://wrrsl.hanyang.ac.kr/html/introduction.htm"/>
    <hyperlink ref="F21" r:id="rId36" display="http://ismn.geo.tuwien.ac.at/networks/hyu-cheongmicheon/"/>
    <hyperlink ref="E22" r:id="rId37" display="http://www.isws.illinois.edu/warm/"/>
    <hyperlink ref="F22" r:id="rId38" display="http://ismn.geo.tuwien.ac.at/networks/icn/"/>
    <hyperlink ref="E23" r:id="rId39" display="http://www.iitk.ac.in/"/>
    <hyperlink ref="F23" r:id="rId40" display="http://ismn.geo.tuwien.ac.at/networks/iit-kanpur/"/>
    <hyperlink ref="F24" r:id="rId41" display="http://ismn.geo.tuwien.ac.at/networks/iowa/"/>
    <hyperlink ref="E25" r:id="rId42" display="http://ironagci.blogspot.co.at/"/>
    <hyperlink ref="F25" r:id="rId43" display="http://ismn.geo.tuwien.ac.at/networks/iron/"/>
    <hyperlink ref="E26" r:id="rId44" display="http://www.biosfera.uchile.cl/LAB-net.html"/>
    <hyperlink ref="F26" r:id="rId45" display="http://ismn.geo.tuwien.ac.at/networks/lab-net/"/>
    <hyperlink ref="F27" r:id="rId46" display="http://ismn.geo.tuwien.ac.at/networks/maqu/"/>
    <hyperlink ref="E28" r:id="rId47" display="http://mistrals.sedoo.fr/HyMeX/Plateform-search?datsId=532"/>
    <hyperlink ref="F28" r:id="rId48" display="http://ismn.geo.tuwien.ac.at/networks/meterobs/"/>
    <hyperlink ref="E29" r:id="rId49" display="http://www.dwd.de/mol"/>
    <hyperlink ref="F29" r:id="rId50" display="http://ismn.geo.tuwien.ac.at/networks/mol-rao/"/>
    <hyperlink ref="F30" r:id="rId51" display="http://ismn.geo.tuwien.ac.at/networks/mongolia/"/>
    <hyperlink ref="E31" r:id="rId52" display="http://gisoracle.irstea.fr/?lang=en"/>
    <hyperlink ref="F31" r:id="rId53" display="http://ismn.geo.tuwien.ac.at/networks/oracle/"/>
    <hyperlink ref="E32" r:id="rId54" display="http://www.oznet.org.au/"/>
    <hyperlink ref="F32" r:id="rId55" display="http://ismn.geo.tuwien.ac.at/networks/oznet/"/>
    <hyperlink ref="E33" r:id="rId56" display="http://xenon.colorado.edu/portal/index.php?product=soil_moisture"/>
    <hyperlink ref="F33" r:id="rId57" display="http://ismn.geo.tuwien.ac.at/networks/pbo-h2o/"/>
    <hyperlink ref="E34" r:id="rId58" display="http://campus.usal.es/~hidrus/"/>
    <hyperlink ref="F34" r:id="rId59" display="http://ismn.geo.tuwien.ac.at/networks/remedhus/"/>
    <hyperlink ref="E35" r:id="rId60" display="http://assimo.meteoromania.ro/"/>
    <hyperlink ref="F35" r:id="rId61" display="http://ismn.geo.tuwien.ac.at/networks/rsmn/"/>
    <hyperlink ref="F36" r:id="rId62" display="http://ismn.geo.tuwien.ac.at/networks/ruswet-agro/"/>
    <hyperlink ref="F37" r:id="rId63" display="http://ismn.geo.tuwien.ac.at/networks/ruswet-grass/"/>
    <hyperlink ref="F38" r:id="rId64" display="http://ismn.geo.tuwien.ac.at/networks/ruswet-valdai/"/>
    <hyperlink ref="E39" r:id="rId65" display="http://www.oznet.org.au/"/>
    <hyperlink ref="F39" r:id="rId66" display="http://ismn.geo.tuwien.ac.at/networks/sasmas/"/>
    <hyperlink ref="E40" r:id="rId67" display="http://www.wcc.nrcs.usda.gov/"/>
    <hyperlink ref="F40" r:id="rId68" display="http://ismn.geo.tuwien.ac.at/networks/scan/"/>
    <hyperlink ref="F41" r:id="rId69" display="http://ismn.geo.tuwien.ac.at/networks/skku/"/>
    <hyperlink ref="E42" r:id="rId70" display="http://www.hymex.org/"/>
    <hyperlink ref="F42" r:id="rId71" display="http://ismn.geo.tuwien.ac.at/networks/smosmania/"/>
    <hyperlink ref="E43" r:id="rId72" display="http://www.wcc.nrcs.usda.gov/"/>
    <hyperlink ref="F43" r:id="rId73" display="http://ismn.geo.tuwien.ac.at/networks/snotel/"/>
    <hyperlink ref="E44" r:id="rId74" display="http://soilscape.usc.edu/"/>
    <hyperlink ref="F44" r:id="rId75" display="http://ismn.geo.tuwien.ac.at/networks/soilscape/"/>
    <hyperlink ref="F45" r:id="rId76" display="http://ismn.geo.tuwien.ac.at/networks/swex-poland/"/>
    <hyperlink ref="E46" r:id="rId77" display="http://202.114.118.60:9002/SensorWebPro/index.html"/>
    <hyperlink ref="F46" r:id="rId78" display="http://ismn.geo.tuwien.ac.at/networks/sw-whu/"/>
    <hyperlink ref="E47" r:id="rId79" display="http://teodoor.icg.kfa-juelich.de/overview-de"/>
    <hyperlink ref="F47" r:id="rId80" display="http://ismn.geo.tuwien.ac.at/networks/tereno/"/>
    <hyperlink ref="E48" r:id="rId81" display="http://www.geographie.uni-muenchen.de/department/fiona/forschung/projekte/index.php?projekt_id=103"/>
    <hyperlink ref="F48" r:id="rId82" display="http://ismn.geo.tuwien.ac.at/networks/udc-smos/"/>
    <hyperlink ref="E49" r:id="rId83" display="http://www.cfumbria.it/"/>
    <hyperlink ref="F49" r:id="rId84" display="http://ismn.geo.tuwien.ac.at/networks/umbria/"/>
    <hyperlink ref="E50" r:id="rId85" display="http://www.arpa.emr.it/sim/"/>
    <hyperlink ref="F50" r:id="rId86" display="http://ismn.geo.tuwien.ac.at/networks/umsuol/"/>
    <hyperlink ref="E51" r:id="rId87" display="http://www.ncdc.noaa.gov/crn/"/>
    <hyperlink ref="F51" r:id="rId88" display="http://ismn.geo.tuwien.ac.at/networks/uscrn/"/>
    <hyperlink ref="E52" r:id="rId89" display="http://www.ipf.tuwien.ac.at/insitu/data_viewer/metadata/USDA_ARS_ISMN_Readme.pdf"/>
    <hyperlink ref="F52" r:id="rId90" display="http://ismn.geo.tuwien.ac.at/networks/usda-ars/"/>
    <hyperlink ref="E53" r:id="rId91" display="http://nimbus.uv.es/"/>
    <hyperlink ref="F53" r:id="rId92" display="http://ismn.geo.tuwien.ac.at/networks/vas/"/>
    <hyperlink ref="E54" r:id="rId93" display="http://www.wegenernet.org/"/>
    <hyperlink ref="F54" r:id="rId94" display="http://ismn.geo.tuwien.ac.at/networks/wegenernet/"/>
    <hyperlink ref="E55" r:id="rId95" display="http://www.aber.ac.uk/wsmn"/>
    <hyperlink ref="F55" r:id="rId96" display="http://ismn.geo.tuwien.ac.at/networks/wsmn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Bellingham</dc:creator>
  <cp:keywords/>
  <dc:description/>
  <cp:lastModifiedBy>Keith Bellingham</cp:lastModifiedBy>
  <cp:revision/>
  <dcterms:created xsi:type="dcterms:W3CDTF">2016-03-08T19:41:41Z</dcterms:created>
  <dcterms:modified xsi:type="dcterms:W3CDTF">2016-03-30T22:34:36Z</dcterms:modified>
  <cp:category/>
  <cp:contentStatus/>
</cp:coreProperties>
</file>