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95" windowHeight="14025"/>
  </bookViews>
  <sheets>
    <sheet name="Table" sheetId="1" r:id="rId1"/>
    <sheet name="Sheet2" sheetId="2" r:id="rId2"/>
    <sheet name="Sheet3" sheetId="3" r:id="rId3"/>
  </sheets>
  <definedNames>
    <definedName name="rate">Table!$B$1</definedName>
    <definedName name="rate2">Table!$B$25</definedName>
  </definedNames>
  <calcPr calcId="125725"/>
</workbook>
</file>

<file path=xl/calcChain.xml><?xml version="1.0" encoding="utf-8"?>
<calcChain xmlns="http://schemas.openxmlformats.org/spreadsheetml/2006/main">
  <c r="B47" i="1"/>
  <c r="C47" s="1"/>
  <c r="B46"/>
  <c r="C46" s="1"/>
  <c r="J46" s="1"/>
  <c r="B45"/>
  <c r="C45" s="1"/>
  <c r="B44"/>
  <c r="C44" s="1"/>
  <c r="J44" s="1"/>
  <c r="B43"/>
  <c r="C43" s="1"/>
  <c r="B42"/>
  <c r="C42" s="1"/>
  <c r="J42" s="1"/>
  <c r="B41"/>
  <c r="C41" s="1"/>
  <c r="B40"/>
  <c r="C40" s="1"/>
  <c r="B39"/>
  <c r="C39" s="1"/>
  <c r="B38"/>
  <c r="C38" s="1"/>
  <c r="B37"/>
  <c r="C37" s="1"/>
  <c r="B36"/>
  <c r="C36" s="1"/>
  <c r="B35"/>
  <c r="C35" s="1"/>
  <c r="B34"/>
  <c r="C34" s="1"/>
  <c r="B33"/>
  <c r="C33" s="1"/>
  <c r="B32"/>
  <c r="C32" s="1"/>
  <c r="B31"/>
  <c r="C31" s="1"/>
  <c r="B30"/>
  <c r="C30" s="1"/>
  <c r="B29"/>
  <c r="C29" s="1"/>
  <c r="B28"/>
  <c r="C28" s="1"/>
  <c r="B27"/>
  <c r="C27" s="1"/>
  <c r="J27" s="1"/>
  <c r="B23"/>
  <c r="C23" s="1"/>
  <c r="B22"/>
  <c r="C22" s="1"/>
  <c r="B21"/>
  <c r="C21" s="1"/>
  <c r="B20"/>
  <c r="C20" s="1"/>
  <c r="B19"/>
  <c r="C19" s="1"/>
  <c r="B18"/>
  <c r="C18" s="1"/>
  <c r="B17"/>
  <c r="C17" s="1"/>
  <c r="B16"/>
  <c r="C16" s="1"/>
  <c r="B15"/>
  <c r="C15" s="1"/>
  <c r="B14"/>
  <c r="C14" s="1"/>
  <c r="B13"/>
  <c r="C13" s="1"/>
  <c r="B12"/>
  <c r="C12" s="1"/>
  <c r="B11"/>
  <c r="C11" s="1"/>
  <c r="B10"/>
  <c r="C10" s="1"/>
  <c r="B9"/>
  <c r="C9" s="1"/>
  <c r="B8"/>
  <c r="C8" s="1"/>
  <c r="B7"/>
  <c r="C7" s="1"/>
  <c r="B6"/>
  <c r="C6" s="1"/>
  <c r="B5"/>
  <c r="C5" s="1"/>
  <c r="B4"/>
  <c r="C4" s="1"/>
  <c r="B3"/>
  <c r="C3" s="1"/>
  <c r="I3" s="1"/>
  <c r="F27" l="1"/>
  <c r="I27"/>
  <c r="D27"/>
  <c r="H27"/>
  <c r="I29"/>
  <c r="J29"/>
  <c r="H29"/>
  <c r="F29"/>
  <c r="G29" s="1"/>
  <c r="D29"/>
  <c r="E29" s="1"/>
  <c r="I31"/>
  <c r="J31"/>
  <c r="H31"/>
  <c r="F31"/>
  <c r="G31" s="1"/>
  <c r="D31"/>
  <c r="E31" s="1"/>
  <c r="I33"/>
  <c r="J33"/>
  <c r="H33"/>
  <c r="F33"/>
  <c r="G33" s="1"/>
  <c r="D33"/>
  <c r="E33" s="1"/>
  <c r="I35"/>
  <c r="J35"/>
  <c r="H35"/>
  <c r="F35"/>
  <c r="G35" s="1"/>
  <c r="D35"/>
  <c r="E35" s="1"/>
  <c r="I37"/>
  <c r="J37"/>
  <c r="H37"/>
  <c r="F37"/>
  <c r="G37" s="1"/>
  <c r="D37"/>
  <c r="E37" s="1"/>
  <c r="I39"/>
  <c r="J39"/>
  <c r="H39"/>
  <c r="F39"/>
  <c r="G39" s="1"/>
  <c r="D39"/>
  <c r="E39" s="1"/>
  <c r="I41"/>
  <c r="J41"/>
  <c r="H41"/>
  <c r="F41"/>
  <c r="G41" s="1"/>
  <c r="D41"/>
  <c r="E41" s="1"/>
  <c r="I45"/>
  <c r="J45"/>
  <c r="H45"/>
  <c r="F45"/>
  <c r="G45" s="1"/>
  <c r="D45"/>
  <c r="E45" s="1"/>
  <c r="J28"/>
  <c r="H28"/>
  <c r="F28"/>
  <c r="G28" s="1"/>
  <c r="D28"/>
  <c r="E28" s="1"/>
  <c r="I28"/>
  <c r="J30"/>
  <c r="H30"/>
  <c r="F30"/>
  <c r="G30" s="1"/>
  <c r="D30"/>
  <c r="E30" s="1"/>
  <c r="I30"/>
  <c r="J32"/>
  <c r="H32"/>
  <c r="F32"/>
  <c r="G32" s="1"/>
  <c r="D32"/>
  <c r="E32" s="1"/>
  <c r="I32"/>
  <c r="J34"/>
  <c r="H34"/>
  <c r="F34"/>
  <c r="G34" s="1"/>
  <c r="D34"/>
  <c r="E34" s="1"/>
  <c r="I34"/>
  <c r="J36"/>
  <c r="H36"/>
  <c r="F36"/>
  <c r="G36" s="1"/>
  <c r="D36"/>
  <c r="E36" s="1"/>
  <c r="I36"/>
  <c r="J38"/>
  <c r="H38"/>
  <c r="F38"/>
  <c r="G38" s="1"/>
  <c r="D38"/>
  <c r="E38" s="1"/>
  <c r="I38"/>
  <c r="J40"/>
  <c r="H40"/>
  <c r="F40"/>
  <c r="G40" s="1"/>
  <c r="D40"/>
  <c r="E40" s="1"/>
  <c r="I40"/>
  <c r="I43"/>
  <c r="J43"/>
  <c r="H43"/>
  <c r="F43"/>
  <c r="G43" s="1"/>
  <c r="D43"/>
  <c r="E43" s="1"/>
  <c r="I47"/>
  <c r="J47"/>
  <c r="H47"/>
  <c r="F47"/>
  <c r="G47" s="1"/>
  <c r="D47"/>
  <c r="E47" s="1"/>
  <c r="I42"/>
  <c r="I44"/>
  <c r="I46"/>
  <c r="D42"/>
  <c r="E42" s="1"/>
  <c r="F42"/>
  <c r="G42" s="1"/>
  <c r="H42"/>
  <c r="D44"/>
  <c r="E44" s="1"/>
  <c r="F44"/>
  <c r="G44" s="1"/>
  <c r="H44"/>
  <c r="D46"/>
  <c r="E46" s="1"/>
  <c r="F46"/>
  <c r="G46" s="1"/>
  <c r="H46"/>
  <c r="G27"/>
  <c r="E27"/>
  <c r="J4"/>
  <c r="H4"/>
  <c r="F4"/>
  <c r="G4" s="1"/>
  <c r="D4"/>
  <c r="E4" s="1"/>
  <c r="I4"/>
  <c r="J6"/>
  <c r="H6"/>
  <c r="F6"/>
  <c r="G6" s="1"/>
  <c r="D6"/>
  <c r="E6" s="1"/>
  <c r="I6"/>
  <c r="J8"/>
  <c r="H8"/>
  <c r="F8"/>
  <c r="G8" s="1"/>
  <c r="D8"/>
  <c r="E8" s="1"/>
  <c r="I8"/>
  <c r="J10"/>
  <c r="H10"/>
  <c r="F10"/>
  <c r="G10" s="1"/>
  <c r="D10"/>
  <c r="E10" s="1"/>
  <c r="I10"/>
  <c r="J12"/>
  <c r="H12"/>
  <c r="F12"/>
  <c r="G12" s="1"/>
  <c r="D12"/>
  <c r="E12" s="1"/>
  <c r="I12"/>
  <c r="J14"/>
  <c r="H14"/>
  <c r="F14"/>
  <c r="G14" s="1"/>
  <c r="D14"/>
  <c r="E14" s="1"/>
  <c r="I14"/>
  <c r="J16"/>
  <c r="H16"/>
  <c r="F16"/>
  <c r="G16" s="1"/>
  <c r="D16"/>
  <c r="E16" s="1"/>
  <c r="I16"/>
  <c r="J18"/>
  <c r="H18"/>
  <c r="F18"/>
  <c r="G18" s="1"/>
  <c r="D18"/>
  <c r="E18" s="1"/>
  <c r="I18"/>
  <c r="J20"/>
  <c r="H20"/>
  <c r="F20"/>
  <c r="G20" s="1"/>
  <c r="D20"/>
  <c r="E20" s="1"/>
  <c r="I20"/>
  <c r="J22"/>
  <c r="H22"/>
  <c r="F22"/>
  <c r="G22" s="1"/>
  <c r="D22"/>
  <c r="E22" s="1"/>
  <c r="I22"/>
  <c r="I5"/>
  <c r="J5"/>
  <c r="H5"/>
  <c r="F5"/>
  <c r="G5" s="1"/>
  <c r="D5"/>
  <c r="E5" s="1"/>
  <c r="I7"/>
  <c r="J7"/>
  <c r="H7"/>
  <c r="F7"/>
  <c r="G7" s="1"/>
  <c r="D7"/>
  <c r="E7" s="1"/>
  <c r="I9"/>
  <c r="J9"/>
  <c r="H9"/>
  <c r="F9"/>
  <c r="G9" s="1"/>
  <c r="D9"/>
  <c r="E9" s="1"/>
  <c r="I11"/>
  <c r="J11"/>
  <c r="H11"/>
  <c r="F11"/>
  <c r="G11" s="1"/>
  <c r="D11"/>
  <c r="E11" s="1"/>
  <c r="I13"/>
  <c r="J13"/>
  <c r="H13"/>
  <c r="F13"/>
  <c r="G13" s="1"/>
  <c r="D13"/>
  <c r="E13" s="1"/>
  <c r="I15"/>
  <c r="J15"/>
  <c r="H15"/>
  <c r="F15"/>
  <c r="G15" s="1"/>
  <c r="D15"/>
  <c r="E15" s="1"/>
  <c r="I17"/>
  <c r="J17"/>
  <c r="H17"/>
  <c r="F17"/>
  <c r="G17" s="1"/>
  <c r="D17"/>
  <c r="E17" s="1"/>
  <c r="I19"/>
  <c r="J19"/>
  <c r="H19"/>
  <c r="F19"/>
  <c r="G19" s="1"/>
  <c r="D19"/>
  <c r="E19" s="1"/>
  <c r="I21"/>
  <c r="J21"/>
  <c r="H21"/>
  <c r="F21"/>
  <c r="G21" s="1"/>
  <c r="D21"/>
  <c r="E21" s="1"/>
  <c r="I23"/>
  <c r="J23"/>
  <c r="H23"/>
  <c r="F23"/>
  <c r="G23" s="1"/>
  <c r="D23"/>
  <c r="E23" s="1"/>
  <c r="D3"/>
  <c r="E3" s="1"/>
  <c r="F3"/>
  <c r="G3" s="1"/>
  <c r="H3"/>
  <c r="J3"/>
</calcChain>
</file>

<file path=xl/sharedStrings.xml><?xml version="1.0" encoding="utf-8"?>
<sst xmlns="http://schemas.openxmlformats.org/spreadsheetml/2006/main" count="22" uniqueCount="11">
  <si>
    <t>k</t>
  </si>
  <si>
    <t>r=</t>
  </si>
  <si>
    <t>F/P</t>
  </si>
  <si>
    <t>P/F</t>
  </si>
  <si>
    <t>A/F</t>
  </si>
  <si>
    <t>A/P</t>
  </si>
  <si>
    <t>F/A</t>
  </si>
  <si>
    <t>P/A</t>
  </si>
  <si>
    <t>A/G</t>
  </si>
  <si>
    <t>P/G</t>
  </si>
  <si>
    <t>F/G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</si>
</sst>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7"/>
  <sheetViews>
    <sheetView tabSelected="1" topLeftCell="A3" workbookViewId="0">
      <selection activeCell="M16" sqref="M16"/>
    </sheetView>
  </sheetViews>
  <sheetFormatPr defaultRowHeight="15"/>
  <cols>
    <col min="1" max="1" width="4" bestFit="1" customWidth="1"/>
    <col min="2" max="2" width="7.5703125" bestFit="1" customWidth="1"/>
    <col min="3" max="3" width="9.5703125" bestFit="1" customWidth="1"/>
    <col min="4" max="4" width="7.28515625" bestFit="1" customWidth="1"/>
    <col min="5" max="5" width="6.5703125" bestFit="1" customWidth="1"/>
    <col min="6" max="6" width="10.5703125" bestFit="1" customWidth="1"/>
    <col min="7" max="7" width="6.5703125" bestFit="1" customWidth="1"/>
    <col min="8" max="8" width="9.5703125" bestFit="1" customWidth="1"/>
    <col min="9" max="9" width="11.5703125" bestFit="1" customWidth="1"/>
  </cols>
  <sheetData>
    <row r="1" spans="1:10">
      <c r="A1" t="s">
        <v>1</v>
      </c>
      <c r="B1" s="1">
        <v>0.08</v>
      </c>
    </row>
    <row r="2" spans="1:10">
      <c r="A2" s="10" t="s">
        <v>0</v>
      </c>
      <c r="B2" s="5" t="s">
        <v>3</v>
      </c>
      <c r="C2" s="6" t="s">
        <v>2</v>
      </c>
      <c r="D2" s="5" t="s">
        <v>7</v>
      </c>
      <c r="E2" s="6" t="s">
        <v>5</v>
      </c>
      <c r="F2" s="5" t="s">
        <v>6</v>
      </c>
      <c r="G2" s="6" t="s">
        <v>4</v>
      </c>
      <c r="H2" s="5" t="s">
        <v>9</v>
      </c>
      <c r="I2" s="13" t="s">
        <v>10</v>
      </c>
      <c r="J2" s="14" t="s">
        <v>8</v>
      </c>
    </row>
    <row r="3" spans="1:10">
      <c r="A3" s="10">
        <v>1</v>
      </c>
      <c r="B3" s="16">
        <f t="shared" ref="B3:B23" si="0">(1+rate)^(-A3)</f>
        <v>0.92592592592592582</v>
      </c>
      <c r="C3" s="17">
        <f>1/B3</f>
        <v>1.08</v>
      </c>
      <c r="D3" s="16">
        <f t="shared" ref="D3:D23" si="1">(C3-1)/(rate*C3)</f>
        <v>0.92592592592592671</v>
      </c>
      <c r="E3" s="17">
        <f>1/D3</f>
        <v>1.0799999999999992</v>
      </c>
      <c r="F3" s="16">
        <f t="shared" ref="F3:F23" si="2">(C3-1)/rate</f>
        <v>1.0000000000000009</v>
      </c>
      <c r="G3" s="17">
        <f>1/F3</f>
        <v>0.99999999999999911</v>
      </c>
      <c r="H3" s="16">
        <f t="shared" ref="H3:H23" si="3">(C3-(1+rate*A3))/(rate^2*C3)</f>
        <v>0</v>
      </c>
      <c r="I3" s="18">
        <f t="shared" ref="I3:I23" si="4">(C3-(1+rate*A3))/(rate^2)</f>
        <v>0</v>
      </c>
      <c r="J3" s="17">
        <f t="shared" ref="J3:J23" si="5">(C3-(1+rate*A3))/(rate*C3-rate)</f>
        <v>0</v>
      </c>
    </row>
    <row r="4" spans="1:10">
      <c r="A4" s="11">
        <v>2</v>
      </c>
      <c r="B4" s="3">
        <f t="shared" si="0"/>
        <v>0.85733882030178321</v>
      </c>
      <c r="C4" s="7">
        <f>1/B4</f>
        <v>1.1664000000000001</v>
      </c>
      <c r="D4" s="3">
        <f t="shared" si="1"/>
        <v>1.7832647462277103</v>
      </c>
      <c r="E4" s="7">
        <f t="shared" ref="E4:E23" si="6">1/D4</f>
        <v>0.56076923076923046</v>
      </c>
      <c r="F4" s="3">
        <f t="shared" si="2"/>
        <v>2.0800000000000014</v>
      </c>
      <c r="G4" s="7">
        <f t="shared" ref="G4:G23" si="7">1/F4</f>
        <v>0.48076923076923045</v>
      </c>
      <c r="H4" s="3">
        <f t="shared" si="3"/>
        <v>0.85733882030180764</v>
      </c>
      <c r="I4" s="4">
        <f t="shared" si="4"/>
        <v>1.0000000000000286</v>
      </c>
      <c r="J4" s="7">
        <f t="shared" si="5"/>
        <v>0.48076923076924438</v>
      </c>
    </row>
    <row r="5" spans="1:10">
      <c r="A5" s="12">
        <v>3</v>
      </c>
      <c r="B5" s="8">
        <f t="shared" si="0"/>
        <v>0.79383224102016958</v>
      </c>
      <c r="C5" s="9">
        <f t="shared" ref="C5:C23" si="8">1/B5</f>
        <v>1.2597120000000002</v>
      </c>
      <c r="D5" s="8">
        <f t="shared" si="1"/>
        <v>2.5770969872478804</v>
      </c>
      <c r="E5" s="9">
        <f t="shared" si="6"/>
        <v>0.38803351404632802</v>
      </c>
      <c r="F5" s="8">
        <f t="shared" si="2"/>
        <v>3.2464000000000022</v>
      </c>
      <c r="G5" s="9">
        <f t="shared" si="7"/>
        <v>0.30803351404632806</v>
      </c>
      <c r="H5" s="8">
        <f t="shared" si="3"/>
        <v>2.445003302342144</v>
      </c>
      <c r="I5" s="15">
        <f t="shared" si="4"/>
        <v>3.0800000000000272</v>
      </c>
      <c r="J5" s="9">
        <f t="shared" si="5"/>
        <v>0.94874322326269889</v>
      </c>
    </row>
    <row r="6" spans="1:10">
      <c r="A6" s="11">
        <v>4</v>
      </c>
      <c r="B6" s="3">
        <f t="shared" si="0"/>
        <v>0.73502985279645328</v>
      </c>
      <c r="C6" s="7">
        <f t="shared" si="8"/>
        <v>1.3604889600000003</v>
      </c>
      <c r="D6" s="3">
        <f t="shared" si="1"/>
        <v>3.3121268400443342</v>
      </c>
      <c r="E6" s="7">
        <f t="shared" si="6"/>
        <v>0.30192080445403913</v>
      </c>
      <c r="F6" s="3">
        <f t="shared" si="2"/>
        <v>4.5061120000000034</v>
      </c>
      <c r="G6" s="7">
        <f t="shared" si="7"/>
        <v>0.22192080445403914</v>
      </c>
      <c r="H6" s="3">
        <f t="shared" si="3"/>
        <v>4.6500928607315091</v>
      </c>
      <c r="I6" s="4">
        <f t="shared" si="4"/>
        <v>6.3264000000000369</v>
      </c>
      <c r="J6" s="7">
        <f t="shared" si="5"/>
        <v>1.4039597772980414</v>
      </c>
    </row>
    <row r="7" spans="1:10">
      <c r="A7" s="11">
        <v>5</v>
      </c>
      <c r="B7" s="3">
        <f t="shared" si="0"/>
        <v>0.68058319703375303</v>
      </c>
      <c r="C7" s="7">
        <f t="shared" si="8"/>
        <v>1.4693280768000003</v>
      </c>
      <c r="D7" s="3">
        <f t="shared" si="1"/>
        <v>3.9927100370780875</v>
      </c>
      <c r="E7" s="7">
        <f t="shared" si="6"/>
        <v>0.25045645456683646</v>
      </c>
      <c r="F7" s="3">
        <f t="shared" si="2"/>
        <v>5.866600960000004</v>
      </c>
      <c r="G7" s="7">
        <f t="shared" si="7"/>
        <v>0.17045645456683647</v>
      </c>
      <c r="H7" s="3">
        <f t="shared" si="3"/>
        <v>7.3724256488665381</v>
      </c>
      <c r="I7" s="4">
        <f t="shared" si="4"/>
        <v>10.832512000000065</v>
      </c>
      <c r="J7" s="7">
        <f t="shared" si="5"/>
        <v>1.8464715895727222</v>
      </c>
    </row>
    <row r="8" spans="1:10">
      <c r="A8" s="11">
        <v>6</v>
      </c>
      <c r="B8" s="3">
        <f t="shared" si="0"/>
        <v>0.63016962688310452</v>
      </c>
      <c r="C8" s="7">
        <f t="shared" si="8"/>
        <v>1.5868743229440008</v>
      </c>
      <c r="D8" s="3">
        <f t="shared" si="1"/>
        <v>4.6228796639611947</v>
      </c>
      <c r="E8" s="7">
        <f t="shared" si="6"/>
        <v>0.21631538622900962</v>
      </c>
      <c r="F8" s="3">
        <f t="shared" si="2"/>
        <v>7.3359290368000094</v>
      </c>
      <c r="G8" s="7">
        <f t="shared" si="7"/>
        <v>0.13631538622900966</v>
      </c>
      <c r="H8" s="3">
        <f t="shared" si="3"/>
        <v>10.523273783282091</v>
      </c>
      <c r="I8" s="4">
        <f t="shared" si="4"/>
        <v>16.699112960000122</v>
      </c>
      <c r="J8" s="7">
        <f t="shared" si="5"/>
        <v>2.2763460328242777</v>
      </c>
    </row>
    <row r="9" spans="1:10">
      <c r="A9" s="10">
        <v>7</v>
      </c>
      <c r="B9" s="16">
        <f t="shared" si="0"/>
        <v>0.58349039526213387</v>
      </c>
      <c r="C9" s="17">
        <f t="shared" si="8"/>
        <v>1.7138242687795207</v>
      </c>
      <c r="D9" s="16">
        <f t="shared" si="1"/>
        <v>5.2063700592233264</v>
      </c>
      <c r="E9" s="17">
        <f t="shared" si="6"/>
        <v>0.19207240142841048</v>
      </c>
      <c r="F9" s="16">
        <f t="shared" si="2"/>
        <v>8.9228033597440088</v>
      </c>
      <c r="G9" s="17">
        <f t="shared" si="7"/>
        <v>0.11207240142841045</v>
      </c>
      <c r="H9" s="16">
        <f t="shared" si="3"/>
        <v>14.024216154854873</v>
      </c>
      <c r="I9" s="18">
        <f t="shared" si="4"/>
        <v>24.035041996800093</v>
      </c>
      <c r="J9" s="17">
        <f t="shared" si="5"/>
        <v>2.6936648750140839</v>
      </c>
    </row>
    <row r="10" spans="1:10">
      <c r="A10" s="11">
        <v>8</v>
      </c>
      <c r="B10" s="3">
        <f t="shared" si="0"/>
        <v>0.54026888450197574</v>
      </c>
      <c r="C10" s="7">
        <f t="shared" si="8"/>
        <v>1.8509302102818823</v>
      </c>
      <c r="D10" s="3">
        <f t="shared" si="1"/>
        <v>5.7466389437253023</v>
      </c>
      <c r="E10" s="7">
        <f t="shared" si="6"/>
        <v>0.17401476059182211</v>
      </c>
      <c r="F10" s="3">
        <f t="shared" si="2"/>
        <v>10.636627628523529</v>
      </c>
      <c r="G10" s="7">
        <f t="shared" si="7"/>
        <v>9.4014760591822094E-2</v>
      </c>
      <c r="H10" s="3">
        <f t="shared" si="3"/>
        <v>17.806098346368696</v>
      </c>
      <c r="I10" s="4">
        <f t="shared" si="4"/>
        <v>32.957845356544091</v>
      </c>
      <c r="J10" s="7">
        <f t="shared" si="5"/>
        <v>3.0985239408177878</v>
      </c>
    </row>
    <row r="11" spans="1:10">
      <c r="A11" s="12">
        <v>9</v>
      </c>
      <c r="B11" s="8">
        <f t="shared" si="0"/>
        <v>0.50024896713145905</v>
      </c>
      <c r="C11" s="9">
        <f t="shared" si="8"/>
        <v>1.9990046271044328</v>
      </c>
      <c r="D11" s="8">
        <f t="shared" si="1"/>
        <v>6.2468879108567608</v>
      </c>
      <c r="E11" s="9">
        <f t="shared" si="6"/>
        <v>0.16007970917199474</v>
      </c>
      <c r="F11" s="8">
        <f t="shared" si="2"/>
        <v>12.48755783880541</v>
      </c>
      <c r="G11" s="9">
        <f t="shared" si="7"/>
        <v>8.0079709171994709E-2</v>
      </c>
      <c r="H11" s="8">
        <f t="shared" si="3"/>
        <v>21.808090083420378</v>
      </c>
      <c r="I11" s="15">
        <f t="shared" si="4"/>
        <v>43.594472985067632</v>
      </c>
      <c r="J11" s="9">
        <f t="shared" si="5"/>
        <v>3.4910327181505956</v>
      </c>
    </row>
    <row r="12" spans="1:10">
      <c r="A12" s="11">
        <v>10</v>
      </c>
      <c r="B12" s="3">
        <f t="shared" si="0"/>
        <v>0.46319348808468425</v>
      </c>
      <c r="C12" s="7">
        <f t="shared" si="8"/>
        <v>2.1589249972727877</v>
      </c>
      <c r="D12" s="3">
        <f t="shared" si="1"/>
        <v>6.7100813989414467</v>
      </c>
      <c r="E12" s="7">
        <f t="shared" si="6"/>
        <v>0.14902948869707536</v>
      </c>
      <c r="F12" s="3">
        <f t="shared" si="2"/>
        <v>14.486562465909847</v>
      </c>
      <c r="G12" s="7">
        <f t="shared" si="7"/>
        <v>6.902948869707537E-2</v>
      </c>
      <c r="H12" s="3">
        <f t="shared" si="3"/>
        <v>25.97683147618255</v>
      </c>
      <c r="I12" s="4">
        <f t="shared" si="4"/>
        <v>56.082030823873076</v>
      </c>
      <c r="J12" s="7">
        <f t="shared" si="5"/>
        <v>3.8713139128655785</v>
      </c>
    </row>
    <row r="13" spans="1:10">
      <c r="A13" s="11">
        <v>15</v>
      </c>
      <c r="B13" s="3">
        <f t="shared" si="0"/>
        <v>0.31524170496588994</v>
      </c>
      <c r="C13" s="7">
        <f t="shared" si="8"/>
        <v>3.172169114198272</v>
      </c>
      <c r="D13" s="3">
        <f t="shared" si="1"/>
        <v>8.5594786879263758</v>
      </c>
      <c r="E13" s="7">
        <f t="shared" si="6"/>
        <v>0.11682954493601999</v>
      </c>
      <c r="F13" s="3">
        <f t="shared" si="2"/>
        <v>27.1521139274784</v>
      </c>
      <c r="G13" s="7">
        <f t="shared" si="7"/>
        <v>3.6829544936019989E-2</v>
      </c>
      <c r="H13" s="3">
        <f t="shared" si="3"/>
        <v>47.885663917975336</v>
      </c>
      <c r="I13" s="4">
        <f t="shared" si="4"/>
        <v>151.90142409347996</v>
      </c>
      <c r="J13" s="7">
        <f t="shared" si="5"/>
        <v>5.594460324496251</v>
      </c>
    </row>
    <row r="14" spans="1:10">
      <c r="A14" s="11">
        <v>20</v>
      </c>
      <c r="B14" s="3">
        <f t="shared" si="0"/>
        <v>0.21454820740405653</v>
      </c>
      <c r="C14" s="7">
        <f t="shared" si="8"/>
        <v>4.6609571438493065</v>
      </c>
      <c r="D14" s="3">
        <f t="shared" si="1"/>
        <v>9.8181474074492936</v>
      </c>
      <c r="E14" s="7">
        <f t="shared" si="6"/>
        <v>0.10185220882315059</v>
      </c>
      <c r="F14" s="3">
        <f t="shared" si="2"/>
        <v>45.761964298116332</v>
      </c>
      <c r="G14" s="7">
        <f t="shared" si="7"/>
        <v>2.1852208823150591E-2</v>
      </c>
      <c r="H14" s="3">
        <f t="shared" si="3"/>
        <v>69.089790742102025</v>
      </c>
      <c r="I14" s="4">
        <f t="shared" si="4"/>
        <v>322.02455372645409</v>
      </c>
      <c r="J14" s="7">
        <f t="shared" si="5"/>
        <v>7.0369477942123524</v>
      </c>
    </row>
    <row r="15" spans="1:10">
      <c r="A15" s="10">
        <v>25</v>
      </c>
      <c r="B15" s="16">
        <f t="shared" si="0"/>
        <v>0.1460179049129135</v>
      </c>
      <c r="C15" s="17">
        <f t="shared" si="8"/>
        <v>6.8484751962193249</v>
      </c>
      <c r="D15" s="16">
        <f t="shared" si="1"/>
        <v>10.674776188588581</v>
      </c>
      <c r="E15" s="17">
        <f t="shared" si="6"/>
        <v>9.3678779051968114E-2</v>
      </c>
      <c r="F15" s="16">
        <f t="shared" si="2"/>
        <v>73.105939952741565</v>
      </c>
      <c r="G15" s="17">
        <f t="shared" si="7"/>
        <v>1.3678779051968112E-2</v>
      </c>
      <c r="H15" s="16">
        <f t="shared" si="3"/>
        <v>87.804107072071787</v>
      </c>
      <c r="I15" s="18">
        <f t="shared" si="4"/>
        <v>601.32424940926944</v>
      </c>
      <c r="J15" s="17">
        <f t="shared" si="5"/>
        <v>8.225381546259964</v>
      </c>
    </row>
    <row r="16" spans="1:10">
      <c r="A16" s="11">
        <v>30</v>
      </c>
      <c r="B16" s="3">
        <f t="shared" si="0"/>
        <v>9.9377332549801231E-2</v>
      </c>
      <c r="C16" s="7">
        <f t="shared" si="8"/>
        <v>10.062656889073445</v>
      </c>
      <c r="D16" s="3">
        <f t="shared" si="1"/>
        <v>11.257783343127485</v>
      </c>
      <c r="E16" s="7">
        <f t="shared" si="6"/>
        <v>8.8827433387272267E-2</v>
      </c>
      <c r="F16" s="3">
        <f t="shared" si="2"/>
        <v>113.28321111341806</v>
      </c>
      <c r="G16" s="7">
        <f t="shared" si="7"/>
        <v>8.8274333872722724E-3</v>
      </c>
      <c r="H16" s="3">
        <f t="shared" si="3"/>
        <v>103.45579208291809</v>
      </c>
      <c r="I16" s="4">
        <f t="shared" si="4"/>
        <v>1041.0401389177257</v>
      </c>
      <c r="J16" s="7">
        <f t="shared" si="5"/>
        <v>9.1897124797728971</v>
      </c>
    </row>
    <row r="17" spans="1:10">
      <c r="A17" s="12">
        <v>40</v>
      </c>
      <c r="B17" s="8">
        <f t="shared" si="0"/>
        <v>4.6030933300294057E-2</v>
      </c>
      <c r="C17" s="9">
        <f t="shared" si="8"/>
        <v>21.724521496799888</v>
      </c>
      <c r="D17" s="8">
        <f t="shared" si="1"/>
        <v>11.924613333746326</v>
      </c>
      <c r="E17" s="9">
        <f t="shared" si="6"/>
        <v>8.3860161500585326E-2</v>
      </c>
      <c r="F17" s="8">
        <f t="shared" si="2"/>
        <v>259.05651870999861</v>
      </c>
      <c r="G17" s="9">
        <f t="shared" si="7"/>
        <v>3.8601615005853305E-3</v>
      </c>
      <c r="H17" s="8">
        <f t="shared" si="3"/>
        <v>126.04220002168202</v>
      </c>
      <c r="I17" s="15">
        <f t="shared" si="4"/>
        <v>2738.2064838749825</v>
      </c>
      <c r="J17" s="9">
        <f t="shared" si="5"/>
        <v>10.569919249707336</v>
      </c>
    </row>
    <row r="18" spans="1:10">
      <c r="A18" s="11">
        <v>50</v>
      </c>
      <c r="B18" s="3">
        <f t="shared" si="0"/>
        <v>2.1321228555156651E-2</v>
      </c>
      <c r="C18" s="7">
        <f t="shared" si="8"/>
        <v>46.901612513231314</v>
      </c>
      <c r="D18" s="3">
        <f t="shared" si="1"/>
        <v>12.233484643060541</v>
      </c>
      <c r="E18" s="7">
        <f t="shared" si="6"/>
        <v>8.174285816161557E-2</v>
      </c>
      <c r="F18" s="3">
        <f t="shared" si="2"/>
        <v>573.7701564153914</v>
      </c>
      <c r="G18" s="7">
        <f t="shared" si="7"/>
        <v>1.7428581616155576E-3</v>
      </c>
      <c r="H18" s="3">
        <f t="shared" si="3"/>
        <v>139.59279019128385</v>
      </c>
      <c r="I18" s="4">
        <f t="shared" si="4"/>
        <v>6547.1269551923924</v>
      </c>
      <c r="J18" s="7">
        <f t="shared" si="5"/>
        <v>11.410713648990276</v>
      </c>
    </row>
    <row r="19" spans="1:10">
      <c r="A19" s="11">
        <v>60</v>
      </c>
      <c r="B19" s="3">
        <f t="shared" si="0"/>
        <v>9.8758542247137822E-3</v>
      </c>
      <c r="C19" s="7">
        <f t="shared" si="8"/>
        <v>101.25706366721727</v>
      </c>
      <c r="D19" s="3">
        <f t="shared" si="1"/>
        <v>12.376551822191077</v>
      </c>
      <c r="E19" s="7">
        <f t="shared" si="6"/>
        <v>8.0797948763645655E-2</v>
      </c>
      <c r="F19" s="3">
        <f t="shared" si="2"/>
        <v>1253.2132958402158</v>
      </c>
      <c r="G19" s="7">
        <f t="shared" si="7"/>
        <v>7.9794876364565771E-4</v>
      </c>
      <c r="H19" s="3">
        <f t="shared" si="3"/>
        <v>147.30000710885312</v>
      </c>
      <c r="I19" s="4">
        <f t="shared" si="4"/>
        <v>14915.166198002698</v>
      </c>
      <c r="J19" s="7">
        <f t="shared" si="5"/>
        <v>11.901538427265756</v>
      </c>
    </row>
    <row r="20" spans="1:10">
      <c r="A20" s="11">
        <v>70</v>
      </c>
      <c r="B20" s="3">
        <f t="shared" si="0"/>
        <v>4.5744313661610411E-3</v>
      </c>
      <c r="C20" s="7">
        <f t="shared" si="8"/>
        <v>218.60640590159755</v>
      </c>
      <c r="D20" s="3">
        <f t="shared" si="1"/>
        <v>12.442819607922987</v>
      </c>
      <c r="E20" s="7">
        <f t="shared" si="6"/>
        <v>8.0367636236022277E-2</v>
      </c>
      <c r="F20" s="3">
        <f t="shared" si="2"/>
        <v>2720.0800737699692</v>
      </c>
      <c r="G20" s="7">
        <f t="shared" si="7"/>
        <v>3.6763623602228105E-4</v>
      </c>
      <c r="H20" s="3">
        <f t="shared" si="3"/>
        <v>151.53261765364644</v>
      </c>
      <c r="I20" s="4">
        <f t="shared" si="4"/>
        <v>33126.000922124615</v>
      </c>
      <c r="J20" s="7">
        <f t="shared" si="5"/>
        <v>12.178318293480503</v>
      </c>
    </row>
    <row r="21" spans="1:10">
      <c r="A21" s="10">
        <v>80</v>
      </c>
      <c r="B21" s="16">
        <f t="shared" si="0"/>
        <v>2.1188468204961204E-3</v>
      </c>
      <c r="C21" s="17">
        <f t="shared" si="8"/>
        <v>471.95483426492035</v>
      </c>
      <c r="D21" s="16">
        <f t="shared" si="1"/>
        <v>12.473514414743798</v>
      </c>
      <c r="E21" s="17">
        <f t="shared" si="6"/>
        <v>8.0169867669210498E-2</v>
      </c>
      <c r="F21" s="16">
        <f t="shared" si="2"/>
        <v>5886.9354283115044</v>
      </c>
      <c r="G21" s="17">
        <f t="shared" si="7"/>
        <v>1.6986766921050139E-4</v>
      </c>
      <c r="H21" s="16">
        <f t="shared" si="3"/>
        <v>153.80008336380135</v>
      </c>
      <c r="I21" s="18">
        <f t="shared" si="4"/>
        <v>72586.692853893808</v>
      </c>
      <c r="J21" s="17">
        <f t="shared" si="5"/>
        <v>12.330132330789498</v>
      </c>
    </row>
    <row r="22" spans="1:10">
      <c r="A22" s="11">
        <v>90</v>
      </c>
      <c r="B22" s="3">
        <f t="shared" si="0"/>
        <v>9.8143604950274091E-4</v>
      </c>
      <c r="C22" s="7">
        <f t="shared" si="8"/>
        <v>1018.9150892782721</v>
      </c>
      <c r="D22" s="3">
        <f t="shared" si="1"/>
        <v>12.487732049381215</v>
      </c>
      <c r="E22" s="7">
        <f t="shared" si="6"/>
        <v>8.0078592016998906E-2</v>
      </c>
      <c r="F22" s="3">
        <f t="shared" si="2"/>
        <v>12723.938615978401</v>
      </c>
      <c r="G22" s="7">
        <f t="shared" si="7"/>
        <v>7.8592016998905141E-5</v>
      </c>
      <c r="H22" s="3">
        <f t="shared" si="3"/>
        <v>154.99253506157459</v>
      </c>
      <c r="I22" s="4">
        <f t="shared" si="4"/>
        <v>157924.23269973</v>
      </c>
      <c r="J22" s="7">
        <f t="shared" si="5"/>
        <v>12.41158398087623</v>
      </c>
    </row>
    <row r="23" spans="1:10">
      <c r="A23" s="12">
        <v>100</v>
      </c>
      <c r="B23" s="8">
        <f t="shared" si="0"/>
        <v>4.5459478710122725E-4</v>
      </c>
      <c r="C23" s="9">
        <f t="shared" si="8"/>
        <v>2199.7612563412968</v>
      </c>
      <c r="D23" s="8">
        <f t="shared" si="1"/>
        <v>12.494317565161234</v>
      </c>
      <c r="E23" s="9">
        <f t="shared" si="6"/>
        <v>8.0036384123000751E-2</v>
      </c>
      <c r="F23" s="8">
        <f t="shared" si="2"/>
        <v>27484.51570426621</v>
      </c>
      <c r="G23" s="9">
        <f t="shared" si="7"/>
        <v>3.638412300074757E-5</v>
      </c>
      <c r="H23" s="8">
        <f t="shared" si="3"/>
        <v>155.6107260806389</v>
      </c>
      <c r="I23" s="15">
        <f t="shared" si="4"/>
        <v>342306.44630332763</v>
      </c>
      <c r="J23" s="9">
        <f t="shared" si="5"/>
        <v>12.454519846249067</v>
      </c>
    </row>
    <row r="25" spans="1:10">
      <c r="A25" t="s">
        <v>1</v>
      </c>
      <c r="B25" s="1">
        <v>0.09</v>
      </c>
    </row>
    <row r="26" spans="1:10">
      <c r="A26" s="5" t="s">
        <v>0</v>
      </c>
      <c r="B26" s="5" t="s">
        <v>3</v>
      </c>
      <c r="C26" s="6" t="s">
        <v>2</v>
      </c>
      <c r="D26" s="13" t="s">
        <v>7</v>
      </c>
      <c r="E26" s="13" t="s">
        <v>5</v>
      </c>
      <c r="F26" s="5" t="s">
        <v>6</v>
      </c>
      <c r="G26" s="6" t="s">
        <v>4</v>
      </c>
      <c r="H26" s="5" t="s">
        <v>9</v>
      </c>
      <c r="I26" s="13" t="s">
        <v>10</v>
      </c>
      <c r="J26" s="14" t="s">
        <v>8</v>
      </c>
    </row>
    <row r="27" spans="1:10">
      <c r="A27" s="5">
        <v>1</v>
      </c>
      <c r="B27" s="16">
        <f t="shared" ref="B27:B47" si="9">(1+rate2)^(-A27)</f>
        <v>0.9174311926605504</v>
      </c>
      <c r="C27" s="17">
        <f>1/B27</f>
        <v>1.0900000000000001</v>
      </c>
      <c r="D27" s="18">
        <f t="shared" ref="D27:D47" si="10">(C27-1)/(rate2*C27)</f>
        <v>0.91743119266055118</v>
      </c>
      <c r="E27" s="18">
        <f>1/D27</f>
        <v>1.0899999999999992</v>
      </c>
      <c r="F27" s="16">
        <f t="shared" ref="F27:F47" si="11">(C27-1)/rate2</f>
        <v>1.0000000000000009</v>
      </c>
      <c r="G27" s="17">
        <f>1/F27</f>
        <v>0.99999999999999911</v>
      </c>
      <c r="H27" s="16">
        <f t="shared" ref="H27:H47" si="12">(C27-(1+rate2*A27))/(rate2^2*C27)</f>
        <v>0</v>
      </c>
      <c r="I27" s="18">
        <f t="shared" ref="I27:I47" si="13">(C27-(1+rate2*A27))/(rate2^2)</f>
        <v>0</v>
      </c>
      <c r="J27" s="17">
        <f t="shared" ref="J27:J47" si="14">(C27-(1+rate2*A27))/(rate2*C27-rate2)</f>
        <v>0</v>
      </c>
    </row>
    <row r="28" spans="1:10">
      <c r="A28" s="2">
        <v>2</v>
      </c>
      <c r="B28" s="3">
        <f t="shared" si="9"/>
        <v>0.84167999326655996</v>
      </c>
      <c r="C28" s="7">
        <f t="shared" ref="C28:C47" si="15">1/B28</f>
        <v>1.1881000000000002</v>
      </c>
      <c r="D28" s="4">
        <f t="shared" si="10"/>
        <v>1.7591111859271118</v>
      </c>
      <c r="E28" s="4">
        <f t="shared" ref="E28:E47" si="16">1/D28</f>
        <v>0.56846889952153068</v>
      </c>
      <c r="F28" s="3">
        <f t="shared" si="11"/>
        <v>2.0900000000000016</v>
      </c>
      <c r="G28" s="7">
        <f t="shared" ref="G28:G47" si="17">1/F28</f>
        <v>0.47846889952153071</v>
      </c>
      <c r="H28" s="3">
        <f t="shared" si="12"/>
        <v>0.8416799932665826</v>
      </c>
      <c r="I28" s="4">
        <f t="shared" si="13"/>
        <v>1.0000000000000271</v>
      </c>
      <c r="J28" s="7">
        <f t="shared" si="14"/>
        <v>0.47846889952154359</v>
      </c>
    </row>
    <row r="29" spans="1:10">
      <c r="A29" s="19">
        <v>3</v>
      </c>
      <c r="B29" s="8">
        <f t="shared" si="9"/>
        <v>0.77218348006106419</v>
      </c>
      <c r="C29" s="9">
        <f t="shared" si="15"/>
        <v>1.2950290000000002</v>
      </c>
      <c r="D29" s="15">
        <f t="shared" si="10"/>
        <v>2.5312946659881761</v>
      </c>
      <c r="E29" s="15">
        <f t="shared" si="16"/>
        <v>0.39505475732894035</v>
      </c>
      <c r="F29" s="8">
        <f t="shared" si="11"/>
        <v>3.2781000000000025</v>
      </c>
      <c r="G29" s="9">
        <f t="shared" si="17"/>
        <v>0.30505475732894033</v>
      </c>
      <c r="H29" s="8">
        <f t="shared" si="12"/>
        <v>2.3860469533887065</v>
      </c>
      <c r="I29" s="15">
        <f t="shared" si="13"/>
        <v>3.0900000000000238</v>
      </c>
      <c r="J29" s="9">
        <f t="shared" si="14"/>
        <v>0.94261920014643275</v>
      </c>
    </row>
    <row r="30" spans="1:10">
      <c r="A30" s="2">
        <v>4</v>
      </c>
      <c r="B30" s="3">
        <f t="shared" si="9"/>
        <v>0.7084252110651964</v>
      </c>
      <c r="C30" s="7">
        <f t="shared" si="15"/>
        <v>1.4115816100000003</v>
      </c>
      <c r="D30" s="4">
        <f t="shared" si="10"/>
        <v>3.2397198770533731</v>
      </c>
      <c r="E30" s="4">
        <f t="shared" si="16"/>
        <v>0.30866866209109767</v>
      </c>
      <c r="F30" s="3">
        <f t="shared" si="11"/>
        <v>4.5731290000000033</v>
      </c>
      <c r="G30" s="7">
        <f t="shared" si="17"/>
        <v>0.21866866209109764</v>
      </c>
      <c r="H30" s="3">
        <f t="shared" si="12"/>
        <v>4.5113225865843116</v>
      </c>
      <c r="I30" s="4">
        <f t="shared" si="13"/>
        <v>6.3681000000000481</v>
      </c>
      <c r="J30" s="7">
        <f t="shared" si="14"/>
        <v>1.3925039070623295</v>
      </c>
    </row>
    <row r="31" spans="1:10">
      <c r="A31" s="2">
        <v>5</v>
      </c>
      <c r="B31" s="3">
        <f t="shared" si="9"/>
        <v>0.64993138629834524</v>
      </c>
      <c r="C31" s="7">
        <f t="shared" si="15"/>
        <v>1.5386239549000005</v>
      </c>
      <c r="D31" s="4">
        <f t="shared" si="10"/>
        <v>3.8896512633517188</v>
      </c>
      <c r="E31" s="4">
        <f t="shared" si="16"/>
        <v>0.25709245695674487</v>
      </c>
      <c r="F31" s="3">
        <f t="shared" si="11"/>
        <v>5.9847106100000058</v>
      </c>
      <c r="G31" s="7">
        <f t="shared" si="17"/>
        <v>0.16709245695674482</v>
      </c>
      <c r="H31" s="3">
        <f t="shared" si="12"/>
        <v>7.1110481317777001</v>
      </c>
      <c r="I31" s="4">
        <f t="shared" si="13"/>
        <v>10.941229000000066</v>
      </c>
      <c r="J31" s="7">
        <f t="shared" si="14"/>
        <v>1.8281968357363989</v>
      </c>
    </row>
    <row r="32" spans="1:10">
      <c r="A32" s="2">
        <v>6</v>
      </c>
      <c r="B32" s="3">
        <f t="shared" si="9"/>
        <v>0.5962673268792158</v>
      </c>
      <c r="C32" s="7">
        <f t="shared" si="15"/>
        <v>1.6771001108410006</v>
      </c>
      <c r="D32" s="4">
        <f t="shared" si="10"/>
        <v>4.485918590230936</v>
      </c>
      <c r="E32" s="4">
        <f t="shared" si="16"/>
        <v>0.2229197832920369</v>
      </c>
      <c r="F32" s="3">
        <f t="shared" si="11"/>
        <v>7.523334564900007</v>
      </c>
      <c r="G32" s="7">
        <f t="shared" si="17"/>
        <v>0.13291978329203694</v>
      </c>
      <c r="H32" s="3">
        <f t="shared" si="12"/>
        <v>10.092384766173781</v>
      </c>
      <c r="I32" s="4">
        <f t="shared" si="13"/>
        <v>16.925939610000075</v>
      </c>
      <c r="J32" s="7">
        <f t="shared" si="14"/>
        <v>2.2497922249753146</v>
      </c>
    </row>
    <row r="33" spans="1:10">
      <c r="A33" s="5">
        <v>7</v>
      </c>
      <c r="B33" s="16">
        <f t="shared" si="9"/>
        <v>0.54703424484331731</v>
      </c>
      <c r="C33" s="17">
        <f t="shared" si="15"/>
        <v>1.8280391208166906</v>
      </c>
      <c r="D33" s="18">
        <f t="shared" si="10"/>
        <v>5.0329528350742532</v>
      </c>
      <c r="E33" s="18">
        <f t="shared" si="16"/>
        <v>0.1986905168335929</v>
      </c>
      <c r="F33" s="16">
        <f t="shared" si="11"/>
        <v>9.2004346757410076</v>
      </c>
      <c r="G33" s="17">
        <f t="shared" si="17"/>
        <v>0.10869051683359292</v>
      </c>
      <c r="H33" s="16">
        <f t="shared" si="12"/>
        <v>13.37459023523369</v>
      </c>
      <c r="I33" s="18">
        <f t="shared" si="13"/>
        <v>24.44927417490009</v>
      </c>
      <c r="J33" s="17">
        <f t="shared" si="14"/>
        <v>2.6574042462761076</v>
      </c>
    </row>
    <row r="34" spans="1:10">
      <c r="A34" s="2">
        <v>8</v>
      </c>
      <c r="B34" s="3">
        <f t="shared" si="9"/>
        <v>0.50186627967276809</v>
      </c>
      <c r="C34" s="7">
        <f t="shared" si="15"/>
        <v>1.9925626416901929</v>
      </c>
      <c r="D34" s="4">
        <f t="shared" si="10"/>
        <v>5.5348191147470214</v>
      </c>
      <c r="E34" s="4">
        <f t="shared" si="16"/>
        <v>0.18067437783749626</v>
      </c>
      <c r="F34" s="3">
        <f t="shared" si="11"/>
        <v>11.0284737965577</v>
      </c>
      <c r="G34" s="7">
        <f t="shared" si="17"/>
        <v>9.0674377837496281E-2</v>
      </c>
      <c r="H34" s="3">
        <f t="shared" si="12"/>
        <v>16.887654192943071</v>
      </c>
      <c r="I34" s="4">
        <f t="shared" si="13"/>
        <v>33.649708850641105</v>
      </c>
      <c r="J34" s="7">
        <f t="shared" si="14"/>
        <v>3.0511664144447748</v>
      </c>
    </row>
    <row r="35" spans="1:10">
      <c r="A35" s="19">
        <v>9</v>
      </c>
      <c r="B35" s="8">
        <f t="shared" si="9"/>
        <v>0.46042777951630098</v>
      </c>
      <c r="C35" s="9">
        <f t="shared" si="15"/>
        <v>2.1718932794423105</v>
      </c>
      <c r="D35" s="15">
        <f t="shared" si="10"/>
        <v>5.9952468942633228</v>
      </c>
      <c r="E35" s="15">
        <f t="shared" si="16"/>
        <v>0.1667988020571548</v>
      </c>
      <c r="F35" s="8">
        <f t="shared" si="11"/>
        <v>13.021036438247895</v>
      </c>
      <c r="G35" s="9">
        <f t="shared" si="17"/>
        <v>7.6798802057154794E-2</v>
      </c>
      <c r="H35" s="8">
        <f t="shared" si="12"/>
        <v>20.571076429073486</v>
      </c>
      <c r="I35" s="15">
        <f t="shared" si="13"/>
        <v>44.678182647198817</v>
      </c>
      <c r="J35" s="9">
        <f t="shared" si="14"/>
        <v>3.4312309053956307</v>
      </c>
    </row>
    <row r="36" spans="1:10">
      <c r="A36" s="2">
        <v>10</v>
      </c>
      <c r="B36" s="3">
        <f t="shared" si="9"/>
        <v>0.42241080689568894</v>
      </c>
      <c r="C36" s="7">
        <f t="shared" si="15"/>
        <v>2.3673636745921187</v>
      </c>
      <c r="D36" s="4">
        <f t="shared" si="10"/>
        <v>6.4176577011590119</v>
      </c>
      <c r="E36" s="4">
        <f t="shared" si="16"/>
        <v>0.15582008990903373</v>
      </c>
      <c r="F36" s="3">
        <f t="shared" si="11"/>
        <v>15.192929717690209</v>
      </c>
      <c r="G36" s="7">
        <f t="shared" si="17"/>
        <v>6.5820089909033735E-2</v>
      </c>
      <c r="H36" s="3">
        <f t="shared" si="12"/>
        <v>24.372773691134704</v>
      </c>
      <c r="I36" s="4">
        <f t="shared" si="13"/>
        <v>57.699219085446771</v>
      </c>
      <c r="J36" s="7">
        <f t="shared" si="14"/>
        <v>3.7977677878851415</v>
      </c>
    </row>
    <row r="37" spans="1:10">
      <c r="A37" s="2">
        <v>15</v>
      </c>
      <c r="B37" s="3">
        <f t="shared" si="9"/>
        <v>0.27453804131311776</v>
      </c>
      <c r="C37" s="7">
        <f t="shared" si="15"/>
        <v>3.6424824596875229</v>
      </c>
      <c r="D37" s="4">
        <f t="shared" si="10"/>
        <v>8.0606884298542472</v>
      </c>
      <c r="E37" s="4">
        <f t="shared" si="16"/>
        <v>0.12405888265031005</v>
      </c>
      <c r="F37" s="3">
        <f t="shared" si="11"/>
        <v>29.360916218750255</v>
      </c>
      <c r="G37" s="7">
        <f t="shared" si="17"/>
        <v>3.4058882650310048E-2</v>
      </c>
      <c r="H37" s="3">
        <f t="shared" si="12"/>
        <v>43.806864557305353</v>
      </c>
      <c r="I37" s="4">
        <f t="shared" si="13"/>
        <v>159.56573576389178</v>
      </c>
      <c r="J37" s="7">
        <f t="shared" si="14"/>
        <v>5.4346306693927717</v>
      </c>
    </row>
    <row r="38" spans="1:10">
      <c r="A38" s="2">
        <v>20</v>
      </c>
      <c r="B38" s="3">
        <f t="shared" si="9"/>
        <v>0.17843088978226704</v>
      </c>
      <c r="C38" s="7">
        <f t="shared" si="15"/>
        <v>5.6044107677782975</v>
      </c>
      <c r="D38" s="4">
        <f t="shared" si="10"/>
        <v>9.1285456690859235</v>
      </c>
      <c r="E38" s="4">
        <f t="shared" si="16"/>
        <v>0.1095464750082292</v>
      </c>
      <c r="F38" s="3">
        <f t="shared" si="11"/>
        <v>51.160119641981083</v>
      </c>
      <c r="G38" s="7">
        <f t="shared" si="17"/>
        <v>1.954647500822922E-2</v>
      </c>
      <c r="H38" s="3">
        <f t="shared" si="12"/>
        <v>61.776976371562014</v>
      </c>
      <c r="I38" s="4">
        <f t="shared" si="13"/>
        <v>346.2235515775676</v>
      </c>
      <c r="J38" s="7">
        <f t="shared" si="14"/>
        <v>6.7674499981712852</v>
      </c>
    </row>
    <row r="39" spans="1:10">
      <c r="A39" s="5">
        <v>25</v>
      </c>
      <c r="B39" s="16">
        <f t="shared" si="9"/>
        <v>0.11596783555463605</v>
      </c>
      <c r="C39" s="17">
        <f t="shared" si="15"/>
        <v>8.6230806604031933</v>
      </c>
      <c r="D39" s="18">
        <f t="shared" si="10"/>
        <v>9.8225796049484888</v>
      </c>
      <c r="E39" s="18">
        <f t="shared" si="16"/>
        <v>0.10180625051857181</v>
      </c>
      <c r="F39" s="16">
        <f t="shared" si="11"/>
        <v>84.700896226702156</v>
      </c>
      <c r="G39" s="17">
        <f t="shared" si="17"/>
        <v>1.1806250518571816E-2</v>
      </c>
      <c r="H39" s="16">
        <f t="shared" si="12"/>
        <v>76.926485734250974</v>
      </c>
      <c r="I39" s="18">
        <f t="shared" si="13"/>
        <v>663.34329140780164</v>
      </c>
      <c r="J39" s="17">
        <f t="shared" si="14"/>
        <v>7.8315970781744948</v>
      </c>
    </row>
    <row r="40" spans="1:10">
      <c r="A40" s="2">
        <v>30</v>
      </c>
      <c r="B40" s="3">
        <f t="shared" si="9"/>
        <v>7.5371136128043151E-2</v>
      </c>
      <c r="C40" s="7">
        <f t="shared" si="15"/>
        <v>13.267678469131269</v>
      </c>
      <c r="D40" s="4">
        <f t="shared" si="10"/>
        <v>10.273654043021743</v>
      </c>
      <c r="E40" s="4">
        <f t="shared" si="16"/>
        <v>9.7336351390889794E-2</v>
      </c>
      <c r="F40" s="3">
        <f t="shared" si="11"/>
        <v>136.30753854590299</v>
      </c>
      <c r="G40" s="7">
        <f t="shared" si="17"/>
        <v>7.3363513908897967E-3</v>
      </c>
      <c r="H40" s="3">
        <f t="shared" si="12"/>
        <v>89.027999546449436</v>
      </c>
      <c r="I40" s="4">
        <f t="shared" si="13"/>
        <v>1181.1948727322556</v>
      </c>
      <c r="J40" s="7">
        <f t="shared" si="14"/>
        <v>8.6656606474811806</v>
      </c>
    </row>
    <row r="41" spans="1:10">
      <c r="A41" s="19">
        <v>40</v>
      </c>
      <c r="B41" s="8">
        <f t="shared" si="9"/>
        <v>3.1837582428491523E-2</v>
      </c>
      <c r="C41" s="9">
        <f t="shared" si="15"/>
        <v>31.409420053989333</v>
      </c>
      <c r="D41" s="15">
        <f t="shared" si="10"/>
        <v>10.757360195238984</v>
      </c>
      <c r="E41" s="15">
        <f t="shared" si="16"/>
        <v>9.2959609221097028E-2</v>
      </c>
      <c r="F41" s="8">
        <f t="shared" si="11"/>
        <v>337.88244504432595</v>
      </c>
      <c r="G41" s="9">
        <f t="shared" si="17"/>
        <v>2.9596092210970371E-3</v>
      </c>
      <c r="H41" s="8">
        <f t="shared" si="12"/>
        <v>105.37618775665916</v>
      </c>
      <c r="I41" s="15">
        <f t="shared" si="13"/>
        <v>3309.8049449369551</v>
      </c>
      <c r="J41" s="9">
        <f t="shared" si="14"/>
        <v>9.7957292350679843</v>
      </c>
    </row>
    <row r="42" spans="1:10">
      <c r="A42" s="2">
        <v>50</v>
      </c>
      <c r="B42" s="3">
        <f t="shared" si="9"/>
        <v>1.3448538883227112E-2</v>
      </c>
      <c r="C42" s="7">
        <f t="shared" si="15"/>
        <v>74.357520075819565</v>
      </c>
      <c r="D42" s="4">
        <f t="shared" si="10"/>
        <v>10.961682901297477</v>
      </c>
      <c r="E42" s="4">
        <f t="shared" si="16"/>
        <v>9.1226868082603926E-2</v>
      </c>
      <c r="F42" s="3">
        <f t="shared" si="11"/>
        <v>815.08355639799515</v>
      </c>
      <c r="G42" s="7">
        <f t="shared" si="17"/>
        <v>1.2268680826039292E-3</v>
      </c>
      <c r="H42" s="3">
        <f t="shared" si="12"/>
        <v>114.32506619040136</v>
      </c>
      <c r="I42" s="4">
        <f t="shared" si="13"/>
        <v>8500.9284044221695</v>
      </c>
      <c r="J42" s="7">
        <f t="shared" si="14"/>
        <v>10.429517731886706</v>
      </c>
    </row>
    <row r="43" spans="1:10">
      <c r="A43" s="2">
        <v>60</v>
      </c>
      <c r="B43" s="3">
        <f t="shared" si="9"/>
        <v>5.6808081612320128E-3</v>
      </c>
      <c r="C43" s="7">
        <f t="shared" si="15"/>
        <v>176.0312919602494</v>
      </c>
      <c r="D43" s="4">
        <f t="shared" si="10"/>
        <v>11.047991020430755</v>
      </c>
      <c r="E43" s="4">
        <f t="shared" si="16"/>
        <v>9.0514193770679818E-2</v>
      </c>
      <c r="F43" s="3">
        <f t="shared" si="11"/>
        <v>1944.7921328916602</v>
      </c>
      <c r="G43" s="7">
        <f t="shared" si="17"/>
        <v>5.1419377067981361E-4</v>
      </c>
      <c r="H43" s="3">
        <f t="shared" si="12"/>
        <v>118.9682503417426</v>
      </c>
      <c r="I43" s="4">
        <f t="shared" si="13"/>
        <v>20942.134809907333</v>
      </c>
      <c r="J43" s="7">
        <f t="shared" si="14"/>
        <v>10.768315263991235</v>
      </c>
    </row>
    <row r="44" spans="1:10">
      <c r="A44" s="2">
        <v>70</v>
      </c>
      <c r="B44" s="3">
        <f t="shared" si="9"/>
        <v>2.3996347592056297E-3</v>
      </c>
      <c r="C44" s="7">
        <f t="shared" si="15"/>
        <v>416.73008617821404</v>
      </c>
      <c r="D44" s="4">
        <f t="shared" si="10"/>
        <v>11.084448502675492</v>
      </c>
      <c r="E44" s="4">
        <f t="shared" si="16"/>
        <v>9.0216486617139907E-2</v>
      </c>
      <c r="F44" s="3">
        <f t="shared" si="11"/>
        <v>4619.2231797579343</v>
      </c>
      <c r="G44" s="7">
        <f t="shared" si="17"/>
        <v>2.164866171398984E-4</v>
      </c>
      <c r="H44" s="3">
        <f t="shared" si="12"/>
        <v>121.29415632812332</v>
      </c>
      <c r="I44" s="4">
        <f t="shared" si="13"/>
        <v>50546.924219532601</v>
      </c>
      <c r="J44" s="7">
        <f t="shared" si="14"/>
        <v>10.942732631113413</v>
      </c>
    </row>
    <row r="45" spans="1:10">
      <c r="A45" s="5">
        <v>80</v>
      </c>
      <c r="B45" s="16">
        <f t="shared" si="9"/>
        <v>1.0136316548909922E-3</v>
      </c>
      <c r="C45" s="17">
        <f t="shared" si="15"/>
        <v>986.5516681279471</v>
      </c>
      <c r="D45" s="18">
        <f t="shared" si="10"/>
        <v>11.09984853716788</v>
      </c>
      <c r="E45" s="18">
        <f t="shared" si="16"/>
        <v>9.0091319413188084E-2</v>
      </c>
      <c r="F45" s="16">
        <f t="shared" si="11"/>
        <v>10950.574090310523</v>
      </c>
      <c r="G45" s="17">
        <f t="shared" si="17"/>
        <v>9.131941318810283E-5</v>
      </c>
      <c r="H45" s="16">
        <f t="shared" si="12"/>
        <v>122.43064449751776</v>
      </c>
      <c r="I45" s="18">
        <f t="shared" si="13"/>
        <v>120784.15655900582</v>
      </c>
      <c r="J45" s="17">
        <f t="shared" si="14"/>
        <v>11.029938299388354</v>
      </c>
    </row>
    <row r="46" spans="1:10">
      <c r="A46" s="2">
        <v>90</v>
      </c>
      <c r="B46" s="3">
        <f t="shared" si="9"/>
        <v>4.2816896523751653E-4</v>
      </c>
      <c r="C46" s="7">
        <f t="shared" si="15"/>
        <v>2335.5265822343613</v>
      </c>
      <c r="D46" s="4">
        <f t="shared" si="10"/>
        <v>11.106353678164028</v>
      </c>
      <c r="E46" s="4">
        <f t="shared" si="16"/>
        <v>9.0038551713518655E-2</v>
      </c>
      <c r="F46" s="3">
        <f t="shared" si="11"/>
        <v>25939.184247048459</v>
      </c>
      <c r="G46" s="7">
        <f t="shared" si="17"/>
        <v>3.8551713518661904E-5</v>
      </c>
      <c r="H46" s="3">
        <f t="shared" si="12"/>
        <v>122.97576079214058</v>
      </c>
      <c r="I46" s="4">
        <f t="shared" si="13"/>
        <v>287213.15830053843</v>
      </c>
      <c r="J46" s="7">
        <f t="shared" si="14"/>
        <v>11.07255939759245</v>
      </c>
    </row>
    <row r="47" spans="1:10">
      <c r="A47" s="19">
        <v>100</v>
      </c>
      <c r="B47" s="8">
        <f t="shared" si="9"/>
        <v>1.8086319809367156E-4</v>
      </c>
      <c r="C47" s="9">
        <f t="shared" si="15"/>
        <v>5529.0407918259089</v>
      </c>
      <c r="D47" s="15">
        <f t="shared" si="10"/>
        <v>11.109101520021181</v>
      </c>
      <c r="E47" s="15">
        <f t="shared" si="16"/>
        <v>9.0016280632395682E-2</v>
      </c>
      <c r="F47" s="8">
        <f t="shared" si="11"/>
        <v>61422.675464732325</v>
      </c>
      <c r="G47" s="9">
        <f t="shared" si="17"/>
        <v>1.6280632395672507E-5</v>
      </c>
      <c r="H47" s="8">
        <f t="shared" si="12"/>
        <v>123.23350222457572</v>
      </c>
      <c r="I47" s="15">
        <f t="shared" si="13"/>
        <v>681363.06071924802</v>
      </c>
      <c r="J47" s="9">
        <f t="shared" si="14"/>
        <v>11.093021519560363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J2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1" sqref="B4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</vt:lpstr>
      <vt:lpstr>Sheet2</vt:lpstr>
      <vt:lpstr>Sheet3</vt:lpstr>
      <vt:lpstr>rate</vt:lpstr>
      <vt:lpstr>rate2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Evan Schubert</dc:creator>
  <cp:lastModifiedBy>Keith Evan Schubert</cp:lastModifiedBy>
  <cp:lastPrinted>2008-12-23T07:42:36Z</cp:lastPrinted>
  <dcterms:created xsi:type="dcterms:W3CDTF">2008-12-23T07:03:40Z</dcterms:created>
  <dcterms:modified xsi:type="dcterms:W3CDTF">2008-12-23T08:28:51Z</dcterms:modified>
</cp:coreProperties>
</file>