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smse\Desktop\"/>
    </mc:Choice>
  </mc:AlternateContent>
  <bookViews>
    <workbookView xWindow="0" yWindow="0" windowWidth="21600" windowHeight="9135"/>
  </bookViews>
  <sheets>
    <sheet name="Trois tableaux" sheetId="1" r:id="rId1"/>
    <sheet name="TCD Trim" sheetId="7" r:id="rId2"/>
    <sheet name="TCD répartition région" sheetId="8" r:id="rId3"/>
    <sheet name="TCD CA N°Clients" sheetId="2" r:id="rId4"/>
    <sheet name="TCD CA Noms Clients" sheetId="3" r:id="rId5"/>
  </sheets>
  <definedNames>
    <definedName name="_xlcn.WorksheetConnection_TP2bis.xlsxTCLIENTS1" hidden="1">TCLIENTS[]</definedName>
    <definedName name="_xlcn.WorksheetConnection_TP2bis.xlsxTMOIS1" hidden="1">TMOIS[]</definedName>
    <definedName name="_xlcn.WorksheetConnection_TP2bis.xlsxTVENTES1" hidden="1">TVENTES[]</definedName>
  </definedNames>
  <calcPr calcId="152511"/>
  <pivotCaches>
    <pivotCache cacheId="0" r:id="rId6"/>
    <pivotCache cacheId="1" r:id="rId7"/>
    <pivotCache cacheId="2" r:id="rId8"/>
    <pivotCache cacheId="52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VENTES-9c757174-0215-487e-917e-2855dc00a8b6" name="TVENTES" connection="WorksheetConnection_TP2bis.xlsx!TVENTES"/>
          <x15:modelTable id="TMOIS-6019130b-4c9b-450f-bb55-b449d44d8ed9" name="TMOIS" connection="WorksheetConnection_TP2bis.xlsx!TMOIS"/>
          <x15:modelTable id="TCLIENTS-4fc11375-eac6-4f93-8612-64b34619e100" name="TCLIENTS" connection="WorksheetConnection_TP2bis.xlsx!TCLIENTS"/>
        </x15:modelTables>
        <x15:modelRelationships>
          <x15:modelRelationship fromTable="TVENTES" fromColumn="CLIENT" toTable="TCLIENTS" toColumn="CODE"/>
          <x15:modelRelationship fromTable="TVENTES" fromColumn="MOIS" toTable="TMOIS" toColumn="N°"/>
        </x15:modelRelationships>
      </x15:dataModel>
    </ext>
  </extLst>
</workbook>
</file>

<file path=xl/calcChain.xml><?xml version="1.0" encoding="utf-8"?>
<calcChain xmlns="http://schemas.openxmlformats.org/spreadsheetml/2006/main">
  <c r="F7" i="8" l="1"/>
  <c r="G7" i="8"/>
  <c r="H7" i="8"/>
  <c r="E7" i="8"/>
  <c r="F6" i="8"/>
  <c r="G6" i="8"/>
  <c r="H6" i="8"/>
  <c r="E6" i="8"/>
  <c r="H5" i="8"/>
  <c r="G5" i="8"/>
  <c r="F5" i="8"/>
  <c r="E5" i="8"/>
  <c r="H4" i="8"/>
  <c r="G4" i="8"/>
  <c r="E4" i="8"/>
  <c r="F4" i="8"/>
  <c r="E3" i="8"/>
  <c r="H3" i="8"/>
  <c r="G3" i="8"/>
  <c r="F3" i="8"/>
</calcChain>
</file>

<file path=xl/connections.xml><?xml version="1.0" encoding="utf-8"?>
<connections xmlns="http://schemas.openxmlformats.org/spreadsheetml/2006/main">
  <connection id="1" keepAlive="1" name="ThisWorkbookDataModel" description="Modèle de donnée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P2bis.xlsx!TCLIENTS" type="102" refreshedVersion="5" minRefreshableVersion="5">
    <extLst>
      <ext xmlns:x15="http://schemas.microsoft.com/office/spreadsheetml/2010/11/main" uri="{DE250136-89BD-433C-8126-D09CA5730AF9}">
        <x15:connection id="TCLIENTS-4fc11375-eac6-4f93-8612-64b34619e100">
          <x15:rangePr sourceName="_xlcn.WorksheetConnection_TP2bis.xlsxTCLIENTS1"/>
        </x15:connection>
      </ext>
    </extLst>
  </connection>
  <connection id="3" name="WorksheetConnection_TP2bis.xlsx!TMOIS" type="102" refreshedVersion="5" minRefreshableVersion="5">
    <extLst>
      <ext xmlns:x15="http://schemas.microsoft.com/office/spreadsheetml/2010/11/main" uri="{DE250136-89BD-433C-8126-D09CA5730AF9}">
        <x15:connection id="TMOIS-6019130b-4c9b-450f-bb55-b449d44d8ed9">
          <x15:rangePr sourceName="_xlcn.WorksheetConnection_TP2bis.xlsxTMOIS1"/>
        </x15:connection>
      </ext>
    </extLst>
  </connection>
  <connection id="4" name="WorksheetConnection_TP2bis.xlsx!TVENTES" type="102" refreshedVersion="5" minRefreshableVersion="5">
    <extLst>
      <ext xmlns:x15="http://schemas.microsoft.com/office/spreadsheetml/2010/11/main" uri="{DE250136-89BD-433C-8126-D09CA5730AF9}">
        <x15:connection id="TVENTES-9c757174-0215-487e-917e-2855dc00a8b6" autoDelete="1">
          <x15:rangePr sourceName="_xlcn.WorksheetConnection_TP2bis.xlsxTVENTES1"/>
        </x15:connection>
      </ext>
    </extLst>
  </connection>
</connections>
</file>

<file path=xl/sharedStrings.xml><?xml version="1.0" encoding="utf-8"?>
<sst xmlns="http://schemas.openxmlformats.org/spreadsheetml/2006/main" count="994" uniqueCount="92">
  <si>
    <t>CODE</t>
  </si>
  <si>
    <t>CLIENT</t>
  </si>
  <si>
    <t>TYPE CLIENT</t>
  </si>
  <si>
    <t>REGION</t>
  </si>
  <si>
    <t>MARTIN Michel</t>
  </si>
  <si>
    <t>A</t>
  </si>
  <si>
    <t>Nord</t>
  </si>
  <si>
    <t>LORIN Pierre</t>
  </si>
  <si>
    <t>B</t>
  </si>
  <si>
    <t>DELACRAU Mireille</t>
  </si>
  <si>
    <t>Ouest</t>
  </si>
  <si>
    <t>ALBAN Florent</t>
  </si>
  <si>
    <t>C</t>
  </si>
  <si>
    <t>Est</t>
  </si>
  <si>
    <t>AUBRY Sylvaine</t>
  </si>
  <si>
    <t>AUBRY Mélanie</t>
  </si>
  <si>
    <t>Centre</t>
  </si>
  <si>
    <t>BARBOT Christine</t>
  </si>
  <si>
    <t>Sud</t>
  </si>
  <si>
    <t>BAZIER Laure</t>
  </si>
  <si>
    <t>BIGOT Hervé</t>
  </si>
  <si>
    <t>BLANDIN Louis</t>
  </si>
  <si>
    <t>BLOUIN Yannick</t>
  </si>
  <si>
    <t>CADIOU Pierre</t>
  </si>
  <si>
    <t>CLOSERAIE Pauline</t>
  </si>
  <si>
    <t>DE FOUAULT Hélène</t>
  </si>
  <si>
    <t>DELALANDE Sophie</t>
  </si>
  <si>
    <t>DELALANDE Marc</t>
  </si>
  <si>
    <t>DESMONTS Christian</t>
  </si>
  <si>
    <t>DUGUE Pascal</t>
  </si>
  <si>
    <t>DEGARDIN Anne</t>
  </si>
  <si>
    <t>D</t>
  </si>
  <si>
    <t>BRUDER Catherine</t>
  </si>
  <si>
    <t>DELEUZE Pierre</t>
  </si>
  <si>
    <t>LESTRADE Michel</t>
  </si>
  <si>
    <t>MOUTEL Carine</t>
  </si>
  <si>
    <t>E</t>
  </si>
  <si>
    <t>BERTON Elodie</t>
  </si>
  <si>
    <t>MOUTEL Martine</t>
  </si>
  <si>
    <t>BOUDARD Sophie</t>
  </si>
  <si>
    <t>CASTOT Laurent</t>
  </si>
  <si>
    <t>PREVOST Clémence</t>
  </si>
  <si>
    <t>BERTRAND Lionel</t>
  </si>
  <si>
    <t>ROSSI Fabien</t>
  </si>
  <si>
    <t>TRIADET Guillaume</t>
  </si>
  <si>
    <t>GONTARD Marc</t>
  </si>
  <si>
    <t>MEZARINI Coraline</t>
  </si>
  <si>
    <t>GARCIA Murielle</t>
  </si>
  <si>
    <t>ADELINE Nicolas</t>
  </si>
  <si>
    <t>DUJARDIN Christian</t>
  </si>
  <si>
    <t>ANDRAUD Pascal</t>
  </si>
  <si>
    <t>ARTICO Anne</t>
  </si>
  <si>
    <t>BERTIN Catherine</t>
  </si>
  <si>
    <t>BONNET Pierre</t>
  </si>
  <si>
    <t>BRINCOURT Michel</t>
  </si>
  <si>
    <t>GROMIER Carine</t>
  </si>
  <si>
    <t>MOIS</t>
  </si>
  <si>
    <t xml:space="preserve">N°       </t>
  </si>
  <si>
    <t xml:space="preserve"> MOIS    </t>
  </si>
  <si>
    <t xml:space="preserve">  TRIM</t>
  </si>
  <si>
    <t xml:space="preserve">Janvier </t>
  </si>
  <si>
    <t xml:space="preserve">  Trim 1</t>
  </si>
  <si>
    <t xml:space="preserve">Février </t>
  </si>
  <si>
    <t xml:space="preserve">Mars     </t>
  </si>
  <si>
    <t xml:space="preserve"> Trim 1</t>
  </si>
  <si>
    <t xml:space="preserve">Avril    </t>
  </si>
  <si>
    <t xml:space="preserve"> Trim 2</t>
  </si>
  <si>
    <t xml:space="preserve">Mai      </t>
  </si>
  <si>
    <t xml:space="preserve">Juin     </t>
  </si>
  <si>
    <t xml:space="preserve">Juillet  </t>
  </si>
  <si>
    <t xml:space="preserve"> Trim 3</t>
  </si>
  <si>
    <t xml:space="preserve">Août     </t>
  </si>
  <si>
    <t>Septembre</t>
  </si>
  <si>
    <t xml:space="preserve">Octobre  </t>
  </si>
  <si>
    <t xml:space="preserve"> Trim 4</t>
  </si>
  <si>
    <t xml:space="preserve">Novembre </t>
  </si>
  <si>
    <t xml:space="preserve">Décembre </t>
  </si>
  <si>
    <t>PRODUIT</t>
  </si>
  <si>
    <t>VENTE</t>
  </si>
  <si>
    <t>moniteur</t>
  </si>
  <si>
    <t>Imprimante laser</t>
  </si>
  <si>
    <t>imprimante laser</t>
  </si>
  <si>
    <t>ordinateur</t>
  </si>
  <si>
    <t>Somme de VENTE</t>
  </si>
  <si>
    <t>Étiquettes de lignes</t>
  </si>
  <si>
    <t>Total général</t>
  </si>
  <si>
    <t>TypeClient2015</t>
  </si>
  <si>
    <t>CENTRE :</t>
  </si>
  <si>
    <t xml:space="preserve">EST : </t>
  </si>
  <si>
    <t>NORD :</t>
  </si>
  <si>
    <t>OUEST :</t>
  </si>
  <si>
    <t>SUD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</si>
</sst>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5">
    <dxf>
      <numFmt numFmtId="30" formatCode="@"/>
    </dxf>
    <dxf>
      <numFmt numFmtId="30" formatCode="@"/>
    </dxf>
    <dxf>
      <numFmt numFmtId="21" formatCode="dd\-mmm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eur" refreshedDate="42123.712708564817" createdVersion="5" refreshedVersion="5" minRefreshableVersion="3" recordCount="485">
  <cacheSource type="worksheet">
    <worksheetSource name="TVENTES"/>
  </cacheSource>
  <cacheFields count="4">
    <cacheField name="PRODUIT" numFmtId="0">
      <sharedItems/>
    </cacheField>
    <cacheField name="CLIENT" numFmtId="0">
      <sharedItems containsSemiMixedTypes="0" containsString="0" containsNumber="1" containsInteger="1" minValue="1" maxValue="42" count="42">
        <n v="11"/>
        <n v="6"/>
        <n v="21"/>
        <n v="14"/>
        <n v="30"/>
        <n v="4"/>
        <n v="19"/>
        <n v="28"/>
        <n v="10"/>
        <n v="15"/>
        <n v="8"/>
        <n v="32"/>
        <n v="9"/>
        <n v="27"/>
        <n v="2"/>
        <n v="29"/>
        <n v="22"/>
        <n v="26"/>
        <n v="5"/>
        <n v="3"/>
        <n v="18"/>
        <n v="7"/>
        <n v="42"/>
        <n v="1"/>
        <n v="39"/>
        <n v="24"/>
        <n v="23"/>
        <n v="20"/>
        <n v="40"/>
        <n v="33"/>
        <n v="16"/>
        <n v="12"/>
        <n v="25"/>
        <n v="34"/>
        <n v="41"/>
        <n v="31"/>
        <n v="36"/>
        <n v="35"/>
        <n v="13"/>
        <n v="17"/>
        <n v="38"/>
        <n v="37"/>
      </sharedItems>
    </cacheField>
    <cacheField name="VENTE" numFmtId="0">
      <sharedItems containsSemiMixedTypes="0" containsString="0" containsNumber="1" containsInteger="1" minValue="4948" maxValue="997985"/>
    </cacheField>
    <cacheField name="MOIS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dministrateur" refreshedDate="42123.724892592596" backgroundQuery="1" createdVersion="5" refreshedVersion="5" minRefreshableVersion="3" recordCount="0" supportSubquery="1" supportAdvancedDrill="1">
  <cacheSource type="external" connectionId="1"/>
  <cacheFields count="2">
    <cacheField name="[TCLIENTS].[CLIENT].[CLIENT]" caption="CLIENT" numFmtId="0" hierarchy="1" level="1">
      <sharedItems count="42">
        <s v="ADELINE Nicolas"/>
        <s v="ALBAN Florent"/>
        <s v="ANDRAUD Pascal"/>
        <s v="ARTICO Anne"/>
        <s v="AUBRY Mélanie"/>
        <s v="AUBRY Sylvaine"/>
        <s v="BARBOT Christine"/>
        <s v="BAZIER Laure"/>
        <s v="BERTIN Catherine"/>
        <s v="BERTON Elodie"/>
        <s v="BERTRAND Lionel"/>
        <s v="BIGOT Hervé"/>
        <s v="BLANDIN Louis"/>
        <s v="BLOUIN Yannick"/>
        <s v="BONNET Pierre"/>
        <s v="BOUDARD Sophie"/>
        <s v="BRINCOURT Michel"/>
        <s v="BRUDER Catherine"/>
        <s v="CADIOU Pierre"/>
        <s v="CASTOT Laurent"/>
        <s v="CLOSERAIE Pauline"/>
        <s v="DE FOUAULT Hélène"/>
        <s v="DEGARDIN Anne"/>
        <s v="DELACRAU Mireille"/>
        <s v="DELALANDE Marc"/>
        <s v="DELALANDE Sophie"/>
        <s v="DELEUZE Pierre"/>
        <s v="DESMONTS Christian"/>
        <s v="DUGUE Pascal"/>
        <s v="DUJARDIN Christian"/>
        <s v="GARCIA Murielle"/>
        <s v="GONTARD Marc"/>
        <s v="GROMIER Carine"/>
        <s v="LESTRADE Michel"/>
        <s v="LORIN Pierre"/>
        <s v="MARTIN Michel"/>
        <s v="MEZARINI Coraline"/>
        <s v="MOUTEL Carine"/>
        <s v="MOUTEL Martine"/>
        <s v="PREVOST Clémence"/>
        <s v="ROSSI Fabien"/>
        <s v="TRIADET Guillaume"/>
      </sharedItems>
    </cacheField>
    <cacheField name="[Measures].[Somme de VENTE]" caption="Somme de VENTE" numFmtId="0" hierarchy="13" level="32767"/>
  </cacheFields>
  <cacheHierarchies count="20">
    <cacheHierarchy uniqueName="[TCLIENTS].[CODE]" caption="CODE" attribute="1" defaultMemberUniqueName="[TCLIENTS].[CODE].[All]" allUniqueName="[TCLIENTS].[CODE].[All]" dimensionUniqueName="[TCLIENTS]" displayFolder="" count="0" memberValueDatatype="20" unbalanced="0"/>
    <cacheHierarchy uniqueName="[TCLIENTS].[CLIENT]" caption="CLIENT" attribute="1" defaultMemberUniqueName="[TCLIENTS].[CLIENT].[All]" allUniqueName="[TCLIENTS].[CLIENT].[All]" dimensionUniqueName="[TCLIENTS]" displayFolder="" count="2" memberValueDatatype="130" unbalanced="0">
      <fieldsUsage count="2">
        <fieldUsage x="-1"/>
        <fieldUsage x="0"/>
      </fieldsUsage>
    </cacheHierarchy>
    <cacheHierarchy uniqueName="[TCLIENTS].[TYPE CLIENT]" caption="TYPE CLIENT" attribute="1" defaultMemberUniqueName="[TCLIENTS].[TYPE CLIENT].[All]" allUniqueName="[TCLIENTS].[TYPE CLIENT].[All]" dimensionUniqueName="[TCLIENTS]" displayFolder="" count="0" memberValueDatatype="130" unbalanced="0"/>
    <cacheHierarchy uniqueName="[TCLIENTS].[REGION]" caption="REGION" attribute="1" defaultMemberUniqueName="[TCLIENTS].[REGION].[All]" allUniqueName="[TCLIENTS].[REGION].[All]" dimensionUniqueName="[TCLIENTS]" displayFolder="" count="0" memberValueDatatype="130" unbalanced="0"/>
    <cacheHierarchy uniqueName="[TMOIS].[N°]" caption="N°" attribute="1" defaultMemberUniqueName="[TMOIS].[N°].[All]" allUniqueName="[TMOIS].[N°].[All]" dimensionUniqueName="[TMOIS]" displayFolder="" count="0" memberValueDatatype="20" unbalanced="0"/>
    <cacheHierarchy uniqueName="[TMOIS].[MOIS]" caption="MOIS" attribute="1" defaultMemberUniqueName="[TMOIS].[MOIS].[All]" allUniqueName="[TMOIS].[MOIS].[All]" dimensionUniqueName="[TMOIS]" displayFolder="" count="0" memberValueDatatype="130" unbalanced="0"/>
    <cacheHierarchy uniqueName="[TMOIS].[TRIM]" caption="TRIM" attribute="1" defaultMemberUniqueName="[TMOIS].[TRIM].[All]" allUniqueName="[TMOIS].[TRIM].[All]" dimensionUniqueName="[TMOIS]" displayFolder="" count="0" memberValueDatatype="130" unbalanced="0"/>
    <cacheHierarchy uniqueName="[TVENTES].[PRODUIT]" caption="PRODUIT" attribute="1" defaultMemberUniqueName="[TVENTES].[PRODUIT].[All]" allUniqueName="[TVENTES].[PRODUIT].[All]" dimensionUniqueName="[TVENTES]" displayFolder="" count="0" memberValueDatatype="130" unbalanced="0"/>
    <cacheHierarchy uniqueName="[TVENTES].[CLIENT]" caption="CLIENT" attribute="1" defaultMemberUniqueName="[TVENTES].[CLIENT].[All]" allUniqueName="[TVENTES].[CLIENT].[All]" dimensionUniqueName="[TVENTES]" displayFolder="" count="0" memberValueDatatype="20" unbalanced="0"/>
    <cacheHierarchy uniqueName="[TVENTES].[VENTE]" caption="VENTE" attribute="1" defaultMemberUniqueName="[TVENTES].[VENTE].[All]" allUniqueName="[TVENTES].[VENTE].[All]" dimensionUniqueName="[TVENTES]" displayFolder="" count="0" memberValueDatatype="20" unbalanced="0"/>
    <cacheHierarchy uniqueName="[TVENTES].[MOIS]" caption="MOIS" attribute="1" defaultMemberUniqueName="[TVENTES].[MOIS].[All]" allUniqueName="[TVENTES].[MOIS].[All]" dimensionUniqueName="[TVENTES]" displayFolder="" count="0" memberValueDatatype="20" unbalanced="0"/>
    <cacheHierarchy uniqueName="[Measures].[Somme de CODE]" caption="Somme de CODE" measure="1" displayFolder="" measureGroup="TCLIENT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e de CLIENT]" caption="Somme de CLIENT" measure="1" displayFolder="" measureGroup="TVENT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e de VENTE]" caption="Somme de VENTE" measure="1" displayFolder="" measureGroup="TVENT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e de MOIS]" caption="Somme de MOIS" measure="1" displayFolder="" measureGroup="TVENT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e de N°]" caption="Somme de N°" measure="1" displayFolder="" measureGroup="TMOI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TVENTES]" caption="__XL_Count TVENTES" measure="1" displayFolder="" measureGroup="TVENTES" count="0" hidden="1"/>
    <cacheHierarchy uniqueName="[Measures].[__XL_Count TCLIENTS]" caption="__XL_Count TCLIENTS" measure="1" displayFolder="" measureGroup="TCLIENTS" count="0" hidden="1"/>
    <cacheHierarchy uniqueName="[Measures].[__XL_Count TMOIS]" caption="__XL_Count TMOIS" measure="1" displayFolder="" measureGroup="TMOIS" count="0" hidden="1"/>
    <cacheHierarchy uniqueName="[Measures].[__XL_Count of Models]" caption="__XL_Count of Models" measure="1" displayFolder="" count="0" hidden="1"/>
  </cacheHierarchies>
  <kpis count="0"/>
  <dimensions count="4">
    <dimension measure="1" name="Measures" uniqueName="[Measures]" caption="Measures"/>
    <dimension name="TCLIENTS" uniqueName="[TCLIENTS]" caption="TCLIENTS"/>
    <dimension name="TMOIS" uniqueName="[TMOIS]" caption="TMOIS"/>
    <dimension name="TVENTES" uniqueName="[TVENTES]" caption="TVENTES"/>
  </dimensions>
  <measureGroups count="3">
    <measureGroup name="TCLIENTS" caption="TCLIENTS"/>
    <measureGroup name="TMOIS" caption="TMOIS"/>
    <measureGroup name="TVENTES" caption="TVENTES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dministrateur" refreshedDate="42123.72780497685" backgroundQuery="1" createdVersion="5" refreshedVersion="5" minRefreshableVersion="3" recordCount="0" supportSubquery="1" supportAdvancedDrill="1">
  <cacheSource type="external" connectionId="1"/>
  <cacheFields count="2">
    <cacheField name="[TMOIS].[TRIM].[TRIM]" caption="TRIM" numFmtId="0" hierarchy="6" level="1">
      <sharedItems count="5">
        <s v="  Trim 1"/>
        <s v=" Trim 1"/>
        <s v=" Trim 2"/>
        <s v=" Trim 3"/>
        <s v=" Trim 4"/>
      </sharedItems>
    </cacheField>
    <cacheField name="[Measures].[Somme de VENTE]" caption="Somme de VENTE" numFmtId="0" hierarchy="13" level="32767"/>
  </cacheFields>
  <cacheHierarchies count="20">
    <cacheHierarchy uniqueName="[TCLIENTS].[CODE]" caption="CODE" attribute="1" defaultMemberUniqueName="[TCLIENTS].[CODE].[All]" allUniqueName="[TCLIENTS].[CODE].[All]" dimensionUniqueName="[TCLIENTS]" displayFolder="" count="0" memberValueDatatype="20" unbalanced="0"/>
    <cacheHierarchy uniqueName="[TCLIENTS].[CLIENT]" caption="CLIENT" attribute="1" defaultMemberUniqueName="[TCLIENTS].[CLIENT].[All]" allUniqueName="[TCLIENTS].[CLIENT].[All]" dimensionUniqueName="[TCLIENTS]" displayFolder="" count="0" memberValueDatatype="130" unbalanced="0"/>
    <cacheHierarchy uniqueName="[TCLIENTS].[TYPE CLIENT]" caption="TYPE CLIENT" attribute="1" defaultMemberUniqueName="[TCLIENTS].[TYPE CLIENT].[All]" allUniqueName="[TCLIENTS].[TYPE CLIENT].[All]" dimensionUniqueName="[TCLIENTS]" displayFolder="" count="0" memberValueDatatype="130" unbalanced="0"/>
    <cacheHierarchy uniqueName="[TCLIENTS].[REGION]" caption="REGION" attribute="1" defaultMemberUniqueName="[TCLIENTS].[REGION].[All]" allUniqueName="[TCLIENTS].[REGION].[All]" dimensionUniqueName="[TCLIENTS]" displayFolder="" count="0" memberValueDatatype="130" unbalanced="0"/>
    <cacheHierarchy uniqueName="[TMOIS].[N°]" caption="N°" attribute="1" defaultMemberUniqueName="[TMOIS].[N°].[All]" allUniqueName="[TMOIS].[N°].[All]" dimensionUniqueName="[TMOIS]" displayFolder="" count="0" memberValueDatatype="20" unbalanced="0"/>
    <cacheHierarchy uniqueName="[TMOIS].[MOIS]" caption="MOIS" attribute="1" defaultMemberUniqueName="[TMOIS].[MOIS].[All]" allUniqueName="[TMOIS].[MOIS].[All]" dimensionUniqueName="[TMOIS]" displayFolder="" count="0" memberValueDatatype="130" unbalanced="0"/>
    <cacheHierarchy uniqueName="[TMOIS].[TRIM]" caption="TRIM" attribute="1" defaultMemberUniqueName="[TMOIS].[TRIM].[All]" allUniqueName="[TMOIS].[TRIM].[All]" dimensionUniqueName="[TMOIS]" displayFolder="" count="2" memberValueDatatype="130" unbalanced="0">
      <fieldsUsage count="2">
        <fieldUsage x="-1"/>
        <fieldUsage x="0"/>
      </fieldsUsage>
    </cacheHierarchy>
    <cacheHierarchy uniqueName="[TVENTES].[PRODUIT]" caption="PRODUIT" attribute="1" defaultMemberUniqueName="[TVENTES].[PRODUIT].[All]" allUniqueName="[TVENTES].[PRODUIT].[All]" dimensionUniqueName="[TVENTES]" displayFolder="" count="0" memberValueDatatype="130" unbalanced="0"/>
    <cacheHierarchy uniqueName="[TVENTES].[CLIENT]" caption="CLIENT" attribute="1" defaultMemberUniqueName="[TVENTES].[CLIENT].[All]" allUniqueName="[TVENTES].[CLIENT].[All]" dimensionUniqueName="[TVENTES]" displayFolder="" count="0" memberValueDatatype="20" unbalanced="0"/>
    <cacheHierarchy uniqueName="[TVENTES].[VENTE]" caption="VENTE" attribute="1" defaultMemberUniqueName="[TVENTES].[VENTE].[All]" allUniqueName="[TVENTES].[VENTE].[All]" dimensionUniqueName="[TVENTES]" displayFolder="" count="0" memberValueDatatype="20" unbalanced="0"/>
    <cacheHierarchy uniqueName="[TVENTES].[MOIS]" caption="MOIS" attribute="1" defaultMemberUniqueName="[TVENTES].[MOIS].[All]" allUniqueName="[TVENTES].[MOIS].[All]" dimensionUniqueName="[TVENTES]" displayFolder="" count="0" memberValueDatatype="20" unbalanced="0"/>
    <cacheHierarchy uniqueName="[Measures].[Somme de CODE]" caption="Somme de CODE" measure="1" displayFolder="" measureGroup="TCLIENT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e de CLIENT]" caption="Somme de CLIENT" measure="1" displayFolder="" measureGroup="TVENT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e de VENTE]" caption="Somme de VENTE" measure="1" displayFolder="" measureGroup="TVENTE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e de MOIS]" caption="Somme de MOIS" measure="1" displayFolder="" measureGroup="TVENT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e de N°]" caption="Somme de N°" measure="1" displayFolder="" measureGroup="TMOI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TVENTES]" caption="__XL_Count TVENTES" measure="1" displayFolder="" measureGroup="TVENTES" count="0" hidden="1"/>
    <cacheHierarchy uniqueName="[Measures].[__XL_Count TCLIENTS]" caption="__XL_Count TCLIENTS" measure="1" displayFolder="" measureGroup="TCLIENTS" count="0" hidden="1"/>
    <cacheHierarchy uniqueName="[Measures].[__XL_Count TMOIS]" caption="__XL_Count TMOIS" measure="1" displayFolder="" measureGroup="TMOIS" count="0" hidden="1"/>
    <cacheHierarchy uniqueName="[Measures].[__XL_Count of Models]" caption="__XL_Count of Models" measure="1" displayFolder="" count="0" hidden="1"/>
  </cacheHierarchies>
  <kpis count="0"/>
  <dimensions count="4">
    <dimension measure="1" name="Measures" uniqueName="[Measures]" caption="Measures"/>
    <dimension name="TCLIENTS" uniqueName="[TCLIENTS]" caption="TCLIENTS"/>
    <dimension name="TMOIS" uniqueName="[TMOIS]" caption="TMOIS"/>
    <dimension name="TVENTES" uniqueName="[TVENTES]" caption="TVENTES"/>
  </dimensions>
  <measureGroups count="3">
    <measureGroup name="TCLIENTS" caption="TCLIENTS"/>
    <measureGroup name="TMOIS" caption="TMOIS"/>
    <measureGroup name="TVENTES" caption="TVENTES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dministrateur" refreshedDate="42123.761068749998" backgroundQuery="1" createdVersion="5" refreshedVersion="5" minRefreshableVersion="3" recordCount="0" supportSubquery="1" supportAdvancedDrill="1">
  <cacheSource type="external" connectionId="1"/>
  <cacheFields count="4">
    <cacheField name="[TCLIENTS].[REGION].[REGION]" caption="REGION" numFmtId="0" hierarchy="3" level="1">
      <sharedItems count="5">
        <s v="Centre"/>
        <s v="Est"/>
        <s v="Nord"/>
        <s v="Ouest"/>
        <s v="Sud"/>
      </sharedItems>
    </cacheField>
    <cacheField name="[TCLIENTS].[CLIENT].[CLIENT]" caption="CLIENT" numFmtId="0" hierarchy="1" level="1">
      <sharedItems count="42">
        <s v="AUBRY Mélanie"/>
        <s v="BERTRAND Lionel"/>
        <s v="BLOUIN Yannick"/>
        <s v="BONNET Pierre"/>
        <s v="BRINCOURT Michel"/>
        <s v="BRUDER Catherine"/>
        <s v="DUJARDIN Christian"/>
        <s v="ALBAN Florent"/>
        <s v="ANDRAUD Pascal"/>
        <s v="BLANDIN Louis"/>
        <s v="CADIOU Pierre"/>
        <s v="DELALANDE Sophie"/>
        <s v="PREVOST Clémence"/>
        <s v="ROSSI Fabien"/>
        <s v="TRIADET Guillaume"/>
        <s v="ADELINE Nicolas"/>
        <s v="BERTON Elodie"/>
        <s v="DEGARDIN Anne"/>
        <s v="DELALANDE Marc"/>
        <s v="DUGUE Pascal"/>
        <s v="GARCIA Murielle"/>
        <s v="LORIN Pierre"/>
        <s v="MARTIN Michel"/>
        <s v="MOUTEL Carine"/>
        <s v="MOUTEL Martine"/>
        <s v="AUBRY Sylvaine"/>
        <s v="BAZIER Laure"/>
        <s v="DELACRAU Mireille"/>
        <s v="GONTARD Marc"/>
        <s v="GROMIER Carine"/>
        <s v="LESTRADE Michel"/>
        <s v="MEZARINI Coraline"/>
        <s v="ARTICO Anne"/>
        <s v="BARBOT Christine"/>
        <s v="BERTIN Catherine"/>
        <s v="BIGOT Hervé"/>
        <s v="BOUDARD Sophie"/>
        <s v="CASTOT Laurent"/>
        <s v="CLOSERAIE Pauline"/>
        <s v="DE FOUAULT Hélène"/>
        <s v="DELEUZE Pierre"/>
        <s v="DESMONTS Christian"/>
      </sharedItems>
    </cacheField>
    <cacheField name="[TMOIS].[TRIM].[TRIM]" caption="TRIM" numFmtId="0" hierarchy="6" level="1">
      <sharedItems count="5">
        <s v="  Trim 1"/>
        <s v=" Trim 1"/>
        <s v=" Trim 2"/>
        <s v=" Trim 3"/>
        <s v=" Trim 4"/>
      </sharedItems>
    </cacheField>
    <cacheField name="[Measures].[Somme de VENTE]" caption="Somme de VENTE" numFmtId="0" hierarchy="13" level="32767"/>
  </cacheFields>
  <cacheHierarchies count="20">
    <cacheHierarchy uniqueName="[TCLIENTS].[CODE]" caption="CODE" attribute="1" defaultMemberUniqueName="[TCLIENTS].[CODE].[All]" allUniqueName="[TCLIENTS].[CODE].[All]" dimensionUniqueName="[TCLIENTS]" displayFolder="" count="0" memberValueDatatype="20" unbalanced="0"/>
    <cacheHierarchy uniqueName="[TCLIENTS].[CLIENT]" caption="CLIENT" attribute="1" defaultMemberUniqueName="[TCLIENTS].[CLIENT].[All]" allUniqueName="[TCLIENTS].[CLIENT].[All]" dimensionUniqueName="[TCLIENTS]" displayFolder="" count="2" memberValueDatatype="130" unbalanced="0">
      <fieldsUsage count="2">
        <fieldUsage x="-1"/>
        <fieldUsage x="1"/>
      </fieldsUsage>
    </cacheHierarchy>
    <cacheHierarchy uniqueName="[TCLIENTS].[TYPE CLIENT]" caption="TYPE CLIENT" attribute="1" defaultMemberUniqueName="[TCLIENTS].[TYPE CLIENT].[All]" allUniqueName="[TCLIENTS].[TYPE CLIENT].[All]" dimensionUniqueName="[TCLIENTS]" displayFolder="" count="0" memberValueDatatype="130" unbalanced="0"/>
    <cacheHierarchy uniqueName="[TCLIENTS].[REGION]" caption="REGION" attribute="1" defaultMemberUniqueName="[TCLIENTS].[REGION].[All]" allUniqueName="[TCLIENTS].[REGION].[All]" dimensionUniqueName="[TCLIENTS]" displayFolder="" count="2" memberValueDatatype="130" unbalanced="0">
      <fieldsUsage count="2">
        <fieldUsage x="-1"/>
        <fieldUsage x="0"/>
      </fieldsUsage>
    </cacheHierarchy>
    <cacheHierarchy uniqueName="[TMOIS].[N°]" caption="N°" attribute="1" defaultMemberUniqueName="[TMOIS].[N°].[All]" allUniqueName="[TMOIS].[N°].[All]" dimensionUniqueName="[TMOIS]" displayFolder="" count="0" memberValueDatatype="20" unbalanced="0"/>
    <cacheHierarchy uniqueName="[TMOIS].[MOIS]" caption="MOIS" attribute="1" defaultMemberUniqueName="[TMOIS].[MOIS].[All]" allUniqueName="[TMOIS].[MOIS].[All]" dimensionUniqueName="[TMOIS]" displayFolder="" count="0" memberValueDatatype="130" unbalanced="0"/>
    <cacheHierarchy uniqueName="[TMOIS].[TRIM]" caption="TRIM" attribute="1" defaultMemberUniqueName="[TMOIS].[TRIM].[All]" allUniqueName="[TMOIS].[TRIM].[All]" dimensionUniqueName="[TMOIS]" displayFolder="" count="2" memberValueDatatype="130" unbalanced="0">
      <fieldsUsage count="2">
        <fieldUsage x="-1"/>
        <fieldUsage x="2"/>
      </fieldsUsage>
    </cacheHierarchy>
    <cacheHierarchy uniqueName="[TVENTES].[PRODUIT]" caption="PRODUIT" attribute="1" defaultMemberUniqueName="[TVENTES].[PRODUIT].[All]" allUniqueName="[TVENTES].[PRODUIT].[All]" dimensionUniqueName="[TVENTES]" displayFolder="" count="0" memberValueDatatype="130" unbalanced="0"/>
    <cacheHierarchy uniqueName="[TVENTES].[CLIENT]" caption="CLIENT" attribute="1" defaultMemberUniqueName="[TVENTES].[CLIENT].[All]" allUniqueName="[TVENTES].[CLIENT].[All]" dimensionUniqueName="[TVENTES]" displayFolder="" count="0" memberValueDatatype="20" unbalanced="0"/>
    <cacheHierarchy uniqueName="[TVENTES].[VENTE]" caption="VENTE" attribute="1" defaultMemberUniqueName="[TVENTES].[VENTE].[All]" allUniqueName="[TVENTES].[VENTE].[All]" dimensionUniqueName="[TVENTES]" displayFolder="" count="0" memberValueDatatype="20" unbalanced="0"/>
    <cacheHierarchy uniqueName="[TVENTES].[MOIS]" caption="MOIS" attribute="1" defaultMemberUniqueName="[TVENTES].[MOIS].[All]" allUniqueName="[TVENTES].[MOIS].[All]" dimensionUniqueName="[TVENTES]" displayFolder="" count="0" memberValueDatatype="20" unbalanced="0"/>
    <cacheHierarchy uniqueName="[Measures].[Somme de CODE]" caption="Somme de CODE" measure="1" displayFolder="" measureGroup="TCLIENT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me de CLIENT]" caption="Somme de CLIENT" measure="1" displayFolder="" measureGroup="TVENT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e de VENTE]" caption="Somme de VENTE" measure="1" displayFolder="" measureGroup="TVENTE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e de MOIS]" caption="Somme de MOIS" measure="1" displayFolder="" measureGroup="TVENT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e de N°]" caption="Somme de N°" measure="1" displayFolder="" measureGroup="TMOI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TVENTES]" caption="__XL_Count TVENTES" measure="1" displayFolder="" measureGroup="TVENTES" count="0" hidden="1"/>
    <cacheHierarchy uniqueName="[Measures].[__XL_Count TCLIENTS]" caption="__XL_Count TCLIENTS" measure="1" displayFolder="" measureGroup="TCLIENTS" count="0" hidden="1"/>
    <cacheHierarchy uniqueName="[Measures].[__XL_Count TMOIS]" caption="__XL_Count TMOIS" measure="1" displayFolder="" measureGroup="TMOIS" count="0" hidden="1"/>
    <cacheHierarchy uniqueName="[Measures].[__XL_Count of Models]" caption="__XL_Count of Models" measure="1" displayFolder="" count="0" hidden="1"/>
  </cacheHierarchies>
  <kpis count="0"/>
  <dimensions count="4">
    <dimension measure="1" name="Measures" uniqueName="[Measures]" caption="Measures"/>
    <dimension name="TCLIENTS" uniqueName="[TCLIENTS]" caption="TCLIENTS"/>
    <dimension name="TMOIS" uniqueName="[TMOIS]" caption="TMOIS"/>
    <dimension name="TVENTES" uniqueName="[TVENTES]" caption="TVENTES"/>
  </dimensions>
  <measureGroups count="3">
    <measureGroup name="TCLIENTS" caption="TCLIENTS"/>
    <measureGroup name="TMOIS" caption="TMOIS"/>
    <measureGroup name="TVENTES" caption="TVENTES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5">
  <r>
    <s v="moniteur"/>
    <x v="0"/>
    <n v="10531"/>
    <n v="1"/>
  </r>
  <r>
    <s v="Imprimante laser"/>
    <x v="1"/>
    <n v="13003"/>
    <n v="1"/>
  </r>
  <r>
    <s v="Imprimante laser"/>
    <x v="2"/>
    <n v="40160"/>
    <n v="1"/>
  </r>
  <r>
    <s v="Imprimante laser"/>
    <x v="3"/>
    <n v="74169"/>
    <n v="1"/>
  </r>
  <r>
    <s v="moniteur"/>
    <x v="4"/>
    <n v="112934"/>
    <n v="1"/>
  </r>
  <r>
    <s v="moniteur"/>
    <x v="5"/>
    <n v="115545"/>
    <n v="1"/>
  </r>
  <r>
    <s v="ordinateur"/>
    <x v="6"/>
    <n v="186784"/>
    <n v="1"/>
  </r>
  <r>
    <s v="Imprimante laser"/>
    <x v="7"/>
    <n v="187545"/>
    <n v="1"/>
  </r>
  <r>
    <s v="Imprimante laser"/>
    <x v="8"/>
    <n v="219639"/>
    <n v="1"/>
  </r>
  <r>
    <s v="ordinateur"/>
    <x v="9"/>
    <n v="243112"/>
    <n v="1"/>
  </r>
  <r>
    <s v="Imprimante laser"/>
    <x v="10"/>
    <n v="256850"/>
    <n v="1"/>
  </r>
  <r>
    <s v="Imprimante laser"/>
    <x v="11"/>
    <n v="283230"/>
    <n v="1"/>
  </r>
  <r>
    <s v="Imprimante laser"/>
    <x v="12"/>
    <n v="301956"/>
    <n v="1"/>
  </r>
  <r>
    <s v="ordinateur"/>
    <x v="13"/>
    <n v="323948"/>
    <n v="1"/>
  </r>
  <r>
    <s v="ordinateur"/>
    <x v="1"/>
    <n v="325159"/>
    <n v="1"/>
  </r>
  <r>
    <s v="Imprimante laser"/>
    <x v="1"/>
    <n v="371967"/>
    <n v="1"/>
  </r>
  <r>
    <s v="moniteur"/>
    <x v="14"/>
    <n v="411199"/>
    <n v="1"/>
  </r>
  <r>
    <s v="ordinateur"/>
    <x v="15"/>
    <n v="458089"/>
    <n v="1"/>
  </r>
  <r>
    <s v="moniteur"/>
    <x v="16"/>
    <n v="545194"/>
    <n v="1"/>
  </r>
  <r>
    <s v="Imprimante laser"/>
    <x v="17"/>
    <n v="569294"/>
    <n v="1"/>
  </r>
  <r>
    <s v="Imprimante laser"/>
    <x v="18"/>
    <n v="573897"/>
    <n v="1"/>
  </r>
  <r>
    <s v="ordinateur"/>
    <x v="14"/>
    <n v="614718"/>
    <n v="1"/>
  </r>
  <r>
    <s v="ordinateur"/>
    <x v="19"/>
    <n v="652169"/>
    <n v="1"/>
  </r>
  <r>
    <s v="Imprimante laser"/>
    <x v="10"/>
    <n v="674687"/>
    <n v="1"/>
  </r>
  <r>
    <s v="Imprimante laser"/>
    <x v="20"/>
    <n v="699866"/>
    <n v="1"/>
  </r>
  <r>
    <s v="moniteur"/>
    <x v="21"/>
    <n v="748727"/>
    <n v="1"/>
  </r>
  <r>
    <s v="Imprimante laser"/>
    <x v="22"/>
    <n v="820629"/>
    <n v="1"/>
  </r>
  <r>
    <s v="ordinateur"/>
    <x v="23"/>
    <n v="821032"/>
    <n v="1"/>
  </r>
  <r>
    <s v="Imprimante laser"/>
    <x v="24"/>
    <n v="822530"/>
    <n v="1"/>
  </r>
  <r>
    <s v="Imprimante laser"/>
    <x v="25"/>
    <n v="834063"/>
    <n v="1"/>
  </r>
  <r>
    <s v="Imprimante laser"/>
    <x v="12"/>
    <n v="838495"/>
    <n v="1"/>
  </r>
  <r>
    <s v="ordinateur"/>
    <x v="17"/>
    <n v="927404"/>
    <n v="1"/>
  </r>
  <r>
    <s v="moniteur"/>
    <x v="10"/>
    <n v="946027"/>
    <n v="1"/>
  </r>
  <r>
    <s v="Imprimante laser"/>
    <x v="26"/>
    <n v="962461"/>
    <n v="1"/>
  </r>
  <r>
    <s v="Imprimante laser"/>
    <x v="8"/>
    <n v="978355"/>
    <n v="1"/>
  </r>
  <r>
    <s v="Imprimante laser"/>
    <x v="27"/>
    <n v="986917"/>
    <n v="1"/>
  </r>
  <r>
    <s v="Imprimante laser"/>
    <x v="28"/>
    <n v="101043"/>
    <n v="2"/>
  </r>
  <r>
    <s v="moniteur"/>
    <x v="6"/>
    <n v="126586"/>
    <n v="2"/>
  </r>
  <r>
    <s v="moniteur"/>
    <x v="6"/>
    <n v="128065"/>
    <n v="2"/>
  </r>
  <r>
    <s v="Imprimante laser"/>
    <x v="20"/>
    <n v="132969"/>
    <n v="2"/>
  </r>
  <r>
    <s v="Imprimante laser"/>
    <x v="2"/>
    <n v="155971"/>
    <n v="2"/>
  </r>
  <r>
    <s v="Imprimante laser"/>
    <x v="26"/>
    <n v="161950"/>
    <n v="2"/>
  </r>
  <r>
    <s v="ordinateur"/>
    <x v="8"/>
    <n v="184385"/>
    <n v="2"/>
  </r>
  <r>
    <s v="Imprimante laser"/>
    <x v="22"/>
    <n v="188340"/>
    <n v="2"/>
  </r>
  <r>
    <s v="moniteur"/>
    <x v="20"/>
    <n v="244815"/>
    <n v="2"/>
  </r>
  <r>
    <s v="ordinateur"/>
    <x v="24"/>
    <n v="261597"/>
    <n v="2"/>
  </r>
  <r>
    <s v="Imprimante laser"/>
    <x v="6"/>
    <n v="318555"/>
    <n v="2"/>
  </r>
  <r>
    <s v="moniteur"/>
    <x v="5"/>
    <n v="348564"/>
    <n v="2"/>
  </r>
  <r>
    <s v="moniteur"/>
    <x v="20"/>
    <n v="377974"/>
    <n v="2"/>
  </r>
  <r>
    <s v="Imprimante laser"/>
    <x v="15"/>
    <n v="400917"/>
    <n v="2"/>
  </r>
  <r>
    <s v="ordinateur"/>
    <x v="18"/>
    <n v="464964"/>
    <n v="2"/>
  </r>
  <r>
    <s v="moniteur"/>
    <x v="24"/>
    <n v="468312"/>
    <n v="2"/>
  </r>
  <r>
    <s v="ordinateur"/>
    <x v="12"/>
    <n v="562263"/>
    <n v="2"/>
  </r>
  <r>
    <s v="ordinateur"/>
    <x v="17"/>
    <n v="597261"/>
    <n v="2"/>
  </r>
  <r>
    <s v="Imprimante laser"/>
    <x v="24"/>
    <n v="610186"/>
    <n v="2"/>
  </r>
  <r>
    <s v="Imprimante laser"/>
    <x v="22"/>
    <n v="622538"/>
    <n v="2"/>
  </r>
  <r>
    <s v="ordinateur"/>
    <x v="6"/>
    <n v="637227"/>
    <n v="2"/>
  </r>
  <r>
    <s v="ordinateur"/>
    <x v="28"/>
    <n v="645370"/>
    <n v="2"/>
  </r>
  <r>
    <s v="moniteur"/>
    <x v="25"/>
    <n v="648752"/>
    <n v="2"/>
  </r>
  <r>
    <s v="ordinateur"/>
    <x v="0"/>
    <n v="659651"/>
    <n v="2"/>
  </r>
  <r>
    <s v="ordinateur"/>
    <x v="13"/>
    <n v="661440"/>
    <n v="2"/>
  </r>
  <r>
    <s v="ordinateur"/>
    <x v="18"/>
    <n v="697023"/>
    <n v="2"/>
  </r>
  <r>
    <s v="Imprimante laser"/>
    <x v="3"/>
    <n v="727579"/>
    <n v="2"/>
  </r>
  <r>
    <s v="ordinateur"/>
    <x v="10"/>
    <n v="746410"/>
    <n v="2"/>
  </r>
  <r>
    <s v="Imprimante laser"/>
    <x v="29"/>
    <n v="749130"/>
    <n v="2"/>
  </r>
  <r>
    <s v="Imprimante laser"/>
    <x v="5"/>
    <n v="756946"/>
    <n v="2"/>
  </r>
  <r>
    <s v="moniteur"/>
    <x v="27"/>
    <n v="758722"/>
    <n v="2"/>
  </r>
  <r>
    <s v="ordinateur"/>
    <x v="30"/>
    <n v="776586"/>
    <n v="2"/>
  </r>
  <r>
    <s v="moniteur"/>
    <x v="16"/>
    <n v="779691"/>
    <n v="2"/>
  </r>
  <r>
    <s v="Imprimante laser"/>
    <x v="20"/>
    <n v="781002"/>
    <n v="2"/>
  </r>
  <r>
    <s v="ordinateur"/>
    <x v="31"/>
    <n v="812455"/>
    <n v="2"/>
  </r>
  <r>
    <s v="moniteur"/>
    <x v="24"/>
    <n v="845548"/>
    <n v="2"/>
  </r>
  <r>
    <s v="moniteur"/>
    <x v="25"/>
    <n v="882759"/>
    <n v="2"/>
  </r>
  <r>
    <s v="moniteur"/>
    <x v="5"/>
    <n v="897960"/>
    <n v="2"/>
  </r>
  <r>
    <s v="ordinateur"/>
    <x v="8"/>
    <n v="901731"/>
    <n v="2"/>
  </r>
  <r>
    <s v="ordinateur"/>
    <x v="24"/>
    <n v="913986"/>
    <n v="2"/>
  </r>
  <r>
    <s v="moniteur"/>
    <x v="32"/>
    <n v="914395"/>
    <n v="2"/>
  </r>
  <r>
    <s v="moniteur"/>
    <x v="12"/>
    <n v="967469"/>
    <n v="2"/>
  </r>
  <r>
    <s v="moniteur"/>
    <x v="13"/>
    <n v="985541"/>
    <n v="2"/>
  </r>
  <r>
    <s v="ordinateur"/>
    <x v="1"/>
    <n v="63354"/>
    <n v="3"/>
  </r>
  <r>
    <s v="ordinateur"/>
    <x v="20"/>
    <n v="69273"/>
    <n v="3"/>
  </r>
  <r>
    <s v="ordinateur"/>
    <x v="7"/>
    <n v="80919"/>
    <n v="3"/>
  </r>
  <r>
    <s v="moniteur"/>
    <x v="1"/>
    <n v="81353"/>
    <n v="3"/>
  </r>
  <r>
    <s v="Imprimante laser"/>
    <x v="1"/>
    <n v="171721"/>
    <n v="3"/>
  </r>
  <r>
    <s v="Imprimante laser"/>
    <x v="32"/>
    <n v="191052"/>
    <n v="3"/>
  </r>
  <r>
    <s v="Imprimante laser"/>
    <x v="31"/>
    <n v="199534"/>
    <n v="3"/>
  </r>
  <r>
    <s v="moniteur"/>
    <x v="33"/>
    <n v="203376"/>
    <n v="3"/>
  </r>
  <r>
    <s v="Imprimante laser"/>
    <x v="34"/>
    <n v="245088"/>
    <n v="3"/>
  </r>
  <r>
    <s v="ordinateur"/>
    <x v="18"/>
    <n v="291899"/>
    <n v="3"/>
  </r>
  <r>
    <s v="Imprimante laser"/>
    <x v="31"/>
    <n v="317160"/>
    <n v="3"/>
  </r>
  <r>
    <s v="Imprimante laser"/>
    <x v="22"/>
    <n v="333514"/>
    <n v="3"/>
  </r>
  <r>
    <s v="moniteur"/>
    <x v="34"/>
    <n v="340436"/>
    <n v="3"/>
  </r>
  <r>
    <s v="Imprimante laser"/>
    <x v="5"/>
    <n v="374044"/>
    <n v="3"/>
  </r>
  <r>
    <s v="Imprimante laser"/>
    <x v="8"/>
    <n v="402040"/>
    <n v="3"/>
  </r>
  <r>
    <s v="ordinateur"/>
    <x v="35"/>
    <n v="413379"/>
    <n v="3"/>
  </r>
  <r>
    <s v="moniteur"/>
    <x v="5"/>
    <n v="423053"/>
    <n v="3"/>
  </r>
  <r>
    <s v="Imprimante laser"/>
    <x v="6"/>
    <n v="425159"/>
    <n v="3"/>
  </r>
  <r>
    <s v="ordinateur"/>
    <x v="29"/>
    <n v="432993"/>
    <n v="3"/>
  </r>
  <r>
    <s v="Imprimante laser"/>
    <x v="16"/>
    <n v="469901"/>
    <n v="3"/>
  </r>
  <r>
    <s v="Imprimante laser"/>
    <x v="15"/>
    <n v="481490"/>
    <n v="3"/>
  </r>
  <r>
    <s v="Imprimante laser"/>
    <x v="23"/>
    <n v="519117"/>
    <n v="3"/>
  </r>
  <r>
    <s v="Imprimante laser"/>
    <x v="28"/>
    <n v="528830"/>
    <n v="3"/>
  </r>
  <r>
    <s v="Imprimante laser"/>
    <x v="7"/>
    <n v="564058"/>
    <n v="3"/>
  </r>
  <r>
    <s v="Imprimante laser"/>
    <x v="6"/>
    <n v="569142"/>
    <n v="3"/>
  </r>
  <r>
    <s v="moniteur"/>
    <x v="18"/>
    <n v="578214"/>
    <n v="3"/>
  </r>
  <r>
    <s v="Imprimante laser"/>
    <x v="0"/>
    <n v="599891"/>
    <n v="3"/>
  </r>
  <r>
    <s v="Imprimante laser"/>
    <x v="30"/>
    <n v="600078"/>
    <n v="3"/>
  </r>
  <r>
    <s v="ordinateur"/>
    <x v="16"/>
    <n v="608013"/>
    <n v="3"/>
  </r>
  <r>
    <s v="ordinateur"/>
    <x v="16"/>
    <n v="611599"/>
    <n v="3"/>
  </r>
  <r>
    <s v="moniteur"/>
    <x v="14"/>
    <n v="635156"/>
    <n v="3"/>
  </r>
  <r>
    <s v="ordinateur"/>
    <x v="20"/>
    <n v="665004"/>
    <n v="3"/>
  </r>
  <r>
    <s v="Imprimante laser"/>
    <x v="32"/>
    <n v="667681"/>
    <n v="3"/>
  </r>
  <r>
    <s v="Imprimante laser"/>
    <x v="4"/>
    <n v="668300"/>
    <n v="3"/>
  </r>
  <r>
    <s v="Imprimante laser"/>
    <x v="22"/>
    <n v="688873"/>
    <n v="3"/>
  </r>
  <r>
    <s v="Imprimante laser"/>
    <x v="21"/>
    <n v="693324"/>
    <n v="3"/>
  </r>
  <r>
    <s v="moniteur"/>
    <x v="10"/>
    <n v="701949"/>
    <n v="3"/>
  </r>
  <r>
    <s v="Imprimante laser"/>
    <x v="31"/>
    <n v="712342"/>
    <n v="3"/>
  </r>
  <r>
    <s v="ordinateur"/>
    <x v="36"/>
    <n v="714904"/>
    <n v="3"/>
  </r>
  <r>
    <s v="Imprimante laser"/>
    <x v="19"/>
    <n v="768554"/>
    <n v="3"/>
  </r>
  <r>
    <s v="ordinateur"/>
    <x v="9"/>
    <n v="773344"/>
    <n v="3"/>
  </r>
  <r>
    <s v="Imprimante laser"/>
    <x v="3"/>
    <n v="776080"/>
    <n v="3"/>
  </r>
  <r>
    <s v="ordinateur"/>
    <x v="7"/>
    <n v="779918"/>
    <n v="3"/>
  </r>
  <r>
    <s v="Imprimante laser"/>
    <x v="13"/>
    <n v="806276"/>
    <n v="3"/>
  </r>
  <r>
    <s v="ordinateur"/>
    <x v="19"/>
    <n v="807430"/>
    <n v="3"/>
  </r>
  <r>
    <s v="ordinateur"/>
    <x v="12"/>
    <n v="866500"/>
    <n v="3"/>
  </r>
  <r>
    <s v="Imprimante laser"/>
    <x v="18"/>
    <n v="881457"/>
    <n v="3"/>
  </r>
  <r>
    <s v="Imprimante laser"/>
    <x v="33"/>
    <n v="896235"/>
    <n v="3"/>
  </r>
  <r>
    <s v="Imprimante laser"/>
    <x v="37"/>
    <n v="903833"/>
    <n v="3"/>
  </r>
  <r>
    <s v="Imprimante laser"/>
    <x v="18"/>
    <n v="920020"/>
    <n v="3"/>
  </r>
  <r>
    <s v="moniteur"/>
    <x v="8"/>
    <n v="932005"/>
    <n v="3"/>
  </r>
  <r>
    <s v="ordinateur"/>
    <x v="34"/>
    <n v="942876"/>
    <n v="3"/>
  </r>
  <r>
    <s v="Imprimante laser"/>
    <x v="13"/>
    <n v="945832"/>
    <n v="3"/>
  </r>
  <r>
    <s v="Imprimante laser"/>
    <x v="38"/>
    <n v="977865"/>
    <n v="3"/>
  </r>
  <r>
    <s v="ordinateur"/>
    <x v="33"/>
    <n v="983761"/>
    <n v="3"/>
  </r>
  <r>
    <s v="Imprimante laser"/>
    <x v="39"/>
    <n v="997517"/>
    <n v="3"/>
  </r>
  <r>
    <s v="moniteur"/>
    <x v="6"/>
    <n v="59050"/>
    <n v="4"/>
  </r>
  <r>
    <s v="Imprimante laser"/>
    <x v="32"/>
    <n v="80140"/>
    <n v="4"/>
  </r>
  <r>
    <s v="Imprimante laser"/>
    <x v="19"/>
    <n v="175607"/>
    <n v="4"/>
  </r>
  <r>
    <s v="Imprimante laser"/>
    <x v="10"/>
    <n v="212995"/>
    <n v="4"/>
  </r>
  <r>
    <s v="Imprimante laser"/>
    <x v="5"/>
    <n v="366118"/>
    <n v="4"/>
  </r>
  <r>
    <s v="ordinateur"/>
    <x v="28"/>
    <n v="372790"/>
    <n v="4"/>
  </r>
  <r>
    <s v="moniteur"/>
    <x v="7"/>
    <n v="375670"/>
    <n v="4"/>
  </r>
  <r>
    <s v="ordinateur"/>
    <x v="25"/>
    <n v="502744"/>
    <n v="4"/>
  </r>
  <r>
    <s v="Imprimante laser"/>
    <x v="20"/>
    <n v="539091"/>
    <n v="4"/>
  </r>
  <r>
    <s v="Imprimante laser"/>
    <x v="10"/>
    <n v="563043"/>
    <n v="4"/>
  </r>
  <r>
    <s v="Imprimante laser"/>
    <x v="23"/>
    <n v="599877"/>
    <n v="4"/>
  </r>
  <r>
    <s v="Imprimante laser"/>
    <x v="16"/>
    <n v="604621"/>
    <n v="4"/>
  </r>
  <r>
    <s v="moniteur"/>
    <x v="33"/>
    <n v="614040"/>
    <n v="4"/>
  </r>
  <r>
    <s v="ordinateur"/>
    <x v="35"/>
    <n v="615399"/>
    <n v="4"/>
  </r>
  <r>
    <s v="Imprimante laser"/>
    <x v="26"/>
    <n v="623951"/>
    <n v="4"/>
  </r>
  <r>
    <s v="Imprimante laser"/>
    <x v="9"/>
    <n v="637280"/>
    <n v="4"/>
  </r>
  <r>
    <s v="Imprimante laser"/>
    <x v="35"/>
    <n v="637494"/>
    <n v="4"/>
  </r>
  <r>
    <s v="ordinateur"/>
    <x v="30"/>
    <n v="713786"/>
    <n v="4"/>
  </r>
  <r>
    <s v="Imprimante laser"/>
    <x v="3"/>
    <n v="715216"/>
    <n v="4"/>
  </r>
  <r>
    <s v="moniteur"/>
    <x v="21"/>
    <n v="715451"/>
    <n v="4"/>
  </r>
  <r>
    <s v="moniteur"/>
    <x v="19"/>
    <n v="733431"/>
    <n v="4"/>
  </r>
  <r>
    <s v="Imprimante laser"/>
    <x v="22"/>
    <n v="737660"/>
    <n v="4"/>
  </r>
  <r>
    <s v="Imprimante laser"/>
    <x v="23"/>
    <n v="751685"/>
    <n v="4"/>
  </r>
  <r>
    <s v="Imprimante laser"/>
    <x v="1"/>
    <n v="767205"/>
    <n v="4"/>
  </r>
  <r>
    <s v="Imprimante laser"/>
    <x v="24"/>
    <n v="821262"/>
    <n v="4"/>
  </r>
  <r>
    <s v="Imprimante laser"/>
    <x v="10"/>
    <n v="881988"/>
    <n v="4"/>
  </r>
  <r>
    <s v="moniteur"/>
    <x v="39"/>
    <n v="922094"/>
    <n v="4"/>
  </r>
  <r>
    <s v="Imprimante laser"/>
    <x v="3"/>
    <n v="945508"/>
    <n v="4"/>
  </r>
  <r>
    <s v="Imprimante laser"/>
    <x v="14"/>
    <n v="967259"/>
    <n v="4"/>
  </r>
  <r>
    <s v="ordinateur"/>
    <x v="11"/>
    <n v="967282"/>
    <n v="4"/>
  </r>
  <r>
    <s v="moniteur"/>
    <x v="15"/>
    <n v="22033"/>
    <n v="5"/>
  </r>
  <r>
    <s v="moniteur"/>
    <x v="21"/>
    <n v="46736"/>
    <n v="5"/>
  </r>
  <r>
    <s v="ordinateur"/>
    <x v="17"/>
    <n v="50384"/>
    <n v="5"/>
  </r>
  <r>
    <s v="Imprimante laser"/>
    <x v="31"/>
    <n v="66847"/>
    <n v="5"/>
  </r>
  <r>
    <s v="Imprimante laser"/>
    <x v="37"/>
    <n v="82999"/>
    <n v="5"/>
  </r>
  <r>
    <s v="moniteur"/>
    <x v="30"/>
    <n v="87845"/>
    <n v="5"/>
  </r>
  <r>
    <s v="moniteur"/>
    <x v="0"/>
    <n v="89524"/>
    <n v="5"/>
  </r>
  <r>
    <s v="moniteur"/>
    <x v="33"/>
    <n v="154811"/>
    <n v="5"/>
  </r>
  <r>
    <s v="Imprimante laser"/>
    <x v="22"/>
    <n v="194111"/>
    <n v="5"/>
  </r>
  <r>
    <s v="ordinateur"/>
    <x v="33"/>
    <n v="198335"/>
    <n v="5"/>
  </r>
  <r>
    <s v="Imprimante laser"/>
    <x v="37"/>
    <n v="219807"/>
    <n v="5"/>
  </r>
  <r>
    <s v="ordinateur"/>
    <x v="15"/>
    <n v="220346"/>
    <n v="5"/>
  </r>
  <r>
    <s v="Imprimante laser"/>
    <x v="14"/>
    <n v="279450"/>
    <n v="5"/>
  </r>
  <r>
    <s v="moniteur"/>
    <x v="32"/>
    <n v="320159"/>
    <n v="5"/>
  </r>
  <r>
    <s v="Imprimante laser"/>
    <x v="3"/>
    <n v="342359"/>
    <n v="5"/>
  </r>
  <r>
    <s v="ordinateur"/>
    <x v="36"/>
    <n v="346171"/>
    <n v="5"/>
  </r>
  <r>
    <s v="Imprimante laser"/>
    <x v="30"/>
    <n v="380106"/>
    <n v="5"/>
  </r>
  <r>
    <s v="moniteur"/>
    <x v="21"/>
    <n v="380632"/>
    <n v="5"/>
  </r>
  <r>
    <s v="ordinateur"/>
    <x v="10"/>
    <n v="407342"/>
    <n v="5"/>
  </r>
  <r>
    <s v="moniteur"/>
    <x v="38"/>
    <n v="444577"/>
    <n v="5"/>
  </r>
  <r>
    <s v="moniteur"/>
    <x v="36"/>
    <n v="465873"/>
    <n v="5"/>
  </r>
  <r>
    <s v="Imprimante laser"/>
    <x v="21"/>
    <n v="470744"/>
    <n v="5"/>
  </r>
  <r>
    <s v="Imprimante laser"/>
    <x v="38"/>
    <n v="531248"/>
    <n v="5"/>
  </r>
  <r>
    <s v="moniteur"/>
    <x v="40"/>
    <n v="538833"/>
    <n v="5"/>
  </r>
  <r>
    <s v="Imprimante laser"/>
    <x v="24"/>
    <n v="541411"/>
    <n v="5"/>
  </r>
  <r>
    <s v="moniteur"/>
    <x v="1"/>
    <n v="627166"/>
    <n v="5"/>
  </r>
  <r>
    <s v="moniteur"/>
    <x v="9"/>
    <n v="688359"/>
    <n v="5"/>
  </r>
  <r>
    <s v="Imprimante laser"/>
    <x v="29"/>
    <n v="696993"/>
    <n v="5"/>
  </r>
  <r>
    <s v="ordinateur"/>
    <x v="11"/>
    <n v="706311"/>
    <n v="5"/>
  </r>
  <r>
    <s v="moniteur"/>
    <x v="27"/>
    <n v="733796"/>
    <n v="5"/>
  </r>
  <r>
    <s v="Imprimante laser"/>
    <x v="29"/>
    <n v="736867"/>
    <n v="5"/>
  </r>
  <r>
    <s v="Imprimante laser"/>
    <x v="3"/>
    <n v="756405"/>
    <n v="5"/>
  </r>
  <r>
    <s v="Imprimante laser"/>
    <x v="36"/>
    <n v="852651"/>
    <n v="5"/>
  </r>
  <r>
    <s v="moniteur"/>
    <x v="7"/>
    <n v="853761"/>
    <n v="5"/>
  </r>
  <r>
    <s v="Imprimante laser"/>
    <x v="1"/>
    <n v="877146"/>
    <n v="5"/>
  </r>
  <r>
    <s v="Imprimante laser"/>
    <x v="19"/>
    <n v="885595"/>
    <n v="5"/>
  </r>
  <r>
    <s v="ordinateur"/>
    <x v="22"/>
    <n v="8563"/>
    <n v="6"/>
  </r>
  <r>
    <s v="moniteur"/>
    <x v="27"/>
    <n v="12307"/>
    <n v="6"/>
  </r>
  <r>
    <s v="Imprimante laser"/>
    <x v="18"/>
    <n v="15935"/>
    <n v="6"/>
  </r>
  <r>
    <s v="ordinateur"/>
    <x v="2"/>
    <n v="43350"/>
    <n v="6"/>
  </r>
  <r>
    <s v="Imprimante laser"/>
    <x v="40"/>
    <n v="50998"/>
    <n v="6"/>
  </r>
  <r>
    <s v="Imprimante laser"/>
    <x v="20"/>
    <n v="73882"/>
    <n v="6"/>
  </r>
  <r>
    <s v="ordinateur"/>
    <x v="34"/>
    <n v="101889"/>
    <n v="6"/>
  </r>
  <r>
    <s v="ordinateur"/>
    <x v="23"/>
    <n v="141273"/>
    <n v="6"/>
  </r>
  <r>
    <s v="ordinateur"/>
    <x v="25"/>
    <n v="172088"/>
    <n v="6"/>
  </r>
  <r>
    <s v="Imprimante laser"/>
    <x v="7"/>
    <n v="221591"/>
    <n v="6"/>
  </r>
  <r>
    <s v="moniteur"/>
    <x v="40"/>
    <n v="222914"/>
    <n v="6"/>
  </r>
  <r>
    <s v="Imprimante laser"/>
    <x v="0"/>
    <n v="283927"/>
    <n v="6"/>
  </r>
  <r>
    <s v="ordinateur"/>
    <x v="28"/>
    <n v="305085"/>
    <n v="6"/>
  </r>
  <r>
    <s v="Imprimante laser"/>
    <x v="29"/>
    <n v="314091"/>
    <n v="6"/>
  </r>
  <r>
    <s v="moniteur"/>
    <x v="12"/>
    <n v="323326"/>
    <n v="6"/>
  </r>
  <r>
    <s v="ordinateur"/>
    <x v="24"/>
    <n v="343797"/>
    <n v="6"/>
  </r>
  <r>
    <s v="Imprimante laser"/>
    <x v="35"/>
    <n v="362018"/>
    <n v="6"/>
  </r>
  <r>
    <s v="moniteur"/>
    <x v="14"/>
    <n v="364727"/>
    <n v="6"/>
  </r>
  <r>
    <s v="Imprimante laser"/>
    <x v="21"/>
    <n v="377313"/>
    <n v="6"/>
  </r>
  <r>
    <s v="Imprimante laser"/>
    <x v="2"/>
    <n v="426535"/>
    <n v="6"/>
  </r>
  <r>
    <s v="ordinateur"/>
    <x v="11"/>
    <n v="427086"/>
    <n v="6"/>
  </r>
  <r>
    <s v="Imprimante laser"/>
    <x v="8"/>
    <n v="440582"/>
    <n v="6"/>
  </r>
  <r>
    <s v="Imprimante laser"/>
    <x v="24"/>
    <n v="471515"/>
    <n v="6"/>
  </r>
  <r>
    <s v="ordinateur"/>
    <x v="38"/>
    <n v="478975"/>
    <n v="6"/>
  </r>
  <r>
    <s v="ordinateur"/>
    <x v="38"/>
    <n v="610920"/>
    <n v="6"/>
  </r>
  <r>
    <s v="Imprimante laser"/>
    <x v="9"/>
    <n v="618619"/>
    <n v="6"/>
  </r>
  <r>
    <s v="Imprimante laser"/>
    <x v="33"/>
    <n v="638158"/>
    <n v="6"/>
  </r>
  <r>
    <s v="moniteur"/>
    <x v="2"/>
    <n v="652999"/>
    <n v="6"/>
  </r>
  <r>
    <s v="Imprimante laser"/>
    <x v="7"/>
    <n v="682280"/>
    <n v="6"/>
  </r>
  <r>
    <s v="moniteur"/>
    <x v="22"/>
    <n v="728326"/>
    <n v="6"/>
  </r>
  <r>
    <s v="Imprimante laser"/>
    <x v="5"/>
    <n v="730107"/>
    <n v="6"/>
  </r>
  <r>
    <s v="Imprimante laser"/>
    <x v="26"/>
    <n v="741731"/>
    <n v="6"/>
  </r>
  <r>
    <s v="Imprimante laser"/>
    <x v="41"/>
    <n v="787451"/>
    <n v="6"/>
  </r>
  <r>
    <s v="ordinateur"/>
    <x v="1"/>
    <n v="800928"/>
    <n v="6"/>
  </r>
  <r>
    <s v="ordinateur"/>
    <x v="3"/>
    <n v="816338"/>
    <n v="6"/>
  </r>
  <r>
    <s v="ordinateur"/>
    <x v="9"/>
    <n v="829089"/>
    <n v="6"/>
  </r>
  <r>
    <s v="moniteur"/>
    <x v="20"/>
    <n v="856624"/>
    <n v="6"/>
  </r>
  <r>
    <s v="Imprimante laser"/>
    <x v="7"/>
    <n v="867167"/>
    <n v="6"/>
  </r>
  <r>
    <s v="Imprimante laser"/>
    <x v="28"/>
    <n v="899237"/>
    <n v="6"/>
  </r>
  <r>
    <s v="ordinateur"/>
    <x v="11"/>
    <n v="971142"/>
    <n v="6"/>
  </r>
  <r>
    <s v="ordinateur"/>
    <x v="13"/>
    <n v="15722"/>
    <n v="7"/>
  </r>
  <r>
    <s v="Imprimante laser"/>
    <x v="10"/>
    <n v="35250"/>
    <n v="7"/>
  </r>
  <r>
    <s v="Imprimante laser"/>
    <x v="22"/>
    <n v="64393"/>
    <n v="7"/>
  </r>
  <r>
    <s v="ordinateur"/>
    <x v="4"/>
    <n v="94451"/>
    <n v="7"/>
  </r>
  <r>
    <s v="moniteur"/>
    <x v="16"/>
    <n v="132501"/>
    <n v="7"/>
  </r>
  <r>
    <s v="Imprimante laser"/>
    <x v="26"/>
    <n v="177539"/>
    <n v="7"/>
  </r>
  <r>
    <s v="Imprimante laser"/>
    <x v="37"/>
    <n v="181544"/>
    <n v="7"/>
  </r>
  <r>
    <s v="moniteur"/>
    <x v="17"/>
    <n v="195912"/>
    <n v="7"/>
  </r>
  <r>
    <s v="Imprimante laser"/>
    <x v="19"/>
    <n v="220185"/>
    <n v="7"/>
  </r>
  <r>
    <s v="Imprimante laser"/>
    <x v="19"/>
    <n v="232715"/>
    <n v="7"/>
  </r>
  <r>
    <s v="moniteur"/>
    <x v="38"/>
    <n v="253134"/>
    <n v="7"/>
  </r>
  <r>
    <s v="ordinateur"/>
    <x v="6"/>
    <n v="314627"/>
    <n v="7"/>
  </r>
  <r>
    <s v="moniteur"/>
    <x v="39"/>
    <n v="386364"/>
    <n v="7"/>
  </r>
  <r>
    <s v="moniteur"/>
    <x v="10"/>
    <n v="459898"/>
    <n v="7"/>
  </r>
  <r>
    <s v="moniteur"/>
    <x v="37"/>
    <n v="474213"/>
    <n v="7"/>
  </r>
  <r>
    <s v="Imprimante laser"/>
    <x v="19"/>
    <n v="527188"/>
    <n v="7"/>
  </r>
  <r>
    <s v="moniteur"/>
    <x v="39"/>
    <n v="530213"/>
    <n v="7"/>
  </r>
  <r>
    <s v="Imprimante laser"/>
    <x v="27"/>
    <n v="553480"/>
    <n v="7"/>
  </r>
  <r>
    <s v="moniteur"/>
    <x v="13"/>
    <n v="585132"/>
    <n v="7"/>
  </r>
  <r>
    <s v="Imprimante laser"/>
    <x v="12"/>
    <n v="627168"/>
    <n v="7"/>
  </r>
  <r>
    <s v="ordinateur"/>
    <x v="10"/>
    <n v="660771"/>
    <n v="7"/>
  </r>
  <r>
    <s v="Imprimante laser"/>
    <x v="24"/>
    <n v="672763"/>
    <n v="7"/>
  </r>
  <r>
    <s v="Imprimante laser"/>
    <x v="2"/>
    <n v="685373"/>
    <n v="7"/>
  </r>
  <r>
    <s v="ordinateur"/>
    <x v="1"/>
    <n v="745785"/>
    <n v="7"/>
  </r>
  <r>
    <s v="Imprimante laser"/>
    <x v="24"/>
    <n v="791208"/>
    <n v="7"/>
  </r>
  <r>
    <s v="ordinateur"/>
    <x v="37"/>
    <n v="797639"/>
    <n v="7"/>
  </r>
  <r>
    <s v="moniteur"/>
    <x v="2"/>
    <n v="813743"/>
    <n v="7"/>
  </r>
  <r>
    <s v="Imprimante laser"/>
    <x v="37"/>
    <n v="820847"/>
    <n v="7"/>
  </r>
  <r>
    <s v="ordinateur"/>
    <x v="14"/>
    <n v="836091"/>
    <n v="7"/>
  </r>
  <r>
    <s v="Imprimante laser"/>
    <x v="41"/>
    <n v="837028"/>
    <n v="7"/>
  </r>
  <r>
    <s v="Imprimante laser"/>
    <x v="33"/>
    <n v="945761"/>
    <n v="7"/>
  </r>
  <r>
    <s v="Imprimante laser"/>
    <x v="38"/>
    <n v="967419"/>
    <n v="7"/>
  </r>
  <r>
    <s v="ordinateur"/>
    <x v="10"/>
    <n v="981436"/>
    <n v="7"/>
  </r>
  <r>
    <s v="ordinateur"/>
    <x v="29"/>
    <n v="994429"/>
    <n v="7"/>
  </r>
  <r>
    <s v="moniteur"/>
    <x v="40"/>
    <n v="46820"/>
    <n v="8"/>
  </r>
  <r>
    <s v="moniteur"/>
    <x v="3"/>
    <n v="72949"/>
    <n v="8"/>
  </r>
  <r>
    <s v="Imprimante laser"/>
    <x v="31"/>
    <n v="82692"/>
    <n v="8"/>
  </r>
  <r>
    <s v="ordinateur"/>
    <x v="6"/>
    <n v="98566"/>
    <n v="8"/>
  </r>
  <r>
    <s v="Imprimante laser"/>
    <x v="4"/>
    <n v="101620"/>
    <n v="8"/>
  </r>
  <r>
    <s v="moniteur"/>
    <x v="27"/>
    <n v="103740"/>
    <n v="8"/>
  </r>
  <r>
    <s v="Imprimante laser"/>
    <x v="17"/>
    <n v="144796"/>
    <n v="8"/>
  </r>
  <r>
    <s v="moniteur"/>
    <x v="12"/>
    <n v="155499"/>
    <n v="8"/>
  </r>
  <r>
    <s v="ordinateur"/>
    <x v="17"/>
    <n v="195899"/>
    <n v="8"/>
  </r>
  <r>
    <s v="Imprimante laser"/>
    <x v="1"/>
    <n v="198732"/>
    <n v="8"/>
  </r>
  <r>
    <s v="ordinateur"/>
    <x v="29"/>
    <n v="237485"/>
    <n v="8"/>
  </r>
  <r>
    <s v="ordinateur"/>
    <x v="2"/>
    <n v="279919"/>
    <n v="8"/>
  </r>
  <r>
    <s v="Imprimante laser"/>
    <x v="35"/>
    <n v="337873"/>
    <n v="8"/>
  </r>
  <r>
    <s v="ordinateur"/>
    <x v="40"/>
    <n v="352993"/>
    <n v="8"/>
  </r>
  <r>
    <s v="Imprimante laser"/>
    <x v="41"/>
    <n v="361190"/>
    <n v="8"/>
  </r>
  <r>
    <s v="Imprimante laser"/>
    <x v="20"/>
    <n v="373546"/>
    <n v="8"/>
  </r>
  <r>
    <s v="ordinateur"/>
    <x v="16"/>
    <n v="424331"/>
    <n v="8"/>
  </r>
  <r>
    <s v="Imprimante laser"/>
    <x v="28"/>
    <n v="496142"/>
    <n v="8"/>
  </r>
  <r>
    <s v="ordinateur"/>
    <x v="36"/>
    <n v="516204"/>
    <n v="8"/>
  </r>
  <r>
    <s v="ordinateur"/>
    <x v="3"/>
    <n v="560028"/>
    <n v="8"/>
  </r>
  <r>
    <s v="Imprimante laser"/>
    <x v="10"/>
    <n v="563570"/>
    <n v="8"/>
  </r>
  <r>
    <s v="Imprimante laser"/>
    <x v="13"/>
    <n v="593368"/>
    <n v="8"/>
  </r>
  <r>
    <s v="moniteur"/>
    <x v="4"/>
    <n v="602245"/>
    <n v="8"/>
  </r>
  <r>
    <s v="Imprimante laser"/>
    <x v="31"/>
    <n v="604247"/>
    <n v="8"/>
  </r>
  <r>
    <s v="moniteur"/>
    <x v="12"/>
    <n v="613320"/>
    <n v="8"/>
  </r>
  <r>
    <s v="ordinateur"/>
    <x v="41"/>
    <n v="633149"/>
    <n v="8"/>
  </r>
  <r>
    <s v="moniteur"/>
    <x v="2"/>
    <n v="636123"/>
    <n v="8"/>
  </r>
  <r>
    <s v="Imprimante laser"/>
    <x v="39"/>
    <n v="694507"/>
    <n v="8"/>
  </r>
  <r>
    <s v="moniteur"/>
    <x v="34"/>
    <n v="695131"/>
    <n v="8"/>
  </r>
  <r>
    <s v="Imprimante laser"/>
    <x v="30"/>
    <n v="847883"/>
    <n v="8"/>
  </r>
  <r>
    <s v="Imprimante laser"/>
    <x v="12"/>
    <n v="935868"/>
    <n v="8"/>
  </r>
  <r>
    <s v="Imprimante laser"/>
    <x v="17"/>
    <n v="944103"/>
    <n v="8"/>
  </r>
  <r>
    <s v="moniteur"/>
    <x v="36"/>
    <n v="965234"/>
    <n v="8"/>
  </r>
  <r>
    <s v="Imprimante laser"/>
    <x v="40"/>
    <n v="967064"/>
    <n v="8"/>
  </r>
  <r>
    <s v="Imprimante laser"/>
    <x v="27"/>
    <n v="16442"/>
    <n v="9"/>
  </r>
  <r>
    <s v="Imprimante laser"/>
    <x v="24"/>
    <n v="66506"/>
    <n v="9"/>
  </r>
  <r>
    <s v="ordinateur"/>
    <x v="14"/>
    <n v="120045"/>
    <n v="9"/>
  </r>
  <r>
    <s v="ordinateur"/>
    <x v="28"/>
    <n v="126062"/>
    <n v="9"/>
  </r>
  <r>
    <s v="Imprimante laser"/>
    <x v="12"/>
    <n v="171733"/>
    <n v="9"/>
  </r>
  <r>
    <s v="moniteur"/>
    <x v="14"/>
    <n v="180979"/>
    <n v="9"/>
  </r>
  <r>
    <s v="Imprimante laser"/>
    <x v="40"/>
    <n v="232373"/>
    <n v="9"/>
  </r>
  <r>
    <s v="Imprimante laser"/>
    <x v="30"/>
    <n v="240170"/>
    <n v="9"/>
  </r>
  <r>
    <s v="ordinateur"/>
    <x v="34"/>
    <n v="256873"/>
    <n v="9"/>
  </r>
  <r>
    <s v="moniteur"/>
    <x v="2"/>
    <n v="266875"/>
    <n v="9"/>
  </r>
  <r>
    <s v="Imprimante laser"/>
    <x v="23"/>
    <n v="291188"/>
    <n v="9"/>
  </r>
  <r>
    <s v="ordinateur"/>
    <x v="3"/>
    <n v="340026"/>
    <n v="9"/>
  </r>
  <r>
    <s v="Imprimante laser"/>
    <x v="13"/>
    <n v="372498"/>
    <n v="9"/>
  </r>
  <r>
    <s v="Imprimante laser"/>
    <x v="21"/>
    <n v="397703"/>
    <n v="9"/>
  </r>
  <r>
    <s v="ordinateur"/>
    <x v="37"/>
    <n v="426913"/>
    <n v="9"/>
  </r>
  <r>
    <s v="Imprimante laser"/>
    <x v="2"/>
    <n v="449046"/>
    <n v="9"/>
  </r>
  <r>
    <s v="ordinateur"/>
    <x v="1"/>
    <n v="458307"/>
    <n v="9"/>
  </r>
  <r>
    <s v="Imprimante laser"/>
    <x v="15"/>
    <n v="471628"/>
    <n v="9"/>
  </r>
  <r>
    <s v="Imprimante laser"/>
    <x v="15"/>
    <n v="475669"/>
    <n v="9"/>
  </r>
  <r>
    <s v="Imprimante laser"/>
    <x v="13"/>
    <n v="479233"/>
    <n v="9"/>
  </r>
  <r>
    <s v="Imprimante laser"/>
    <x v="34"/>
    <n v="502161"/>
    <n v="9"/>
  </r>
  <r>
    <s v="Imprimante laser"/>
    <x v="6"/>
    <n v="529444"/>
    <n v="9"/>
  </r>
  <r>
    <s v="Imprimante laser"/>
    <x v="17"/>
    <n v="538936"/>
    <n v="9"/>
  </r>
  <r>
    <s v="moniteur"/>
    <x v="31"/>
    <n v="552143"/>
    <n v="9"/>
  </r>
  <r>
    <s v="ordinateur"/>
    <x v="14"/>
    <n v="575268"/>
    <n v="9"/>
  </r>
  <r>
    <s v="Imprimante laser"/>
    <x v="9"/>
    <n v="711319"/>
    <n v="9"/>
  </r>
  <r>
    <s v="Imprimante laser"/>
    <x v="27"/>
    <n v="722423"/>
    <n v="9"/>
  </r>
  <r>
    <s v="Imprimante laser"/>
    <x v="7"/>
    <n v="722714"/>
    <n v="9"/>
  </r>
  <r>
    <s v="Imprimante laser"/>
    <x v="16"/>
    <n v="730897"/>
    <n v="9"/>
  </r>
  <r>
    <s v="ordinateur"/>
    <x v="5"/>
    <n v="739023"/>
    <n v="9"/>
  </r>
  <r>
    <s v="moniteur"/>
    <x v="29"/>
    <n v="739582"/>
    <n v="9"/>
  </r>
  <r>
    <s v="moniteur"/>
    <x v="22"/>
    <n v="757158"/>
    <n v="9"/>
  </r>
  <r>
    <s v="Imprimante laser"/>
    <x v="23"/>
    <n v="781649"/>
    <n v="9"/>
  </r>
  <r>
    <s v="moniteur"/>
    <x v="9"/>
    <n v="794570"/>
    <n v="9"/>
  </r>
  <r>
    <s v="ordinateur"/>
    <x v="3"/>
    <n v="800592"/>
    <n v="9"/>
  </r>
  <r>
    <s v="Imprimante laser"/>
    <x v="4"/>
    <n v="819061"/>
    <n v="9"/>
  </r>
  <r>
    <s v="ordinateur"/>
    <x v="38"/>
    <n v="842337"/>
    <n v="9"/>
  </r>
  <r>
    <s v="moniteur"/>
    <x v="12"/>
    <n v="844742"/>
    <n v="9"/>
  </r>
  <r>
    <s v="Imprimante laser"/>
    <x v="25"/>
    <n v="850249"/>
    <n v="9"/>
  </r>
  <r>
    <s v="ordinateur"/>
    <x v="30"/>
    <n v="874553"/>
    <n v="9"/>
  </r>
  <r>
    <s v="ordinateur"/>
    <x v="4"/>
    <n v="892100"/>
    <n v="9"/>
  </r>
  <r>
    <s v="ordinateur"/>
    <x v="10"/>
    <n v="904678"/>
    <n v="9"/>
  </r>
  <r>
    <s v="moniteur"/>
    <x v="9"/>
    <n v="907135"/>
    <n v="9"/>
  </r>
  <r>
    <s v="Imprimante laser"/>
    <x v="31"/>
    <n v="942117"/>
    <n v="9"/>
  </r>
  <r>
    <s v="ordinateur"/>
    <x v="2"/>
    <n v="943981"/>
    <n v="9"/>
  </r>
  <r>
    <s v="Imprimante laser"/>
    <x v="27"/>
    <n v="982250"/>
    <n v="9"/>
  </r>
  <r>
    <s v="moniteur"/>
    <x v="0"/>
    <n v="997985"/>
    <n v="9"/>
  </r>
  <r>
    <s v="moniteur"/>
    <x v="17"/>
    <n v="42419"/>
    <n v="10"/>
  </r>
  <r>
    <s v="Imprimante laser"/>
    <x v="41"/>
    <n v="52216"/>
    <n v="10"/>
  </r>
  <r>
    <s v="Imprimante laser"/>
    <x v="26"/>
    <n v="130727"/>
    <n v="10"/>
  </r>
  <r>
    <s v="Imprimante laser"/>
    <x v="7"/>
    <n v="157535"/>
    <n v="10"/>
  </r>
  <r>
    <s v="Imprimante laser"/>
    <x v="31"/>
    <n v="194544"/>
    <n v="10"/>
  </r>
  <r>
    <s v="Imprimante laser"/>
    <x v="10"/>
    <n v="209136"/>
    <n v="10"/>
  </r>
  <r>
    <s v="Imprimante laser"/>
    <x v="27"/>
    <n v="213159"/>
    <n v="10"/>
  </r>
  <r>
    <s v="moniteur"/>
    <x v="3"/>
    <n v="238893"/>
    <n v="10"/>
  </r>
  <r>
    <s v="Imprimante laser"/>
    <x v="19"/>
    <n v="283372"/>
    <n v="10"/>
  </r>
  <r>
    <s v="Imprimante laser"/>
    <x v="29"/>
    <n v="355048"/>
    <n v="10"/>
  </r>
  <r>
    <s v="moniteur"/>
    <x v="1"/>
    <n v="408024"/>
    <n v="10"/>
  </r>
  <r>
    <s v="Imprimante laser"/>
    <x v="7"/>
    <n v="414955"/>
    <n v="10"/>
  </r>
  <r>
    <s v="ordinateur"/>
    <x v="31"/>
    <n v="418480"/>
    <n v="10"/>
  </r>
  <r>
    <s v="Imprimante laser"/>
    <x v="19"/>
    <n v="441882"/>
    <n v="10"/>
  </r>
  <r>
    <s v="ordinateur"/>
    <x v="40"/>
    <n v="494022"/>
    <n v="10"/>
  </r>
  <r>
    <s v="Imprimante laser"/>
    <x v="26"/>
    <n v="510734"/>
    <n v="10"/>
  </r>
  <r>
    <s v="Imprimante laser"/>
    <x v="22"/>
    <n v="511295"/>
    <n v="10"/>
  </r>
  <r>
    <s v="Imprimante laser"/>
    <x v="10"/>
    <n v="511509"/>
    <n v="10"/>
  </r>
  <r>
    <s v="Imprimante laser"/>
    <x v="37"/>
    <n v="523754"/>
    <n v="10"/>
  </r>
  <r>
    <s v="Imprimante laser"/>
    <x v="33"/>
    <n v="533440"/>
    <n v="10"/>
  </r>
  <r>
    <s v="ordinateur"/>
    <x v="12"/>
    <n v="585024"/>
    <n v="10"/>
  </r>
  <r>
    <s v="Imprimante laser"/>
    <x v="34"/>
    <n v="590616"/>
    <n v="10"/>
  </r>
  <r>
    <s v="Imprimante laser"/>
    <x v="20"/>
    <n v="592683"/>
    <n v="10"/>
  </r>
  <r>
    <s v="Imprimante laser"/>
    <x v="11"/>
    <n v="593754"/>
    <n v="10"/>
  </r>
  <r>
    <s v="Imprimante laser"/>
    <x v="11"/>
    <n v="619475"/>
    <n v="10"/>
  </r>
  <r>
    <s v="Imprimante laser"/>
    <x v="2"/>
    <n v="620917"/>
    <n v="10"/>
  </r>
  <r>
    <s v="Imprimante laser"/>
    <x v="23"/>
    <n v="653849"/>
    <n v="10"/>
  </r>
  <r>
    <s v="Imprimante laser"/>
    <x v="39"/>
    <n v="673945"/>
    <n v="10"/>
  </r>
  <r>
    <s v="Imprimante laser"/>
    <x v="35"/>
    <n v="689047"/>
    <n v="10"/>
  </r>
  <r>
    <s v="Imprimante laser"/>
    <x v="39"/>
    <n v="716508"/>
    <n v="10"/>
  </r>
  <r>
    <s v="Imprimante laser"/>
    <x v="24"/>
    <n v="742412"/>
    <n v="10"/>
  </r>
  <r>
    <s v="Imprimante laser"/>
    <x v="33"/>
    <n v="750740"/>
    <n v="10"/>
  </r>
  <r>
    <s v="Imprimante laser"/>
    <x v="41"/>
    <n v="760838"/>
    <n v="10"/>
  </r>
  <r>
    <s v="Imprimante laser"/>
    <x v="22"/>
    <n v="764171"/>
    <n v="10"/>
  </r>
  <r>
    <s v="Imprimante laser"/>
    <x v="19"/>
    <n v="769490"/>
    <n v="10"/>
  </r>
  <r>
    <s v="moniteur"/>
    <x v="13"/>
    <n v="769912"/>
    <n v="10"/>
  </r>
  <r>
    <s v="Imprimante laser"/>
    <x v="7"/>
    <n v="834733"/>
    <n v="10"/>
  </r>
  <r>
    <s v="ordinateur"/>
    <x v="1"/>
    <n v="842287"/>
    <n v="10"/>
  </r>
  <r>
    <s v="Imprimante laser"/>
    <x v="4"/>
    <n v="875036"/>
    <n v="10"/>
  </r>
  <r>
    <s v="ordinateur"/>
    <x v="35"/>
    <n v="886305"/>
    <n v="10"/>
  </r>
  <r>
    <s v="Imprimante laser"/>
    <x v="5"/>
    <n v="898359"/>
    <n v="10"/>
  </r>
  <r>
    <s v="Imprimante laser"/>
    <x v="32"/>
    <n v="906601"/>
    <n v="10"/>
  </r>
  <r>
    <s v="Imprimante laser"/>
    <x v="12"/>
    <n v="943276"/>
    <n v="10"/>
  </r>
  <r>
    <s v="Imprimante laser"/>
    <x v="34"/>
    <n v="953867"/>
    <n v="10"/>
  </r>
  <r>
    <s v="moniteur"/>
    <x v="25"/>
    <n v="966826"/>
    <n v="10"/>
  </r>
  <r>
    <s v="ordinateur"/>
    <x v="21"/>
    <n v="968752"/>
    <n v="10"/>
  </r>
  <r>
    <s v="ordinateur"/>
    <x v="33"/>
    <n v="979392"/>
    <n v="10"/>
  </r>
  <r>
    <s v="moniteur"/>
    <x v="10"/>
    <n v="15470"/>
    <n v="11"/>
  </r>
  <r>
    <s v="moniteur"/>
    <x v="5"/>
    <n v="47581"/>
    <n v="11"/>
  </r>
  <r>
    <s v="Imprimante laser"/>
    <x v="32"/>
    <n v="76994"/>
    <n v="11"/>
  </r>
  <r>
    <s v="Imprimante laser"/>
    <x v="23"/>
    <n v="182903"/>
    <n v="11"/>
  </r>
  <r>
    <s v="ordinateur"/>
    <x v="5"/>
    <n v="206590"/>
    <n v="11"/>
  </r>
  <r>
    <s v="Imprimante laser"/>
    <x v="8"/>
    <n v="226326"/>
    <n v="11"/>
  </r>
  <r>
    <s v="ordinateur"/>
    <x v="20"/>
    <n v="289311"/>
    <n v="11"/>
  </r>
  <r>
    <s v="Imprimante laser"/>
    <x v="5"/>
    <n v="324094"/>
    <n v="11"/>
  </r>
  <r>
    <s v="Imprimante laser"/>
    <x v="22"/>
    <n v="356381"/>
    <n v="11"/>
  </r>
  <r>
    <s v="ordinateur"/>
    <x v="40"/>
    <n v="359161"/>
    <n v="11"/>
  </r>
  <r>
    <s v="Imprimante laser"/>
    <x v="3"/>
    <n v="433395"/>
    <n v="11"/>
  </r>
  <r>
    <s v="Imprimante laser"/>
    <x v="5"/>
    <n v="434531"/>
    <n v="11"/>
  </r>
  <r>
    <s v="Imprimante laser"/>
    <x v="33"/>
    <n v="437268"/>
    <n v="11"/>
  </r>
  <r>
    <s v="ordinateur"/>
    <x v="13"/>
    <n v="459598"/>
    <n v="11"/>
  </r>
  <r>
    <s v="Imprimante laser"/>
    <x v="30"/>
    <n v="464386"/>
    <n v="11"/>
  </r>
  <r>
    <s v="Imprimante laser"/>
    <x v="33"/>
    <n v="474201"/>
    <n v="11"/>
  </r>
  <r>
    <s v="Imprimante laser"/>
    <x v="12"/>
    <n v="487561"/>
    <n v="11"/>
  </r>
  <r>
    <s v="ordinateur"/>
    <x v="13"/>
    <n v="518700"/>
    <n v="11"/>
  </r>
  <r>
    <s v="Imprimante laser"/>
    <x v="29"/>
    <n v="550590"/>
    <n v="11"/>
  </r>
  <r>
    <s v="ordinateur"/>
    <x v="33"/>
    <n v="560596"/>
    <n v="11"/>
  </r>
  <r>
    <s v="ordinateur"/>
    <x v="6"/>
    <n v="568929"/>
    <n v="11"/>
  </r>
  <r>
    <s v="moniteur"/>
    <x v="23"/>
    <n v="577402"/>
    <n v="11"/>
  </r>
  <r>
    <s v="Imprimante laser"/>
    <x v="1"/>
    <n v="606461"/>
    <n v="11"/>
  </r>
  <r>
    <s v="ordinateur"/>
    <x v="9"/>
    <n v="610453"/>
    <n v="11"/>
  </r>
  <r>
    <s v="ordinateur"/>
    <x v="29"/>
    <n v="623178"/>
    <n v="11"/>
  </r>
  <r>
    <s v="ordinateur"/>
    <x v="9"/>
    <n v="625357"/>
    <n v="11"/>
  </r>
  <r>
    <s v="Imprimante laser"/>
    <x v="11"/>
    <n v="633708"/>
    <n v="11"/>
  </r>
  <r>
    <s v="Imprimante laser"/>
    <x v="28"/>
    <n v="647596"/>
    <n v="11"/>
  </r>
  <r>
    <s v="moniteur"/>
    <x v="12"/>
    <n v="668741"/>
    <n v="11"/>
  </r>
  <r>
    <s v="Imprimante laser"/>
    <x v="16"/>
    <n v="672602"/>
    <n v="11"/>
  </r>
  <r>
    <s v="Imprimante laser"/>
    <x v="4"/>
    <n v="711857"/>
    <n v="11"/>
  </r>
  <r>
    <s v="ordinateur"/>
    <x v="35"/>
    <n v="731610"/>
    <n v="11"/>
  </r>
  <r>
    <s v="Imprimante laser"/>
    <x v="2"/>
    <n v="766002"/>
    <n v="11"/>
  </r>
  <r>
    <s v="Imprimante laser"/>
    <x v="24"/>
    <n v="801599"/>
    <n v="11"/>
  </r>
  <r>
    <s v="Imprimante laser"/>
    <x v="11"/>
    <n v="824235"/>
    <n v="11"/>
  </r>
  <r>
    <s v="ordinateur"/>
    <x v="37"/>
    <n v="863090"/>
    <n v="11"/>
  </r>
  <r>
    <s v="moniteur"/>
    <x v="22"/>
    <n v="866720"/>
    <n v="11"/>
  </r>
  <r>
    <s v="Imprimante laser"/>
    <x v="34"/>
    <n v="873519"/>
    <n v="11"/>
  </r>
  <r>
    <s v="ordinateur"/>
    <x v="41"/>
    <n v="887539"/>
    <n v="11"/>
  </r>
  <r>
    <s v="Imprimante laser"/>
    <x v="1"/>
    <n v="888569"/>
    <n v="11"/>
  </r>
  <r>
    <s v="moniteur"/>
    <x v="19"/>
    <n v="941697"/>
    <n v="11"/>
  </r>
  <r>
    <s v="Imprimante laser"/>
    <x v="36"/>
    <n v="955996"/>
    <n v="11"/>
  </r>
  <r>
    <s v="moniteur"/>
    <x v="38"/>
    <n v="985240"/>
    <n v="11"/>
  </r>
  <r>
    <s v="moniteur"/>
    <x v="41"/>
    <n v="4948"/>
    <n v="12"/>
  </r>
  <r>
    <s v="Imprimante laser"/>
    <x v="31"/>
    <n v="10410"/>
    <n v="12"/>
  </r>
  <r>
    <s v="moniteur"/>
    <x v="21"/>
    <n v="20557"/>
    <n v="12"/>
  </r>
  <r>
    <s v="moniteur"/>
    <x v="41"/>
    <n v="92470"/>
    <n v="12"/>
  </r>
  <r>
    <s v="moniteur"/>
    <x v="7"/>
    <n v="125959"/>
    <n v="12"/>
  </r>
  <r>
    <s v="Imprimante laser"/>
    <x v="9"/>
    <n v="137935"/>
    <n v="12"/>
  </r>
  <r>
    <s v="ordinateur"/>
    <x v="35"/>
    <n v="181459"/>
    <n v="12"/>
  </r>
  <r>
    <s v="ordinateur"/>
    <x v="30"/>
    <n v="211743"/>
    <n v="12"/>
  </r>
  <r>
    <s v="Imprimante laser"/>
    <x v="38"/>
    <n v="214084"/>
    <n v="12"/>
  </r>
  <r>
    <s v="moniteur"/>
    <x v="28"/>
    <n v="215795"/>
    <n v="12"/>
  </r>
  <r>
    <s v="Imprimante laser"/>
    <x v="9"/>
    <n v="250895"/>
    <n v="12"/>
  </r>
  <r>
    <s v="Imprimante laser"/>
    <x v="13"/>
    <n v="286279"/>
    <n v="12"/>
  </r>
  <r>
    <s v="moniteur"/>
    <x v="25"/>
    <n v="308794"/>
    <n v="12"/>
  </r>
  <r>
    <s v="Imprimante laser"/>
    <x v="0"/>
    <n v="340300"/>
    <n v="12"/>
  </r>
  <r>
    <s v="ordinateur"/>
    <x v="5"/>
    <n v="354863"/>
    <n v="12"/>
  </r>
  <r>
    <s v="ordinateur"/>
    <x v="38"/>
    <n v="359886"/>
    <n v="12"/>
  </r>
  <r>
    <s v="Imprimante laser"/>
    <x v="8"/>
    <n v="386565"/>
    <n v="12"/>
  </r>
  <r>
    <s v="Imprimante laser"/>
    <x v="22"/>
    <n v="407580"/>
    <n v="12"/>
  </r>
  <r>
    <s v="moniteur"/>
    <x v="4"/>
    <n v="409966"/>
    <n v="12"/>
  </r>
  <r>
    <s v="ordinateur"/>
    <x v="11"/>
    <n v="410592"/>
    <n v="12"/>
  </r>
  <r>
    <s v="ordinateur"/>
    <x v="37"/>
    <n v="434497"/>
    <n v="12"/>
  </r>
  <r>
    <s v="ordinateur"/>
    <x v="41"/>
    <n v="470172"/>
    <n v="12"/>
  </r>
  <r>
    <s v="ordinateur"/>
    <x v="29"/>
    <n v="512057"/>
    <n v="12"/>
  </r>
  <r>
    <s v="moniteur"/>
    <x v="33"/>
    <n v="525094"/>
    <n v="12"/>
  </r>
  <r>
    <s v="ordinateur"/>
    <x v="6"/>
    <n v="564752"/>
    <n v="12"/>
  </r>
  <r>
    <s v="Imprimante laser"/>
    <x v="4"/>
    <n v="585774"/>
    <n v="12"/>
  </r>
  <r>
    <s v="ordinateur"/>
    <x v="6"/>
    <n v="585910"/>
    <n v="12"/>
  </r>
  <r>
    <s v="Imprimante laser"/>
    <x v="18"/>
    <n v="655294"/>
    <n v="12"/>
  </r>
  <r>
    <s v="ordinateur"/>
    <x v="3"/>
    <n v="661668"/>
    <n v="12"/>
  </r>
  <r>
    <s v="Imprimante laser"/>
    <x v="28"/>
    <n v="726546"/>
    <n v="12"/>
  </r>
  <r>
    <s v="Imprimante laser"/>
    <x v="15"/>
    <n v="726848"/>
    <n v="12"/>
  </r>
  <r>
    <s v="moniteur"/>
    <x v="25"/>
    <n v="761278"/>
    <n v="12"/>
  </r>
  <r>
    <s v="Imprimante laser"/>
    <x v="29"/>
    <n v="767521"/>
    <n v="12"/>
  </r>
  <r>
    <s v="Imprimante laser"/>
    <x v="29"/>
    <n v="859717"/>
    <n v="12"/>
  </r>
  <r>
    <s v="Imprimante laser"/>
    <x v="22"/>
    <n v="872767"/>
    <n v="12"/>
  </r>
  <r>
    <s v="Imprimante laser"/>
    <x v="14"/>
    <n v="906491"/>
    <n v="12"/>
  </r>
  <r>
    <s v="Imprimante laser"/>
    <x v="25"/>
    <n v="947978"/>
    <n v="12"/>
  </r>
  <r>
    <s v="moniteur"/>
    <x v="28"/>
    <n v="980444"/>
    <n v="12"/>
  </r>
  <r>
    <s v="ordinateur"/>
    <x v="28"/>
    <n v="997228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6" cacheId="2" applyNumberFormats="0" applyBorderFormats="0" applyFontFormats="0" applyPatternFormats="0" applyAlignmentFormats="0" applyWidthHeightFormats="1" dataCaption="Valeurs" updatedVersion="5" minRefreshableVersion="3" useAutoFormatting="1" subtotalHiddenItems="1" itemPrintTitles="1" createdVersion="5" indent="0" outline="1" outlineData="1" multipleFieldFilters="0">
  <location ref="A3:B9" firstHeaderRow="1" firstDataRow="1" firstDataCol="1"/>
  <pivotFields count="2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VENTE" fld="1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VENTES]"/>
        <x15:activeTabTopLevelEntity name="[TMOIS]"/>
      </x15:pivotTableUISettings>
    </ext>
  </extLst>
</pivotTableDefinition>
</file>

<file path=xl/pivotTables/pivotTable2.xml><?xml version="1.0" encoding="utf-8"?>
<pivotTableDefinition xmlns="http://schemas.openxmlformats.org/spreadsheetml/2006/main" name="Tableau croisé dynamique7" cacheId="52" applyNumberFormats="0" applyBorderFormats="0" applyFontFormats="0" applyPatternFormats="0" applyAlignmentFormats="0" applyWidthHeightFormats="1" dataCaption="Valeurs" updatedVersion="5" minRefreshableVersion="3" useAutoFormatting="1" subtotalHiddenItems="1" itemPrintTitles="1" createdVersion="5" indent="0" outline="1" outlineData="1" multipleFieldFilters="0">
  <location ref="A3:B237" firstHeaderRow="1" firstDataRow="1" firstDataCol="1"/>
  <pivotFields count="4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sortType="descending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3">
    <field x="0"/>
    <field x="1"/>
    <field x="2"/>
  </rowFields>
  <rowItems count="234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 r="1">
      <x v="4"/>
    </i>
    <i r="2">
      <x v="1"/>
    </i>
    <i r="2">
      <x v="2"/>
    </i>
    <i r="2">
      <x v="3"/>
    </i>
    <i r="2">
      <x v="4"/>
    </i>
    <i r="1">
      <x v="5"/>
    </i>
    <i r="2">
      <x/>
    </i>
    <i r="2">
      <x v="2"/>
    </i>
    <i r="2">
      <x v="3"/>
    </i>
    <i r="2">
      <x v="4"/>
    </i>
    <i r="1">
      <x v="6"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>
      <x v="1"/>
    </i>
    <i r="1">
      <x v="11"/>
    </i>
    <i r="2">
      <x/>
    </i>
    <i r="2">
      <x v="1"/>
    </i>
    <i r="2">
      <x v="2"/>
    </i>
    <i r="2">
      <x v="3"/>
    </i>
    <i r="2">
      <x v="4"/>
    </i>
    <i r="1">
      <x v="7"/>
    </i>
    <i r="2">
      <x/>
    </i>
    <i r="2">
      <x v="1"/>
    </i>
    <i r="2">
      <x v="2"/>
    </i>
    <i r="2">
      <x v="3"/>
    </i>
    <i r="2">
      <x v="4"/>
    </i>
    <i r="1">
      <x v="12"/>
    </i>
    <i r="2">
      <x/>
    </i>
    <i r="2">
      <x v="1"/>
    </i>
    <i r="2">
      <x v="2"/>
    </i>
    <i r="2">
      <x v="3"/>
    </i>
    <i r="2">
      <x v="4"/>
    </i>
    <i r="1">
      <x v="13"/>
    </i>
    <i r="2">
      <x/>
    </i>
    <i r="2">
      <x v="1"/>
    </i>
    <i r="2">
      <x v="3"/>
    </i>
    <i r="2">
      <x v="4"/>
    </i>
    <i r="1">
      <x v="10"/>
    </i>
    <i r="2">
      <x/>
    </i>
    <i r="2">
      <x v="1"/>
    </i>
    <i r="2">
      <x v="2"/>
    </i>
    <i r="2">
      <x v="3"/>
    </i>
    <i r="2">
      <x v="4"/>
    </i>
    <i r="1">
      <x v="8"/>
    </i>
    <i r="2">
      <x v="2"/>
    </i>
    <i r="2">
      <x v="3"/>
    </i>
    <i r="2">
      <x v="4"/>
    </i>
    <i r="1">
      <x v="14"/>
    </i>
    <i r="2">
      <x v="1"/>
    </i>
    <i r="2">
      <x v="2"/>
    </i>
    <i r="2">
      <x v="3"/>
    </i>
    <i r="2">
      <x v="4"/>
    </i>
    <i r="1">
      <x v="9"/>
    </i>
    <i r="2">
      <x/>
    </i>
    <i r="2">
      <x v="1"/>
    </i>
    <i r="2">
      <x v="2"/>
    </i>
    <i r="2">
      <x v="4"/>
    </i>
    <i>
      <x v="2"/>
    </i>
    <i r="1">
      <x v="20"/>
    </i>
    <i r="2">
      <x v="1"/>
    </i>
    <i r="2">
      <x v="2"/>
    </i>
    <i r="2">
      <x v="3"/>
    </i>
    <i r="2">
      <x v="4"/>
    </i>
    <i r="1">
      <x v="16"/>
    </i>
    <i r="2">
      <x/>
    </i>
    <i r="2">
      <x v="2"/>
    </i>
    <i r="2">
      <x v="3"/>
    </i>
    <i r="2">
      <x v="4"/>
    </i>
    <i r="1">
      <x v="21"/>
    </i>
    <i r="2">
      <x/>
    </i>
    <i r="2">
      <x v="1"/>
    </i>
    <i r="2">
      <x v="2"/>
    </i>
    <i r="2">
      <x v="3"/>
    </i>
    <i r="2">
      <x v="4"/>
    </i>
    <i r="1">
      <x v="15"/>
    </i>
    <i r="2">
      <x v="1"/>
    </i>
    <i r="2">
      <x v="2"/>
    </i>
    <i r="2">
      <x v="3"/>
    </i>
    <i r="2">
      <x v="4"/>
    </i>
    <i r="1">
      <x v="19"/>
    </i>
    <i r="2">
      <x/>
    </i>
    <i r="2">
      <x v="1"/>
    </i>
    <i r="2">
      <x v="2"/>
    </i>
    <i r="2">
      <x v="3"/>
    </i>
    <i r="2">
      <x v="4"/>
    </i>
    <i r="1">
      <x v="22"/>
    </i>
    <i r="2">
      <x/>
    </i>
    <i r="2">
      <x v="1"/>
    </i>
    <i r="2">
      <x v="2"/>
    </i>
    <i r="2">
      <x v="3"/>
    </i>
    <i r="2">
      <x v="4"/>
    </i>
    <i r="1">
      <x v="18"/>
    </i>
    <i r="2">
      <x/>
    </i>
    <i r="2">
      <x v="1"/>
    </i>
    <i r="2">
      <x v="2"/>
    </i>
    <i r="2">
      <x v="3"/>
    </i>
    <i r="2">
      <x v="4"/>
    </i>
    <i r="1">
      <x v="17"/>
    </i>
    <i r="2">
      <x/>
    </i>
    <i r="2">
      <x v="1"/>
    </i>
    <i r="2">
      <x v="2"/>
    </i>
    <i r="2">
      <x v="3"/>
    </i>
    <i r="2">
      <x v="4"/>
    </i>
    <i r="1">
      <x v="23"/>
    </i>
    <i r="2">
      <x/>
    </i>
    <i r="2">
      <x v="2"/>
    </i>
    <i r="2">
      <x v="3"/>
    </i>
    <i r="2">
      <x v="4"/>
    </i>
    <i r="1">
      <x v="24"/>
    </i>
    <i r="2">
      <x/>
    </i>
    <i r="2">
      <x v="1"/>
    </i>
    <i r="2">
      <x v="2"/>
    </i>
    <i r="2">
      <x v="4"/>
    </i>
    <i>
      <x v="3"/>
    </i>
    <i r="1">
      <x v="26"/>
    </i>
    <i r="2">
      <x/>
    </i>
    <i r="2">
      <x v="1"/>
    </i>
    <i r="2">
      <x v="2"/>
    </i>
    <i r="2">
      <x v="3"/>
    </i>
    <i r="2">
      <x v="4"/>
    </i>
    <i r="1">
      <x v="29"/>
    </i>
    <i r="2">
      <x/>
    </i>
    <i r="2">
      <x v="1"/>
    </i>
    <i r="2">
      <x v="2"/>
    </i>
    <i r="2">
      <x v="3"/>
    </i>
    <i r="2">
      <x v="4"/>
    </i>
    <i r="1">
      <x v="31"/>
    </i>
    <i r="2">
      <x/>
    </i>
    <i r="2">
      <x v="1"/>
    </i>
    <i r="2">
      <x v="2"/>
    </i>
    <i r="2">
      <x v="3"/>
    </i>
    <i r="2">
      <x v="4"/>
    </i>
    <i r="1">
      <x v="27"/>
    </i>
    <i r="2">
      <x/>
    </i>
    <i r="2">
      <x v="1"/>
    </i>
    <i r="2">
      <x v="2"/>
    </i>
    <i r="2">
      <x v="3"/>
    </i>
    <i r="2">
      <x v="4"/>
    </i>
    <i r="1">
      <x v="28"/>
    </i>
    <i r="2">
      <x/>
    </i>
    <i r="2">
      <x v="2"/>
    </i>
    <i r="2">
      <x v="4"/>
    </i>
    <i r="1">
      <x v="30"/>
    </i>
    <i r="2">
      <x/>
    </i>
    <i r="2">
      <x v="1"/>
    </i>
    <i r="2">
      <x v="2"/>
    </i>
    <i r="2">
      <x v="3"/>
    </i>
    <i r="2">
      <x v="4"/>
    </i>
    <i r="1">
      <x v="25"/>
    </i>
    <i r="2">
      <x/>
    </i>
    <i r="2">
      <x v="1"/>
    </i>
    <i r="2">
      <x v="2"/>
    </i>
    <i r="2">
      <x v="4"/>
    </i>
    <i>
      <x v="4"/>
    </i>
    <i r="1">
      <x v="35"/>
    </i>
    <i r="2">
      <x/>
    </i>
    <i r="2">
      <x v="1"/>
    </i>
    <i r="2">
      <x v="2"/>
    </i>
    <i r="2">
      <x v="3"/>
    </i>
    <i r="2">
      <x v="4"/>
    </i>
    <i r="1">
      <x v="34"/>
    </i>
    <i r="2">
      <x/>
    </i>
    <i r="2">
      <x v="2"/>
    </i>
    <i r="2">
      <x v="3"/>
    </i>
    <i r="2">
      <x v="4"/>
    </i>
    <i r="1">
      <x v="39"/>
    </i>
    <i r="2">
      <x/>
    </i>
    <i r="2">
      <x v="1"/>
    </i>
    <i r="2">
      <x v="2"/>
    </i>
    <i r="2">
      <x v="3"/>
    </i>
    <i r="2">
      <x v="4"/>
    </i>
    <i r="1">
      <x v="37"/>
    </i>
    <i r="2">
      <x/>
    </i>
    <i r="2">
      <x v="1"/>
    </i>
    <i r="2">
      <x v="3"/>
    </i>
    <i r="2">
      <x v="4"/>
    </i>
    <i r="1">
      <x v="40"/>
    </i>
    <i r="2">
      <x/>
    </i>
    <i r="2">
      <x v="2"/>
    </i>
    <i r="2">
      <x v="3"/>
    </i>
    <i r="2">
      <x v="4"/>
    </i>
    <i r="1">
      <x v="38"/>
    </i>
    <i r="2">
      <x v="1"/>
    </i>
    <i r="2">
      <x v="2"/>
    </i>
    <i r="2">
      <x v="3"/>
    </i>
    <i r="2">
      <x v="4"/>
    </i>
    <i r="1">
      <x v="41"/>
    </i>
    <i r="2">
      <x v="1"/>
    </i>
    <i r="2">
      <x v="2"/>
    </i>
    <i r="2">
      <x v="3"/>
    </i>
    <i r="2">
      <x v="4"/>
    </i>
    <i r="1">
      <x v="33"/>
    </i>
    <i r="2">
      <x/>
    </i>
    <i r="2">
      <x v="1"/>
    </i>
    <i r="2">
      <x v="2"/>
    </i>
    <i r="2">
      <x v="3"/>
    </i>
    <i r="2">
      <x v="4"/>
    </i>
    <i r="1">
      <x v="36"/>
    </i>
    <i r="2">
      <x/>
    </i>
    <i r="2">
      <x v="2"/>
    </i>
    <i r="2">
      <x v="3"/>
    </i>
    <i r="2">
      <x v="4"/>
    </i>
    <i r="1">
      <x v="32"/>
    </i>
    <i r="2">
      <x v="2"/>
    </i>
    <i r="2">
      <x v="3"/>
    </i>
    <i r="2">
      <x v="4"/>
    </i>
    <i t="grand">
      <x/>
    </i>
  </rowItems>
  <colItems count="1">
    <i/>
  </colItems>
  <dataFields count="1">
    <dataField name="Somme de VENTE" fld="3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3"/>
    <rowHierarchyUsage hierarchyUsage="1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CLIENTS]"/>
        <x15:activeTabTopLevelEntity name="[TMOIS]"/>
        <x15:activeTabTopLevelEntity name="[TVENTES]"/>
      </x15:pivotTableUISettings>
    </ext>
  </extLst>
</pivotTableDefinition>
</file>

<file path=xl/pivotTables/pivotTable3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B46" firstHeaderRow="1" firstDataRow="1" firstDataCol="1"/>
  <pivotFields count="4">
    <pivotField showAll="0"/>
    <pivotField axis="axisRow" showAll="0">
      <items count="43">
        <item x="23"/>
        <item x="14"/>
        <item x="19"/>
        <item x="5"/>
        <item x="18"/>
        <item x="1"/>
        <item x="21"/>
        <item x="10"/>
        <item x="12"/>
        <item x="8"/>
        <item x="0"/>
        <item x="31"/>
        <item x="38"/>
        <item x="3"/>
        <item x="9"/>
        <item x="30"/>
        <item x="39"/>
        <item x="20"/>
        <item x="6"/>
        <item x="27"/>
        <item x="2"/>
        <item x="16"/>
        <item x="26"/>
        <item x="25"/>
        <item x="32"/>
        <item x="17"/>
        <item x="13"/>
        <item x="7"/>
        <item x="15"/>
        <item x="4"/>
        <item x="35"/>
        <item x="11"/>
        <item x="29"/>
        <item x="33"/>
        <item x="37"/>
        <item x="36"/>
        <item x="41"/>
        <item x="40"/>
        <item x="24"/>
        <item x="28"/>
        <item x="34"/>
        <item x="22"/>
        <item t="default"/>
      </items>
    </pivotField>
    <pivotField dataField="1" showAll="0"/>
    <pivotField showAll="0"/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Somme de VENT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B46" firstHeaderRow="1" firstDataRow="1" firstDataCol="1"/>
  <pivotFields count="2">
    <pivotField axis="axisRow" allDrilled="1" showAll="0" dataSourceSort="1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dataField="1" showAl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Somme de VENTE" fld="1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VENTES]"/>
        <x15:activeTabTopLevelEntity name="[TCLIENTS]"/>
      </x15:pivotTableUISettings>
    </ext>
  </extLst>
</pivotTableDefinition>
</file>

<file path=xl/tables/table1.xml><?xml version="1.0" encoding="utf-8"?>
<table xmlns="http://schemas.openxmlformats.org/spreadsheetml/2006/main" id="1" name="TCLIENTS" displayName="TCLIENTS" ref="A1:E43" totalsRowShown="0">
  <autoFilter ref="A1:E43"/>
  <sortState ref="A2:E43">
    <sortCondition ref="B1:B43"/>
  </sortState>
  <tableColumns count="5">
    <tableColumn id="1" name="CODE"/>
    <tableColumn id="2" name="CLIENT"/>
    <tableColumn id="3" name="TYPE CLIENT"/>
    <tableColumn id="4" name="REGION"/>
    <tableColumn id="6" name="TypeClient2015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MOIS" displayName="TMOIS" ref="G1:I13" totalsRowShown="0" headerRowDxfId="4">
  <autoFilter ref="G1:I13"/>
  <tableColumns count="3">
    <tableColumn id="1" name="N°       " dataDxfId="3"/>
    <tableColumn id="2" name=" MOIS    " dataDxfId="2"/>
    <tableColumn id="3" name="  TRIM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VENTES" displayName="TVENTES" ref="K1:N486" totalsRowShown="0">
  <autoFilter ref="K1:N486"/>
  <tableColumns count="4">
    <tableColumn id="1" name="PRODUIT"/>
    <tableColumn id="2" name="CLIENT"/>
    <tableColumn id="3" name="VENTE"/>
    <tableColumn id="4" name="MOI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7"/>
  <sheetViews>
    <sheetView tabSelected="1" topLeftCell="B1" workbookViewId="0">
      <selection activeCell="G17" sqref="G17"/>
    </sheetView>
  </sheetViews>
  <sheetFormatPr baseColWidth="10" defaultRowHeight="15" x14ac:dyDescent="0.25"/>
  <cols>
    <col min="1" max="1" width="8" customWidth="1"/>
    <col min="2" max="2" width="19.28515625" bestFit="1" customWidth="1"/>
    <col min="3" max="3" width="13.85546875" customWidth="1"/>
    <col min="4" max="4" width="10.140625" customWidth="1"/>
    <col min="5" max="5" width="8.28515625" style="2" customWidth="1"/>
    <col min="7" max="7" width="10.85546875" style="2" customWidth="1"/>
    <col min="8" max="8" width="8.5703125" style="2" customWidth="1"/>
    <col min="9" max="9" width="11.42578125" style="2"/>
    <col min="10" max="10" width="16.28515625" bestFit="1" customWidth="1"/>
    <col min="11" max="11" width="9.140625" customWidth="1"/>
    <col min="12" max="12" width="8.85546875" customWidth="1"/>
    <col min="13" max="13" width="8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86</v>
      </c>
      <c r="G1" s="2" t="s">
        <v>57</v>
      </c>
      <c r="H1" s="2" t="s">
        <v>58</v>
      </c>
      <c r="I1" s="2" t="s">
        <v>59</v>
      </c>
      <c r="J1" s="2"/>
      <c r="K1" t="s">
        <v>77</v>
      </c>
      <c r="L1" t="s">
        <v>1</v>
      </c>
      <c r="M1" t="s">
        <v>78</v>
      </c>
      <c r="N1" t="s">
        <v>56</v>
      </c>
    </row>
    <row r="2" spans="1:14" x14ac:dyDescent="0.25">
      <c r="A2">
        <v>35</v>
      </c>
      <c r="B2" t="s">
        <v>48</v>
      </c>
      <c r="C2" t="s">
        <v>12</v>
      </c>
      <c r="D2" t="s">
        <v>6</v>
      </c>
      <c r="G2" s="2">
        <v>1</v>
      </c>
      <c r="H2" s="1" t="s">
        <v>60</v>
      </c>
      <c r="I2" s="2" t="s">
        <v>64</v>
      </c>
      <c r="J2" s="2"/>
      <c r="K2" t="s">
        <v>79</v>
      </c>
      <c r="L2">
        <v>11</v>
      </c>
      <c r="M2">
        <v>10531</v>
      </c>
      <c r="N2">
        <v>1</v>
      </c>
    </row>
    <row r="3" spans="1:14" x14ac:dyDescent="0.25">
      <c r="A3">
        <v>4</v>
      </c>
      <c r="B3" t="s">
        <v>11</v>
      </c>
      <c r="C3" t="s">
        <v>12</v>
      </c>
      <c r="D3" t="s">
        <v>13</v>
      </c>
      <c r="G3" s="2">
        <v>2</v>
      </c>
      <c r="H3" s="2" t="s">
        <v>62</v>
      </c>
      <c r="I3" s="2" t="s">
        <v>64</v>
      </c>
      <c r="J3" s="2"/>
      <c r="K3" t="s">
        <v>80</v>
      </c>
      <c r="L3">
        <v>6</v>
      </c>
      <c r="M3">
        <v>13003</v>
      </c>
      <c r="N3">
        <v>1</v>
      </c>
    </row>
    <row r="4" spans="1:14" x14ac:dyDescent="0.25">
      <c r="A4">
        <v>37</v>
      </c>
      <c r="B4" t="s">
        <v>50</v>
      </c>
      <c r="C4" t="s">
        <v>12</v>
      </c>
      <c r="D4" t="s">
        <v>13</v>
      </c>
      <c r="G4" s="2">
        <v>3</v>
      </c>
      <c r="H4" s="1" t="s">
        <v>63</v>
      </c>
      <c r="I4" s="2" t="s">
        <v>64</v>
      </c>
      <c r="J4" s="2"/>
      <c r="K4" t="s">
        <v>81</v>
      </c>
      <c r="L4">
        <v>21</v>
      </c>
      <c r="M4">
        <v>40160</v>
      </c>
      <c r="N4">
        <v>1</v>
      </c>
    </row>
    <row r="5" spans="1:14" x14ac:dyDescent="0.25">
      <c r="A5">
        <v>38</v>
      </c>
      <c r="B5" t="s">
        <v>51</v>
      </c>
      <c r="C5" t="s">
        <v>31</v>
      </c>
      <c r="D5" t="s">
        <v>18</v>
      </c>
      <c r="G5" s="2">
        <v>4</v>
      </c>
      <c r="H5" s="1" t="s">
        <v>65</v>
      </c>
      <c r="I5" s="2" t="s">
        <v>66</v>
      </c>
      <c r="J5" s="2"/>
      <c r="K5" t="s">
        <v>80</v>
      </c>
      <c r="L5">
        <v>14</v>
      </c>
      <c r="M5">
        <v>74169</v>
      </c>
      <c r="N5">
        <v>1</v>
      </c>
    </row>
    <row r="6" spans="1:14" x14ac:dyDescent="0.25">
      <c r="A6">
        <v>6</v>
      </c>
      <c r="B6" t="s">
        <v>15</v>
      </c>
      <c r="C6" t="s">
        <v>8</v>
      </c>
      <c r="D6" t="s">
        <v>16</v>
      </c>
      <c r="E6" s="2" t="s">
        <v>5</v>
      </c>
      <c r="G6" s="2">
        <v>5</v>
      </c>
      <c r="H6" s="1" t="s">
        <v>67</v>
      </c>
      <c r="I6" s="2" t="s">
        <v>66</v>
      </c>
      <c r="J6" s="2"/>
      <c r="K6" t="s">
        <v>79</v>
      </c>
      <c r="L6">
        <v>30</v>
      </c>
      <c r="M6">
        <v>112934</v>
      </c>
      <c r="N6">
        <v>1</v>
      </c>
    </row>
    <row r="7" spans="1:14" x14ac:dyDescent="0.25">
      <c r="A7">
        <v>5</v>
      </c>
      <c r="B7" t="s">
        <v>14</v>
      </c>
      <c r="C7" t="s">
        <v>5</v>
      </c>
      <c r="D7" t="s">
        <v>10</v>
      </c>
      <c r="G7" s="2">
        <v>6</v>
      </c>
      <c r="H7" s="1" t="s">
        <v>68</v>
      </c>
      <c r="I7" s="2" t="s">
        <v>66</v>
      </c>
      <c r="J7" s="2"/>
      <c r="K7" t="s">
        <v>79</v>
      </c>
      <c r="L7">
        <v>4</v>
      </c>
      <c r="M7">
        <v>115545</v>
      </c>
      <c r="N7">
        <v>1</v>
      </c>
    </row>
    <row r="8" spans="1:14" x14ac:dyDescent="0.25">
      <c r="A8">
        <v>7</v>
      </c>
      <c r="B8" t="s">
        <v>17</v>
      </c>
      <c r="C8" t="s">
        <v>12</v>
      </c>
      <c r="D8" t="s">
        <v>18</v>
      </c>
      <c r="G8" s="2">
        <v>7</v>
      </c>
      <c r="H8" s="1" t="s">
        <v>69</v>
      </c>
      <c r="I8" s="2" t="s">
        <v>70</v>
      </c>
      <c r="J8" s="2"/>
      <c r="K8" t="s">
        <v>82</v>
      </c>
      <c r="L8">
        <v>19</v>
      </c>
      <c r="M8">
        <v>186784</v>
      </c>
      <c r="N8">
        <v>1</v>
      </c>
    </row>
    <row r="9" spans="1:14" x14ac:dyDescent="0.25">
      <c r="A9">
        <v>8</v>
      </c>
      <c r="B9" t="s">
        <v>19</v>
      </c>
      <c r="C9" t="s">
        <v>5</v>
      </c>
      <c r="D9" t="s">
        <v>10</v>
      </c>
      <c r="G9" s="2">
        <v>8</v>
      </c>
      <c r="H9" s="2" t="s">
        <v>71</v>
      </c>
      <c r="I9" s="2" t="s">
        <v>70</v>
      </c>
      <c r="J9" s="2"/>
      <c r="K9" t="s">
        <v>81</v>
      </c>
      <c r="L9">
        <v>28</v>
      </c>
      <c r="M9">
        <v>187545</v>
      </c>
      <c r="N9">
        <v>1</v>
      </c>
    </row>
    <row r="10" spans="1:14" x14ac:dyDescent="0.25">
      <c r="A10">
        <v>39</v>
      </c>
      <c r="B10" t="s">
        <v>52</v>
      </c>
      <c r="C10" t="s">
        <v>36</v>
      </c>
      <c r="D10" t="s">
        <v>18</v>
      </c>
      <c r="G10" s="2">
        <v>9</v>
      </c>
      <c r="H10" s="1" t="s">
        <v>72</v>
      </c>
      <c r="I10" s="2" t="s">
        <v>70</v>
      </c>
      <c r="J10" s="2"/>
      <c r="K10" t="s">
        <v>80</v>
      </c>
      <c r="L10">
        <v>10</v>
      </c>
      <c r="M10">
        <v>219639</v>
      </c>
      <c r="N10">
        <v>1</v>
      </c>
    </row>
    <row r="11" spans="1:14" x14ac:dyDescent="0.25">
      <c r="A11">
        <v>24</v>
      </c>
      <c r="B11" t="s">
        <v>37</v>
      </c>
      <c r="C11" t="s">
        <v>8</v>
      </c>
      <c r="D11" t="s">
        <v>6</v>
      </c>
      <c r="G11" s="2">
        <v>10</v>
      </c>
      <c r="H11" s="1" t="s">
        <v>73</v>
      </c>
      <c r="I11" s="2" t="s">
        <v>74</v>
      </c>
      <c r="J11" s="2"/>
      <c r="K11" t="s">
        <v>82</v>
      </c>
      <c r="L11">
        <v>15</v>
      </c>
      <c r="M11">
        <v>243112</v>
      </c>
      <c r="N11">
        <v>1</v>
      </c>
    </row>
    <row r="12" spans="1:14" x14ac:dyDescent="0.25">
      <c r="A12">
        <v>29</v>
      </c>
      <c r="B12" t="s">
        <v>42</v>
      </c>
      <c r="C12" t="s">
        <v>36</v>
      </c>
      <c r="D12" t="s">
        <v>16</v>
      </c>
      <c r="G12" s="2">
        <v>11</v>
      </c>
      <c r="H12" s="1" t="s">
        <v>75</v>
      </c>
      <c r="I12" s="2" t="s">
        <v>74</v>
      </c>
      <c r="J12" s="2"/>
      <c r="K12" t="s">
        <v>80</v>
      </c>
      <c r="L12">
        <v>8</v>
      </c>
      <c r="M12">
        <v>256850</v>
      </c>
      <c r="N12">
        <v>1</v>
      </c>
    </row>
    <row r="13" spans="1:14" x14ac:dyDescent="0.25">
      <c r="A13">
        <v>9</v>
      </c>
      <c r="B13" t="s">
        <v>20</v>
      </c>
      <c r="C13" t="s">
        <v>5</v>
      </c>
      <c r="D13" t="s">
        <v>18</v>
      </c>
      <c r="G13" s="2">
        <v>12</v>
      </c>
      <c r="H13" s="2" t="s">
        <v>76</v>
      </c>
      <c r="I13" s="2" t="s">
        <v>74</v>
      </c>
      <c r="J13" s="2"/>
      <c r="K13" t="s">
        <v>80</v>
      </c>
      <c r="L13">
        <v>32</v>
      </c>
      <c r="M13">
        <v>283230</v>
      </c>
      <c r="N13">
        <v>1</v>
      </c>
    </row>
    <row r="14" spans="1:14" x14ac:dyDescent="0.25">
      <c r="A14">
        <v>10</v>
      </c>
      <c r="B14" t="s">
        <v>21</v>
      </c>
      <c r="C14" t="s">
        <v>5</v>
      </c>
      <c r="D14" t="s">
        <v>13</v>
      </c>
      <c r="J14" s="2"/>
      <c r="K14" t="s">
        <v>81</v>
      </c>
      <c r="L14">
        <v>9</v>
      </c>
      <c r="M14">
        <v>301956</v>
      </c>
      <c r="N14">
        <v>1</v>
      </c>
    </row>
    <row r="15" spans="1:14" x14ac:dyDescent="0.25">
      <c r="A15">
        <v>11</v>
      </c>
      <c r="B15" t="s">
        <v>22</v>
      </c>
      <c r="C15" t="s">
        <v>8</v>
      </c>
      <c r="D15" t="s">
        <v>16</v>
      </c>
      <c r="J15" s="2"/>
      <c r="K15" t="s">
        <v>82</v>
      </c>
      <c r="L15">
        <v>27</v>
      </c>
      <c r="M15">
        <v>323948</v>
      </c>
      <c r="N15">
        <v>1</v>
      </c>
    </row>
    <row r="16" spans="1:14" x14ac:dyDescent="0.25">
      <c r="A16">
        <v>40</v>
      </c>
      <c r="B16" t="s">
        <v>53</v>
      </c>
      <c r="C16" t="s">
        <v>8</v>
      </c>
      <c r="D16" t="s">
        <v>16</v>
      </c>
      <c r="E16" s="2" t="s">
        <v>8</v>
      </c>
      <c r="J16" s="2"/>
      <c r="K16" t="s">
        <v>82</v>
      </c>
      <c r="L16">
        <v>6</v>
      </c>
      <c r="M16">
        <v>325159</v>
      </c>
      <c r="N16">
        <v>1</v>
      </c>
    </row>
    <row r="17" spans="1:14" x14ac:dyDescent="0.25">
      <c r="A17">
        <v>26</v>
      </c>
      <c r="B17" t="s">
        <v>39</v>
      </c>
      <c r="C17" t="s">
        <v>5</v>
      </c>
      <c r="D17" t="s">
        <v>18</v>
      </c>
      <c r="J17" s="2"/>
      <c r="K17" t="s">
        <v>81</v>
      </c>
      <c r="L17">
        <v>6</v>
      </c>
      <c r="M17">
        <v>371967</v>
      </c>
      <c r="N17">
        <v>1</v>
      </c>
    </row>
    <row r="18" spans="1:14" x14ac:dyDescent="0.25">
      <c r="A18">
        <v>41</v>
      </c>
      <c r="B18" t="s">
        <v>54</v>
      </c>
      <c r="C18" t="s">
        <v>5</v>
      </c>
      <c r="D18" t="s">
        <v>16</v>
      </c>
      <c r="E18" s="2" t="s">
        <v>8</v>
      </c>
      <c r="J18" s="2"/>
      <c r="K18" t="s">
        <v>79</v>
      </c>
      <c r="L18">
        <v>2</v>
      </c>
      <c r="M18">
        <v>411199</v>
      </c>
      <c r="N18">
        <v>1</v>
      </c>
    </row>
    <row r="19" spans="1:14" x14ac:dyDescent="0.25">
      <c r="A19">
        <v>20</v>
      </c>
      <c r="B19" t="s">
        <v>32</v>
      </c>
      <c r="C19" t="s">
        <v>12</v>
      </c>
      <c r="D19" t="s">
        <v>16</v>
      </c>
      <c r="J19" s="2"/>
      <c r="K19" t="s">
        <v>82</v>
      </c>
      <c r="L19">
        <v>29</v>
      </c>
      <c r="M19">
        <v>458089</v>
      </c>
      <c r="N19">
        <v>1</v>
      </c>
    </row>
    <row r="20" spans="1:14" x14ac:dyDescent="0.25">
      <c r="A20">
        <v>12</v>
      </c>
      <c r="B20" t="s">
        <v>23</v>
      </c>
      <c r="C20" t="s">
        <v>12</v>
      </c>
      <c r="D20" t="s">
        <v>13</v>
      </c>
      <c r="J20" s="2"/>
      <c r="K20" t="s">
        <v>79</v>
      </c>
      <c r="L20">
        <v>22</v>
      </c>
      <c r="M20">
        <v>545194</v>
      </c>
      <c r="N20">
        <v>1</v>
      </c>
    </row>
    <row r="21" spans="1:14" x14ac:dyDescent="0.25">
      <c r="A21">
        <v>27</v>
      </c>
      <c r="B21" t="s">
        <v>40</v>
      </c>
      <c r="C21" t="s">
        <v>31</v>
      </c>
      <c r="D21" t="s">
        <v>18</v>
      </c>
      <c r="J21" s="2"/>
      <c r="K21" t="s">
        <v>81</v>
      </c>
      <c r="L21">
        <v>26</v>
      </c>
      <c r="M21">
        <v>569294</v>
      </c>
      <c r="N21">
        <v>1</v>
      </c>
    </row>
    <row r="22" spans="1:14" x14ac:dyDescent="0.25">
      <c r="A22">
        <v>13</v>
      </c>
      <c r="B22" t="s">
        <v>24</v>
      </c>
      <c r="C22" t="s">
        <v>8</v>
      </c>
      <c r="D22" t="s">
        <v>18</v>
      </c>
      <c r="J22" s="2"/>
      <c r="K22" t="s">
        <v>81</v>
      </c>
      <c r="L22">
        <v>5</v>
      </c>
      <c r="M22">
        <v>573897</v>
      </c>
      <c r="N22">
        <v>1</v>
      </c>
    </row>
    <row r="23" spans="1:14" x14ac:dyDescent="0.25">
      <c r="A23">
        <v>14</v>
      </c>
      <c r="B23" t="s">
        <v>25</v>
      </c>
      <c r="C23" t="s">
        <v>5</v>
      </c>
      <c r="D23" t="s">
        <v>18</v>
      </c>
      <c r="J23" s="2"/>
      <c r="K23" t="s">
        <v>82</v>
      </c>
      <c r="L23">
        <v>2</v>
      </c>
      <c r="M23">
        <v>614718</v>
      </c>
      <c r="N23">
        <v>1</v>
      </c>
    </row>
    <row r="24" spans="1:14" x14ac:dyDescent="0.25">
      <c r="A24">
        <v>19</v>
      </c>
      <c r="B24" t="s">
        <v>30</v>
      </c>
      <c r="C24" t="s">
        <v>31</v>
      </c>
      <c r="D24" t="s">
        <v>6</v>
      </c>
      <c r="J24" s="2"/>
      <c r="K24" t="s">
        <v>82</v>
      </c>
      <c r="L24">
        <v>3</v>
      </c>
      <c r="M24">
        <v>652169</v>
      </c>
      <c r="N24">
        <v>1</v>
      </c>
    </row>
    <row r="25" spans="1:14" x14ac:dyDescent="0.25">
      <c r="A25">
        <v>3</v>
      </c>
      <c r="B25" t="s">
        <v>9</v>
      </c>
      <c r="C25" t="s">
        <v>8</v>
      </c>
      <c r="D25" t="s">
        <v>10</v>
      </c>
      <c r="J25" s="2"/>
      <c r="K25" t="s">
        <v>81</v>
      </c>
      <c r="L25">
        <v>8</v>
      </c>
      <c r="M25">
        <v>674687</v>
      </c>
      <c r="N25">
        <v>1</v>
      </c>
    </row>
    <row r="26" spans="1:14" x14ac:dyDescent="0.25">
      <c r="A26">
        <v>16</v>
      </c>
      <c r="B26" t="s">
        <v>27</v>
      </c>
      <c r="C26" t="s">
        <v>12</v>
      </c>
      <c r="D26" t="s">
        <v>6</v>
      </c>
      <c r="J26" s="2"/>
      <c r="K26" t="s">
        <v>80</v>
      </c>
      <c r="L26">
        <v>18</v>
      </c>
      <c r="M26">
        <v>699866</v>
      </c>
      <c r="N26">
        <v>1</v>
      </c>
    </row>
    <row r="27" spans="1:14" x14ac:dyDescent="0.25">
      <c r="A27">
        <v>15</v>
      </c>
      <c r="B27" t="s">
        <v>26</v>
      </c>
      <c r="C27" t="s">
        <v>8</v>
      </c>
      <c r="D27" t="s">
        <v>13</v>
      </c>
      <c r="J27" s="2"/>
      <c r="K27" t="s">
        <v>79</v>
      </c>
      <c r="L27">
        <v>7</v>
      </c>
      <c r="M27">
        <v>748727</v>
      </c>
      <c r="N27">
        <v>1</v>
      </c>
    </row>
    <row r="28" spans="1:14" x14ac:dyDescent="0.25">
      <c r="A28">
        <v>21</v>
      </c>
      <c r="B28" t="s">
        <v>33</v>
      </c>
      <c r="C28" t="s">
        <v>31</v>
      </c>
      <c r="D28" t="s">
        <v>18</v>
      </c>
      <c r="J28" s="2"/>
      <c r="K28" t="s">
        <v>81</v>
      </c>
      <c r="L28">
        <v>42</v>
      </c>
      <c r="M28">
        <v>820629</v>
      </c>
      <c r="N28">
        <v>1</v>
      </c>
    </row>
    <row r="29" spans="1:14" x14ac:dyDescent="0.25">
      <c r="A29">
        <v>17</v>
      </c>
      <c r="B29" t="s">
        <v>28</v>
      </c>
      <c r="C29" t="s">
        <v>12</v>
      </c>
      <c r="D29" t="s">
        <v>18</v>
      </c>
      <c r="J29" s="2"/>
      <c r="K29" t="s">
        <v>82</v>
      </c>
      <c r="L29">
        <v>1</v>
      </c>
      <c r="M29">
        <v>821032</v>
      </c>
      <c r="N29">
        <v>1</v>
      </c>
    </row>
    <row r="30" spans="1:14" x14ac:dyDescent="0.25">
      <c r="A30">
        <v>18</v>
      </c>
      <c r="B30" t="s">
        <v>29</v>
      </c>
      <c r="C30" t="s">
        <v>5</v>
      </c>
      <c r="D30" t="s">
        <v>6</v>
      </c>
      <c r="J30" s="2"/>
      <c r="K30" t="s">
        <v>80</v>
      </c>
      <c r="L30">
        <v>39</v>
      </c>
      <c r="M30">
        <v>822530</v>
      </c>
      <c r="N30">
        <v>1</v>
      </c>
    </row>
    <row r="31" spans="1:14" x14ac:dyDescent="0.25">
      <c r="A31">
        <v>36</v>
      </c>
      <c r="B31" t="s">
        <v>49</v>
      </c>
      <c r="C31" t="s">
        <v>12</v>
      </c>
      <c r="D31" t="s">
        <v>16</v>
      </c>
      <c r="J31" s="2"/>
      <c r="K31" t="s">
        <v>81</v>
      </c>
      <c r="L31">
        <v>24</v>
      </c>
      <c r="M31">
        <v>834063</v>
      </c>
      <c r="N31">
        <v>1</v>
      </c>
    </row>
    <row r="32" spans="1:14" x14ac:dyDescent="0.25">
      <c r="A32">
        <v>34</v>
      </c>
      <c r="B32" t="s">
        <v>47</v>
      </c>
      <c r="C32" t="s">
        <v>36</v>
      </c>
      <c r="D32" t="s">
        <v>6</v>
      </c>
      <c r="J32" s="2"/>
      <c r="K32" t="s">
        <v>81</v>
      </c>
      <c r="L32">
        <v>9</v>
      </c>
      <c r="M32">
        <v>838495</v>
      </c>
      <c r="N32">
        <v>1</v>
      </c>
    </row>
    <row r="33" spans="1:14" x14ac:dyDescent="0.25">
      <c r="A33">
        <v>32</v>
      </c>
      <c r="B33" t="s">
        <v>45</v>
      </c>
      <c r="C33" t="s">
        <v>5</v>
      </c>
      <c r="D33" t="s">
        <v>10</v>
      </c>
      <c r="J33" s="2"/>
      <c r="K33" t="s">
        <v>82</v>
      </c>
      <c r="L33">
        <v>26</v>
      </c>
      <c r="M33">
        <v>927404</v>
      </c>
      <c r="N33">
        <v>1</v>
      </c>
    </row>
    <row r="34" spans="1:14" x14ac:dyDescent="0.25">
      <c r="A34">
        <v>42</v>
      </c>
      <c r="B34" t="s">
        <v>55</v>
      </c>
      <c r="C34" t="s">
        <v>12</v>
      </c>
      <c r="D34" t="s">
        <v>10</v>
      </c>
      <c r="J34" s="2"/>
      <c r="K34" t="s">
        <v>79</v>
      </c>
      <c r="L34">
        <v>8</v>
      </c>
      <c r="M34">
        <v>946027</v>
      </c>
      <c r="N34">
        <v>1</v>
      </c>
    </row>
    <row r="35" spans="1:14" x14ac:dyDescent="0.25">
      <c r="A35">
        <v>22</v>
      </c>
      <c r="B35" t="s">
        <v>34</v>
      </c>
      <c r="C35" t="s">
        <v>5</v>
      </c>
      <c r="D35" t="s">
        <v>10</v>
      </c>
      <c r="J35" s="2"/>
      <c r="K35" t="s">
        <v>81</v>
      </c>
      <c r="L35">
        <v>23</v>
      </c>
      <c r="M35">
        <v>962461</v>
      </c>
      <c r="N35">
        <v>1</v>
      </c>
    </row>
    <row r="36" spans="1:14" x14ac:dyDescent="0.25">
      <c r="A36">
        <v>2</v>
      </c>
      <c r="B36" t="s">
        <v>7</v>
      </c>
      <c r="C36" t="s">
        <v>8</v>
      </c>
      <c r="D36" t="s">
        <v>6</v>
      </c>
      <c r="J36" s="2"/>
      <c r="K36" t="s">
        <v>80</v>
      </c>
      <c r="L36">
        <v>10</v>
      </c>
      <c r="M36">
        <v>978355</v>
      </c>
      <c r="N36">
        <v>1</v>
      </c>
    </row>
    <row r="37" spans="1:14" x14ac:dyDescent="0.25">
      <c r="A37">
        <v>1</v>
      </c>
      <c r="B37" t="s">
        <v>4</v>
      </c>
      <c r="C37" t="s">
        <v>5</v>
      </c>
      <c r="D37" t="s">
        <v>6</v>
      </c>
      <c r="J37" s="2"/>
      <c r="K37" t="s">
        <v>80</v>
      </c>
      <c r="L37">
        <v>20</v>
      </c>
      <c r="M37">
        <v>986917</v>
      </c>
      <c r="N37">
        <v>1</v>
      </c>
    </row>
    <row r="38" spans="1:14" x14ac:dyDescent="0.25">
      <c r="A38">
        <v>33</v>
      </c>
      <c r="B38" t="s">
        <v>46</v>
      </c>
      <c r="C38" t="s">
        <v>5</v>
      </c>
      <c r="D38" t="s">
        <v>10</v>
      </c>
      <c r="J38" s="2"/>
      <c r="K38" t="s">
        <v>80</v>
      </c>
      <c r="L38">
        <v>40</v>
      </c>
      <c r="M38">
        <v>101043</v>
      </c>
      <c r="N38">
        <v>2</v>
      </c>
    </row>
    <row r="39" spans="1:14" x14ac:dyDescent="0.25">
      <c r="A39">
        <v>23</v>
      </c>
      <c r="B39" t="s">
        <v>35</v>
      </c>
      <c r="C39" t="s">
        <v>36</v>
      </c>
      <c r="D39" t="s">
        <v>6</v>
      </c>
      <c r="J39" s="2"/>
      <c r="K39" t="s">
        <v>79</v>
      </c>
      <c r="L39">
        <v>19</v>
      </c>
      <c r="M39">
        <v>126586</v>
      </c>
      <c r="N39">
        <v>2</v>
      </c>
    </row>
    <row r="40" spans="1:14" x14ac:dyDescent="0.25">
      <c r="A40">
        <v>25</v>
      </c>
      <c r="B40" t="s">
        <v>38</v>
      </c>
      <c r="C40" t="s">
        <v>5</v>
      </c>
      <c r="D40" t="s">
        <v>6</v>
      </c>
      <c r="J40" s="2"/>
      <c r="K40" t="s">
        <v>79</v>
      </c>
      <c r="L40">
        <v>19</v>
      </c>
      <c r="M40">
        <v>128065</v>
      </c>
      <c r="N40">
        <v>2</v>
      </c>
    </row>
    <row r="41" spans="1:14" x14ac:dyDescent="0.25">
      <c r="A41">
        <v>28</v>
      </c>
      <c r="B41" t="s">
        <v>41</v>
      </c>
      <c r="C41" t="s">
        <v>12</v>
      </c>
      <c r="D41" t="s">
        <v>13</v>
      </c>
      <c r="J41" s="2"/>
      <c r="K41" t="s">
        <v>81</v>
      </c>
      <c r="L41">
        <v>18</v>
      </c>
      <c r="M41">
        <v>132969</v>
      </c>
      <c r="N41">
        <v>2</v>
      </c>
    </row>
    <row r="42" spans="1:14" x14ac:dyDescent="0.25">
      <c r="A42">
        <v>30</v>
      </c>
      <c r="B42" t="s">
        <v>43</v>
      </c>
      <c r="C42" t="s">
        <v>8</v>
      </c>
      <c r="D42" t="s">
        <v>13</v>
      </c>
      <c r="J42" s="2"/>
      <c r="K42" t="s">
        <v>80</v>
      </c>
      <c r="L42">
        <v>21</v>
      </c>
      <c r="M42">
        <v>155971</v>
      </c>
      <c r="N42">
        <v>2</v>
      </c>
    </row>
    <row r="43" spans="1:14" x14ac:dyDescent="0.25">
      <c r="A43">
        <v>31</v>
      </c>
      <c r="B43" t="s">
        <v>44</v>
      </c>
      <c r="C43" t="s">
        <v>8</v>
      </c>
      <c r="D43" t="s">
        <v>13</v>
      </c>
      <c r="J43" s="2"/>
      <c r="K43" t="s">
        <v>80</v>
      </c>
      <c r="L43">
        <v>23</v>
      </c>
      <c r="M43">
        <v>161950</v>
      </c>
      <c r="N43">
        <v>2</v>
      </c>
    </row>
    <row r="44" spans="1:14" x14ac:dyDescent="0.25">
      <c r="J44" s="2"/>
      <c r="K44" t="s">
        <v>82</v>
      </c>
      <c r="L44">
        <v>10</v>
      </c>
      <c r="M44">
        <v>184385</v>
      </c>
      <c r="N44">
        <v>2</v>
      </c>
    </row>
    <row r="45" spans="1:14" x14ac:dyDescent="0.25">
      <c r="J45" s="2"/>
      <c r="K45" t="s">
        <v>80</v>
      </c>
      <c r="L45">
        <v>42</v>
      </c>
      <c r="M45">
        <v>188340</v>
      </c>
      <c r="N45">
        <v>2</v>
      </c>
    </row>
    <row r="46" spans="1:14" x14ac:dyDescent="0.25">
      <c r="J46" s="2"/>
      <c r="K46" t="s">
        <v>79</v>
      </c>
      <c r="L46">
        <v>18</v>
      </c>
      <c r="M46">
        <v>244815</v>
      </c>
      <c r="N46">
        <v>2</v>
      </c>
    </row>
    <row r="47" spans="1:14" x14ac:dyDescent="0.25">
      <c r="J47" s="2"/>
      <c r="K47" t="s">
        <v>82</v>
      </c>
      <c r="L47">
        <v>39</v>
      </c>
      <c r="M47">
        <v>261597</v>
      </c>
      <c r="N47">
        <v>2</v>
      </c>
    </row>
    <row r="48" spans="1:14" x14ac:dyDescent="0.25">
      <c r="J48" s="2"/>
      <c r="K48" t="s">
        <v>80</v>
      </c>
      <c r="L48">
        <v>19</v>
      </c>
      <c r="M48">
        <v>318555</v>
      </c>
      <c r="N48">
        <v>2</v>
      </c>
    </row>
    <row r="49" spans="10:14" x14ac:dyDescent="0.25">
      <c r="J49" s="2"/>
      <c r="K49" t="s">
        <v>79</v>
      </c>
      <c r="L49">
        <v>4</v>
      </c>
      <c r="M49">
        <v>348564</v>
      </c>
      <c r="N49">
        <v>2</v>
      </c>
    </row>
    <row r="50" spans="10:14" x14ac:dyDescent="0.25">
      <c r="J50" s="2"/>
      <c r="K50" t="s">
        <v>79</v>
      </c>
      <c r="L50">
        <v>18</v>
      </c>
      <c r="M50">
        <v>377974</v>
      </c>
      <c r="N50">
        <v>2</v>
      </c>
    </row>
    <row r="51" spans="10:14" x14ac:dyDescent="0.25">
      <c r="J51" s="2"/>
      <c r="K51" t="s">
        <v>81</v>
      </c>
      <c r="L51">
        <v>29</v>
      </c>
      <c r="M51">
        <v>400917</v>
      </c>
      <c r="N51">
        <v>2</v>
      </c>
    </row>
    <row r="52" spans="10:14" x14ac:dyDescent="0.25">
      <c r="J52" s="2"/>
      <c r="K52" t="s">
        <v>82</v>
      </c>
      <c r="L52">
        <v>5</v>
      </c>
      <c r="M52">
        <v>464964</v>
      </c>
      <c r="N52">
        <v>2</v>
      </c>
    </row>
    <row r="53" spans="10:14" x14ac:dyDescent="0.25">
      <c r="J53" s="2"/>
      <c r="K53" t="s">
        <v>79</v>
      </c>
      <c r="L53">
        <v>39</v>
      </c>
      <c r="M53">
        <v>468312</v>
      </c>
      <c r="N53">
        <v>2</v>
      </c>
    </row>
    <row r="54" spans="10:14" x14ac:dyDescent="0.25">
      <c r="J54" s="2"/>
      <c r="K54" t="s">
        <v>82</v>
      </c>
      <c r="L54">
        <v>9</v>
      </c>
      <c r="M54">
        <v>562263</v>
      </c>
      <c r="N54">
        <v>2</v>
      </c>
    </row>
    <row r="55" spans="10:14" x14ac:dyDescent="0.25">
      <c r="J55" s="2"/>
      <c r="K55" t="s">
        <v>82</v>
      </c>
      <c r="L55">
        <v>26</v>
      </c>
      <c r="M55">
        <v>597261</v>
      </c>
      <c r="N55">
        <v>2</v>
      </c>
    </row>
    <row r="56" spans="10:14" x14ac:dyDescent="0.25">
      <c r="J56" s="2"/>
      <c r="K56" t="s">
        <v>81</v>
      </c>
      <c r="L56">
        <v>39</v>
      </c>
      <c r="M56">
        <v>610186</v>
      </c>
      <c r="N56">
        <v>2</v>
      </c>
    </row>
    <row r="57" spans="10:14" x14ac:dyDescent="0.25">
      <c r="J57" s="2"/>
      <c r="K57" t="s">
        <v>81</v>
      </c>
      <c r="L57">
        <v>42</v>
      </c>
      <c r="M57">
        <v>622538</v>
      </c>
      <c r="N57">
        <v>2</v>
      </c>
    </row>
    <row r="58" spans="10:14" x14ac:dyDescent="0.25">
      <c r="J58" s="2"/>
      <c r="K58" t="s">
        <v>82</v>
      </c>
      <c r="L58">
        <v>19</v>
      </c>
      <c r="M58">
        <v>637227</v>
      </c>
      <c r="N58">
        <v>2</v>
      </c>
    </row>
    <row r="59" spans="10:14" x14ac:dyDescent="0.25">
      <c r="J59" s="2"/>
      <c r="K59" t="s">
        <v>82</v>
      </c>
      <c r="L59">
        <v>40</v>
      </c>
      <c r="M59">
        <v>645370</v>
      </c>
      <c r="N59">
        <v>2</v>
      </c>
    </row>
    <row r="60" spans="10:14" x14ac:dyDescent="0.25">
      <c r="J60" s="2"/>
      <c r="K60" t="s">
        <v>79</v>
      </c>
      <c r="L60">
        <v>24</v>
      </c>
      <c r="M60">
        <v>648752</v>
      </c>
      <c r="N60">
        <v>2</v>
      </c>
    </row>
    <row r="61" spans="10:14" x14ac:dyDescent="0.25">
      <c r="J61" s="2"/>
      <c r="K61" t="s">
        <v>82</v>
      </c>
      <c r="L61">
        <v>11</v>
      </c>
      <c r="M61">
        <v>659651</v>
      </c>
      <c r="N61">
        <v>2</v>
      </c>
    </row>
    <row r="62" spans="10:14" x14ac:dyDescent="0.25">
      <c r="J62" s="2"/>
      <c r="K62" t="s">
        <v>82</v>
      </c>
      <c r="L62">
        <v>27</v>
      </c>
      <c r="M62">
        <v>661440</v>
      </c>
      <c r="N62">
        <v>2</v>
      </c>
    </row>
    <row r="63" spans="10:14" x14ac:dyDescent="0.25">
      <c r="J63" s="2"/>
      <c r="K63" t="s">
        <v>82</v>
      </c>
      <c r="L63">
        <v>5</v>
      </c>
      <c r="M63">
        <v>697023</v>
      </c>
      <c r="N63">
        <v>2</v>
      </c>
    </row>
    <row r="64" spans="10:14" x14ac:dyDescent="0.25">
      <c r="J64" s="2"/>
      <c r="K64" t="s">
        <v>81</v>
      </c>
      <c r="L64">
        <v>14</v>
      </c>
      <c r="M64">
        <v>727579</v>
      </c>
      <c r="N64">
        <v>2</v>
      </c>
    </row>
    <row r="65" spans="10:14" x14ac:dyDescent="0.25">
      <c r="J65" s="2"/>
      <c r="K65" t="s">
        <v>82</v>
      </c>
      <c r="L65">
        <v>8</v>
      </c>
      <c r="M65">
        <v>746410</v>
      </c>
      <c r="N65">
        <v>2</v>
      </c>
    </row>
    <row r="66" spans="10:14" x14ac:dyDescent="0.25">
      <c r="J66" s="2"/>
      <c r="K66" t="s">
        <v>81</v>
      </c>
      <c r="L66">
        <v>33</v>
      </c>
      <c r="M66">
        <v>749130</v>
      </c>
      <c r="N66">
        <v>2</v>
      </c>
    </row>
    <row r="67" spans="10:14" x14ac:dyDescent="0.25">
      <c r="J67" s="2"/>
      <c r="K67" t="s">
        <v>80</v>
      </c>
      <c r="L67">
        <v>4</v>
      </c>
      <c r="M67">
        <v>756946</v>
      </c>
      <c r="N67">
        <v>2</v>
      </c>
    </row>
    <row r="68" spans="10:14" x14ac:dyDescent="0.25">
      <c r="J68" s="2"/>
      <c r="K68" t="s">
        <v>79</v>
      </c>
      <c r="L68">
        <v>20</v>
      </c>
      <c r="M68">
        <v>758722</v>
      </c>
      <c r="N68">
        <v>2</v>
      </c>
    </row>
    <row r="69" spans="10:14" x14ac:dyDescent="0.25">
      <c r="J69" s="2"/>
      <c r="K69" t="s">
        <v>82</v>
      </c>
      <c r="L69">
        <v>16</v>
      </c>
      <c r="M69">
        <v>776586</v>
      </c>
      <c r="N69">
        <v>2</v>
      </c>
    </row>
    <row r="70" spans="10:14" x14ac:dyDescent="0.25">
      <c r="J70" s="2"/>
      <c r="K70" t="s">
        <v>79</v>
      </c>
      <c r="L70">
        <v>22</v>
      </c>
      <c r="M70">
        <v>779691</v>
      </c>
      <c r="N70">
        <v>2</v>
      </c>
    </row>
    <row r="71" spans="10:14" x14ac:dyDescent="0.25">
      <c r="J71" s="2"/>
      <c r="K71" t="s">
        <v>80</v>
      </c>
      <c r="L71">
        <v>18</v>
      </c>
      <c r="M71">
        <v>781002</v>
      </c>
      <c r="N71">
        <v>2</v>
      </c>
    </row>
    <row r="72" spans="10:14" x14ac:dyDescent="0.25">
      <c r="J72" s="2"/>
      <c r="K72" t="s">
        <v>82</v>
      </c>
      <c r="L72">
        <v>12</v>
      </c>
      <c r="M72">
        <v>812455</v>
      </c>
      <c r="N72">
        <v>2</v>
      </c>
    </row>
    <row r="73" spans="10:14" x14ac:dyDescent="0.25">
      <c r="J73" s="2"/>
      <c r="K73" t="s">
        <v>79</v>
      </c>
      <c r="L73">
        <v>39</v>
      </c>
      <c r="M73">
        <v>845548</v>
      </c>
      <c r="N73">
        <v>2</v>
      </c>
    </row>
    <row r="74" spans="10:14" x14ac:dyDescent="0.25">
      <c r="J74" s="2"/>
      <c r="K74" t="s">
        <v>79</v>
      </c>
      <c r="L74">
        <v>24</v>
      </c>
      <c r="M74">
        <v>882759</v>
      </c>
      <c r="N74">
        <v>2</v>
      </c>
    </row>
    <row r="75" spans="10:14" x14ac:dyDescent="0.25">
      <c r="J75" s="2"/>
      <c r="K75" t="s">
        <v>79</v>
      </c>
      <c r="L75">
        <v>4</v>
      </c>
      <c r="M75">
        <v>897960</v>
      </c>
      <c r="N75">
        <v>2</v>
      </c>
    </row>
    <row r="76" spans="10:14" x14ac:dyDescent="0.25">
      <c r="J76" s="2"/>
      <c r="K76" t="s">
        <v>82</v>
      </c>
      <c r="L76">
        <v>10</v>
      </c>
      <c r="M76">
        <v>901731</v>
      </c>
      <c r="N76">
        <v>2</v>
      </c>
    </row>
    <row r="77" spans="10:14" x14ac:dyDescent="0.25">
      <c r="J77" s="2"/>
      <c r="K77" t="s">
        <v>82</v>
      </c>
      <c r="L77">
        <v>39</v>
      </c>
      <c r="M77">
        <v>913986</v>
      </c>
      <c r="N77">
        <v>2</v>
      </c>
    </row>
    <row r="78" spans="10:14" x14ac:dyDescent="0.25">
      <c r="J78" s="2"/>
      <c r="K78" t="s">
        <v>79</v>
      </c>
      <c r="L78">
        <v>25</v>
      </c>
      <c r="M78">
        <v>914395</v>
      </c>
      <c r="N78">
        <v>2</v>
      </c>
    </row>
    <row r="79" spans="10:14" x14ac:dyDescent="0.25">
      <c r="J79" s="2"/>
      <c r="K79" t="s">
        <v>79</v>
      </c>
      <c r="L79">
        <v>9</v>
      </c>
      <c r="M79">
        <v>967469</v>
      </c>
      <c r="N79">
        <v>2</v>
      </c>
    </row>
    <row r="80" spans="10:14" x14ac:dyDescent="0.25">
      <c r="J80" s="2"/>
      <c r="K80" t="s">
        <v>79</v>
      </c>
      <c r="L80">
        <v>27</v>
      </c>
      <c r="M80">
        <v>985541</v>
      </c>
      <c r="N80">
        <v>2</v>
      </c>
    </row>
    <row r="81" spans="10:14" x14ac:dyDescent="0.25">
      <c r="J81" s="2"/>
      <c r="K81" t="s">
        <v>82</v>
      </c>
      <c r="L81">
        <v>6</v>
      </c>
      <c r="M81">
        <v>63354</v>
      </c>
      <c r="N81">
        <v>3</v>
      </c>
    </row>
    <row r="82" spans="10:14" x14ac:dyDescent="0.25">
      <c r="J82" s="2"/>
      <c r="K82" t="s">
        <v>82</v>
      </c>
      <c r="L82">
        <v>18</v>
      </c>
      <c r="M82">
        <v>69273</v>
      </c>
      <c r="N82">
        <v>3</v>
      </c>
    </row>
    <row r="83" spans="10:14" x14ac:dyDescent="0.25">
      <c r="J83" s="2"/>
      <c r="K83" t="s">
        <v>82</v>
      </c>
      <c r="L83">
        <v>28</v>
      </c>
      <c r="M83">
        <v>80919</v>
      </c>
      <c r="N83">
        <v>3</v>
      </c>
    </row>
    <row r="84" spans="10:14" x14ac:dyDescent="0.25">
      <c r="J84" s="2"/>
      <c r="K84" t="s">
        <v>79</v>
      </c>
      <c r="L84">
        <v>6</v>
      </c>
      <c r="M84">
        <v>81353</v>
      </c>
      <c r="N84">
        <v>3</v>
      </c>
    </row>
    <row r="85" spans="10:14" x14ac:dyDescent="0.25">
      <c r="J85" s="2"/>
      <c r="K85" t="s">
        <v>80</v>
      </c>
      <c r="L85">
        <v>6</v>
      </c>
      <c r="M85">
        <v>171721</v>
      </c>
      <c r="N85">
        <v>3</v>
      </c>
    </row>
    <row r="86" spans="10:14" x14ac:dyDescent="0.25">
      <c r="J86" s="2"/>
      <c r="K86" t="s">
        <v>80</v>
      </c>
      <c r="L86">
        <v>25</v>
      </c>
      <c r="M86">
        <v>191052</v>
      </c>
      <c r="N86">
        <v>3</v>
      </c>
    </row>
    <row r="87" spans="10:14" x14ac:dyDescent="0.25">
      <c r="J87" s="2"/>
      <c r="K87" t="s">
        <v>80</v>
      </c>
      <c r="L87">
        <v>12</v>
      </c>
      <c r="M87">
        <v>199534</v>
      </c>
      <c r="N87">
        <v>3</v>
      </c>
    </row>
    <row r="88" spans="10:14" x14ac:dyDescent="0.25">
      <c r="J88" s="2"/>
      <c r="K88" t="s">
        <v>79</v>
      </c>
      <c r="L88">
        <v>34</v>
      </c>
      <c r="M88">
        <v>203376</v>
      </c>
      <c r="N88">
        <v>3</v>
      </c>
    </row>
    <row r="89" spans="10:14" x14ac:dyDescent="0.25">
      <c r="J89" s="2"/>
      <c r="K89" t="s">
        <v>80</v>
      </c>
      <c r="L89">
        <v>41</v>
      </c>
      <c r="M89">
        <v>245088</v>
      </c>
      <c r="N89">
        <v>3</v>
      </c>
    </row>
    <row r="90" spans="10:14" x14ac:dyDescent="0.25">
      <c r="J90" s="2"/>
      <c r="K90" t="s">
        <v>82</v>
      </c>
      <c r="L90">
        <v>5</v>
      </c>
      <c r="M90">
        <v>291899</v>
      </c>
      <c r="N90">
        <v>3</v>
      </c>
    </row>
    <row r="91" spans="10:14" x14ac:dyDescent="0.25">
      <c r="J91" s="2"/>
      <c r="K91" t="s">
        <v>80</v>
      </c>
      <c r="L91">
        <v>12</v>
      </c>
      <c r="M91">
        <v>317160</v>
      </c>
      <c r="N91">
        <v>3</v>
      </c>
    </row>
    <row r="92" spans="10:14" x14ac:dyDescent="0.25">
      <c r="J92" s="2"/>
      <c r="K92" t="s">
        <v>81</v>
      </c>
      <c r="L92">
        <v>42</v>
      </c>
      <c r="M92">
        <v>333514</v>
      </c>
      <c r="N92">
        <v>3</v>
      </c>
    </row>
    <row r="93" spans="10:14" x14ac:dyDescent="0.25">
      <c r="J93" s="2"/>
      <c r="K93" t="s">
        <v>79</v>
      </c>
      <c r="L93">
        <v>41</v>
      </c>
      <c r="M93">
        <v>340436</v>
      </c>
      <c r="N93">
        <v>3</v>
      </c>
    </row>
    <row r="94" spans="10:14" x14ac:dyDescent="0.25">
      <c r="J94" s="2"/>
      <c r="K94" t="s">
        <v>80</v>
      </c>
      <c r="L94">
        <v>4</v>
      </c>
      <c r="M94">
        <v>374044</v>
      </c>
      <c r="N94">
        <v>3</v>
      </c>
    </row>
    <row r="95" spans="10:14" x14ac:dyDescent="0.25">
      <c r="J95" s="2"/>
      <c r="K95" t="s">
        <v>80</v>
      </c>
      <c r="L95">
        <v>10</v>
      </c>
      <c r="M95">
        <v>402040</v>
      </c>
      <c r="N95">
        <v>3</v>
      </c>
    </row>
    <row r="96" spans="10:14" x14ac:dyDescent="0.25">
      <c r="J96" s="2"/>
      <c r="K96" t="s">
        <v>82</v>
      </c>
      <c r="L96">
        <v>31</v>
      </c>
      <c r="M96">
        <v>413379</v>
      </c>
      <c r="N96">
        <v>3</v>
      </c>
    </row>
    <row r="97" spans="10:14" x14ac:dyDescent="0.25">
      <c r="J97" s="2"/>
      <c r="K97" t="s">
        <v>79</v>
      </c>
      <c r="L97">
        <v>4</v>
      </c>
      <c r="M97">
        <v>423053</v>
      </c>
      <c r="N97">
        <v>3</v>
      </c>
    </row>
    <row r="98" spans="10:14" x14ac:dyDescent="0.25">
      <c r="J98" s="2"/>
      <c r="K98" t="s">
        <v>81</v>
      </c>
      <c r="L98">
        <v>19</v>
      </c>
      <c r="M98">
        <v>425159</v>
      </c>
      <c r="N98">
        <v>3</v>
      </c>
    </row>
    <row r="99" spans="10:14" x14ac:dyDescent="0.25">
      <c r="J99" s="2"/>
      <c r="K99" t="s">
        <v>82</v>
      </c>
      <c r="L99">
        <v>33</v>
      </c>
      <c r="M99">
        <v>432993</v>
      </c>
      <c r="N99">
        <v>3</v>
      </c>
    </row>
    <row r="100" spans="10:14" x14ac:dyDescent="0.25">
      <c r="J100" s="2"/>
      <c r="K100" t="s">
        <v>81</v>
      </c>
      <c r="L100">
        <v>22</v>
      </c>
      <c r="M100">
        <v>469901</v>
      </c>
      <c r="N100">
        <v>3</v>
      </c>
    </row>
    <row r="101" spans="10:14" x14ac:dyDescent="0.25">
      <c r="J101" s="2"/>
      <c r="K101" t="s">
        <v>80</v>
      </c>
      <c r="L101">
        <v>29</v>
      </c>
      <c r="M101">
        <v>481490</v>
      </c>
      <c r="N101">
        <v>3</v>
      </c>
    </row>
    <row r="102" spans="10:14" x14ac:dyDescent="0.25">
      <c r="J102" s="2"/>
      <c r="K102" t="s">
        <v>81</v>
      </c>
      <c r="L102">
        <v>1</v>
      </c>
      <c r="M102">
        <v>519117</v>
      </c>
      <c r="N102">
        <v>3</v>
      </c>
    </row>
    <row r="103" spans="10:14" x14ac:dyDescent="0.25">
      <c r="J103" s="2"/>
      <c r="K103" t="s">
        <v>81</v>
      </c>
      <c r="L103">
        <v>40</v>
      </c>
      <c r="M103">
        <v>528830</v>
      </c>
      <c r="N103">
        <v>3</v>
      </c>
    </row>
    <row r="104" spans="10:14" x14ac:dyDescent="0.25">
      <c r="J104" s="2"/>
      <c r="K104" t="s">
        <v>81</v>
      </c>
      <c r="L104">
        <v>28</v>
      </c>
      <c r="M104">
        <v>564058</v>
      </c>
      <c r="N104">
        <v>3</v>
      </c>
    </row>
    <row r="105" spans="10:14" x14ac:dyDescent="0.25">
      <c r="J105" s="2"/>
      <c r="K105" t="s">
        <v>81</v>
      </c>
      <c r="L105">
        <v>19</v>
      </c>
      <c r="M105">
        <v>569142</v>
      </c>
      <c r="N105">
        <v>3</v>
      </c>
    </row>
    <row r="106" spans="10:14" x14ac:dyDescent="0.25">
      <c r="J106" s="2"/>
      <c r="K106" t="s">
        <v>79</v>
      </c>
      <c r="L106">
        <v>5</v>
      </c>
      <c r="M106">
        <v>578214</v>
      </c>
      <c r="N106">
        <v>3</v>
      </c>
    </row>
    <row r="107" spans="10:14" x14ac:dyDescent="0.25">
      <c r="J107" s="2"/>
      <c r="K107" t="s">
        <v>80</v>
      </c>
      <c r="L107">
        <v>11</v>
      </c>
      <c r="M107">
        <v>599891</v>
      </c>
      <c r="N107">
        <v>3</v>
      </c>
    </row>
    <row r="108" spans="10:14" x14ac:dyDescent="0.25">
      <c r="J108" s="2"/>
      <c r="K108" t="s">
        <v>81</v>
      </c>
      <c r="L108">
        <v>16</v>
      </c>
      <c r="M108">
        <v>600078</v>
      </c>
      <c r="N108">
        <v>3</v>
      </c>
    </row>
    <row r="109" spans="10:14" x14ac:dyDescent="0.25">
      <c r="J109" s="2"/>
      <c r="K109" t="s">
        <v>82</v>
      </c>
      <c r="L109">
        <v>22</v>
      </c>
      <c r="M109">
        <v>608013</v>
      </c>
      <c r="N109">
        <v>3</v>
      </c>
    </row>
    <row r="110" spans="10:14" x14ac:dyDescent="0.25">
      <c r="J110" s="2"/>
      <c r="K110" t="s">
        <v>82</v>
      </c>
      <c r="L110">
        <v>22</v>
      </c>
      <c r="M110">
        <v>611599</v>
      </c>
      <c r="N110">
        <v>3</v>
      </c>
    </row>
    <row r="111" spans="10:14" x14ac:dyDescent="0.25">
      <c r="J111" s="2"/>
      <c r="K111" t="s">
        <v>79</v>
      </c>
      <c r="L111">
        <v>2</v>
      </c>
      <c r="M111">
        <v>635156</v>
      </c>
      <c r="N111">
        <v>3</v>
      </c>
    </row>
    <row r="112" spans="10:14" x14ac:dyDescent="0.25">
      <c r="J112" s="2"/>
      <c r="K112" t="s">
        <v>82</v>
      </c>
      <c r="L112">
        <v>18</v>
      </c>
      <c r="M112">
        <v>665004</v>
      </c>
      <c r="N112">
        <v>3</v>
      </c>
    </row>
    <row r="113" spans="10:14" x14ac:dyDescent="0.25">
      <c r="J113" s="2"/>
      <c r="K113" t="s">
        <v>80</v>
      </c>
      <c r="L113">
        <v>25</v>
      </c>
      <c r="M113">
        <v>667681</v>
      </c>
      <c r="N113">
        <v>3</v>
      </c>
    </row>
    <row r="114" spans="10:14" x14ac:dyDescent="0.25">
      <c r="J114" s="2"/>
      <c r="K114" t="s">
        <v>81</v>
      </c>
      <c r="L114">
        <v>30</v>
      </c>
      <c r="M114">
        <v>668300</v>
      </c>
      <c r="N114">
        <v>3</v>
      </c>
    </row>
    <row r="115" spans="10:14" x14ac:dyDescent="0.25">
      <c r="J115" s="2"/>
      <c r="K115" t="s">
        <v>80</v>
      </c>
      <c r="L115">
        <v>42</v>
      </c>
      <c r="M115">
        <v>688873</v>
      </c>
      <c r="N115">
        <v>3</v>
      </c>
    </row>
    <row r="116" spans="10:14" x14ac:dyDescent="0.25">
      <c r="J116" s="2"/>
      <c r="K116" t="s">
        <v>81</v>
      </c>
      <c r="L116">
        <v>7</v>
      </c>
      <c r="M116">
        <v>693324</v>
      </c>
      <c r="N116">
        <v>3</v>
      </c>
    </row>
    <row r="117" spans="10:14" x14ac:dyDescent="0.25">
      <c r="J117" s="2"/>
      <c r="K117" t="s">
        <v>79</v>
      </c>
      <c r="L117">
        <v>8</v>
      </c>
      <c r="M117">
        <v>701949</v>
      </c>
      <c r="N117">
        <v>3</v>
      </c>
    </row>
    <row r="118" spans="10:14" x14ac:dyDescent="0.25">
      <c r="J118" s="2"/>
      <c r="K118" t="s">
        <v>80</v>
      </c>
      <c r="L118">
        <v>12</v>
      </c>
      <c r="M118">
        <v>712342</v>
      </c>
      <c r="N118">
        <v>3</v>
      </c>
    </row>
    <row r="119" spans="10:14" x14ac:dyDescent="0.25">
      <c r="J119" s="2"/>
      <c r="K119" t="s">
        <v>82</v>
      </c>
      <c r="L119">
        <v>36</v>
      </c>
      <c r="M119">
        <v>714904</v>
      </c>
      <c r="N119">
        <v>3</v>
      </c>
    </row>
    <row r="120" spans="10:14" x14ac:dyDescent="0.25">
      <c r="J120" s="2"/>
      <c r="K120" t="s">
        <v>81</v>
      </c>
      <c r="L120">
        <v>3</v>
      </c>
      <c r="M120">
        <v>768554</v>
      </c>
      <c r="N120">
        <v>3</v>
      </c>
    </row>
    <row r="121" spans="10:14" x14ac:dyDescent="0.25">
      <c r="J121" s="2"/>
      <c r="K121" t="s">
        <v>82</v>
      </c>
      <c r="L121">
        <v>15</v>
      </c>
      <c r="M121">
        <v>773344</v>
      </c>
      <c r="N121">
        <v>3</v>
      </c>
    </row>
    <row r="122" spans="10:14" x14ac:dyDescent="0.25">
      <c r="J122" s="2"/>
      <c r="K122" t="s">
        <v>81</v>
      </c>
      <c r="L122">
        <v>14</v>
      </c>
      <c r="M122">
        <v>776080</v>
      </c>
      <c r="N122">
        <v>3</v>
      </c>
    </row>
    <row r="123" spans="10:14" x14ac:dyDescent="0.25">
      <c r="J123" s="2"/>
      <c r="K123" t="s">
        <v>82</v>
      </c>
      <c r="L123">
        <v>28</v>
      </c>
      <c r="M123">
        <v>779918</v>
      </c>
      <c r="N123">
        <v>3</v>
      </c>
    </row>
    <row r="124" spans="10:14" x14ac:dyDescent="0.25">
      <c r="J124" s="2"/>
      <c r="K124" t="s">
        <v>81</v>
      </c>
      <c r="L124">
        <v>27</v>
      </c>
      <c r="M124">
        <v>806276</v>
      </c>
      <c r="N124">
        <v>3</v>
      </c>
    </row>
    <row r="125" spans="10:14" x14ac:dyDescent="0.25">
      <c r="J125" s="2"/>
      <c r="K125" t="s">
        <v>82</v>
      </c>
      <c r="L125">
        <v>3</v>
      </c>
      <c r="M125">
        <v>807430</v>
      </c>
      <c r="N125">
        <v>3</v>
      </c>
    </row>
    <row r="126" spans="10:14" x14ac:dyDescent="0.25">
      <c r="J126" s="2"/>
      <c r="K126" t="s">
        <v>82</v>
      </c>
      <c r="L126">
        <v>9</v>
      </c>
      <c r="M126">
        <v>866500</v>
      </c>
      <c r="N126">
        <v>3</v>
      </c>
    </row>
    <row r="127" spans="10:14" x14ac:dyDescent="0.25">
      <c r="J127" s="2"/>
      <c r="K127" t="s">
        <v>81</v>
      </c>
      <c r="L127">
        <v>5</v>
      </c>
      <c r="M127">
        <v>881457</v>
      </c>
      <c r="N127">
        <v>3</v>
      </c>
    </row>
    <row r="128" spans="10:14" x14ac:dyDescent="0.25">
      <c r="J128" s="2"/>
      <c r="K128" t="s">
        <v>80</v>
      </c>
      <c r="L128">
        <v>34</v>
      </c>
      <c r="M128">
        <v>896235</v>
      </c>
      <c r="N128">
        <v>3</v>
      </c>
    </row>
    <row r="129" spans="10:14" x14ac:dyDescent="0.25">
      <c r="J129" s="2"/>
      <c r="K129" t="s">
        <v>80</v>
      </c>
      <c r="L129">
        <v>35</v>
      </c>
      <c r="M129">
        <v>903833</v>
      </c>
      <c r="N129">
        <v>3</v>
      </c>
    </row>
    <row r="130" spans="10:14" x14ac:dyDescent="0.25">
      <c r="J130" s="2"/>
      <c r="K130" t="s">
        <v>81</v>
      </c>
      <c r="L130">
        <v>5</v>
      </c>
      <c r="M130">
        <v>920020</v>
      </c>
      <c r="N130">
        <v>3</v>
      </c>
    </row>
    <row r="131" spans="10:14" x14ac:dyDescent="0.25">
      <c r="J131" s="2"/>
      <c r="K131" t="s">
        <v>79</v>
      </c>
      <c r="L131">
        <v>10</v>
      </c>
      <c r="M131">
        <v>932005</v>
      </c>
      <c r="N131">
        <v>3</v>
      </c>
    </row>
    <row r="132" spans="10:14" x14ac:dyDescent="0.25">
      <c r="J132" s="2"/>
      <c r="K132" t="s">
        <v>82</v>
      </c>
      <c r="L132">
        <v>41</v>
      </c>
      <c r="M132">
        <v>942876</v>
      </c>
      <c r="N132">
        <v>3</v>
      </c>
    </row>
    <row r="133" spans="10:14" x14ac:dyDescent="0.25">
      <c r="J133" s="2"/>
      <c r="K133" t="s">
        <v>80</v>
      </c>
      <c r="L133">
        <v>27</v>
      </c>
      <c r="M133">
        <v>945832</v>
      </c>
      <c r="N133">
        <v>3</v>
      </c>
    </row>
    <row r="134" spans="10:14" x14ac:dyDescent="0.25">
      <c r="J134" s="2"/>
      <c r="K134" t="s">
        <v>80</v>
      </c>
      <c r="L134">
        <v>13</v>
      </c>
      <c r="M134">
        <v>977865</v>
      </c>
      <c r="N134">
        <v>3</v>
      </c>
    </row>
    <row r="135" spans="10:14" x14ac:dyDescent="0.25">
      <c r="J135" s="2"/>
      <c r="K135" t="s">
        <v>82</v>
      </c>
      <c r="L135">
        <v>34</v>
      </c>
      <c r="M135">
        <v>983761</v>
      </c>
      <c r="N135">
        <v>3</v>
      </c>
    </row>
    <row r="136" spans="10:14" x14ac:dyDescent="0.25">
      <c r="J136" s="2"/>
      <c r="K136" t="s">
        <v>80</v>
      </c>
      <c r="L136">
        <v>17</v>
      </c>
      <c r="M136">
        <v>997517</v>
      </c>
      <c r="N136">
        <v>3</v>
      </c>
    </row>
    <row r="137" spans="10:14" x14ac:dyDescent="0.25">
      <c r="J137" s="2"/>
      <c r="K137" t="s">
        <v>79</v>
      </c>
      <c r="L137">
        <v>19</v>
      </c>
      <c r="M137">
        <v>59050</v>
      </c>
      <c r="N137">
        <v>4</v>
      </c>
    </row>
    <row r="138" spans="10:14" x14ac:dyDescent="0.25">
      <c r="J138" s="2"/>
      <c r="K138" t="s">
        <v>81</v>
      </c>
      <c r="L138">
        <v>25</v>
      </c>
      <c r="M138">
        <v>80140</v>
      </c>
      <c r="N138">
        <v>4</v>
      </c>
    </row>
    <row r="139" spans="10:14" x14ac:dyDescent="0.25">
      <c r="J139" s="2"/>
      <c r="K139" t="s">
        <v>81</v>
      </c>
      <c r="L139">
        <v>3</v>
      </c>
      <c r="M139">
        <v>175607</v>
      </c>
      <c r="N139">
        <v>4</v>
      </c>
    </row>
    <row r="140" spans="10:14" x14ac:dyDescent="0.25">
      <c r="J140" s="2"/>
      <c r="K140" t="s">
        <v>81</v>
      </c>
      <c r="L140">
        <v>8</v>
      </c>
      <c r="M140">
        <v>212995</v>
      </c>
      <c r="N140">
        <v>4</v>
      </c>
    </row>
    <row r="141" spans="10:14" x14ac:dyDescent="0.25">
      <c r="J141" s="2"/>
      <c r="K141" t="s">
        <v>80</v>
      </c>
      <c r="L141">
        <v>4</v>
      </c>
      <c r="M141">
        <v>366118</v>
      </c>
      <c r="N141">
        <v>4</v>
      </c>
    </row>
    <row r="142" spans="10:14" x14ac:dyDescent="0.25">
      <c r="J142" s="2"/>
      <c r="K142" t="s">
        <v>82</v>
      </c>
      <c r="L142">
        <v>40</v>
      </c>
      <c r="M142">
        <v>372790</v>
      </c>
      <c r="N142">
        <v>4</v>
      </c>
    </row>
    <row r="143" spans="10:14" x14ac:dyDescent="0.25">
      <c r="J143" s="2"/>
      <c r="K143" t="s">
        <v>79</v>
      </c>
      <c r="L143">
        <v>28</v>
      </c>
      <c r="M143">
        <v>375670</v>
      </c>
      <c r="N143">
        <v>4</v>
      </c>
    </row>
    <row r="144" spans="10:14" x14ac:dyDescent="0.25">
      <c r="J144" s="2"/>
      <c r="K144" t="s">
        <v>82</v>
      </c>
      <c r="L144">
        <v>24</v>
      </c>
      <c r="M144">
        <v>502744</v>
      </c>
      <c r="N144">
        <v>4</v>
      </c>
    </row>
    <row r="145" spans="10:14" x14ac:dyDescent="0.25">
      <c r="J145" s="2"/>
      <c r="K145" t="s">
        <v>81</v>
      </c>
      <c r="L145">
        <v>18</v>
      </c>
      <c r="M145">
        <v>539091</v>
      </c>
      <c r="N145">
        <v>4</v>
      </c>
    </row>
    <row r="146" spans="10:14" x14ac:dyDescent="0.25">
      <c r="J146" s="2"/>
      <c r="K146" t="s">
        <v>81</v>
      </c>
      <c r="L146">
        <v>8</v>
      </c>
      <c r="M146">
        <v>563043</v>
      </c>
      <c r="N146">
        <v>4</v>
      </c>
    </row>
    <row r="147" spans="10:14" x14ac:dyDescent="0.25">
      <c r="J147" s="2"/>
      <c r="K147" t="s">
        <v>80</v>
      </c>
      <c r="L147">
        <v>1</v>
      </c>
      <c r="M147">
        <v>599877</v>
      </c>
      <c r="N147">
        <v>4</v>
      </c>
    </row>
    <row r="148" spans="10:14" x14ac:dyDescent="0.25">
      <c r="J148" s="2"/>
      <c r="K148" t="s">
        <v>80</v>
      </c>
      <c r="L148">
        <v>22</v>
      </c>
      <c r="M148">
        <v>604621</v>
      </c>
      <c r="N148">
        <v>4</v>
      </c>
    </row>
    <row r="149" spans="10:14" x14ac:dyDescent="0.25">
      <c r="J149" s="2"/>
      <c r="K149" t="s">
        <v>79</v>
      </c>
      <c r="L149">
        <v>34</v>
      </c>
      <c r="M149">
        <v>614040</v>
      </c>
      <c r="N149">
        <v>4</v>
      </c>
    </row>
    <row r="150" spans="10:14" x14ac:dyDescent="0.25">
      <c r="J150" s="2"/>
      <c r="K150" t="s">
        <v>82</v>
      </c>
      <c r="L150">
        <v>31</v>
      </c>
      <c r="M150">
        <v>615399</v>
      </c>
      <c r="N150">
        <v>4</v>
      </c>
    </row>
    <row r="151" spans="10:14" x14ac:dyDescent="0.25">
      <c r="J151" s="2"/>
      <c r="K151" t="s">
        <v>80</v>
      </c>
      <c r="L151">
        <v>23</v>
      </c>
      <c r="M151">
        <v>623951</v>
      </c>
      <c r="N151">
        <v>4</v>
      </c>
    </row>
    <row r="152" spans="10:14" x14ac:dyDescent="0.25">
      <c r="J152" s="2"/>
      <c r="K152" t="s">
        <v>80</v>
      </c>
      <c r="L152">
        <v>15</v>
      </c>
      <c r="M152">
        <v>637280</v>
      </c>
      <c r="N152">
        <v>4</v>
      </c>
    </row>
    <row r="153" spans="10:14" x14ac:dyDescent="0.25">
      <c r="J153" s="2"/>
      <c r="K153" t="s">
        <v>81</v>
      </c>
      <c r="L153">
        <v>31</v>
      </c>
      <c r="M153">
        <v>637494</v>
      </c>
      <c r="N153">
        <v>4</v>
      </c>
    </row>
    <row r="154" spans="10:14" x14ac:dyDescent="0.25">
      <c r="J154" s="2"/>
      <c r="K154" t="s">
        <v>82</v>
      </c>
      <c r="L154">
        <v>16</v>
      </c>
      <c r="M154">
        <v>713786</v>
      </c>
      <c r="N154">
        <v>4</v>
      </c>
    </row>
    <row r="155" spans="10:14" x14ac:dyDescent="0.25">
      <c r="J155" s="2"/>
      <c r="K155" t="s">
        <v>81</v>
      </c>
      <c r="L155">
        <v>14</v>
      </c>
      <c r="M155">
        <v>715216</v>
      </c>
      <c r="N155">
        <v>4</v>
      </c>
    </row>
    <row r="156" spans="10:14" x14ac:dyDescent="0.25">
      <c r="J156" s="2"/>
      <c r="K156" t="s">
        <v>79</v>
      </c>
      <c r="L156">
        <v>7</v>
      </c>
      <c r="M156">
        <v>715451</v>
      </c>
      <c r="N156">
        <v>4</v>
      </c>
    </row>
    <row r="157" spans="10:14" x14ac:dyDescent="0.25">
      <c r="J157" s="2"/>
      <c r="K157" t="s">
        <v>79</v>
      </c>
      <c r="L157">
        <v>3</v>
      </c>
      <c r="M157">
        <v>733431</v>
      </c>
      <c r="N157">
        <v>4</v>
      </c>
    </row>
    <row r="158" spans="10:14" x14ac:dyDescent="0.25">
      <c r="J158" s="2"/>
      <c r="K158" t="s">
        <v>81</v>
      </c>
      <c r="L158">
        <v>42</v>
      </c>
      <c r="M158">
        <v>737660</v>
      </c>
      <c r="N158">
        <v>4</v>
      </c>
    </row>
    <row r="159" spans="10:14" x14ac:dyDescent="0.25">
      <c r="J159" s="2"/>
      <c r="K159" t="s">
        <v>80</v>
      </c>
      <c r="L159">
        <v>1</v>
      </c>
      <c r="M159">
        <v>751685</v>
      </c>
      <c r="N159">
        <v>4</v>
      </c>
    </row>
    <row r="160" spans="10:14" x14ac:dyDescent="0.25">
      <c r="J160" s="2"/>
      <c r="K160" t="s">
        <v>80</v>
      </c>
      <c r="L160">
        <v>6</v>
      </c>
      <c r="M160">
        <v>767205</v>
      </c>
      <c r="N160">
        <v>4</v>
      </c>
    </row>
    <row r="161" spans="10:14" x14ac:dyDescent="0.25">
      <c r="J161" s="2"/>
      <c r="K161" t="s">
        <v>81</v>
      </c>
      <c r="L161">
        <v>39</v>
      </c>
      <c r="M161">
        <v>821262</v>
      </c>
      <c r="N161">
        <v>4</v>
      </c>
    </row>
    <row r="162" spans="10:14" x14ac:dyDescent="0.25">
      <c r="J162" s="2"/>
      <c r="K162" t="s">
        <v>81</v>
      </c>
      <c r="L162">
        <v>8</v>
      </c>
      <c r="M162">
        <v>881988</v>
      </c>
      <c r="N162">
        <v>4</v>
      </c>
    </row>
    <row r="163" spans="10:14" x14ac:dyDescent="0.25">
      <c r="J163" s="2"/>
      <c r="K163" t="s">
        <v>79</v>
      </c>
      <c r="L163">
        <v>17</v>
      </c>
      <c r="M163">
        <v>922094</v>
      </c>
      <c r="N163">
        <v>4</v>
      </c>
    </row>
    <row r="164" spans="10:14" x14ac:dyDescent="0.25">
      <c r="J164" s="2"/>
      <c r="K164" t="s">
        <v>81</v>
      </c>
      <c r="L164">
        <v>14</v>
      </c>
      <c r="M164">
        <v>945508</v>
      </c>
      <c r="N164">
        <v>4</v>
      </c>
    </row>
    <row r="165" spans="10:14" x14ac:dyDescent="0.25">
      <c r="J165" s="2"/>
      <c r="K165" t="s">
        <v>80</v>
      </c>
      <c r="L165">
        <v>2</v>
      </c>
      <c r="M165">
        <v>967259</v>
      </c>
      <c r="N165">
        <v>4</v>
      </c>
    </row>
    <row r="166" spans="10:14" x14ac:dyDescent="0.25">
      <c r="J166" s="2"/>
      <c r="K166" t="s">
        <v>82</v>
      </c>
      <c r="L166">
        <v>32</v>
      </c>
      <c r="M166">
        <v>967282</v>
      </c>
      <c r="N166">
        <v>4</v>
      </c>
    </row>
    <row r="167" spans="10:14" x14ac:dyDescent="0.25">
      <c r="J167" s="2"/>
      <c r="K167" t="s">
        <v>79</v>
      </c>
      <c r="L167">
        <v>29</v>
      </c>
      <c r="M167">
        <v>22033</v>
      </c>
      <c r="N167">
        <v>5</v>
      </c>
    </row>
    <row r="168" spans="10:14" x14ac:dyDescent="0.25">
      <c r="J168" s="2"/>
      <c r="K168" t="s">
        <v>79</v>
      </c>
      <c r="L168">
        <v>7</v>
      </c>
      <c r="M168">
        <v>46736</v>
      </c>
      <c r="N168">
        <v>5</v>
      </c>
    </row>
    <row r="169" spans="10:14" x14ac:dyDescent="0.25">
      <c r="J169" s="2"/>
      <c r="K169" t="s">
        <v>82</v>
      </c>
      <c r="L169">
        <v>26</v>
      </c>
      <c r="M169">
        <v>50384</v>
      </c>
      <c r="N169">
        <v>5</v>
      </c>
    </row>
    <row r="170" spans="10:14" x14ac:dyDescent="0.25">
      <c r="J170" s="2"/>
      <c r="K170" t="s">
        <v>81</v>
      </c>
      <c r="L170">
        <v>12</v>
      </c>
      <c r="M170">
        <v>66847</v>
      </c>
      <c r="N170">
        <v>5</v>
      </c>
    </row>
    <row r="171" spans="10:14" x14ac:dyDescent="0.25">
      <c r="J171" s="2"/>
      <c r="K171" t="s">
        <v>80</v>
      </c>
      <c r="L171">
        <v>35</v>
      </c>
      <c r="M171">
        <v>82999</v>
      </c>
      <c r="N171">
        <v>5</v>
      </c>
    </row>
    <row r="172" spans="10:14" x14ac:dyDescent="0.25">
      <c r="J172" s="2"/>
      <c r="K172" t="s">
        <v>79</v>
      </c>
      <c r="L172">
        <v>16</v>
      </c>
      <c r="M172">
        <v>87845</v>
      </c>
      <c r="N172">
        <v>5</v>
      </c>
    </row>
    <row r="173" spans="10:14" x14ac:dyDescent="0.25">
      <c r="J173" s="2"/>
      <c r="K173" t="s">
        <v>79</v>
      </c>
      <c r="L173">
        <v>11</v>
      </c>
      <c r="M173">
        <v>89524</v>
      </c>
      <c r="N173">
        <v>5</v>
      </c>
    </row>
    <row r="174" spans="10:14" x14ac:dyDescent="0.25">
      <c r="J174" s="2"/>
      <c r="K174" t="s">
        <v>79</v>
      </c>
      <c r="L174">
        <v>34</v>
      </c>
      <c r="M174">
        <v>154811</v>
      </c>
      <c r="N174">
        <v>5</v>
      </c>
    </row>
    <row r="175" spans="10:14" x14ac:dyDescent="0.25">
      <c r="J175" s="2"/>
      <c r="K175" t="s">
        <v>80</v>
      </c>
      <c r="L175">
        <v>42</v>
      </c>
      <c r="M175">
        <v>194111</v>
      </c>
      <c r="N175">
        <v>5</v>
      </c>
    </row>
    <row r="176" spans="10:14" x14ac:dyDescent="0.25">
      <c r="J176" s="2"/>
      <c r="K176" t="s">
        <v>82</v>
      </c>
      <c r="L176">
        <v>34</v>
      </c>
      <c r="M176">
        <v>198335</v>
      </c>
      <c r="N176">
        <v>5</v>
      </c>
    </row>
    <row r="177" spans="10:14" x14ac:dyDescent="0.25">
      <c r="J177" s="2"/>
      <c r="K177" t="s">
        <v>81</v>
      </c>
      <c r="L177">
        <v>35</v>
      </c>
      <c r="M177">
        <v>219807</v>
      </c>
      <c r="N177">
        <v>5</v>
      </c>
    </row>
    <row r="178" spans="10:14" x14ac:dyDescent="0.25">
      <c r="J178" s="2"/>
      <c r="K178" t="s">
        <v>82</v>
      </c>
      <c r="L178">
        <v>29</v>
      </c>
      <c r="M178">
        <v>220346</v>
      </c>
      <c r="N178">
        <v>5</v>
      </c>
    </row>
    <row r="179" spans="10:14" x14ac:dyDescent="0.25">
      <c r="J179" s="2"/>
      <c r="K179" t="s">
        <v>81</v>
      </c>
      <c r="L179">
        <v>2</v>
      </c>
      <c r="M179">
        <v>279450</v>
      </c>
      <c r="N179">
        <v>5</v>
      </c>
    </row>
    <row r="180" spans="10:14" x14ac:dyDescent="0.25">
      <c r="J180" s="2"/>
      <c r="K180" t="s">
        <v>79</v>
      </c>
      <c r="L180">
        <v>25</v>
      </c>
      <c r="M180">
        <v>320159</v>
      </c>
      <c r="N180">
        <v>5</v>
      </c>
    </row>
    <row r="181" spans="10:14" x14ac:dyDescent="0.25">
      <c r="J181" s="2"/>
      <c r="K181" t="s">
        <v>80</v>
      </c>
      <c r="L181">
        <v>14</v>
      </c>
      <c r="M181">
        <v>342359</v>
      </c>
      <c r="N181">
        <v>5</v>
      </c>
    </row>
    <row r="182" spans="10:14" x14ac:dyDescent="0.25">
      <c r="J182" s="2"/>
      <c r="K182" t="s">
        <v>82</v>
      </c>
      <c r="L182">
        <v>36</v>
      </c>
      <c r="M182">
        <v>346171</v>
      </c>
      <c r="N182">
        <v>5</v>
      </c>
    </row>
    <row r="183" spans="10:14" x14ac:dyDescent="0.25">
      <c r="J183" s="2"/>
      <c r="K183" t="s">
        <v>80</v>
      </c>
      <c r="L183">
        <v>16</v>
      </c>
      <c r="M183">
        <v>380106</v>
      </c>
      <c r="N183">
        <v>5</v>
      </c>
    </row>
    <row r="184" spans="10:14" x14ac:dyDescent="0.25">
      <c r="J184" s="2"/>
      <c r="K184" t="s">
        <v>79</v>
      </c>
      <c r="L184">
        <v>7</v>
      </c>
      <c r="M184">
        <v>380632</v>
      </c>
      <c r="N184">
        <v>5</v>
      </c>
    </row>
    <row r="185" spans="10:14" x14ac:dyDescent="0.25">
      <c r="J185" s="2"/>
      <c r="K185" t="s">
        <v>82</v>
      </c>
      <c r="L185">
        <v>8</v>
      </c>
      <c r="M185">
        <v>407342</v>
      </c>
      <c r="N185">
        <v>5</v>
      </c>
    </row>
    <row r="186" spans="10:14" x14ac:dyDescent="0.25">
      <c r="J186" s="2"/>
      <c r="K186" t="s">
        <v>79</v>
      </c>
      <c r="L186">
        <v>13</v>
      </c>
      <c r="M186">
        <v>444577</v>
      </c>
      <c r="N186">
        <v>5</v>
      </c>
    </row>
    <row r="187" spans="10:14" x14ac:dyDescent="0.25">
      <c r="J187" s="2"/>
      <c r="K187" t="s">
        <v>79</v>
      </c>
      <c r="L187">
        <v>36</v>
      </c>
      <c r="M187">
        <v>465873</v>
      </c>
      <c r="N187">
        <v>5</v>
      </c>
    </row>
    <row r="188" spans="10:14" x14ac:dyDescent="0.25">
      <c r="J188" s="2"/>
      <c r="K188" t="s">
        <v>81</v>
      </c>
      <c r="L188">
        <v>7</v>
      </c>
      <c r="M188">
        <v>470744</v>
      </c>
      <c r="N188">
        <v>5</v>
      </c>
    </row>
    <row r="189" spans="10:14" x14ac:dyDescent="0.25">
      <c r="J189" s="2"/>
      <c r="K189" t="s">
        <v>80</v>
      </c>
      <c r="L189">
        <v>13</v>
      </c>
      <c r="M189">
        <v>531248</v>
      </c>
      <c r="N189">
        <v>5</v>
      </c>
    </row>
    <row r="190" spans="10:14" x14ac:dyDescent="0.25">
      <c r="J190" s="2"/>
      <c r="K190" t="s">
        <v>79</v>
      </c>
      <c r="L190">
        <v>38</v>
      </c>
      <c r="M190">
        <v>538833</v>
      </c>
      <c r="N190">
        <v>5</v>
      </c>
    </row>
    <row r="191" spans="10:14" x14ac:dyDescent="0.25">
      <c r="J191" s="2"/>
      <c r="K191" t="s">
        <v>80</v>
      </c>
      <c r="L191">
        <v>39</v>
      </c>
      <c r="M191">
        <v>541411</v>
      </c>
      <c r="N191">
        <v>5</v>
      </c>
    </row>
    <row r="192" spans="10:14" x14ac:dyDescent="0.25">
      <c r="J192" s="2"/>
      <c r="K192" t="s">
        <v>79</v>
      </c>
      <c r="L192">
        <v>6</v>
      </c>
      <c r="M192">
        <v>627166</v>
      </c>
      <c r="N192">
        <v>5</v>
      </c>
    </row>
    <row r="193" spans="10:14" x14ac:dyDescent="0.25">
      <c r="J193" s="2"/>
      <c r="K193" t="s">
        <v>79</v>
      </c>
      <c r="L193">
        <v>15</v>
      </c>
      <c r="M193">
        <v>688359</v>
      </c>
      <c r="N193">
        <v>5</v>
      </c>
    </row>
    <row r="194" spans="10:14" x14ac:dyDescent="0.25">
      <c r="J194" s="2"/>
      <c r="K194" t="s">
        <v>81</v>
      </c>
      <c r="L194">
        <v>33</v>
      </c>
      <c r="M194">
        <v>696993</v>
      </c>
      <c r="N194">
        <v>5</v>
      </c>
    </row>
    <row r="195" spans="10:14" x14ac:dyDescent="0.25">
      <c r="J195" s="2"/>
      <c r="K195" t="s">
        <v>82</v>
      </c>
      <c r="L195">
        <v>32</v>
      </c>
      <c r="M195">
        <v>706311</v>
      </c>
      <c r="N195">
        <v>5</v>
      </c>
    </row>
    <row r="196" spans="10:14" x14ac:dyDescent="0.25">
      <c r="J196" s="2"/>
      <c r="K196" t="s">
        <v>79</v>
      </c>
      <c r="L196">
        <v>20</v>
      </c>
      <c r="M196">
        <v>733796</v>
      </c>
      <c r="N196">
        <v>5</v>
      </c>
    </row>
    <row r="197" spans="10:14" x14ac:dyDescent="0.25">
      <c r="J197" s="2"/>
      <c r="K197" t="s">
        <v>80</v>
      </c>
      <c r="L197">
        <v>33</v>
      </c>
      <c r="M197">
        <v>736867</v>
      </c>
      <c r="N197">
        <v>5</v>
      </c>
    </row>
    <row r="198" spans="10:14" x14ac:dyDescent="0.25">
      <c r="J198" s="2"/>
      <c r="K198" t="s">
        <v>81</v>
      </c>
      <c r="L198">
        <v>14</v>
      </c>
      <c r="M198">
        <v>756405</v>
      </c>
      <c r="N198">
        <v>5</v>
      </c>
    </row>
    <row r="199" spans="10:14" x14ac:dyDescent="0.25">
      <c r="J199" s="2"/>
      <c r="K199" t="s">
        <v>81</v>
      </c>
      <c r="L199">
        <v>36</v>
      </c>
      <c r="M199">
        <v>852651</v>
      </c>
      <c r="N199">
        <v>5</v>
      </c>
    </row>
    <row r="200" spans="10:14" x14ac:dyDescent="0.25">
      <c r="J200" s="2"/>
      <c r="K200" t="s">
        <v>79</v>
      </c>
      <c r="L200">
        <v>28</v>
      </c>
      <c r="M200">
        <v>853761</v>
      </c>
      <c r="N200">
        <v>5</v>
      </c>
    </row>
    <row r="201" spans="10:14" x14ac:dyDescent="0.25">
      <c r="J201" s="2"/>
      <c r="K201" t="s">
        <v>80</v>
      </c>
      <c r="L201">
        <v>6</v>
      </c>
      <c r="M201">
        <v>877146</v>
      </c>
      <c r="N201">
        <v>5</v>
      </c>
    </row>
    <row r="202" spans="10:14" x14ac:dyDescent="0.25">
      <c r="J202" s="2"/>
      <c r="K202" t="s">
        <v>80</v>
      </c>
      <c r="L202">
        <v>3</v>
      </c>
      <c r="M202">
        <v>885595</v>
      </c>
      <c r="N202">
        <v>5</v>
      </c>
    </row>
    <row r="203" spans="10:14" x14ac:dyDescent="0.25">
      <c r="J203" s="2"/>
      <c r="K203" t="s">
        <v>82</v>
      </c>
      <c r="L203">
        <v>42</v>
      </c>
      <c r="M203">
        <v>8563</v>
      </c>
      <c r="N203">
        <v>6</v>
      </c>
    </row>
    <row r="204" spans="10:14" x14ac:dyDescent="0.25">
      <c r="J204" s="2"/>
      <c r="K204" t="s">
        <v>79</v>
      </c>
      <c r="L204">
        <v>20</v>
      </c>
      <c r="M204">
        <v>12307</v>
      </c>
      <c r="N204">
        <v>6</v>
      </c>
    </row>
    <row r="205" spans="10:14" x14ac:dyDescent="0.25">
      <c r="J205" s="2"/>
      <c r="K205" t="s">
        <v>81</v>
      </c>
      <c r="L205">
        <v>5</v>
      </c>
      <c r="M205">
        <v>15935</v>
      </c>
      <c r="N205">
        <v>6</v>
      </c>
    </row>
    <row r="206" spans="10:14" x14ac:dyDescent="0.25">
      <c r="J206" s="2"/>
      <c r="K206" t="s">
        <v>82</v>
      </c>
      <c r="L206">
        <v>21</v>
      </c>
      <c r="M206">
        <v>43350</v>
      </c>
      <c r="N206">
        <v>6</v>
      </c>
    </row>
    <row r="207" spans="10:14" x14ac:dyDescent="0.25">
      <c r="J207" s="2"/>
      <c r="K207" t="s">
        <v>80</v>
      </c>
      <c r="L207">
        <v>38</v>
      </c>
      <c r="M207">
        <v>50998</v>
      </c>
      <c r="N207">
        <v>6</v>
      </c>
    </row>
    <row r="208" spans="10:14" x14ac:dyDescent="0.25">
      <c r="J208" s="2"/>
      <c r="K208" t="s">
        <v>81</v>
      </c>
      <c r="L208">
        <v>18</v>
      </c>
      <c r="M208">
        <v>73882</v>
      </c>
      <c r="N208">
        <v>6</v>
      </c>
    </row>
    <row r="209" spans="10:14" x14ac:dyDescent="0.25">
      <c r="J209" s="2"/>
      <c r="K209" t="s">
        <v>82</v>
      </c>
      <c r="L209">
        <v>41</v>
      </c>
      <c r="M209">
        <v>101889</v>
      </c>
      <c r="N209">
        <v>6</v>
      </c>
    </row>
    <row r="210" spans="10:14" x14ac:dyDescent="0.25">
      <c r="J210" s="2"/>
      <c r="K210" t="s">
        <v>82</v>
      </c>
      <c r="L210">
        <v>1</v>
      </c>
      <c r="M210">
        <v>141273</v>
      </c>
      <c r="N210">
        <v>6</v>
      </c>
    </row>
    <row r="211" spans="10:14" x14ac:dyDescent="0.25">
      <c r="J211" s="2"/>
      <c r="K211" t="s">
        <v>82</v>
      </c>
      <c r="L211">
        <v>24</v>
      </c>
      <c r="M211">
        <v>172088</v>
      </c>
      <c r="N211">
        <v>6</v>
      </c>
    </row>
    <row r="212" spans="10:14" x14ac:dyDescent="0.25">
      <c r="J212" s="2"/>
      <c r="K212" t="s">
        <v>80</v>
      </c>
      <c r="L212">
        <v>28</v>
      </c>
      <c r="M212">
        <v>221591</v>
      </c>
      <c r="N212">
        <v>6</v>
      </c>
    </row>
    <row r="213" spans="10:14" x14ac:dyDescent="0.25">
      <c r="J213" s="2"/>
      <c r="K213" t="s">
        <v>79</v>
      </c>
      <c r="L213">
        <v>38</v>
      </c>
      <c r="M213">
        <v>222914</v>
      </c>
      <c r="N213">
        <v>6</v>
      </c>
    </row>
    <row r="214" spans="10:14" x14ac:dyDescent="0.25">
      <c r="J214" s="2"/>
      <c r="K214" t="s">
        <v>80</v>
      </c>
      <c r="L214">
        <v>11</v>
      </c>
      <c r="M214">
        <v>283927</v>
      </c>
      <c r="N214">
        <v>6</v>
      </c>
    </row>
    <row r="215" spans="10:14" x14ac:dyDescent="0.25">
      <c r="J215" s="2"/>
      <c r="K215" t="s">
        <v>82</v>
      </c>
      <c r="L215">
        <v>40</v>
      </c>
      <c r="M215">
        <v>305085</v>
      </c>
      <c r="N215">
        <v>6</v>
      </c>
    </row>
    <row r="216" spans="10:14" x14ac:dyDescent="0.25">
      <c r="J216" s="2"/>
      <c r="K216" t="s">
        <v>81</v>
      </c>
      <c r="L216">
        <v>33</v>
      </c>
      <c r="M216">
        <v>314091</v>
      </c>
      <c r="N216">
        <v>6</v>
      </c>
    </row>
    <row r="217" spans="10:14" x14ac:dyDescent="0.25">
      <c r="J217" s="2"/>
      <c r="K217" t="s">
        <v>79</v>
      </c>
      <c r="L217">
        <v>9</v>
      </c>
      <c r="M217">
        <v>323326</v>
      </c>
      <c r="N217">
        <v>6</v>
      </c>
    </row>
    <row r="218" spans="10:14" x14ac:dyDescent="0.25">
      <c r="J218" s="2"/>
      <c r="K218" t="s">
        <v>82</v>
      </c>
      <c r="L218">
        <v>39</v>
      </c>
      <c r="M218">
        <v>343797</v>
      </c>
      <c r="N218">
        <v>6</v>
      </c>
    </row>
    <row r="219" spans="10:14" x14ac:dyDescent="0.25">
      <c r="J219" s="2"/>
      <c r="K219" t="s">
        <v>80</v>
      </c>
      <c r="L219">
        <v>31</v>
      </c>
      <c r="M219">
        <v>362018</v>
      </c>
      <c r="N219">
        <v>6</v>
      </c>
    </row>
    <row r="220" spans="10:14" x14ac:dyDescent="0.25">
      <c r="J220" s="2"/>
      <c r="K220" t="s">
        <v>79</v>
      </c>
      <c r="L220">
        <v>2</v>
      </c>
      <c r="M220">
        <v>364727</v>
      </c>
      <c r="N220">
        <v>6</v>
      </c>
    </row>
    <row r="221" spans="10:14" x14ac:dyDescent="0.25">
      <c r="J221" s="2"/>
      <c r="K221" t="s">
        <v>81</v>
      </c>
      <c r="L221">
        <v>7</v>
      </c>
      <c r="M221">
        <v>377313</v>
      </c>
      <c r="N221">
        <v>6</v>
      </c>
    </row>
    <row r="222" spans="10:14" x14ac:dyDescent="0.25">
      <c r="J222" s="2"/>
      <c r="K222" t="s">
        <v>80</v>
      </c>
      <c r="L222">
        <v>21</v>
      </c>
      <c r="M222">
        <v>426535</v>
      </c>
      <c r="N222">
        <v>6</v>
      </c>
    </row>
    <row r="223" spans="10:14" x14ac:dyDescent="0.25">
      <c r="J223" s="2"/>
      <c r="K223" t="s">
        <v>82</v>
      </c>
      <c r="L223">
        <v>32</v>
      </c>
      <c r="M223">
        <v>427086</v>
      </c>
      <c r="N223">
        <v>6</v>
      </c>
    </row>
    <row r="224" spans="10:14" x14ac:dyDescent="0.25">
      <c r="J224" s="2"/>
      <c r="K224" t="s">
        <v>81</v>
      </c>
      <c r="L224">
        <v>10</v>
      </c>
      <c r="M224">
        <v>440582</v>
      </c>
      <c r="N224">
        <v>6</v>
      </c>
    </row>
    <row r="225" spans="10:14" x14ac:dyDescent="0.25">
      <c r="J225" s="2"/>
      <c r="K225" t="s">
        <v>81</v>
      </c>
      <c r="L225">
        <v>39</v>
      </c>
      <c r="M225">
        <v>471515</v>
      </c>
      <c r="N225">
        <v>6</v>
      </c>
    </row>
    <row r="226" spans="10:14" x14ac:dyDescent="0.25">
      <c r="J226" s="2"/>
      <c r="K226" t="s">
        <v>82</v>
      </c>
      <c r="L226">
        <v>13</v>
      </c>
      <c r="M226">
        <v>478975</v>
      </c>
      <c r="N226">
        <v>6</v>
      </c>
    </row>
    <row r="227" spans="10:14" x14ac:dyDescent="0.25">
      <c r="J227" s="2"/>
      <c r="K227" t="s">
        <v>82</v>
      </c>
      <c r="L227">
        <v>13</v>
      </c>
      <c r="M227">
        <v>610920</v>
      </c>
      <c r="N227">
        <v>6</v>
      </c>
    </row>
    <row r="228" spans="10:14" x14ac:dyDescent="0.25">
      <c r="J228" s="2"/>
      <c r="K228" t="s">
        <v>81</v>
      </c>
      <c r="L228">
        <v>15</v>
      </c>
      <c r="M228">
        <v>618619</v>
      </c>
      <c r="N228">
        <v>6</v>
      </c>
    </row>
    <row r="229" spans="10:14" x14ac:dyDescent="0.25">
      <c r="J229" s="2"/>
      <c r="K229" t="s">
        <v>81</v>
      </c>
      <c r="L229">
        <v>34</v>
      </c>
      <c r="M229">
        <v>638158</v>
      </c>
      <c r="N229">
        <v>6</v>
      </c>
    </row>
    <row r="230" spans="10:14" x14ac:dyDescent="0.25">
      <c r="J230" s="2"/>
      <c r="K230" t="s">
        <v>79</v>
      </c>
      <c r="L230">
        <v>21</v>
      </c>
      <c r="M230">
        <v>652999</v>
      </c>
      <c r="N230">
        <v>6</v>
      </c>
    </row>
    <row r="231" spans="10:14" x14ac:dyDescent="0.25">
      <c r="J231" s="2"/>
      <c r="K231" t="s">
        <v>80</v>
      </c>
      <c r="L231">
        <v>28</v>
      </c>
      <c r="M231">
        <v>682280</v>
      </c>
      <c r="N231">
        <v>6</v>
      </c>
    </row>
    <row r="232" spans="10:14" x14ac:dyDescent="0.25">
      <c r="J232" s="2"/>
      <c r="K232" t="s">
        <v>79</v>
      </c>
      <c r="L232">
        <v>42</v>
      </c>
      <c r="M232">
        <v>728326</v>
      </c>
      <c r="N232">
        <v>6</v>
      </c>
    </row>
    <row r="233" spans="10:14" x14ac:dyDescent="0.25">
      <c r="J233" s="2"/>
      <c r="K233" t="s">
        <v>80</v>
      </c>
      <c r="L233">
        <v>4</v>
      </c>
      <c r="M233">
        <v>730107</v>
      </c>
      <c r="N233">
        <v>6</v>
      </c>
    </row>
    <row r="234" spans="10:14" x14ac:dyDescent="0.25">
      <c r="J234" s="2"/>
      <c r="K234" t="s">
        <v>81</v>
      </c>
      <c r="L234">
        <v>23</v>
      </c>
      <c r="M234">
        <v>741731</v>
      </c>
      <c r="N234">
        <v>6</v>
      </c>
    </row>
    <row r="235" spans="10:14" x14ac:dyDescent="0.25">
      <c r="J235" s="2"/>
      <c r="K235" t="s">
        <v>80</v>
      </c>
      <c r="L235">
        <v>37</v>
      </c>
      <c r="M235">
        <v>787451</v>
      </c>
      <c r="N235">
        <v>6</v>
      </c>
    </row>
    <row r="236" spans="10:14" x14ac:dyDescent="0.25">
      <c r="J236" s="2"/>
      <c r="K236" t="s">
        <v>82</v>
      </c>
      <c r="L236">
        <v>6</v>
      </c>
      <c r="M236">
        <v>800928</v>
      </c>
      <c r="N236">
        <v>6</v>
      </c>
    </row>
    <row r="237" spans="10:14" x14ac:dyDescent="0.25">
      <c r="J237" s="2"/>
      <c r="K237" t="s">
        <v>82</v>
      </c>
      <c r="L237">
        <v>14</v>
      </c>
      <c r="M237">
        <v>816338</v>
      </c>
      <c r="N237">
        <v>6</v>
      </c>
    </row>
    <row r="238" spans="10:14" x14ac:dyDescent="0.25">
      <c r="J238" s="2"/>
      <c r="K238" t="s">
        <v>82</v>
      </c>
      <c r="L238">
        <v>15</v>
      </c>
      <c r="M238">
        <v>829089</v>
      </c>
      <c r="N238">
        <v>6</v>
      </c>
    </row>
    <row r="239" spans="10:14" x14ac:dyDescent="0.25">
      <c r="J239" s="2"/>
      <c r="K239" t="s">
        <v>79</v>
      </c>
      <c r="L239">
        <v>18</v>
      </c>
      <c r="M239">
        <v>856624</v>
      </c>
      <c r="N239">
        <v>6</v>
      </c>
    </row>
    <row r="240" spans="10:14" x14ac:dyDescent="0.25">
      <c r="J240" s="2"/>
      <c r="K240" t="s">
        <v>81</v>
      </c>
      <c r="L240">
        <v>28</v>
      </c>
      <c r="M240">
        <v>867167</v>
      </c>
      <c r="N240">
        <v>6</v>
      </c>
    </row>
    <row r="241" spans="10:14" x14ac:dyDescent="0.25">
      <c r="J241" s="2"/>
      <c r="K241" t="s">
        <v>80</v>
      </c>
      <c r="L241">
        <v>40</v>
      </c>
      <c r="M241">
        <v>899237</v>
      </c>
      <c r="N241">
        <v>6</v>
      </c>
    </row>
    <row r="242" spans="10:14" x14ac:dyDescent="0.25">
      <c r="J242" s="2"/>
      <c r="K242" t="s">
        <v>82</v>
      </c>
      <c r="L242">
        <v>32</v>
      </c>
      <c r="M242">
        <v>971142</v>
      </c>
      <c r="N242">
        <v>6</v>
      </c>
    </row>
    <row r="243" spans="10:14" x14ac:dyDescent="0.25">
      <c r="J243" s="2"/>
      <c r="K243" t="s">
        <v>82</v>
      </c>
      <c r="L243">
        <v>27</v>
      </c>
      <c r="M243">
        <v>15722</v>
      </c>
      <c r="N243">
        <v>7</v>
      </c>
    </row>
    <row r="244" spans="10:14" x14ac:dyDescent="0.25">
      <c r="J244" s="2"/>
      <c r="K244" t="s">
        <v>80</v>
      </c>
      <c r="L244">
        <v>8</v>
      </c>
      <c r="M244">
        <v>35250</v>
      </c>
      <c r="N244">
        <v>7</v>
      </c>
    </row>
    <row r="245" spans="10:14" x14ac:dyDescent="0.25">
      <c r="J245" s="2"/>
      <c r="K245" t="s">
        <v>80</v>
      </c>
      <c r="L245">
        <v>42</v>
      </c>
      <c r="M245">
        <v>64393</v>
      </c>
      <c r="N245">
        <v>7</v>
      </c>
    </row>
    <row r="246" spans="10:14" x14ac:dyDescent="0.25">
      <c r="J246" s="2"/>
      <c r="K246" t="s">
        <v>82</v>
      </c>
      <c r="L246">
        <v>30</v>
      </c>
      <c r="M246">
        <v>94451</v>
      </c>
      <c r="N246">
        <v>7</v>
      </c>
    </row>
    <row r="247" spans="10:14" x14ac:dyDescent="0.25">
      <c r="J247" s="2"/>
      <c r="K247" t="s">
        <v>79</v>
      </c>
      <c r="L247">
        <v>22</v>
      </c>
      <c r="M247">
        <v>132501</v>
      </c>
      <c r="N247">
        <v>7</v>
      </c>
    </row>
    <row r="248" spans="10:14" x14ac:dyDescent="0.25">
      <c r="J248" s="2"/>
      <c r="K248" t="s">
        <v>80</v>
      </c>
      <c r="L248">
        <v>23</v>
      </c>
      <c r="M248">
        <v>177539</v>
      </c>
      <c r="N248">
        <v>7</v>
      </c>
    </row>
    <row r="249" spans="10:14" x14ac:dyDescent="0.25">
      <c r="J249" s="2"/>
      <c r="K249" t="s">
        <v>80</v>
      </c>
      <c r="L249">
        <v>35</v>
      </c>
      <c r="M249">
        <v>181544</v>
      </c>
      <c r="N249">
        <v>7</v>
      </c>
    </row>
    <row r="250" spans="10:14" x14ac:dyDescent="0.25">
      <c r="J250" s="2"/>
      <c r="K250" t="s">
        <v>79</v>
      </c>
      <c r="L250">
        <v>26</v>
      </c>
      <c r="M250">
        <v>195912</v>
      </c>
      <c r="N250">
        <v>7</v>
      </c>
    </row>
    <row r="251" spans="10:14" x14ac:dyDescent="0.25">
      <c r="J251" s="2"/>
      <c r="K251" t="s">
        <v>81</v>
      </c>
      <c r="L251">
        <v>3</v>
      </c>
      <c r="M251">
        <v>220185</v>
      </c>
      <c r="N251">
        <v>7</v>
      </c>
    </row>
    <row r="252" spans="10:14" x14ac:dyDescent="0.25">
      <c r="J252" s="2"/>
      <c r="K252" t="s">
        <v>80</v>
      </c>
      <c r="L252">
        <v>3</v>
      </c>
      <c r="M252">
        <v>232715</v>
      </c>
      <c r="N252">
        <v>7</v>
      </c>
    </row>
    <row r="253" spans="10:14" x14ac:dyDescent="0.25">
      <c r="J253" s="2"/>
      <c r="K253" t="s">
        <v>79</v>
      </c>
      <c r="L253">
        <v>13</v>
      </c>
      <c r="M253">
        <v>253134</v>
      </c>
      <c r="N253">
        <v>7</v>
      </c>
    </row>
    <row r="254" spans="10:14" x14ac:dyDescent="0.25">
      <c r="J254" s="2"/>
      <c r="K254" t="s">
        <v>82</v>
      </c>
      <c r="L254">
        <v>19</v>
      </c>
      <c r="M254">
        <v>314627</v>
      </c>
      <c r="N254">
        <v>7</v>
      </c>
    </row>
    <row r="255" spans="10:14" x14ac:dyDescent="0.25">
      <c r="J255" s="2"/>
      <c r="K255" t="s">
        <v>79</v>
      </c>
      <c r="L255">
        <v>17</v>
      </c>
      <c r="M255">
        <v>386364</v>
      </c>
      <c r="N255">
        <v>7</v>
      </c>
    </row>
    <row r="256" spans="10:14" x14ac:dyDescent="0.25">
      <c r="J256" s="2"/>
      <c r="K256" t="s">
        <v>79</v>
      </c>
      <c r="L256">
        <v>8</v>
      </c>
      <c r="M256">
        <v>459898</v>
      </c>
      <c r="N256">
        <v>7</v>
      </c>
    </row>
    <row r="257" spans="10:14" x14ac:dyDescent="0.25">
      <c r="J257" s="2"/>
      <c r="K257" t="s">
        <v>79</v>
      </c>
      <c r="L257">
        <v>35</v>
      </c>
      <c r="M257">
        <v>474213</v>
      </c>
      <c r="N257">
        <v>7</v>
      </c>
    </row>
    <row r="258" spans="10:14" x14ac:dyDescent="0.25">
      <c r="J258" s="2"/>
      <c r="K258" t="s">
        <v>80</v>
      </c>
      <c r="L258">
        <v>3</v>
      </c>
      <c r="M258">
        <v>527188</v>
      </c>
      <c r="N258">
        <v>7</v>
      </c>
    </row>
    <row r="259" spans="10:14" x14ac:dyDescent="0.25">
      <c r="J259" s="2"/>
      <c r="K259" t="s">
        <v>79</v>
      </c>
      <c r="L259">
        <v>17</v>
      </c>
      <c r="M259">
        <v>530213</v>
      </c>
      <c r="N259">
        <v>7</v>
      </c>
    </row>
    <row r="260" spans="10:14" x14ac:dyDescent="0.25">
      <c r="J260" s="2"/>
      <c r="K260" t="s">
        <v>81</v>
      </c>
      <c r="L260">
        <v>20</v>
      </c>
      <c r="M260">
        <v>553480</v>
      </c>
      <c r="N260">
        <v>7</v>
      </c>
    </row>
    <row r="261" spans="10:14" x14ac:dyDescent="0.25">
      <c r="J261" s="2"/>
      <c r="K261" t="s">
        <v>79</v>
      </c>
      <c r="L261">
        <v>27</v>
      </c>
      <c r="M261">
        <v>585132</v>
      </c>
      <c r="N261">
        <v>7</v>
      </c>
    </row>
    <row r="262" spans="10:14" x14ac:dyDescent="0.25">
      <c r="J262" s="2"/>
      <c r="K262" t="s">
        <v>80</v>
      </c>
      <c r="L262">
        <v>9</v>
      </c>
      <c r="M262">
        <v>627168</v>
      </c>
      <c r="N262">
        <v>7</v>
      </c>
    </row>
    <row r="263" spans="10:14" x14ac:dyDescent="0.25">
      <c r="J263" s="2"/>
      <c r="K263" t="s">
        <v>82</v>
      </c>
      <c r="L263">
        <v>8</v>
      </c>
      <c r="M263">
        <v>660771</v>
      </c>
      <c r="N263">
        <v>7</v>
      </c>
    </row>
    <row r="264" spans="10:14" x14ac:dyDescent="0.25">
      <c r="J264" s="2"/>
      <c r="K264" t="s">
        <v>81</v>
      </c>
      <c r="L264">
        <v>39</v>
      </c>
      <c r="M264">
        <v>672763</v>
      </c>
      <c r="N264">
        <v>7</v>
      </c>
    </row>
    <row r="265" spans="10:14" x14ac:dyDescent="0.25">
      <c r="J265" s="2"/>
      <c r="K265" t="s">
        <v>80</v>
      </c>
      <c r="L265">
        <v>21</v>
      </c>
      <c r="M265">
        <v>685373</v>
      </c>
      <c r="N265">
        <v>7</v>
      </c>
    </row>
    <row r="266" spans="10:14" x14ac:dyDescent="0.25">
      <c r="J266" s="2"/>
      <c r="K266" t="s">
        <v>82</v>
      </c>
      <c r="L266">
        <v>6</v>
      </c>
      <c r="M266">
        <v>745785</v>
      </c>
      <c r="N266">
        <v>7</v>
      </c>
    </row>
    <row r="267" spans="10:14" x14ac:dyDescent="0.25">
      <c r="J267" s="2"/>
      <c r="K267" t="s">
        <v>80</v>
      </c>
      <c r="L267">
        <v>39</v>
      </c>
      <c r="M267">
        <v>791208</v>
      </c>
      <c r="N267">
        <v>7</v>
      </c>
    </row>
    <row r="268" spans="10:14" x14ac:dyDescent="0.25">
      <c r="J268" s="2"/>
      <c r="K268" t="s">
        <v>82</v>
      </c>
      <c r="L268">
        <v>35</v>
      </c>
      <c r="M268">
        <v>797639</v>
      </c>
      <c r="N268">
        <v>7</v>
      </c>
    </row>
    <row r="269" spans="10:14" x14ac:dyDescent="0.25">
      <c r="J269" s="2"/>
      <c r="K269" t="s">
        <v>79</v>
      </c>
      <c r="L269">
        <v>21</v>
      </c>
      <c r="M269">
        <v>813743</v>
      </c>
      <c r="N269">
        <v>7</v>
      </c>
    </row>
    <row r="270" spans="10:14" x14ac:dyDescent="0.25">
      <c r="J270" s="2"/>
      <c r="K270" t="s">
        <v>81</v>
      </c>
      <c r="L270">
        <v>35</v>
      </c>
      <c r="M270">
        <v>820847</v>
      </c>
      <c r="N270">
        <v>7</v>
      </c>
    </row>
    <row r="271" spans="10:14" x14ac:dyDescent="0.25">
      <c r="J271" s="2"/>
      <c r="K271" t="s">
        <v>82</v>
      </c>
      <c r="L271">
        <v>2</v>
      </c>
      <c r="M271">
        <v>836091</v>
      </c>
      <c r="N271">
        <v>7</v>
      </c>
    </row>
    <row r="272" spans="10:14" x14ac:dyDescent="0.25">
      <c r="J272" s="2"/>
      <c r="K272" t="s">
        <v>81</v>
      </c>
      <c r="L272">
        <v>37</v>
      </c>
      <c r="M272">
        <v>837028</v>
      </c>
      <c r="N272">
        <v>7</v>
      </c>
    </row>
    <row r="273" spans="10:14" x14ac:dyDescent="0.25">
      <c r="J273" s="2"/>
      <c r="K273" t="s">
        <v>81</v>
      </c>
      <c r="L273">
        <v>34</v>
      </c>
      <c r="M273">
        <v>945761</v>
      </c>
      <c r="N273">
        <v>7</v>
      </c>
    </row>
    <row r="274" spans="10:14" x14ac:dyDescent="0.25">
      <c r="J274" s="2"/>
      <c r="K274" t="s">
        <v>80</v>
      </c>
      <c r="L274">
        <v>13</v>
      </c>
      <c r="M274">
        <v>967419</v>
      </c>
      <c r="N274">
        <v>7</v>
      </c>
    </row>
    <row r="275" spans="10:14" x14ac:dyDescent="0.25">
      <c r="J275" s="2"/>
      <c r="K275" t="s">
        <v>82</v>
      </c>
      <c r="L275">
        <v>8</v>
      </c>
      <c r="M275">
        <v>981436</v>
      </c>
      <c r="N275">
        <v>7</v>
      </c>
    </row>
    <row r="276" spans="10:14" x14ac:dyDescent="0.25">
      <c r="J276" s="2"/>
      <c r="K276" t="s">
        <v>82</v>
      </c>
      <c r="L276">
        <v>33</v>
      </c>
      <c r="M276">
        <v>994429</v>
      </c>
      <c r="N276">
        <v>7</v>
      </c>
    </row>
    <row r="277" spans="10:14" x14ac:dyDescent="0.25">
      <c r="J277" s="2"/>
      <c r="K277" t="s">
        <v>79</v>
      </c>
      <c r="L277">
        <v>38</v>
      </c>
      <c r="M277">
        <v>46820</v>
      </c>
      <c r="N277">
        <v>8</v>
      </c>
    </row>
    <row r="278" spans="10:14" x14ac:dyDescent="0.25">
      <c r="J278" s="2"/>
      <c r="K278" t="s">
        <v>79</v>
      </c>
      <c r="L278">
        <v>14</v>
      </c>
      <c r="M278">
        <v>72949</v>
      </c>
      <c r="N278">
        <v>8</v>
      </c>
    </row>
    <row r="279" spans="10:14" x14ac:dyDescent="0.25">
      <c r="J279" s="2"/>
      <c r="K279" t="s">
        <v>80</v>
      </c>
      <c r="L279">
        <v>12</v>
      </c>
      <c r="M279">
        <v>82692</v>
      </c>
      <c r="N279">
        <v>8</v>
      </c>
    </row>
    <row r="280" spans="10:14" x14ac:dyDescent="0.25">
      <c r="J280" s="2"/>
      <c r="K280" t="s">
        <v>82</v>
      </c>
      <c r="L280">
        <v>19</v>
      </c>
      <c r="M280">
        <v>98566</v>
      </c>
      <c r="N280">
        <v>8</v>
      </c>
    </row>
    <row r="281" spans="10:14" x14ac:dyDescent="0.25">
      <c r="J281" s="2"/>
      <c r="K281" t="s">
        <v>81</v>
      </c>
      <c r="L281">
        <v>30</v>
      </c>
      <c r="M281">
        <v>101620</v>
      </c>
      <c r="N281">
        <v>8</v>
      </c>
    </row>
    <row r="282" spans="10:14" x14ac:dyDescent="0.25">
      <c r="J282" s="2"/>
      <c r="K282" t="s">
        <v>79</v>
      </c>
      <c r="L282">
        <v>20</v>
      </c>
      <c r="M282">
        <v>103740</v>
      </c>
      <c r="N282">
        <v>8</v>
      </c>
    </row>
    <row r="283" spans="10:14" x14ac:dyDescent="0.25">
      <c r="J283" s="2"/>
      <c r="K283" t="s">
        <v>81</v>
      </c>
      <c r="L283">
        <v>26</v>
      </c>
      <c r="M283">
        <v>144796</v>
      </c>
      <c r="N283">
        <v>8</v>
      </c>
    </row>
    <row r="284" spans="10:14" x14ac:dyDescent="0.25">
      <c r="J284" s="2"/>
      <c r="K284" t="s">
        <v>79</v>
      </c>
      <c r="L284">
        <v>9</v>
      </c>
      <c r="M284">
        <v>155499</v>
      </c>
      <c r="N284">
        <v>8</v>
      </c>
    </row>
    <row r="285" spans="10:14" x14ac:dyDescent="0.25">
      <c r="J285" s="2"/>
      <c r="K285" t="s">
        <v>82</v>
      </c>
      <c r="L285">
        <v>26</v>
      </c>
      <c r="M285">
        <v>195899</v>
      </c>
      <c r="N285">
        <v>8</v>
      </c>
    </row>
    <row r="286" spans="10:14" x14ac:dyDescent="0.25">
      <c r="J286" s="2"/>
      <c r="K286" t="s">
        <v>81</v>
      </c>
      <c r="L286">
        <v>6</v>
      </c>
      <c r="M286">
        <v>198732</v>
      </c>
      <c r="N286">
        <v>8</v>
      </c>
    </row>
    <row r="287" spans="10:14" x14ac:dyDescent="0.25">
      <c r="J287" s="2"/>
      <c r="K287" t="s">
        <v>82</v>
      </c>
      <c r="L287">
        <v>33</v>
      </c>
      <c r="M287">
        <v>237485</v>
      </c>
      <c r="N287">
        <v>8</v>
      </c>
    </row>
    <row r="288" spans="10:14" x14ac:dyDescent="0.25">
      <c r="J288" s="2"/>
      <c r="K288" t="s">
        <v>82</v>
      </c>
      <c r="L288">
        <v>21</v>
      </c>
      <c r="M288">
        <v>279919</v>
      </c>
      <c r="N288">
        <v>8</v>
      </c>
    </row>
    <row r="289" spans="10:14" x14ac:dyDescent="0.25">
      <c r="J289" s="2"/>
      <c r="K289" t="s">
        <v>81</v>
      </c>
      <c r="L289">
        <v>31</v>
      </c>
      <c r="M289">
        <v>337873</v>
      </c>
      <c r="N289">
        <v>8</v>
      </c>
    </row>
    <row r="290" spans="10:14" x14ac:dyDescent="0.25">
      <c r="J290" s="2"/>
      <c r="K290" t="s">
        <v>82</v>
      </c>
      <c r="L290">
        <v>38</v>
      </c>
      <c r="M290">
        <v>352993</v>
      </c>
      <c r="N290">
        <v>8</v>
      </c>
    </row>
    <row r="291" spans="10:14" x14ac:dyDescent="0.25">
      <c r="J291" s="2"/>
      <c r="K291" t="s">
        <v>80</v>
      </c>
      <c r="L291">
        <v>37</v>
      </c>
      <c r="M291">
        <v>361190</v>
      </c>
      <c r="N291">
        <v>8</v>
      </c>
    </row>
    <row r="292" spans="10:14" x14ac:dyDescent="0.25">
      <c r="J292" s="2"/>
      <c r="K292" t="s">
        <v>81</v>
      </c>
      <c r="L292">
        <v>18</v>
      </c>
      <c r="M292">
        <v>373546</v>
      </c>
      <c r="N292">
        <v>8</v>
      </c>
    </row>
    <row r="293" spans="10:14" x14ac:dyDescent="0.25">
      <c r="J293" s="2"/>
      <c r="K293" t="s">
        <v>82</v>
      </c>
      <c r="L293">
        <v>22</v>
      </c>
      <c r="M293">
        <v>424331</v>
      </c>
      <c r="N293">
        <v>8</v>
      </c>
    </row>
    <row r="294" spans="10:14" x14ac:dyDescent="0.25">
      <c r="J294" s="2"/>
      <c r="K294" t="s">
        <v>81</v>
      </c>
      <c r="L294">
        <v>40</v>
      </c>
      <c r="M294">
        <v>496142</v>
      </c>
      <c r="N294">
        <v>8</v>
      </c>
    </row>
    <row r="295" spans="10:14" x14ac:dyDescent="0.25">
      <c r="J295" s="2"/>
      <c r="K295" t="s">
        <v>82</v>
      </c>
      <c r="L295">
        <v>36</v>
      </c>
      <c r="M295">
        <v>516204</v>
      </c>
      <c r="N295">
        <v>8</v>
      </c>
    </row>
    <row r="296" spans="10:14" x14ac:dyDescent="0.25">
      <c r="J296" s="2"/>
      <c r="K296" t="s">
        <v>82</v>
      </c>
      <c r="L296">
        <v>14</v>
      </c>
      <c r="M296">
        <v>560028</v>
      </c>
      <c r="N296">
        <v>8</v>
      </c>
    </row>
    <row r="297" spans="10:14" x14ac:dyDescent="0.25">
      <c r="J297" s="2"/>
      <c r="K297" t="s">
        <v>80</v>
      </c>
      <c r="L297">
        <v>8</v>
      </c>
      <c r="M297">
        <v>563570</v>
      </c>
      <c r="N297">
        <v>8</v>
      </c>
    </row>
    <row r="298" spans="10:14" x14ac:dyDescent="0.25">
      <c r="J298" s="2"/>
      <c r="K298" t="s">
        <v>81</v>
      </c>
      <c r="L298">
        <v>27</v>
      </c>
      <c r="M298">
        <v>593368</v>
      </c>
      <c r="N298">
        <v>8</v>
      </c>
    </row>
    <row r="299" spans="10:14" x14ac:dyDescent="0.25">
      <c r="J299" s="2"/>
      <c r="K299" t="s">
        <v>79</v>
      </c>
      <c r="L299">
        <v>30</v>
      </c>
      <c r="M299">
        <v>602245</v>
      </c>
      <c r="N299">
        <v>8</v>
      </c>
    </row>
    <row r="300" spans="10:14" x14ac:dyDescent="0.25">
      <c r="J300" s="2"/>
      <c r="K300" t="s">
        <v>80</v>
      </c>
      <c r="L300">
        <v>12</v>
      </c>
      <c r="M300">
        <v>604247</v>
      </c>
      <c r="N300">
        <v>8</v>
      </c>
    </row>
    <row r="301" spans="10:14" x14ac:dyDescent="0.25">
      <c r="J301" s="2"/>
      <c r="K301" t="s">
        <v>79</v>
      </c>
      <c r="L301">
        <v>9</v>
      </c>
      <c r="M301">
        <v>613320</v>
      </c>
      <c r="N301">
        <v>8</v>
      </c>
    </row>
    <row r="302" spans="10:14" x14ac:dyDescent="0.25">
      <c r="J302" s="2"/>
      <c r="K302" t="s">
        <v>82</v>
      </c>
      <c r="L302">
        <v>37</v>
      </c>
      <c r="M302">
        <v>633149</v>
      </c>
      <c r="N302">
        <v>8</v>
      </c>
    </row>
    <row r="303" spans="10:14" x14ac:dyDescent="0.25">
      <c r="J303" s="2"/>
      <c r="K303" t="s">
        <v>79</v>
      </c>
      <c r="L303">
        <v>21</v>
      </c>
      <c r="M303">
        <v>636123</v>
      </c>
      <c r="N303">
        <v>8</v>
      </c>
    </row>
    <row r="304" spans="10:14" x14ac:dyDescent="0.25">
      <c r="J304" s="2"/>
      <c r="K304" t="s">
        <v>80</v>
      </c>
      <c r="L304">
        <v>17</v>
      </c>
      <c r="M304">
        <v>694507</v>
      </c>
      <c r="N304">
        <v>8</v>
      </c>
    </row>
    <row r="305" spans="10:14" x14ac:dyDescent="0.25">
      <c r="J305" s="2"/>
      <c r="K305" t="s">
        <v>79</v>
      </c>
      <c r="L305">
        <v>41</v>
      </c>
      <c r="M305">
        <v>695131</v>
      </c>
      <c r="N305">
        <v>8</v>
      </c>
    </row>
    <row r="306" spans="10:14" x14ac:dyDescent="0.25">
      <c r="J306" s="2"/>
      <c r="K306" t="s">
        <v>80</v>
      </c>
      <c r="L306">
        <v>16</v>
      </c>
      <c r="M306">
        <v>847883</v>
      </c>
      <c r="N306">
        <v>8</v>
      </c>
    </row>
    <row r="307" spans="10:14" x14ac:dyDescent="0.25">
      <c r="J307" s="2"/>
      <c r="K307" t="s">
        <v>80</v>
      </c>
      <c r="L307">
        <v>9</v>
      </c>
      <c r="M307">
        <v>935868</v>
      </c>
      <c r="N307">
        <v>8</v>
      </c>
    </row>
    <row r="308" spans="10:14" x14ac:dyDescent="0.25">
      <c r="J308" s="2"/>
      <c r="K308" t="s">
        <v>81</v>
      </c>
      <c r="L308">
        <v>26</v>
      </c>
      <c r="M308">
        <v>944103</v>
      </c>
      <c r="N308">
        <v>8</v>
      </c>
    </row>
    <row r="309" spans="10:14" x14ac:dyDescent="0.25">
      <c r="J309" s="2"/>
      <c r="K309" t="s">
        <v>79</v>
      </c>
      <c r="L309">
        <v>36</v>
      </c>
      <c r="M309">
        <v>965234</v>
      </c>
      <c r="N309">
        <v>8</v>
      </c>
    </row>
    <row r="310" spans="10:14" x14ac:dyDescent="0.25">
      <c r="J310" s="2"/>
      <c r="K310" t="s">
        <v>81</v>
      </c>
      <c r="L310">
        <v>38</v>
      </c>
      <c r="M310">
        <v>967064</v>
      </c>
      <c r="N310">
        <v>8</v>
      </c>
    </row>
    <row r="311" spans="10:14" x14ac:dyDescent="0.25">
      <c r="J311" s="2"/>
      <c r="K311" t="s">
        <v>81</v>
      </c>
      <c r="L311">
        <v>20</v>
      </c>
      <c r="M311">
        <v>16442</v>
      </c>
      <c r="N311">
        <v>9</v>
      </c>
    </row>
    <row r="312" spans="10:14" x14ac:dyDescent="0.25">
      <c r="J312" s="2"/>
      <c r="K312" t="s">
        <v>80</v>
      </c>
      <c r="L312">
        <v>39</v>
      </c>
      <c r="M312">
        <v>66506</v>
      </c>
      <c r="N312">
        <v>9</v>
      </c>
    </row>
    <row r="313" spans="10:14" x14ac:dyDescent="0.25">
      <c r="J313" s="2"/>
      <c r="K313" t="s">
        <v>82</v>
      </c>
      <c r="L313">
        <v>2</v>
      </c>
      <c r="M313">
        <v>120045</v>
      </c>
      <c r="N313">
        <v>9</v>
      </c>
    </row>
    <row r="314" spans="10:14" x14ac:dyDescent="0.25">
      <c r="J314" s="2"/>
      <c r="K314" t="s">
        <v>82</v>
      </c>
      <c r="L314">
        <v>40</v>
      </c>
      <c r="M314">
        <v>126062</v>
      </c>
      <c r="N314">
        <v>9</v>
      </c>
    </row>
    <row r="315" spans="10:14" x14ac:dyDescent="0.25">
      <c r="J315" s="2"/>
      <c r="K315" t="s">
        <v>80</v>
      </c>
      <c r="L315">
        <v>9</v>
      </c>
      <c r="M315">
        <v>171733</v>
      </c>
      <c r="N315">
        <v>9</v>
      </c>
    </row>
    <row r="316" spans="10:14" x14ac:dyDescent="0.25">
      <c r="J316" s="2"/>
      <c r="K316" t="s">
        <v>79</v>
      </c>
      <c r="L316">
        <v>2</v>
      </c>
      <c r="M316">
        <v>180979</v>
      </c>
      <c r="N316">
        <v>9</v>
      </c>
    </row>
    <row r="317" spans="10:14" x14ac:dyDescent="0.25">
      <c r="J317" s="2"/>
      <c r="K317" t="s">
        <v>80</v>
      </c>
      <c r="L317">
        <v>38</v>
      </c>
      <c r="M317">
        <v>232373</v>
      </c>
      <c r="N317">
        <v>9</v>
      </c>
    </row>
    <row r="318" spans="10:14" x14ac:dyDescent="0.25">
      <c r="J318" s="2"/>
      <c r="K318" t="s">
        <v>80</v>
      </c>
      <c r="L318">
        <v>16</v>
      </c>
      <c r="M318">
        <v>240170</v>
      </c>
      <c r="N318">
        <v>9</v>
      </c>
    </row>
    <row r="319" spans="10:14" x14ac:dyDescent="0.25">
      <c r="J319" s="2"/>
      <c r="K319" t="s">
        <v>82</v>
      </c>
      <c r="L319">
        <v>41</v>
      </c>
      <c r="M319">
        <v>256873</v>
      </c>
      <c r="N319">
        <v>9</v>
      </c>
    </row>
    <row r="320" spans="10:14" x14ac:dyDescent="0.25">
      <c r="J320" s="2"/>
      <c r="K320" t="s">
        <v>79</v>
      </c>
      <c r="L320">
        <v>21</v>
      </c>
      <c r="M320">
        <v>266875</v>
      </c>
      <c r="N320">
        <v>9</v>
      </c>
    </row>
    <row r="321" spans="10:14" x14ac:dyDescent="0.25">
      <c r="J321" s="2"/>
      <c r="K321" t="s">
        <v>81</v>
      </c>
      <c r="L321">
        <v>1</v>
      </c>
      <c r="M321">
        <v>291188</v>
      </c>
      <c r="N321">
        <v>9</v>
      </c>
    </row>
    <row r="322" spans="10:14" x14ac:dyDescent="0.25">
      <c r="J322" s="2"/>
      <c r="K322" t="s">
        <v>82</v>
      </c>
      <c r="L322">
        <v>14</v>
      </c>
      <c r="M322">
        <v>340026</v>
      </c>
      <c r="N322">
        <v>9</v>
      </c>
    </row>
    <row r="323" spans="10:14" x14ac:dyDescent="0.25">
      <c r="J323" s="2"/>
      <c r="K323" t="s">
        <v>81</v>
      </c>
      <c r="L323">
        <v>27</v>
      </c>
      <c r="M323">
        <v>372498</v>
      </c>
      <c r="N323">
        <v>9</v>
      </c>
    </row>
    <row r="324" spans="10:14" x14ac:dyDescent="0.25">
      <c r="J324" s="2"/>
      <c r="K324" t="s">
        <v>81</v>
      </c>
      <c r="L324">
        <v>7</v>
      </c>
      <c r="M324">
        <v>397703</v>
      </c>
      <c r="N324">
        <v>9</v>
      </c>
    </row>
    <row r="325" spans="10:14" x14ac:dyDescent="0.25">
      <c r="J325" s="2"/>
      <c r="K325" t="s">
        <v>82</v>
      </c>
      <c r="L325">
        <v>35</v>
      </c>
      <c r="M325">
        <v>426913</v>
      </c>
      <c r="N325">
        <v>9</v>
      </c>
    </row>
    <row r="326" spans="10:14" x14ac:dyDescent="0.25">
      <c r="J326" s="2"/>
      <c r="K326" t="s">
        <v>81</v>
      </c>
      <c r="L326">
        <v>21</v>
      </c>
      <c r="M326">
        <v>449046</v>
      </c>
      <c r="N326">
        <v>9</v>
      </c>
    </row>
    <row r="327" spans="10:14" x14ac:dyDescent="0.25">
      <c r="J327" s="2"/>
      <c r="K327" t="s">
        <v>82</v>
      </c>
      <c r="L327">
        <v>6</v>
      </c>
      <c r="M327">
        <v>458307</v>
      </c>
      <c r="N327">
        <v>9</v>
      </c>
    </row>
    <row r="328" spans="10:14" x14ac:dyDescent="0.25">
      <c r="J328" s="2"/>
      <c r="K328" t="s">
        <v>81</v>
      </c>
      <c r="L328">
        <v>29</v>
      </c>
      <c r="M328">
        <v>471628</v>
      </c>
      <c r="N328">
        <v>9</v>
      </c>
    </row>
    <row r="329" spans="10:14" x14ac:dyDescent="0.25">
      <c r="J329" s="2"/>
      <c r="K329" t="s">
        <v>81</v>
      </c>
      <c r="L329">
        <v>29</v>
      </c>
      <c r="M329">
        <v>475669</v>
      </c>
      <c r="N329">
        <v>9</v>
      </c>
    </row>
    <row r="330" spans="10:14" x14ac:dyDescent="0.25">
      <c r="J330" s="2"/>
      <c r="K330" t="s">
        <v>80</v>
      </c>
      <c r="L330">
        <v>27</v>
      </c>
      <c r="M330">
        <v>479233</v>
      </c>
      <c r="N330">
        <v>9</v>
      </c>
    </row>
    <row r="331" spans="10:14" x14ac:dyDescent="0.25">
      <c r="J331" s="2"/>
      <c r="K331" t="s">
        <v>80</v>
      </c>
      <c r="L331">
        <v>41</v>
      </c>
      <c r="M331">
        <v>502161</v>
      </c>
      <c r="N331">
        <v>9</v>
      </c>
    </row>
    <row r="332" spans="10:14" x14ac:dyDescent="0.25">
      <c r="J332" s="2"/>
      <c r="K332" t="s">
        <v>80</v>
      </c>
      <c r="L332">
        <v>19</v>
      </c>
      <c r="M332">
        <v>529444</v>
      </c>
      <c r="N332">
        <v>9</v>
      </c>
    </row>
    <row r="333" spans="10:14" x14ac:dyDescent="0.25">
      <c r="J333" s="2"/>
      <c r="K333" t="s">
        <v>80</v>
      </c>
      <c r="L333">
        <v>26</v>
      </c>
      <c r="M333">
        <v>538936</v>
      </c>
      <c r="N333">
        <v>9</v>
      </c>
    </row>
    <row r="334" spans="10:14" x14ac:dyDescent="0.25">
      <c r="J334" s="2"/>
      <c r="K334" t="s">
        <v>79</v>
      </c>
      <c r="L334">
        <v>12</v>
      </c>
      <c r="M334">
        <v>552143</v>
      </c>
      <c r="N334">
        <v>9</v>
      </c>
    </row>
    <row r="335" spans="10:14" x14ac:dyDescent="0.25">
      <c r="J335" s="2"/>
      <c r="K335" t="s">
        <v>82</v>
      </c>
      <c r="L335">
        <v>2</v>
      </c>
      <c r="M335">
        <v>575268</v>
      </c>
      <c r="N335">
        <v>9</v>
      </c>
    </row>
    <row r="336" spans="10:14" x14ac:dyDescent="0.25">
      <c r="J336" s="2"/>
      <c r="K336" t="s">
        <v>81</v>
      </c>
      <c r="L336">
        <v>15</v>
      </c>
      <c r="M336">
        <v>711319</v>
      </c>
      <c r="N336">
        <v>9</v>
      </c>
    </row>
    <row r="337" spans="10:14" x14ac:dyDescent="0.25">
      <c r="J337" s="2"/>
      <c r="K337" t="s">
        <v>80</v>
      </c>
      <c r="L337">
        <v>20</v>
      </c>
      <c r="M337">
        <v>722423</v>
      </c>
      <c r="N337">
        <v>9</v>
      </c>
    </row>
    <row r="338" spans="10:14" x14ac:dyDescent="0.25">
      <c r="J338" s="2"/>
      <c r="K338" t="s">
        <v>80</v>
      </c>
      <c r="L338">
        <v>28</v>
      </c>
      <c r="M338">
        <v>722714</v>
      </c>
      <c r="N338">
        <v>9</v>
      </c>
    </row>
    <row r="339" spans="10:14" x14ac:dyDescent="0.25">
      <c r="J339" s="2"/>
      <c r="K339" t="s">
        <v>80</v>
      </c>
      <c r="L339">
        <v>22</v>
      </c>
      <c r="M339">
        <v>730897</v>
      </c>
      <c r="N339">
        <v>9</v>
      </c>
    </row>
    <row r="340" spans="10:14" x14ac:dyDescent="0.25">
      <c r="J340" s="2"/>
      <c r="K340" t="s">
        <v>82</v>
      </c>
      <c r="L340">
        <v>4</v>
      </c>
      <c r="M340">
        <v>739023</v>
      </c>
      <c r="N340">
        <v>9</v>
      </c>
    </row>
    <row r="341" spans="10:14" x14ac:dyDescent="0.25">
      <c r="J341" s="2"/>
      <c r="K341" t="s">
        <v>79</v>
      </c>
      <c r="L341">
        <v>33</v>
      </c>
      <c r="M341">
        <v>739582</v>
      </c>
      <c r="N341">
        <v>9</v>
      </c>
    </row>
    <row r="342" spans="10:14" x14ac:dyDescent="0.25">
      <c r="J342" s="2"/>
      <c r="K342" t="s">
        <v>79</v>
      </c>
      <c r="L342">
        <v>42</v>
      </c>
      <c r="M342">
        <v>757158</v>
      </c>
      <c r="N342">
        <v>9</v>
      </c>
    </row>
    <row r="343" spans="10:14" x14ac:dyDescent="0.25">
      <c r="J343" s="2"/>
      <c r="K343" t="s">
        <v>80</v>
      </c>
      <c r="L343">
        <v>1</v>
      </c>
      <c r="M343">
        <v>781649</v>
      </c>
      <c r="N343">
        <v>9</v>
      </c>
    </row>
    <row r="344" spans="10:14" x14ac:dyDescent="0.25">
      <c r="J344" s="2"/>
      <c r="K344" t="s">
        <v>79</v>
      </c>
      <c r="L344">
        <v>15</v>
      </c>
      <c r="M344">
        <v>794570</v>
      </c>
      <c r="N344">
        <v>9</v>
      </c>
    </row>
    <row r="345" spans="10:14" x14ac:dyDescent="0.25">
      <c r="J345" s="2"/>
      <c r="K345" t="s">
        <v>82</v>
      </c>
      <c r="L345">
        <v>14</v>
      </c>
      <c r="M345">
        <v>800592</v>
      </c>
      <c r="N345">
        <v>9</v>
      </c>
    </row>
    <row r="346" spans="10:14" x14ac:dyDescent="0.25">
      <c r="J346" s="2"/>
      <c r="K346" t="s">
        <v>80</v>
      </c>
      <c r="L346">
        <v>30</v>
      </c>
      <c r="M346">
        <v>819061</v>
      </c>
      <c r="N346">
        <v>9</v>
      </c>
    </row>
    <row r="347" spans="10:14" x14ac:dyDescent="0.25">
      <c r="J347" s="2"/>
      <c r="K347" t="s">
        <v>82</v>
      </c>
      <c r="L347">
        <v>13</v>
      </c>
      <c r="M347">
        <v>842337</v>
      </c>
      <c r="N347">
        <v>9</v>
      </c>
    </row>
    <row r="348" spans="10:14" x14ac:dyDescent="0.25">
      <c r="J348" s="2"/>
      <c r="K348" t="s">
        <v>79</v>
      </c>
      <c r="L348">
        <v>9</v>
      </c>
      <c r="M348">
        <v>844742</v>
      </c>
      <c r="N348">
        <v>9</v>
      </c>
    </row>
    <row r="349" spans="10:14" x14ac:dyDescent="0.25">
      <c r="J349" s="2"/>
      <c r="K349" t="s">
        <v>80</v>
      </c>
      <c r="L349">
        <v>24</v>
      </c>
      <c r="M349">
        <v>850249</v>
      </c>
      <c r="N349">
        <v>9</v>
      </c>
    </row>
    <row r="350" spans="10:14" x14ac:dyDescent="0.25">
      <c r="J350" s="2"/>
      <c r="K350" t="s">
        <v>82</v>
      </c>
      <c r="L350">
        <v>16</v>
      </c>
      <c r="M350">
        <v>874553</v>
      </c>
      <c r="N350">
        <v>9</v>
      </c>
    </row>
    <row r="351" spans="10:14" x14ac:dyDescent="0.25">
      <c r="J351" s="2"/>
      <c r="K351" t="s">
        <v>82</v>
      </c>
      <c r="L351">
        <v>30</v>
      </c>
      <c r="M351">
        <v>892100</v>
      </c>
      <c r="N351">
        <v>9</v>
      </c>
    </row>
    <row r="352" spans="10:14" x14ac:dyDescent="0.25">
      <c r="J352" s="2"/>
      <c r="K352" t="s">
        <v>82</v>
      </c>
      <c r="L352">
        <v>8</v>
      </c>
      <c r="M352">
        <v>904678</v>
      </c>
      <c r="N352">
        <v>9</v>
      </c>
    </row>
    <row r="353" spans="10:14" x14ac:dyDescent="0.25">
      <c r="J353" s="2"/>
      <c r="K353" t="s">
        <v>79</v>
      </c>
      <c r="L353">
        <v>15</v>
      </c>
      <c r="M353">
        <v>907135</v>
      </c>
      <c r="N353">
        <v>9</v>
      </c>
    </row>
    <row r="354" spans="10:14" x14ac:dyDescent="0.25">
      <c r="J354" s="2"/>
      <c r="K354" t="s">
        <v>81</v>
      </c>
      <c r="L354">
        <v>12</v>
      </c>
      <c r="M354">
        <v>942117</v>
      </c>
      <c r="N354">
        <v>9</v>
      </c>
    </row>
    <row r="355" spans="10:14" x14ac:dyDescent="0.25">
      <c r="J355" s="2"/>
      <c r="K355" t="s">
        <v>82</v>
      </c>
      <c r="L355">
        <v>21</v>
      </c>
      <c r="M355">
        <v>943981</v>
      </c>
      <c r="N355">
        <v>9</v>
      </c>
    </row>
    <row r="356" spans="10:14" x14ac:dyDescent="0.25">
      <c r="J356" s="2"/>
      <c r="K356" t="s">
        <v>81</v>
      </c>
      <c r="L356">
        <v>20</v>
      </c>
      <c r="M356">
        <v>982250</v>
      </c>
      <c r="N356">
        <v>9</v>
      </c>
    </row>
    <row r="357" spans="10:14" x14ac:dyDescent="0.25">
      <c r="J357" s="2"/>
      <c r="K357" t="s">
        <v>79</v>
      </c>
      <c r="L357">
        <v>11</v>
      </c>
      <c r="M357">
        <v>997985</v>
      </c>
      <c r="N357">
        <v>9</v>
      </c>
    </row>
    <row r="358" spans="10:14" x14ac:dyDescent="0.25">
      <c r="J358" s="2"/>
      <c r="K358" t="s">
        <v>79</v>
      </c>
      <c r="L358">
        <v>26</v>
      </c>
      <c r="M358">
        <v>42419</v>
      </c>
      <c r="N358">
        <v>10</v>
      </c>
    </row>
    <row r="359" spans="10:14" x14ac:dyDescent="0.25">
      <c r="J359" s="2"/>
      <c r="K359" t="s">
        <v>80</v>
      </c>
      <c r="L359">
        <v>37</v>
      </c>
      <c r="M359">
        <v>52216</v>
      </c>
      <c r="N359">
        <v>10</v>
      </c>
    </row>
    <row r="360" spans="10:14" x14ac:dyDescent="0.25">
      <c r="J360" s="2"/>
      <c r="K360" t="s">
        <v>81</v>
      </c>
      <c r="L360">
        <v>23</v>
      </c>
      <c r="M360">
        <v>130727</v>
      </c>
      <c r="N360">
        <v>10</v>
      </c>
    </row>
    <row r="361" spans="10:14" x14ac:dyDescent="0.25">
      <c r="J361" s="2"/>
      <c r="K361" t="s">
        <v>80</v>
      </c>
      <c r="L361">
        <v>28</v>
      </c>
      <c r="M361">
        <v>157535</v>
      </c>
      <c r="N361">
        <v>10</v>
      </c>
    </row>
    <row r="362" spans="10:14" x14ac:dyDescent="0.25">
      <c r="J362" s="2"/>
      <c r="K362" t="s">
        <v>81</v>
      </c>
      <c r="L362">
        <v>12</v>
      </c>
      <c r="M362">
        <v>194544</v>
      </c>
      <c r="N362">
        <v>10</v>
      </c>
    </row>
    <row r="363" spans="10:14" x14ac:dyDescent="0.25">
      <c r="J363" s="2"/>
      <c r="K363" t="s">
        <v>80</v>
      </c>
      <c r="L363">
        <v>8</v>
      </c>
      <c r="M363">
        <v>209136</v>
      </c>
      <c r="N363">
        <v>10</v>
      </c>
    </row>
    <row r="364" spans="10:14" x14ac:dyDescent="0.25">
      <c r="J364" s="2"/>
      <c r="K364" t="s">
        <v>81</v>
      </c>
      <c r="L364">
        <v>20</v>
      </c>
      <c r="M364">
        <v>213159</v>
      </c>
      <c r="N364">
        <v>10</v>
      </c>
    </row>
    <row r="365" spans="10:14" x14ac:dyDescent="0.25">
      <c r="J365" s="2"/>
      <c r="K365" t="s">
        <v>79</v>
      </c>
      <c r="L365">
        <v>14</v>
      </c>
      <c r="M365">
        <v>238893</v>
      </c>
      <c r="N365">
        <v>10</v>
      </c>
    </row>
    <row r="366" spans="10:14" x14ac:dyDescent="0.25">
      <c r="J366" s="2"/>
      <c r="K366" t="s">
        <v>81</v>
      </c>
      <c r="L366">
        <v>3</v>
      </c>
      <c r="M366">
        <v>283372</v>
      </c>
      <c r="N366">
        <v>10</v>
      </c>
    </row>
    <row r="367" spans="10:14" x14ac:dyDescent="0.25">
      <c r="J367" s="2"/>
      <c r="K367" t="s">
        <v>80</v>
      </c>
      <c r="L367">
        <v>33</v>
      </c>
      <c r="M367">
        <v>355048</v>
      </c>
      <c r="N367">
        <v>10</v>
      </c>
    </row>
    <row r="368" spans="10:14" x14ac:dyDescent="0.25">
      <c r="J368" s="2"/>
      <c r="K368" t="s">
        <v>79</v>
      </c>
      <c r="L368">
        <v>6</v>
      </c>
      <c r="M368">
        <v>408024</v>
      </c>
      <c r="N368">
        <v>10</v>
      </c>
    </row>
    <row r="369" spans="10:14" x14ac:dyDescent="0.25">
      <c r="J369" s="2"/>
      <c r="K369" t="s">
        <v>81</v>
      </c>
      <c r="L369">
        <v>28</v>
      </c>
      <c r="M369">
        <v>414955</v>
      </c>
      <c r="N369">
        <v>10</v>
      </c>
    </row>
    <row r="370" spans="10:14" x14ac:dyDescent="0.25">
      <c r="J370" s="2"/>
      <c r="K370" t="s">
        <v>82</v>
      </c>
      <c r="L370">
        <v>12</v>
      </c>
      <c r="M370">
        <v>418480</v>
      </c>
      <c r="N370">
        <v>10</v>
      </c>
    </row>
    <row r="371" spans="10:14" x14ac:dyDescent="0.25">
      <c r="J371" s="2"/>
      <c r="K371" t="s">
        <v>80</v>
      </c>
      <c r="L371">
        <v>3</v>
      </c>
      <c r="M371">
        <v>441882</v>
      </c>
      <c r="N371">
        <v>10</v>
      </c>
    </row>
    <row r="372" spans="10:14" x14ac:dyDescent="0.25">
      <c r="J372" s="2"/>
      <c r="K372" t="s">
        <v>82</v>
      </c>
      <c r="L372">
        <v>38</v>
      </c>
      <c r="M372">
        <v>494022</v>
      </c>
      <c r="N372">
        <v>10</v>
      </c>
    </row>
    <row r="373" spans="10:14" x14ac:dyDescent="0.25">
      <c r="J373" s="2"/>
      <c r="K373" t="s">
        <v>81</v>
      </c>
      <c r="L373">
        <v>23</v>
      </c>
      <c r="M373">
        <v>510734</v>
      </c>
      <c r="N373">
        <v>10</v>
      </c>
    </row>
    <row r="374" spans="10:14" x14ac:dyDescent="0.25">
      <c r="J374" s="2"/>
      <c r="K374" t="s">
        <v>81</v>
      </c>
      <c r="L374">
        <v>42</v>
      </c>
      <c r="M374">
        <v>511295</v>
      </c>
      <c r="N374">
        <v>10</v>
      </c>
    </row>
    <row r="375" spans="10:14" x14ac:dyDescent="0.25">
      <c r="J375" s="2"/>
      <c r="K375" t="s">
        <v>80</v>
      </c>
      <c r="L375">
        <v>8</v>
      </c>
      <c r="M375">
        <v>511509</v>
      </c>
      <c r="N375">
        <v>10</v>
      </c>
    </row>
    <row r="376" spans="10:14" x14ac:dyDescent="0.25">
      <c r="J376" s="2"/>
      <c r="K376" t="s">
        <v>81</v>
      </c>
      <c r="L376">
        <v>35</v>
      </c>
      <c r="M376">
        <v>523754</v>
      </c>
      <c r="N376">
        <v>10</v>
      </c>
    </row>
    <row r="377" spans="10:14" x14ac:dyDescent="0.25">
      <c r="J377" s="2"/>
      <c r="K377" t="s">
        <v>81</v>
      </c>
      <c r="L377">
        <v>34</v>
      </c>
      <c r="M377">
        <v>533440</v>
      </c>
      <c r="N377">
        <v>10</v>
      </c>
    </row>
    <row r="378" spans="10:14" x14ac:dyDescent="0.25">
      <c r="J378" s="2"/>
      <c r="K378" t="s">
        <v>82</v>
      </c>
      <c r="L378">
        <v>9</v>
      </c>
      <c r="M378">
        <v>585024</v>
      </c>
      <c r="N378">
        <v>10</v>
      </c>
    </row>
    <row r="379" spans="10:14" x14ac:dyDescent="0.25">
      <c r="J379" s="2"/>
      <c r="K379" t="s">
        <v>80</v>
      </c>
      <c r="L379">
        <v>41</v>
      </c>
      <c r="M379">
        <v>590616</v>
      </c>
      <c r="N379">
        <v>10</v>
      </c>
    </row>
    <row r="380" spans="10:14" x14ac:dyDescent="0.25">
      <c r="J380" s="2"/>
      <c r="K380" t="s">
        <v>80</v>
      </c>
      <c r="L380">
        <v>18</v>
      </c>
      <c r="M380">
        <v>592683</v>
      </c>
      <c r="N380">
        <v>10</v>
      </c>
    </row>
    <row r="381" spans="10:14" x14ac:dyDescent="0.25">
      <c r="J381" s="2"/>
      <c r="K381" t="s">
        <v>81</v>
      </c>
      <c r="L381">
        <v>32</v>
      </c>
      <c r="M381">
        <v>593754</v>
      </c>
      <c r="N381">
        <v>10</v>
      </c>
    </row>
    <row r="382" spans="10:14" x14ac:dyDescent="0.25">
      <c r="J382" s="2"/>
      <c r="K382" t="s">
        <v>80</v>
      </c>
      <c r="L382">
        <v>32</v>
      </c>
      <c r="M382">
        <v>619475</v>
      </c>
      <c r="N382">
        <v>10</v>
      </c>
    </row>
    <row r="383" spans="10:14" x14ac:dyDescent="0.25">
      <c r="J383" s="2"/>
      <c r="K383" t="s">
        <v>81</v>
      </c>
      <c r="L383">
        <v>21</v>
      </c>
      <c r="M383">
        <v>620917</v>
      </c>
      <c r="N383">
        <v>10</v>
      </c>
    </row>
    <row r="384" spans="10:14" x14ac:dyDescent="0.25">
      <c r="J384" s="2"/>
      <c r="K384" t="s">
        <v>81</v>
      </c>
      <c r="L384">
        <v>1</v>
      </c>
      <c r="M384">
        <v>653849</v>
      </c>
      <c r="N384">
        <v>10</v>
      </c>
    </row>
    <row r="385" spans="10:14" x14ac:dyDescent="0.25">
      <c r="J385" s="2"/>
      <c r="K385" t="s">
        <v>81</v>
      </c>
      <c r="L385">
        <v>17</v>
      </c>
      <c r="M385">
        <v>673945</v>
      </c>
      <c r="N385">
        <v>10</v>
      </c>
    </row>
    <row r="386" spans="10:14" x14ac:dyDescent="0.25">
      <c r="J386" s="2"/>
      <c r="K386" t="s">
        <v>81</v>
      </c>
      <c r="L386">
        <v>31</v>
      </c>
      <c r="M386">
        <v>689047</v>
      </c>
      <c r="N386">
        <v>10</v>
      </c>
    </row>
    <row r="387" spans="10:14" x14ac:dyDescent="0.25">
      <c r="J387" s="2"/>
      <c r="K387" t="s">
        <v>80</v>
      </c>
      <c r="L387">
        <v>17</v>
      </c>
      <c r="M387">
        <v>716508</v>
      </c>
      <c r="N387">
        <v>10</v>
      </c>
    </row>
    <row r="388" spans="10:14" x14ac:dyDescent="0.25">
      <c r="J388" s="2"/>
      <c r="K388" t="s">
        <v>80</v>
      </c>
      <c r="L388">
        <v>39</v>
      </c>
      <c r="M388">
        <v>742412</v>
      </c>
      <c r="N388">
        <v>10</v>
      </c>
    </row>
    <row r="389" spans="10:14" x14ac:dyDescent="0.25">
      <c r="J389" s="2"/>
      <c r="K389" t="s">
        <v>81</v>
      </c>
      <c r="L389">
        <v>34</v>
      </c>
      <c r="M389">
        <v>750740</v>
      </c>
      <c r="N389">
        <v>10</v>
      </c>
    </row>
    <row r="390" spans="10:14" x14ac:dyDescent="0.25">
      <c r="J390" s="2"/>
      <c r="K390" t="s">
        <v>81</v>
      </c>
      <c r="L390">
        <v>37</v>
      </c>
      <c r="M390">
        <v>760838</v>
      </c>
      <c r="N390">
        <v>10</v>
      </c>
    </row>
    <row r="391" spans="10:14" x14ac:dyDescent="0.25">
      <c r="J391" s="2"/>
      <c r="K391" t="s">
        <v>81</v>
      </c>
      <c r="L391">
        <v>42</v>
      </c>
      <c r="M391">
        <v>764171</v>
      </c>
      <c r="N391">
        <v>10</v>
      </c>
    </row>
    <row r="392" spans="10:14" x14ac:dyDescent="0.25">
      <c r="J392" s="2"/>
      <c r="K392" t="s">
        <v>81</v>
      </c>
      <c r="L392">
        <v>3</v>
      </c>
      <c r="M392">
        <v>769490</v>
      </c>
      <c r="N392">
        <v>10</v>
      </c>
    </row>
    <row r="393" spans="10:14" x14ac:dyDescent="0.25">
      <c r="J393" s="2"/>
      <c r="K393" t="s">
        <v>79</v>
      </c>
      <c r="L393">
        <v>27</v>
      </c>
      <c r="M393">
        <v>769912</v>
      </c>
      <c r="N393">
        <v>10</v>
      </c>
    </row>
    <row r="394" spans="10:14" x14ac:dyDescent="0.25">
      <c r="J394" s="2"/>
      <c r="K394" t="s">
        <v>80</v>
      </c>
      <c r="L394">
        <v>28</v>
      </c>
      <c r="M394">
        <v>834733</v>
      </c>
      <c r="N394">
        <v>10</v>
      </c>
    </row>
    <row r="395" spans="10:14" x14ac:dyDescent="0.25">
      <c r="J395" s="2"/>
      <c r="K395" t="s">
        <v>82</v>
      </c>
      <c r="L395">
        <v>6</v>
      </c>
      <c r="M395">
        <v>842287</v>
      </c>
      <c r="N395">
        <v>10</v>
      </c>
    </row>
    <row r="396" spans="10:14" x14ac:dyDescent="0.25">
      <c r="J396" s="2"/>
      <c r="K396" t="s">
        <v>80</v>
      </c>
      <c r="L396">
        <v>30</v>
      </c>
      <c r="M396">
        <v>875036</v>
      </c>
      <c r="N396">
        <v>10</v>
      </c>
    </row>
    <row r="397" spans="10:14" x14ac:dyDescent="0.25">
      <c r="J397" s="2"/>
      <c r="K397" t="s">
        <v>82</v>
      </c>
      <c r="L397">
        <v>31</v>
      </c>
      <c r="M397">
        <v>886305</v>
      </c>
      <c r="N397">
        <v>10</v>
      </c>
    </row>
    <row r="398" spans="10:14" x14ac:dyDescent="0.25">
      <c r="J398" s="2"/>
      <c r="K398" t="s">
        <v>81</v>
      </c>
      <c r="L398">
        <v>4</v>
      </c>
      <c r="M398">
        <v>898359</v>
      </c>
      <c r="N398">
        <v>10</v>
      </c>
    </row>
    <row r="399" spans="10:14" x14ac:dyDescent="0.25">
      <c r="J399" s="2"/>
      <c r="K399" t="s">
        <v>81</v>
      </c>
      <c r="L399">
        <v>25</v>
      </c>
      <c r="M399">
        <v>906601</v>
      </c>
      <c r="N399">
        <v>10</v>
      </c>
    </row>
    <row r="400" spans="10:14" x14ac:dyDescent="0.25">
      <c r="J400" s="2"/>
      <c r="K400" t="s">
        <v>81</v>
      </c>
      <c r="L400">
        <v>9</v>
      </c>
      <c r="M400">
        <v>943276</v>
      </c>
      <c r="N400">
        <v>10</v>
      </c>
    </row>
    <row r="401" spans="10:14" x14ac:dyDescent="0.25">
      <c r="J401" s="2"/>
      <c r="K401" t="s">
        <v>80</v>
      </c>
      <c r="L401">
        <v>41</v>
      </c>
      <c r="M401">
        <v>953867</v>
      </c>
      <c r="N401">
        <v>10</v>
      </c>
    </row>
    <row r="402" spans="10:14" x14ac:dyDescent="0.25">
      <c r="J402" s="2"/>
      <c r="K402" t="s">
        <v>79</v>
      </c>
      <c r="L402">
        <v>24</v>
      </c>
      <c r="M402">
        <v>966826</v>
      </c>
      <c r="N402">
        <v>10</v>
      </c>
    </row>
    <row r="403" spans="10:14" x14ac:dyDescent="0.25">
      <c r="J403" s="2"/>
      <c r="K403" t="s">
        <v>82</v>
      </c>
      <c r="L403">
        <v>7</v>
      </c>
      <c r="M403">
        <v>968752</v>
      </c>
      <c r="N403">
        <v>10</v>
      </c>
    </row>
    <row r="404" spans="10:14" x14ac:dyDescent="0.25">
      <c r="J404" s="2"/>
      <c r="K404" t="s">
        <v>82</v>
      </c>
      <c r="L404">
        <v>34</v>
      </c>
      <c r="M404">
        <v>979392</v>
      </c>
      <c r="N404">
        <v>10</v>
      </c>
    </row>
    <row r="405" spans="10:14" x14ac:dyDescent="0.25">
      <c r="J405" s="2"/>
      <c r="K405" t="s">
        <v>79</v>
      </c>
      <c r="L405">
        <v>8</v>
      </c>
      <c r="M405">
        <v>15470</v>
      </c>
      <c r="N405">
        <v>11</v>
      </c>
    </row>
    <row r="406" spans="10:14" x14ac:dyDescent="0.25">
      <c r="J406" s="2"/>
      <c r="K406" t="s">
        <v>79</v>
      </c>
      <c r="L406">
        <v>4</v>
      </c>
      <c r="M406">
        <v>47581</v>
      </c>
      <c r="N406">
        <v>11</v>
      </c>
    </row>
    <row r="407" spans="10:14" x14ac:dyDescent="0.25">
      <c r="J407" s="2"/>
      <c r="K407" t="s">
        <v>80</v>
      </c>
      <c r="L407">
        <v>25</v>
      </c>
      <c r="M407">
        <v>76994</v>
      </c>
      <c r="N407">
        <v>11</v>
      </c>
    </row>
    <row r="408" spans="10:14" x14ac:dyDescent="0.25">
      <c r="J408" s="2"/>
      <c r="K408" t="s">
        <v>80</v>
      </c>
      <c r="L408">
        <v>1</v>
      </c>
      <c r="M408">
        <v>182903</v>
      </c>
      <c r="N408">
        <v>11</v>
      </c>
    </row>
    <row r="409" spans="10:14" x14ac:dyDescent="0.25">
      <c r="J409" s="2"/>
      <c r="K409" t="s">
        <v>82</v>
      </c>
      <c r="L409">
        <v>4</v>
      </c>
      <c r="M409">
        <v>206590</v>
      </c>
      <c r="N409">
        <v>11</v>
      </c>
    </row>
    <row r="410" spans="10:14" x14ac:dyDescent="0.25">
      <c r="J410" s="2"/>
      <c r="K410" t="s">
        <v>81</v>
      </c>
      <c r="L410">
        <v>10</v>
      </c>
      <c r="M410">
        <v>226326</v>
      </c>
      <c r="N410">
        <v>11</v>
      </c>
    </row>
    <row r="411" spans="10:14" x14ac:dyDescent="0.25">
      <c r="J411" s="2"/>
      <c r="K411" t="s">
        <v>82</v>
      </c>
      <c r="L411">
        <v>18</v>
      </c>
      <c r="M411">
        <v>289311</v>
      </c>
      <c r="N411">
        <v>11</v>
      </c>
    </row>
    <row r="412" spans="10:14" x14ac:dyDescent="0.25">
      <c r="J412" s="2"/>
      <c r="K412" t="s">
        <v>80</v>
      </c>
      <c r="L412">
        <v>4</v>
      </c>
      <c r="M412">
        <v>324094</v>
      </c>
      <c r="N412">
        <v>11</v>
      </c>
    </row>
    <row r="413" spans="10:14" x14ac:dyDescent="0.25">
      <c r="J413" s="2"/>
      <c r="K413" t="s">
        <v>80</v>
      </c>
      <c r="L413">
        <v>42</v>
      </c>
      <c r="M413">
        <v>356381</v>
      </c>
      <c r="N413">
        <v>11</v>
      </c>
    </row>
    <row r="414" spans="10:14" x14ac:dyDescent="0.25">
      <c r="J414" s="2"/>
      <c r="K414" t="s">
        <v>82</v>
      </c>
      <c r="L414">
        <v>38</v>
      </c>
      <c r="M414">
        <v>359161</v>
      </c>
      <c r="N414">
        <v>11</v>
      </c>
    </row>
    <row r="415" spans="10:14" x14ac:dyDescent="0.25">
      <c r="J415" s="2"/>
      <c r="K415" t="s">
        <v>80</v>
      </c>
      <c r="L415">
        <v>14</v>
      </c>
      <c r="M415">
        <v>433395</v>
      </c>
      <c r="N415">
        <v>11</v>
      </c>
    </row>
    <row r="416" spans="10:14" x14ac:dyDescent="0.25">
      <c r="J416" s="2"/>
      <c r="K416" t="s">
        <v>80</v>
      </c>
      <c r="L416">
        <v>4</v>
      </c>
      <c r="M416">
        <v>434531</v>
      </c>
      <c r="N416">
        <v>11</v>
      </c>
    </row>
    <row r="417" spans="10:14" x14ac:dyDescent="0.25">
      <c r="J417" s="2"/>
      <c r="K417" t="s">
        <v>80</v>
      </c>
      <c r="L417">
        <v>34</v>
      </c>
      <c r="M417">
        <v>437268</v>
      </c>
      <c r="N417">
        <v>11</v>
      </c>
    </row>
    <row r="418" spans="10:14" x14ac:dyDescent="0.25">
      <c r="J418" s="2"/>
      <c r="K418" t="s">
        <v>82</v>
      </c>
      <c r="L418">
        <v>27</v>
      </c>
      <c r="M418">
        <v>459598</v>
      </c>
      <c r="N418">
        <v>11</v>
      </c>
    </row>
    <row r="419" spans="10:14" x14ac:dyDescent="0.25">
      <c r="J419" s="2"/>
      <c r="K419" t="s">
        <v>80</v>
      </c>
      <c r="L419">
        <v>16</v>
      </c>
      <c r="M419">
        <v>464386</v>
      </c>
      <c r="N419">
        <v>11</v>
      </c>
    </row>
    <row r="420" spans="10:14" x14ac:dyDescent="0.25">
      <c r="J420" s="2"/>
      <c r="K420" t="s">
        <v>80</v>
      </c>
      <c r="L420">
        <v>34</v>
      </c>
      <c r="M420">
        <v>474201</v>
      </c>
      <c r="N420">
        <v>11</v>
      </c>
    </row>
    <row r="421" spans="10:14" x14ac:dyDescent="0.25">
      <c r="J421" s="2"/>
      <c r="K421" t="s">
        <v>81</v>
      </c>
      <c r="L421">
        <v>9</v>
      </c>
      <c r="M421">
        <v>487561</v>
      </c>
      <c r="N421">
        <v>11</v>
      </c>
    </row>
    <row r="422" spans="10:14" x14ac:dyDescent="0.25">
      <c r="J422" s="2"/>
      <c r="K422" t="s">
        <v>82</v>
      </c>
      <c r="L422">
        <v>27</v>
      </c>
      <c r="M422">
        <v>518700</v>
      </c>
      <c r="N422">
        <v>11</v>
      </c>
    </row>
    <row r="423" spans="10:14" x14ac:dyDescent="0.25">
      <c r="J423" s="2"/>
      <c r="K423" t="s">
        <v>80</v>
      </c>
      <c r="L423">
        <v>33</v>
      </c>
      <c r="M423">
        <v>550590</v>
      </c>
      <c r="N423">
        <v>11</v>
      </c>
    </row>
    <row r="424" spans="10:14" x14ac:dyDescent="0.25">
      <c r="J424" s="2"/>
      <c r="K424" t="s">
        <v>82</v>
      </c>
      <c r="L424">
        <v>34</v>
      </c>
      <c r="M424">
        <v>560596</v>
      </c>
      <c r="N424">
        <v>11</v>
      </c>
    </row>
    <row r="425" spans="10:14" x14ac:dyDescent="0.25">
      <c r="J425" s="2"/>
      <c r="K425" t="s">
        <v>82</v>
      </c>
      <c r="L425">
        <v>19</v>
      </c>
      <c r="M425">
        <v>568929</v>
      </c>
      <c r="N425">
        <v>11</v>
      </c>
    </row>
    <row r="426" spans="10:14" x14ac:dyDescent="0.25">
      <c r="J426" s="2"/>
      <c r="K426" t="s">
        <v>79</v>
      </c>
      <c r="L426">
        <v>1</v>
      </c>
      <c r="M426">
        <v>577402</v>
      </c>
      <c r="N426">
        <v>11</v>
      </c>
    </row>
    <row r="427" spans="10:14" x14ac:dyDescent="0.25">
      <c r="J427" s="2"/>
      <c r="K427" t="s">
        <v>80</v>
      </c>
      <c r="L427">
        <v>6</v>
      </c>
      <c r="M427">
        <v>606461</v>
      </c>
      <c r="N427">
        <v>11</v>
      </c>
    </row>
    <row r="428" spans="10:14" x14ac:dyDescent="0.25">
      <c r="J428" s="2"/>
      <c r="K428" t="s">
        <v>82</v>
      </c>
      <c r="L428">
        <v>15</v>
      </c>
      <c r="M428">
        <v>610453</v>
      </c>
      <c r="N428">
        <v>11</v>
      </c>
    </row>
    <row r="429" spans="10:14" x14ac:dyDescent="0.25">
      <c r="J429" s="2"/>
      <c r="K429" t="s">
        <v>82</v>
      </c>
      <c r="L429">
        <v>33</v>
      </c>
      <c r="M429">
        <v>623178</v>
      </c>
      <c r="N429">
        <v>11</v>
      </c>
    </row>
    <row r="430" spans="10:14" x14ac:dyDescent="0.25">
      <c r="J430" s="2"/>
      <c r="K430" t="s">
        <v>82</v>
      </c>
      <c r="L430">
        <v>15</v>
      </c>
      <c r="M430">
        <v>625357</v>
      </c>
      <c r="N430">
        <v>11</v>
      </c>
    </row>
    <row r="431" spans="10:14" x14ac:dyDescent="0.25">
      <c r="J431" s="2"/>
      <c r="K431" t="s">
        <v>81</v>
      </c>
      <c r="L431">
        <v>32</v>
      </c>
      <c r="M431">
        <v>633708</v>
      </c>
      <c r="N431">
        <v>11</v>
      </c>
    </row>
    <row r="432" spans="10:14" x14ac:dyDescent="0.25">
      <c r="J432" s="2"/>
      <c r="K432" t="s">
        <v>80</v>
      </c>
      <c r="L432">
        <v>40</v>
      </c>
      <c r="M432">
        <v>647596</v>
      </c>
      <c r="N432">
        <v>11</v>
      </c>
    </row>
    <row r="433" spans="10:14" x14ac:dyDescent="0.25">
      <c r="J433" s="2"/>
      <c r="K433" t="s">
        <v>79</v>
      </c>
      <c r="L433">
        <v>9</v>
      </c>
      <c r="M433">
        <v>668741</v>
      </c>
      <c r="N433">
        <v>11</v>
      </c>
    </row>
    <row r="434" spans="10:14" x14ac:dyDescent="0.25">
      <c r="J434" s="2"/>
      <c r="K434" t="s">
        <v>80</v>
      </c>
      <c r="L434">
        <v>22</v>
      </c>
      <c r="M434">
        <v>672602</v>
      </c>
      <c r="N434">
        <v>11</v>
      </c>
    </row>
    <row r="435" spans="10:14" x14ac:dyDescent="0.25">
      <c r="J435" s="2"/>
      <c r="K435" t="s">
        <v>81</v>
      </c>
      <c r="L435">
        <v>30</v>
      </c>
      <c r="M435">
        <v>711857</v>
      </c>
      <c r="N435">
        <v>11</v>
      </c>
    </row>
    <row r="436" spans="10:14" x14ac:dyDescent="0.25">
      <c r="J436" s="2"/>
      <c r="K436" t="s">
        <v>82</v>
      </c>
      <c r="L436">
        <v>31</v>
      </c>
      <c r="M436">
        <v>731610</v>
      </c>
      <c r="N436">
        <v>11</v>
      </c>
    </row>
    <row r="437" spans="10:14" x14ac:dyDescent="0.25">
      <c r="J437" s="2"/>
      <c r="K437" t="s">
        <v>80</v>
      </c>
      <c r="L437">
        <v>21</v>
      </c>
      <c r="M437">
        <v>766002</v>
      </c>
      <c r="N437">
        <v>11</v>
      </c>
    </row>
    <row r="438" spans="10:14" x14ac:dyDescent="0.25">
      <c r="J438" s="2"/>
      <c r="K438" t="s">
        <v>81</v>
      </c>
      <c r="L438">
        <v>39</v>
      </c>
      <c r="M438">
        <v>801599</v>
      </c>
      <c r="N438">
        <v>11</v>
      </c>
    </row>
    <row r="439" spans="10:14" x14ac:dyDescent="0.25">
      <c r="J439" s="2"/>
      <c r="K439" t="s">
        <v>80</v>
      </c>
      <c r="L439">
        <v>32</v>
      </c>
      <c r="M439">
        <v>824235</v>
      </c>
      <c r="N439">
        <v>11</v>
      </c>
    </row>
    <row r="440" spans="10:14" x14ac:dyDescent="0.25">
      <c r="J440" s="2"/>
      <c r="K440" t="s">
        <v>82</v>
      </c>
      <c r="L440">
        <v>35</v>
      </c>
      <c r="M440">
        <v>863090</v>
      </c>
      <c r="N440">
        <v>11</v>
      </c>
    </row>
    <row r="441" spans="10:14" x14ac:dyDescent="0.25">
      <c r="J441" s="2"/>
      <c r="K441" t="s">
        <v>79</v>
      </c>
      <c r="L441">
        <v>42</v>
      </c>
      <c r="M441">
        <v>866720</v>
      </c>
      <c r="N441">
        <v>11</v>
      </c>
    </row>
    <row r="442" spans="10:14" x14ac:dyDescent="0.25">
      <c r="J442" s="2"/>
      <c r="K442" t="s">
        <v>80</v>
      </c>
      <c r="L442">
        <v>41</v>
      </c>
      <c r="M442">
        <v>873519</v>
      </c>
      <c r="N442">
        <v>11</v>
      </c>
    </row>
    <row r="443" spans="10:14" x14ac:dyDescent="0.25">
      <c r="J443" s="2"/>
      <c r="K443" t="s">
        <v>82</v>
      </c>
      <c r="L443">
        <v>37</v>
      </c>
      <c r="M443">
        <v>887539</v>
      </c>
      <c r="N443">
        <v>11</v>
      </c>
    </row>
    <row r="444" spans="10:14" x14ac:dyDescent="0.25">
      <c r="J444" s="2"/>
      <c r="K444" t="s">
        <v>81</v>
      </c>
      <c r="L444">
        <v>6</v>
      </c>
      <c r="M444">
        <v>888569</v>
      </c>
      <c r="N444">
        <v>11</v>
      </c>
    </row>
    <row r="445" spans="10:14" x14ac:dyDescent="0.25">
      <c r="J445" s="2"/>
      <c r="K445" t="s">
        <v>79</v>
      </c>
      <c r="L445">
        <v>3</v>
      </c>
      <c r="M445">
        <v>941697</v>
      </c>
      <c r="N445">
        <v>11</v>
      </c>
    </row>
    <row r="446" spans="10:14" x14ac:dyDescent="0.25">
      <c r="J446" s="2"/>
      <c r="K446" t="s">
        <v>81</v>
      </c>
      <c r="L446">
        <v>36</v>
      </c>
      <c r="M446">
        <v>955996</v>
      </c>
      <c r="N446">
        <v>11</v>
      </c>
    </row>
    <row r="447" spans="10:14" x14ac:dyDescent="0.25">
      <c r="J447" s="2"/>
      <c r="K447" t="s">
        <v>79</v>
      </c>
      <c r="L447">
        <v>13</v>
      </c>
      <c r="M447">
        <v>985240</v>
      </c>
      <c r="N447">
        <v>11</v>
      </c>
    </row>
    <row r="448" spans="10:14" x14ac:dyDescent="0.25">
      <c r="J448" s="2"/>
      <c r="K448" t="s">
        <v>79</v>
      </c>
      <c r="L448">
        <v>37</v>
      </c>
      <c r="M448">
        <v>4948</v>
      </c>
      <c r="N448">
        <v>12</v>
      </c>
    </row>
    <row r="449" spans="10:14" x14ac:dyDescent="0.25">
      <c r="J449" s="2"/>
      <c r="K449" t="s">
        <v>81</v>
      </c>
      <c r="L449">
        <v>12</v>
      </c>
      <c r="M449">
        <v>10410</v>
      </c>
      <c r="N449">
        <v>12</v>
      </c>
    </row>
    <row r="450" spans="10:14" x14ac:dyDescent="0.25">
      <c r="J450" s="2"/>
      <c r="K450" t="s">
        <v>79</v>
      </c>
      <c r="L450">
        <v>7</v>
      </c>
      <c r="M450">
        <v>20557</v>
      </c>
      <c r="N450">
        <v>12</v>
      </c>
    </row>
    <row r="451" spans="10:14" x14ac:dyDescent="0.25">
      <c r="J451" s="2"/>
      <c r="K451" t="s">
        <v>79</v>
      </c>
      <c r="L451">
        <v>37</v>
      </c>
      <c r="M451">
        <v>92470</v>
      </c>
      <c r="N451">
        <v>12</v>
      </c>
    </row>
    <row r="452" spans="10:14" x14ac:dyDescent="0.25">
      <c r="J452" s="2"/>
      <c r="K452" t="s">
        <v>79</v>
      </c>
      <c r="L452">
        <v>28</v>
      </c>
      <c r="M452">
        <v>125959</v>
      </c>
      <c r="N452">
        <v>12</v>
      </c>
    </row>
    <row r="453" spans="10:14" x14ac:dyDescent="0.25">
      <c r="J453" s="2"/>
      <c r="K453" t="s">
        <v>81</v>
      </c>
      <c r="L453">
        <v>15</v>
      </c>
      <c r="M453">
        <v>137935</v>
      </c>
      <c r="N453">
        <v>12</v>
      </c>
    </row>
    <row r="454" spans="10:14" x14ac:dyDescent="0.25">
      <c r="J454" s="2"/>
      <c r="K454" t="s">
        <v>82</v>
      </c>
      <c r="L454">
        <v>31</v>
      </c>
      <c r="M454">
        <v>181459</v>
      </c>
      <c r="N454">
        <v>12</v>
      </c>
    </row>
    <row r="455" spans="10:14" x14ac:dyDescent="0.25">
      <c r="J455" s="2"/>
      <c r="K455" t="s">
        <v>82</v>
      </c>
      <c r="L455">
        <v>16</v>
      </c>
      <c r="M455">
        <v>211743</v>
      </c>
      <c r="N455">
        <v>12</v>
      </c>
    </row>
    <row r="456" spans="10:14" x14ac:dyDescent="0.25">
      <c r="J456" s="2"/>
      <c r="K456" t="s">
        <v>81</v>
      </c>
      <c r="L456">
        <v>13</v>
      </c>
      <c r="M456">
        <v>214084</v>
      </c>
      <c r="N456">
        <v>12</v>
      </c>
    </row>
    <row r="457" spans="10:14" x14ac:dyDescent="0.25">
      <c r="J457" s="2"/>
      <c r="K457" t="s">
        <v>79</v>
      </c>
      <c r="L457">
        <v>40</v>
      </c>
      <c r="M457">
        <v>215795</v>
      </c>
      <c r="N457">
        <v>12</v>
      </c>
    </row>
    <row r="458" spans="10:14" x14ac:dyDescent="0.25">
      <c r="J458" s="2"/>
      <c r="K458" t="s">
        <v>80</v>
      </c>
      <c r="L458">
        <v>15</v>
      </c>
      <c r="M458">
        <v>250895</v>
      </c>
      <c r="N458">
        <v>12</v>
      </c>
    </row>
    <row r="459" spans="10:14" x14ac:dyDescent="0.25">
      <c r="J459" s="2"/>
      <c r="K459" t="s">
        <v>81</v>
      </c>
      <c r="L459">
        <v>27</v>
      </c>
      <c r="M459">
        <v>286279</v>
      </c>
      <c r="N459">
        <v>12</v>
      </c>
    </row>
    <row r="460" spans="10:14" x14ac:dyDescent="0.25">
      <c r="J460" s="2"/>
      <c r="K460" t="s">
        <v>79</v>
      </c>
      <c r="L460">
        <v>24</v>
      </c>
      <c r="M460">
        <v>308794</v>
      </c>
      <c r="N460">
        <v>12</v>
      </c>
    </row>
    <row r="461" spans="10:14" x14ac:dyDescent="0.25">
      <c r="J461" s="2"/>
      <c r="K461" t="s">
        <v>81</v>
      </c>
      <c r="L461">
        <v>11</v>
      </c>
      <c r="M461">
        <v>340300</v>
      </c>
      <c r="N461">
        <v>12</v>
      </c>
    </row>
    <row r="462" spans="10:14" x14ac:dyDescent="0.25">
      <c r="J462" s="2"/>
      <c r="K462" t="s">
        <v>82</v>
      </c>
      <c r="L462">
        <v>4</v>
      </c>
      <c r="M462">
        <v>354863</v>
      </c>
      <c r="N462">
        <v>12</v>
      </c>
    </row>
    <row r="463" spans="10:14" x14ac:dyDescent="0.25">
      <c r="J463" s="2"/>
      <c r="K463" t="s">
        <v>82</v>
      </c>
      <c r="L463">
        <v>13</v>
      </c>
      <c r="M463">
        <v>359886</v>
      </c>
      <c r="N463">
        <v>12</v>
      </c>
    </row>
    <row r="464" spans="10:14" x14ac:dyDescent="0.25">
      <c r="J464" s="2"/>
      <c r="K464" t="s">
        <v>80</v>
      </c>
      <c r="L464">
        <v>10</v>
      </c>
      <c r="M464">
        <v>386565</v>
      </c>
      <c r="N464">
        <v>12</v>
      </c>
    </row>
    <row r="465" spans="10:14" x14ac:dyDescent="0.25">
      <c r="J465" s="2"/>
      <c r="K465" t="s">
        <v>81</v>
      </c>
      <c r="L465">
        <v>42</v>
      </c>
      <c r="M465">
        <v>407580</v>
      </c>
      <c r="N465">
        <v>12</v>
      </c>
    </row>
    <row r="466" spans="10:14" x14ac:dyDescent="0.25">
      <c r="J466" s="2"/>
      <c r="K466" t="s">
        <v>79</v>
      </c>
      <c r="L466">
        <v>30</v>
      </c>
      <c r="M466">
        <v>409966</v>
      </c>
      <c r="N466">
        <v>12</v>
      </c>
    </row>
    <row r="467" spans="10:14" x14ac:dyDescent="0.25">
      <c r="J467" s="2"/>
      <c r="K467" t="s">
        <v>82</v>
      </c>
      <c r="L467">
        <v>32</v>
      </c>
      <c r="M467">
        <v>410592</v>
      </c>
      <c r="N467">
        <v>12</v>
      </c>
    </row>
    <row r="468" spans="10:14" x14ac:dyDescent="0.25">
      <c r="J468" s="2"/>
      <c r="K468" t="s">
        <v>82</v>
      </c>
      <c r="L468">
        <v>35</v>
      </c>
      <c r="M468">
        <v>434497</v>
      </c>
      <c r="N468">
        <v>12</v>
      </c>
    </row>
    <row r="469" spans="10:14" x14ac:dyDescent="0.25">
      <c r="J469" s="2"/>
      <c r="K469" t="s">
        <v>82</v>
      </c>
      <c r="L469">
        <v>37</v>
      </c>
      <c r="M469">
        <v>470172</v>
      </c>
      <c r="N469">
        <v>12</v>
      </c>
    </row>
    <row r="470" spans="10:14" x14ac:dyDescent="0.25">
      <c r="J470" s="2"/>
      <c r="K470" t="s">
        <v>82</v>
      </c>
      <c r="L470">
        <v>33</v>
      </c>
      <c r="M470">
        <v>512057</v>
      </c>
      <c r="N470">
        <v>12</v>
      </c>
    </row>
    <row r="471" spans="10:14" x14ac:dyDescent="0.25">
      <c r="J471" s="2"/>
      <c r="K471" t="s">
        <v>79</v>
      </c>
      <c r="L471">
        <v>34</v>
      </c>
      <c r="M471">
        <v>525094</v>
      </c>
      <c r="N471">
        <v>12</v>
      </c>
    </row>
    <row r="472" spans="10:14" x14ac:dyDescent="0.25">
      <c r="J472" s="2"/>
      <c r="K472" t="s">
        <v>82</v>
      </c>
      <c r="L472">
        <v>19</v>
      </c>
      <c r="M472">
        <v>564752</v>
      </c>
      <c r="N472">
        <v>12</v>
      </c>
    </row>
    <row r="473" spans="10:14" x14ac:dyDescent="0.25">
      <c r="J473" s="2"/>
      <c r="K473" t="s">
        <v>81</v>
      </c>
      <c r="L473">
        <v>30</v>
      </c>
      <c r="M473">
        <v>585774</v>
      </c>
      <c r="N473">
        <v>12</v>
      </c>
    </row>
    <row r="474" spans="10:14" x14ac:dyDescent="0.25">
      <c r="J474" s="2"/>
      <c r="K474" t="s">
        <v>82</v>
      </c>
      <c r="L474">
        <v>19</v>
      </c>
      <c r="M474">
        <v>585910</v>
      </c>
      <c r="N474">
        <v>12</v>
      </c>
    </row>
    <row r="475" spans="10:14" x14ac:dyDescent="0.25">
      <c r="J475" s="2"/>
      <c r="K475" t="s">
        <v>80</v>
      </c>
      <c r="L475">
        <v>5</v>
      </c>
      <c r="M475">
        <v>655294</v>
      </c>
      <c r="N475">
        <v>12</v>
      </c>
    </row>
    <row r="476" spans="10:14" x14ac:dyDescent="0.25">
      <c r="J476" s="2"/>
      <c r="K476" t="s">
        <v>82</v>
      </c>
      <c r="L476">
        <v>14</v>
      </c>
      <c r="M476">
        <v>661668</v>
      </c>
      <c r="N476">
        <v>12</v>
      </c>
    </row>
    <row r="477" spans="10:14" x14ac:dyDescent="0.25">
      <c r="J477" s="2"/>
      <c r="K477" t="s">
        <v>80</v>
      </c>
      <c r="L477">
        <v>40</v>
      </c>
      <c r="M477">
        <v>726546</v>
      </c>
      <c r="N477">
        <v>12</v>
      </c>
    </row>
    <row r="478" spans="10:14" x14ac:dyDescent="0.25">
      <c r="J478" s="2"/>
      <c r="K478" t="s">
        <v>81</v>
      </c>
      <c r="L478">
        <v>29</v>
      </c>
      <c r="M478">
        <v>726848</v>
      </c>
      <c r="N478">
        <v>12</v>
      </c>
    </row>
    <row r="479" spans="10:14" x14ac:dyDescent="0.25">
      <c r="J479" s="2"/>
      <c r="K479" t="s">
        <v>79</v>
      </c>
      <c r="L479">
        <v>24</v>
      </c>
      <c r="M479">
        <v>761278</v>
      </c>
      <c r="N479">
        <v>12</v>
      </c>
    </row>
    <row r="480" spans="10:14" x14ac:dyDescent="0.25">
      <c r="J480" s="2"/>
      <c r="K480" t="s">
        <v>80</v>
      </c>
      <c r="L480">
        <v>33</v>
      </c>
      <c r="M480">
        <v>767521</v>
      </c>
      <c r="N480">
        <v>12</v>
      </c>
    </row>
    <row r="481" spans="10:14" x14ac:dyDescent="0.25">
      <c r="J481" s="2"/>
      <c r="K481" t="s">
        <v>81</v>
      </c>
      <c r="L481">
        <v>33</v>
      </c>
      <c r="M481">
        <v>859717</v>
      </c>
      <c r="N481">
        <v>12</v>
      </c>
    </row>
    <row r="482" spans="10:14" x14ac:dyDescent="0.25">
      <c r="J482" s="2"/>
      <c r="K482" t="s">
        <v>81</v>
      </c>
      <c r="L482">
        <v>42</v>
      </c>
      <c r="M482">
        <v>872767</v>
      </c>
      <c r="N482">
        <v>12</v>
      </c>
    </row>
    <row r="483" spans="10:14" x14ac:dyDescent="0.25">
      <c r="J483" s="2"/>
      <c r="K483" t="s">
        <v>81</v>
      </c>
      <c r="L483">
        <v>2</v>
      </c>
      <c r="M483">
        <v>906491</v>
      </c>
      <c r="N483">
        <v>12</v>
      </c>
    </row>
    <row r="484" spans="10:14" x14ac:dyDescent="0.25">
      <c r="J484" s="2"/>
      <c r="K484" t="s">
        <v>80</v>
      </c>
      <c r="L484">
        <v>24</v>
      </c>
      <c r="M484">
        <v>947978</v>
      </c>
      <c r="N484">
        <v>12</v>
      </c>
    </row>
    <row r="485" spans="10:14" x14ac:dyDescent="0.25">
      <c r="J485" s="2"/>
      <c r="K485" t="s">
        <v>79</v>
      </c>
      <c r="L485">
        <v>40</v>
      </c>
      <c r="M485">
        <v>980444</v>
      </c>
      <c r="N485">
        <v>12</v>
      </c>
    </row>
    <row r="486" spans="10:14" x14ac:dyDescent="0.25">
      <c r="J486" s="2"/>
      <c r="K486" t="s">
        <v>82</v>
      </c>
      <c r="L486">
        <v>40</v>
      </c>
      <c r="M486">
        <v>997228</v>
      </c>
      <c r="N486">
        <v>12</v>
      </c>
    </row>
    <row r="487" spans="10:14" x14ac:dyDescent="0.25">
      <c r="J487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E5" sqref="E5"/>
    </sheetView>
  </sheetViews>
  <sheetFormatPr baseColWidth="10" defaultRowHeight="15" x14ac:dyDescent="0.25"/>
  <cols>
    <col min="1" max="1" width="21" bestFit="1" customWidth="1"/>
    <col min="2" max="2" width="16.7109375" bestFit="1" customWidth="1"/>
  </cols>
  <sheetData>
    <row r="3" spans="1:2" x14ac:dyDescent="0.25">
      <c r="A3" s="4" t="s">
        <v>84</v>
      </c>
      <c r="B3" t="s">
        <v>83</v>
      </c>
    </row>
    <row r="4" spans="1:2" x14ac:dyDescent="0.25">
      <c r="A4" s="5" t="s">
        <v>61</v>
      </c>
      <c r="B4" s="3">
        <v>42556913</v>
      </c>
    </row>
    <row r="5" spans="1:2" x14ac:dyDescent="0.25">
      <c r="A5" s="5" t="s">
        <v>64</v>
      </c>
      <c r="B5" s="3">
        <v>32296716</v>
      </c>
    </row>
    <row r="6" spans="1:2" x14ac:dyDescent="0.25">
      <c r="A6" s="5" t="s">
        <v>66</v>
      </c>
      <c r="B6" s="3">
        <v>51732353</v>
      </c>
    </row>
    <row r="7" spans="1:2" x14ac:dyDescent="0.25">
      <c r="A7" s="5" t="s">
        <v>70</v>
      </c>
      <c r="B7" s="3">
        <v>59888094</v>
      </c>
    </row>
    <row r="8" spans="1:2" x14ac:dyDescent="0.25">
      <c r="A8" s="5" t="s">
        <v>74</v>
      </c>
      <c r="B8" s="3">
        <v>70104812</v>
      </c>
    </row>
    <row r="9" spans="1:2" x14ac:dyDescent="0.25">
      <c r="A9" s="5" t="s">
        <v>85</v>
      </c>
      <c r="B9" s="3">
        <v>256578888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7"/>
  <sheetViews>
    <sheetView workbookViewId="0">
      <selection activeCell="D233" sqref="D233"/>
    </sheetView>
  </sheetViews>
  <sheetFormatPr baseColWidth="10" defaultRowHeight="15" x14ac:dyDescent="0.25"/>
  <cols>
    <col min="1" max="1" width="23.140625" bestFit="1" customWidth="1"/>
    <col min="2" max="2" width="16.7109375" bestFit="1" customWidth="1"/>
    <col min="10" max="10" width="21" customWidth="1"/>
    <col min="11" max="11" width="16.7109375" customWidth="1"/>
  </cols>
  <sheetData>
    <row r="2" spans="1:11" x14ac:dyDescent="0.25">
      <c r="E2" t="s">
        <v>5</v>
      </c>
      <c r="F2" t="s">
        <v>8</v>
      </c>
      <c r="G2" t="s">
        <v>12</v>
      </c>
      <c r="H2" t="s">
        <v>31</v>
      </c>
      <c r="I2" t="s">
        <v>36</v>
      </c>
    </row>
    <row r="3" spans="1:11" x14ac:dyDescent="0.25">
      <c r="A3" s="4" t="s">
        <v>84</v>
      </c>
      <c r="B3" t="s">
        <v>83</v>
      </c>
      <c r="D3" t="s">
        <v>87</v>
      </c>
      <c r="E3">
        <f>20%*7</f>
        <v>1.4000000000000001</v>
      </c>
      <c r="F3">
        <f>50%*7</f>
        <v>3.5</v>
      </c>
      <c r="G3">
        <f>80%*7</f>
        <v>5.6000000000000005</v>
      </c>
      <c r="H3">
        <f>90%*7</f>
        <v>6.3</v>
      </c>
      <c r="I3">
        <v>7</v>
      </c>
    </row>
    <row r="4" spans="1:11" x14ac:dyDescent="0.25">
      <c r="A4" s="5" t="s">
        <v>16</v>
      </c>
      <c r="B4" s="3">
        <v>36930889</v>
      </c>
      <c r="D4" t="s">
        <v>88</v>
      </c>
      <c r="E4" s="3">
        <f>20%*8</f>
        <v>1.6</v>
      </c>
      <c r="F4">
        <f>50%*8</f>
        <v>4</v>
      </c>
      <c r="G4">
        <f>80%*8</f>
        <v>6.4</v>
      </c>
      <c r="H4">
        <f>90%*8</f>
        <v>7.2</v>
      </c>
      <c r="I4">
        <v>8</v>
      </c>
      <c r="J4" s="5"/>
      <c r="K4" s="3"/>
    </row>
    <row r="5" spans="1:11" x14ac:dyDescent="0.25">
      <c r="A5" s="6" t="s">
        <v>15</v>
      </c>
      <c r="B5" s="3">
        <v>8247167</v>
      </c>
      <c r="C5" t="s">
        <v>5</v>
      </c>
      <c r="D5" t="s">
        <v>89</v>
      </c>
      <c r="E5">
        <f>20%*10</f>
        <v>2</v>
      </c>
      <c r="F5">
        <f>50%*10</f>
        <v>5</v>
      </c>
      <c r="G5">
        <f>80%*10</f>
        <v>8</v>
      </c>
      <c r="H5">
        <f>90%*10</f>
        <v>9</v>
      </c>
      <c r="I5">
        <v>10</v>
      </c>
      <c r="J5" s="5"/>
      <c r="K5" s="3"/>
    </row>
    <row r="6" spans="1:11" x14ac:dyDescent="0.25">
      <c r="A6" s="7" t="s">
        <v>61</v>
      </c>
      <c r="B6" s="3">
        <v>710129</v>
      </c>
      <c r="D6" t="s">
        <v>90</v>
      </c>
      <c r="E6">
        <f>E3</f>
        <v>1.4000000000000001</v>
      </c>
      <c r="F6">
        <f t="shared" ref="F6:H6" si="0">F3</f>
        <v>3.5</v>
      </c>
      <c r="G6">
        <f t="shared" si="0"/>
        <v>5.6000000000000005</v>
      </c>
      <c r="H6">
        <f t="shared" si="0"/>
        <v>6.3</v>
      </c>
      <c r="I6">
        <v>7</v>
      </c>
      <c r="J6" s="5"/>
      <c r="K6" s="3"/>
    </row>
    <row r="7" spans="1:11" x14ac:dyDescent="0.25">
      <c r="A7" s="7" t="s">
        <v>64</v>
      </c>
      <c r="B7" s="3">
        <v>316428</v>
      </c>
      <c r="D7" t="s">
        <v>91</v>
      </c>
      <c r="E7">
        <f>E5</f>
        <v>2</v>
      </c>
      <c r="F7">
        <f t="shared" ref="F7:H7" si="1">F5</f>
        <v>5</v>
      </c>
      <c r="G7">
        <f t="shared" si="1"/>
        <v>8</v>
      </c>
      <c r="H7">
        <f t="shared" si="1"/>
        <v>9</v>
      </c>
      <c r="I7">
        <v>10</v>
      </c>
      <c r="J7" s="5"/>
      <c r="K7" s="3"/>
    </row>
    <row r="8" spans="1:11" x14ac:dyDescent="0.25">
      <c r="A8" s="7" t="s">
        <v>66</v>
      </c>
      <c r="B8" s="3">
        <v>3072445</v>
      </c>
      <c r="J8" s="5"/>
      <c r="K8" s="3"/>
    </row>
    <row r="9" spans="1:11" x14ac:dyDescent="0.25">
      <c r="A9" s="7" t="s">
        <v>70</v>
      </c>
      <c r="B9" s="3">
        <v>1402824</v>
      </c>
      <c r="J9" s="5"/>
      <c r="K9" s="3"/>
    </row>
    <row r="10" spans="1:11" x14ac:dyDescent="0.25">
      <c r="A10" s="7" t="s">
        <v>74</v>
      </c>
      <c r="B10" s="3">
        <v>2745341</v>
      </c>
    </row>
    <row r="11" spans="1:11" x14ac:dyDescent="0.25">
      <c r="A11" s="6" t="s">
        <v>53</v>
      </c>
      <c r="B11" s="3">
        <v>7042168</v>
      </c>
      <c r="C11" t="s">
        <v>8</v>
      </c>
    </row>
    <row r="12" spans="1:11" x14ac:dyDescent="0.25">
      <c r="A12" s="7" t="s">
        <v>61</v>
      </c>
      <c r="B12" s="3">
        <v>746413</v>
      </c>
    </row>
    <row r="13" spans="1:11" x14ac:dyDescent="0.25">
      <c r="A13" s="7" t="s">
        <v>64</v>
      </c>
      <c r="B13" s="3">
        <v>528830</v>
      </c>
    </row>
    <row r="14" spans="1:11" x14ac:dyDescent="0.25">
      <c r="A14" s="7" t="s">
        <v>66</v>
      </c>
      <c r="B14" s="3">
        <v>1577112</v>
      </c>
    </row>
    <row r="15" spans="1:11" x14ac:dyDescent="0.25">
      <c r="A15" s="7" t="s">
        <v>70</v>
      </c>
      <c r="B15" s="3">
        <v>622204</v>
      </c>
    </row>
    <row r="16" spans="1:11" x14ac:dyDescent="0.25">
      <c r="A16" s="7" t="s">
        <v>74</v>
      </c>
      <c r="B16" s="3">
        <v>3567609</v>
      </c>
    </row>
    <row r="17" spans="1:3" x14ac:dyDescent="0.25">
      <c r="A17" s="6" t="s">
        <v>54</v>
      </c>
      <c r="B17" s="3">
        <v>5502456</v>
      </c>
      <c r="C17" t="s">
        <v>8</v>
      </c>
    </row>
    <row r="18" spans="1:3" x14ac:dyDescent="0.25">
      <c r="A18" s="7" t="s">
        <v>64</v>
      </c>
      <c r="B18" s="3">
        <v>1528400</v>
      </c>
    </row>
    <row r="19" spans="1:3" x14ac:dyDescent="0.25">
      <c r="A19" s="7" t="s">
        <v>66</v>
      </c>
      <c r="B19" s="3">
        <v>101889</v>
      </c>
    </row>
    <row r="20" spans="1:3" x14ac:dyDescent="0.25">
      <c r="A20" s="7" t="s">
        <v>70</v>
      </c>
      <c r="B20" s="3">
        <v>1454165</v>
      </c>
    </row>
    <row r="21" spans="1:3" x14ac:dyDescent="0.25">
      <c r="A21" s="7" t="s">
        <v>74</v>
      </c>
      <c r="B21" s="3">
        <v>2418002</v>
      </c>
    </row>
    <row r="22" spans="1:3" x14ac:dyDescent="0.25">
      <c r="A22" s="6" t="s">
        <v>32</v>
      </c>
      <c r="B22" s="3">
        <v>5083236</v>
      </c>
      <c r="C22" t="s">
        <v>12</v>
      </c>
    </row>
    <row r="23" spans="1:3" x14ac:dyDescent="0.25">
      <c r="A23" s="7" t="s">
        <v>61</v>
      </c>
      <c r="B23" s="3">
        <v>1745639</v>
      </c>
    </row>
    <row r="24" spans="1:3" x14ac:dyDescent="0.25">
      <c r="A24" s="7" t="s">
        <v>66</v>
      </c>
      <c r="B24" s="3">
        <v>746103</v>
      </c>
    </row>
    <row r="25" spans="1:3" x14ac:dyDescent="0.25">
      <c r="A25" s="7" t="s">
        <v>70</v>
      </c>
      <c r="B25" s="3">
        <v>2378335</v>
      </c>
    </row>
    <row r="26" spans="1:3" x14ac:dyDescent="0.25">
      <c r="A26" s="7" t="s">
        <v>74</v>
      </c>
      <c r="B26" s="3">
        <v>213159</v>
      </c>
    </row>
    <row r="27" spans="1:3" x14ac:dyDescent="0.25">
      <c r="A27" s="6" t="s">
        <v>49</v>
      </c>
      <c r="B27" s="3">
        <v>4817033</v>
      </c>
      <c r="C27" t="s">
        <v>12</v>
      </c>
    </row>
    <row r="28" spans="1:3" x14ac:dyDescent="0.25">
      <c r="A28" s="7" t="s">
        <v>64</v>
      </c>
      <c r="B28" s="3">
        <v>714904</v>
      </c>
    </row>
    <row r="29" spans="1:3" x14ac:dyDescent="0.25">
      <c r="A29" s="7" t="s">
        <v>66</v>
      </c>
      <c r="B29" s="3">
        <v>1664695</v>
      </c>
    </row>
    <row r="30" spans="1:3" x14ac:dyDescent="0.25">
      <c r="A30" s="7" t="s">
        <v>70</v>
      </c>
      <c r="B30" s="3">
        <v>1481438</v>
      </c>
    </row>
    <row r="31" spans="1:3" x14ac:dyDescent="0.25">
      <c r="A31" s="7" t="s">
        <v>74</v>
      </c>
      <c r="B31" s="3">
        <v>955996</v>
      </c>
    </row>
    <row r="32" spans="1:3" x14ac:dyDescent="0.25">
      <c r="A32" s="6" t="s">
        <v>42</v>
      </c>
      <c r="B32" s="3">
        <v>3257020</v>
      </c>
      <c r="C32" t="s">
        <v>31</v>
      </c>
    </row>
    <row r="33" spans="1:3" x14ac:dyDescent="0.25">
      <c r="A33" s="7" t="s">
        <v>61</v>
      </c>
      <c r="B33" s="3">
        <v>859006</v>
      </c>
    </row>
    <row r="34" spans="1:3" x14ac:dyDescent="0.25">
      <c r="A34" s="7" t="s">
        <v>64</v>
      </c>
      <c r="B34" s="3">
        <v>481490</v>
      </c>
    </row>
    <row r="35" spans="1:3" x14ac:dyDescent="0.25">
      <c r="A35" s="7" t="s">
        <v>66</v>
      </c>
      <c r="B35" s="3">
        <v>242379</v>
      </c>
    </row>
    <row r="36" spans="1:3" x14ac:dyDescent="0.25">
      <c r="A36" s="7" t="s">
        <v>70</v>
      </c>
      <c r="B36" s="3">
        <v>947297</v>
      </c>
    </row>
    <row r="37" spans="1:3" x14ac:dyDescent="0.25">
      <c r="A37" s="7" t="s">
        <v>74</v>
      </c>
      <c r="B37" s="3">
        <v>726848</v>
      </c>
    </row>
    <row r="38" spans="1:3" x14ac:dyDescent="0.25">
      <c r="A38" s="6" t="s">
        <v>22</v>
      </c>
      <c r="B38" s="3">
        <v>2981809</v>
      </c>
      <c r="C38" t="s">
        <v>36</v>
      </c>
    </row>
    <row r="39" spans="1:3" x14ac:dyDescent="0.25">
      <c r="A39" s="7" t="s">
        <v>61</v>
      </c>
      <c r="B39" s="3">
        <v>670182</v>
      </c>
    </row>
    <row r="40" spans="1:3" x14ac:dyDescent="0.25">
      <c r="A40" s="7" t="s">
        <v>64</v>
      </c>
      <c r="B40" s="3">
        <v>599891</v>
      </c>
    </row>
    <row r="41" spans="1:3" x14ac:dyDescent="0.25">
      <c r="A41" s="7" t="s">
        <v>66</v>
      </c>
      <c r="B41" s="3">
        <v>373451</v>
      </c>
    </row>
    <row r="42" spans="1:3" x14ac:dyDescent="0.25">
      <c r="A42" s="7" t="s">
        <v>70</v>
      </c>
      <c r="B42" s="3">
        <v>997985</v>
      </c>
    </row>
    <row r="43" spans="1:3" x14ac:dyDescent="0.25">
      <c r="A43" s="7" t="s">
        <v>74</v>
      </c>
      <c r="B43" s="3">
        <v>340300</v>
      </c>
    </row>
    <row r="44" spans="1:3" x14ac:dyDescent="0.25">
      <c r="A44" s="5" t="s">
        <v>13</v>
      </c>
      <c r="B44" s="3">
        <v>46913178</v>
      </c>
    </row>
    <row r="45" spans="1:3" x14ac:dyDescent="0.25">
      <c r="A45" s="6" t="s">
        <v>26</v>
      </c>
      <c r="B45" s="3">
        <v>7827467</v>
      </c>
      <c r="C45" t="s">
        <v>5</v>
      </c>
    </row>
    <row r="46" spans="1:3" x14ac:dyDescent="0.25">
      <c r="A46" s="7" t="s">
        <v>61</v>
      </c>
      <c r="B46" s="3">
        <v>243112</v>
      </c>
    </row>
    <row r="47" spans="1:3" x14ac:dyDescent="0.25">
      <c r="A47" s="7" t="s">
        <v>64</v>
      </c>
      <c r="B47" s="3">
        <v>773344</v>
      </c>
    </row>
    <row r="48" spans="1:3" x14ac:dyDescent="0.25">
      <c r="A48" s="7" t="s">
        <v>66</v>
      </c>
      <c r="B48" s="3">
        <v>2773347</v>
      </c>
    </row>
    <row r="49" spans="1:3" x14ac:dyDescent="0.25">
      <c r="A49" s="7" t="s">
        <v>70</v>
      </c>
      <c r="B49" s="3">
        <v>2413024</v>
      </c>
    </row>
    <row r="50" spans="1:3" x14ac:dyDescent="0.25">
      <c r="A50" s="7" t="s">
        <v>74</v>
      </c>
      <c r="B50" s="3">
        <v>1624640</v>
      </c>
    </row>
    <row r="51" spans="1:3" x14ac:dyDescent="0.25">
      <c r="A51" s="6" t="s">
        <v>11</v>
      </c>
      <c r="B51" s="3">
        <v>7017378</v>
      </c>
      <c r="C51" t="s">
        <v>8</v>
      </c>
    </row>
    <row r="52" spans="1:3" x14ac:dyDescent="0.25">
      <c r="A52" s="7" t="s">
        <v>61</v>
      </c>
      <c r="B52" s="3">
        <v>2119015</v>
      </c>
    </row>
    <row r="53" spans="1:3" x14ac:dyDescent="0.25">
      <c r="A53" s="7" t="s">
        <v>64</v>
      </c>
      <c r="B53" s="3">
        <v>797097</v>
      </c>
    </row>
    <row r="54" spans="1:3" x14ac:dyDescent="0.25">
      <c r="A54" s="7" t="s">
        <v>66</v>
      </c>
      <c r="B54" s="3">
        <v>1096225</v>
      </c>
    </row>
    <row r="55" spans="1:3" x14ac:dyDescent="0.25">
      <c r="A55" s="7" t="s">
        <v>70</v>
      </c>
      <c r="B55" s="3">
        <v>739023</v>
      </c>
    </row>
    <row r="56" spans="1:3" x14ac:dyDescent="0.25">
      <c r="A56" s="7" t="s">
        <v>74</v>
      </c>
      <c r="B56" s="3">
        <v>2266018</v>
      </c>
    </row>
    <row r="57" spans="1:3" x14ac:dyDescent="0.25">
      <c r="A57" s="6" t="s">
        <v>41</v>
      </c>
      <c r="B57" s="3">
        <v>6868805</v>
      </c>
      <c r="C57" t="s">
        <v>8</v>
      </c>
    </row>
    <row r="58" spans="1:3" x14ac:dyDescent="0.25">
      <c r="A58" s="7" t="s">
        <v>61</v>
      </c>
      <c r="B58" s="3">
        <v>187545</v>
      </c>
    </row>
    <row r="59" spans="1:3" x14ac:dyDescent="0.25">
      <c r="A59" s="7" t="s">
        <v>64</v>
      </c>
      <c r="B59" s="3">
        <v>1424895</v>
      </c>
    </row>
    <row r="60" spans="1:3" x14ac:dyDescent="0.25">
      <c r="A60" s="7" t="s">
        <v>66</v>
      </c>
      <c r="B60" s="3">
        <v>3000469</v>
      </c>
    </row>
    <row r="61" spans="1:3" x14ac:dyDescent="0.25">
      <c r="A61" s="7" t="s">
        <v>70</v>
      </c>
      <c r="B61" s="3">
        <v>722714</v>
      </c>
    </row>
    <row r="62" spans="1:3" x14ac:dyDescent="0.25">
      <c r="A62" s="7" t="s">
        <v>74</v>
      </c>
      <c r="B62" s="3">
        <v>1533182</v>
      </c>
    </row>
    <row r="63" spans="1:3" x14ac:dyDescent="0.25">
      <c r="A63" s="6" t="s">
        <v>43</v>
      </c>
      <c r="B63" s="3">
        <v>5873344</v>
      </c>
      <c r="C63" t="s">
        <v>8</v>
      </c>
    </row>
    <row r="64" spans="1:3" x14ac:dyDescent="0.25">
      <c r="A64" s="7" t="s">
        <v>61</v>
      </c>
      <c r="B64" s="3">
        <v>112934</v>
      </c>
    </row>
    <row r="65" spans="1:3" x14ac:dyDescent="0.25">
      <c r="A65" s="7" t="s">
        <v>64</v>
      </c>
      <c r="B65" s="3">
        <v>668300</v>
      </c>
    </row>
    <row r="66" spans="1:3" x14ac:dyDescent="0.25">
      <c r="A66" s="7" t="s">
        <v>70</v>
      </c>
      <c r="B66" s="3">
        <v>2509477</v>
      </c>
    </row>
    <row r="67" spans="1:3" x14ac:dyDescent="0.25">
      <c r="A67" s="7" t="s">
        <v>74</v>
      </c>
      <c r="B67" s="3">
        <v>2582633</v>
      </c>
    </row>
    <row r="68" spans="1:3" x14ac:dyDescent="0.25">
      <c r="A68" s="6" t="s">
        <v>23</v>
      </c>
      <c r="B68" s="3">
        <v>4912971</v>
      </c>
      <c r="C68" t="s">
        <v>12</v>
      </c>
    </row>
    <row r="69" spans="1:3" x14ac:dyDescent="0.25">
      <c r="A69" s="7" t="s">
        <v>61</v>
      </c>
      <c r="B69" s="3">
        <v>812455</v>
      </c>
    </row>
    <row r="70" spans="1:3" x14ac:dyDescent="0.25">
      <c r="A70" s="7" t="s">
        <v>64</v>
      </c>
      <c r="B70" s="3">
        <v>1229036</v>
      </c>
    </row>
    <row r="71" spans="1:3" x14ac:dyDescent="0.25">
      <c r="A71" s="7" t="s">
        <v>66</v>
      </c>
      <c r="B71" s="3">
        <v>66847</v>
      </c>
    </row>
    <row r="72" spans="1:3" x14ac:dyDescent="0.25">
      <c r="A72" s="7" t="s">
        <v>70</v>
      </c>
      <c r="B72" s="3">
        <v>2181199</v>
      </c>
    </row>
    <row r="73" spans="1:3" x14ac:dyDescent="0.25">
      <c r="A73" s="7" t="s">
        <v>74</v>
      </c>
      <c r="B73" s="3">
        <v>623434</v>
      </c>
    </row>
    <row r="74" spans="1:3" x14ac:dyDescent="0.25">
      <c r="A74" s="6" t="s">
        <v>50</v>
      </c>
      <c r="B74" s="3">
        <v>4887001</v>
      </c>
      <c r="C74" t="s">
        <v>12</v>
      </c>
    </row>
    <row r="75" spans="1:3" x14ac:dyDescent="0.25">
      <c r="A75" s="7" t="s">
        <v>66</v>
      </c>
      <c r="B75" s="3">
        <v>787451</v>
      </c>
    </row>
    <row r="76" spans="1:3" x14ac:dyDescent="0.25">
      <c r="A76" s="7" t="s">
        <v>70</v>
      </c>
      <c r="B76" s="3">
        <v>1831367</v>
      </c>
    </row>
    <row r="77" spans="1:3" x14ac:dyDescent="0.25">
      <c r="A77" s="7" t="s">
        <v>74</v>
      </c>
      <c r="B77" s="3">
        <v>2268183</v>
      </c>
    </row>
    <row r="78" spans="1:3" x14ac:dyDescent="0.25">
      <c r="A78" s="6" t="s">
        <v>44</v>
      </c>
      <c r="B78" s="3">
        <v>4854584</v>
      </c>
      <c r="C78" t="s">
        <v>31</v>
      </c>
    </row>
    <row r="79" spans="1:3" x14ac:dyDescent="0.25">
      <c r="A79" s="7" t="s">
        <v>64</v>
      </c>
      <c r="B79" s="3">
        <v>413379</v>
      </c>
    </row>
    <row r="80" spans="1:3" x14ac:dyDescent="0.25">
      <c r="A80" s="7" t="s">
        <v>66</v>
      </c>
      <c r="B80" s="3">
        <v>1614911</v>
      </c>
    </row>
    <row r="81" spans="1:3" x14ac:dyDescent="0.25">
      <c r="A81" s="7" t="s">
        <v>70</v>
      </c>
      <c r="B81" s="3">
        <v>337873</v>
      </c>
    </row>
    <row r="82" spans="1:3" x14ac:dyDescent="0.25">
      <c r="A82" s="7" t="s">
        <v>74</v>
      </c>
      <c r="B82" s="3">
        <v>2488421</v>
      </c>
    </row>
    <row r="83" spans="1:3" x14ac:dyDescent="0.25">
      <c r="A83" s="6" t="s">
        <v>21</v>
      </c>
      <c r="B83" s="3">
        <v>4671628</v>
      </c>
      <c r="C83" t="s">
        <v>36</v>
      </c>
    </row>
    <row r="84" spans="1:3" x14ac:dyDescent="0.25">
      <c r="A84" s="7" t="s">
        <v>61</v>
      </c>
      <c r="B84" s="3">
        <v>2284110</v>
      </c>
    </row>
    <row r="85" spans="1:3" x14ac:dyDescent="0.25">
      <c r="A85" s="7" t="s">
        <v>64</v>
      </c>
      <c r="B85" s="3">
        <v>1334045</v>
      </c>
    </row>
    <row r="86" spans="1:3" x14ac:dyDescent="0.25">
      <c r="A86" s="7" t="s">
        <v>66</v>
      </c>
      <c r="B86" s="3">
        <v>440582</v>
      </c>
    </row>
    <row r="87" spans="1:3" x14ac:dyDescent="0.25">
      <c r="A87" s="7" t="s">
        <v>74</v>
      </c>
      <c r="B87" s="3">
        <v>612891</v>
      </c>
    </row>
    <row r="88" spans="1:3" x14ac:dyDescent="0.25">
      <c r="A88" s="5" t="s">
        <v>6</v>
      </c>
      <c r="B88" s="3">
        <v>55183320</v>
      </c>
    </row>
    <row r="89" spans="1:3" x14ac:dyDescent="0.25">
      <c r="A89" s="6" t="s">
        <v>47</v>
      </c>
      <c r="B89" s="3">
        <v>8895208</v>
      </c>
      <c r="C89" t="s">
        <v>5</v>
      </c>
    </row>
    <row r="90" spans="1:3" x14ac:dyDescent="0.25">
      <c r="A90" s="7" t="s">
        <v>64</v>
      </c>
      <c r="B90" s="3">
        <v>2083372</v>
      </c>
    </row>
    <row r="91" spans="1:3" x14ac:dyDescent="0.25">
      <c r="A91" s="7" t="s">
        <v>66</v>
      </c>
      <c r="B91" s="3">
        <v>1605344</v>
      </c>
    </row>
    <row r="92" spans="1:3" x14ac:dyDescent="0.25">
      <c r="A92" s="7" t="s">
        <v>70</v>
      </c>
      <c r="B92" s="3">
        <v>945761</v>
      </c>
    </row>
    <row r="93" spans="1:3" x14ac:dyDescent="0.25">
      <c r="A93" s="7" t="s">
        <v>74</v>
      </c>
      <c r="B93" s="3">
        <v>4260731</v>
      </c>
    </row>
    <row r="94" spans="1:3" x14ac:dyDescent="0.25">
      <c r="A94" s="6" t="s">
        <v>37</v>
      </c>
      <c r="B94" s="3">
        <v>6875531</v>
      </c>
      <c r="C94" t="s">
        <v>5</v>
      </c>
    </row>
    <row r="95" spans="1:3" x14ac:dyDescent="0.25">
      <c r="A95" s="7" t="s">
        <v>61</v>
      </c>
      <c r="B95" s="3">
        <v>2365574</v>
      </c>
    </row>
    <row r="96" spans="1:3" x14ac:dyDescent="0.25">
      <c r="A96" s="7" t="s">
        <v>66</v>
      </c>
      <c r="B96" s="3">
        <v>674832</v>
      </c>
    </row>
    <row r="97" spans="1:3" x14ac:dyDescent="0.25">
      <c r="A97" s="7" t="s">
        <v>70</v>
      </c>
      <c r="B97" s="3">
        <v>850249</v>
      </c>
    </row>
    <row r="98" spans="1:3" x14ac:dyDescent="0.25">
      <c r="A98" s="7" t="s">
        <v>74</v>
      </c>
      <c r="B98" s="3">
        <v>2984876</v>
      </c>
    </row>
    <row r="99" spans="1:3" x14ac:dyDescent="0.25">
      <c r="A99" s="6" t="s">
        <v>7</v>
      </c>
      <c r="B99" s="3">
        <v>5891383</v>
      </c>
      <c r="C99" t="s">
        <v>8</v>
      </c>
    </row>
    <row r="100" spans="1:3" x14ac:dyDescent="0.25">
      <c r="A100" s="7" t="s">
        <v>61</v>
      </c>
      <c r="B100" s="3">
        <v>1025917</v>
      </c>
    </row>
    <row r="101" spans="1:3" x14ac:dyDescent="0.25">
      <c r="A101" s="7" t="s">
        <v>64</v>
      </c>
      <c r="B101" s="3">
        <v>635156</v>
      </c>
    </row>
    <row r="102" spans="1:3" x14ac:dyDescent="0.25">
      <c r="A102" s="7" t="s">
        <v>66</v>
      </c>
      <c r="B102" s="3">
        <v>1611436</v>
      </c>
    </row>
    <row r="103" spans="1:3" x14ac:dyDescent="0.25">
      <c r="A103" s="7" t="s">
        <v>70</v>
      </c>
      <c r="B103" s="3">
        <v>1712383</v>
      </c>
    </row>
    <row r="104" spans="1:3" x14ac:dyDescent="0.25">
      <c r="A104" s="7" t="s">
        <v>74</v>
      </c>
      <c r="B104" s="3">
        <v>906491</v>
      </c>
    </row>
    <row r="105" spans="1:3" x14ac:dyDescent="0.25">
      <c r="A105" s="6" t="s">
        <v>48</v>
      </c>
      <c r="B105" s="3">
        <v>5729136</v>
      </c>
      <c r="C105" t="s">
        <v>8</v>
      </c>
    </row>
    <row r="106" spans="1:3" x14ac:dyDescent="0.25">
      <c r="A106" s="7" t="s">
        <v>64</v>
      </c>
      <c r="B106" s="3">
        <v>903833</v>
      </c>
    </row>
    <row r="107" spans="1:3" x14ac:dyDescent="0.25">
      <c r="A107" s="7" t="s">
        <v>66</v>
      </c>
      <c r="B107" s="3">
        <v>302806</v>
      </c>
    </row>
    <row r="108" spans="1:3" x14ac:dyDescent="0.25">
      <c r="A108" s="7" t="s">
        <v>70</v>
      </c>
      <c r="B108" s="3">
        <v>2701156</v>
      </c>
    </row>
    <row r="109" spans="1:3" x14ac:dyDescent="0.25">
      <c r="A109" s="7" t="s">
        <v>74</v>
      </c>
      <c r="B109" s="3">
        <v>1821341</v>
      </c>
    </row>
    <row r="110" spans="1:3" x14ac:dyDescent="0.25">
      <c r="A110" s="6" t="s">
        <v>29</v>
      </c>
      <c r="B110" s="3">
        <v>5696040</v>
      </c>
      <c r="C110" t="s">
        <v>8</v>
      </c>
    </row>
    <row r="111" spans="1:3" x14ac:dyDescent="0.25">
      <c r="A111" s="7" t="s">
        <v>61</v>
      </c>
      <c r="B111" s="3">
        <v>2236626</v>
      </c>
    </row>
    <row r="112" spans="1:3" x14ac:dyDescent="0.25">
      <c r="A112" s="7" t="s">
        <v>64</v>
      </c>
      <c r="B112" s="3">
        <v>734277</v>
      </c>
    </row>
    <row r="113" spans="1:3" x14ac:dyDescent="0.25">
      <c r="A113" s="7" t="s">
        <v>66</v>
      </c>
      <c r="B113" s="3">
        <v>1469597</v>
      </c>
    </row>
    <row r="114" spans="1:3" x14ac:dyDescent="0.25">
      <c r="A114" s="7" t="s">
        <v>70</v>
      </c>
      <c r="B114" s="3">
        <v>373546</v>
      </c>
    </row>
    <row r="115" spans="1:3" x14ac:dyDescent="0.25">
      <c r="A115" s="7" t="s">
        <v>74</v>
      </c>
      <c r="B115" s="3">
        <v>881994</v>
      </c>
    </row>
    <row r="116" spans="1:3" x14ac:dyDescent="0.25">
      <c r="A116" s="6" t="s">
        <v>4</v>
      </c>
      <c r="B116" s="3">
        <v>5319975</v>
      </c>
      <c r="C116" t="s">
        <v>12</v>
      </c>
    </row>
    <row r="117" spans="1:3" x14ac:dyDescent="0.25">
      <c r="A117" s="7" t="s">
        <v>61</v>
      </c>
      <c r="B117" s="3">
        <v>821032</v>
      </c>
    </row>
    <row r="118" spans="1:3" x14ac:dyDescent="0.25">
      <c r="A118" s="7" t="s">
        <v>64</v>
      </c>
      <c r="B118" s="3">
        <v>519117</v>
      </c>
    </row>
    <row r="119" spans="1:3" x14ac:dyDescent="0.25">
      <c r="A119" s="7" t="s">
        <v>66</v>
      </c>
      <c r="B119" s="3">
        <v>1492835</v>
      </c>
    </row>
    <row r="120" spans="1:3" x14ac:dyDescent="0.25">
      <c r="A120" s="7" t="s">
        <v>70</v>
      </c>
      <c r="B120" s="3">
        <v>1072837</v>
      </c>
    </row>
    <row r="121" spans="1:3" x14ac:dyDescent="0.25">
      <c r="A121" s="7" t="s">
        <v>74</v>
      </c>
      <c r="B121" s="3">
        <v>1414154</v>
      </c>
    </row>
    <row r="122" spans="1:3" x14ac:dyDescent="0.25">
      <c r="A122" s="6" t="s">
        <v>27</v>
      </c>
      <c r="B122" s="3">
        <v>5197136</v>
      </c>
      <c r="C122" t="s">
        <v>12</v>
      </c>
    </row>
    <row r="123" spans="1:3" x14ac:dyDescent="0.25">
      <c r="A123" s="7" t="s">
        <v>61</v>
      </c>
      <c r="B123" s="3">
        <v>776586</v>
      </c>
    </row>
    <row r="124" spans="1:3" x14ac:dyDescent="0.25">
      <c r="A124" s="7" t="s">
        <v>64</v>
      </c>
      <c r="B124" s="3">
        <v>600078</v>
      </c>
    </row>
    <row r="125" spans="1:3" x14ac:dyDescent="0.25">
      <c r="A125" s="7" t="s">
        <v>66</v>
      </c>
      <c r="B125" s="3">
        <v>1181737</v>
      </c>
    </row>
    <row r="126" spans="1:3" x14ac:dyDescent="0.25">
      <c r="A126" s="7" t="s">
        <v>70</v>
      </c>
      <c r="B126" s="3">
        <v>1962606</v>
      </c>
    </row>
    <row r="127" spans="1:3" x14ac:dyDescent="0.25">
      <c r="A127" s="7" t="s">
        <v>74</v>
      </c>
      <c r="B127" s="3">
        <v>676129</v>
      </c>
    </row>
    <row r="128" spans="1:3" x14ac:dyDescent="0.25">
      <c r="A128" s="6" t="s">
        <v>30</v>
      </c>
      <c r="B128" s="3">
        <v>5112796</v>
      </c>
      <c r="C128" t="s">
        <v>12</v>
      </c>
    </row>
    <row r="129" spans="1:3" x14ac:dyDescent="0.25">
      <c r="A129" s="7" t="s">
        <v>61</v>
      </c>
      <c r="B129" s="3">
        <v>1397217</v>
      </c>
    </row>
    <row r="130" spans="1:3" x14ac:dyDescent="0.25">
      <c r="A130" s="7" t="s">
        <v>64</v>
      </c>
      <c r="B130" s="3">
        <v>994301</v>
      </c>
    </row>
    <row r="131" spans="1:3" x14ac:dyDescent="0.25">
      <c r="A131" s="7" t="s">
        <v>66</v>
      </c>
      <c r="B131" s="3">
        <v>59050</v>
      </c>
    </row>
    <row r="132" spans="1:3" x14ac:dyDescent="0.25">
      <c r="A132" s="7" t="s">
        <v>70</v>
      </c>
      <c r="B132" s="3">
        <v>942637</v>
      </c>
    </row>
    <row r="133" spans="1:3" x14ac:dyDescent="0.25">
      <c r="A133" s="7" t="s">
        <v>74</v>
      </c>
      <c r="B133" s="3">
        <v>1719591</v>
      </c>
    </row>
    <row r="134" spans="1:3" x14ac:dyDescent="0.25">
      <c r="A134" s="6" t="s">
        <v>35</v>
      </c>
      <c r="B134" s="3">
        <v>3309093</v>
      </c>
      <c r="C134" t="s">
        <v>31</v>
      </c>
    </row>
    <row r="135" spans="1:3" x14ac:dyDescent="0.25">
      <c r="A135" s="7" t="s">
        <v>61</v>
      </c>
      <c r="B135" s="3">
        <v>1124411</v>
      </c>
    </row>
    <row r="136" spans="1:3" x14ac:dyDescent="0.25">
      <c r="A136" s="7" t="s">
        <v>66</v>
      </c>
      <c r="B136" s="3">
        <v>1365682</v>
      </c>
    </row>
    <row r="137" spans="1:3" x14ac:dyDescent="0.25">
      <c r="A137" s="7" t="s">
        <v>70</v>
      </c>
      <c r="B137" s="3">
        <v>177539</v>
      </c>
    </row>
    <row r="138" spans="1:3" x14ac:dyDescent="0.25">
      <c r="A138" s="7" t="s">
        <v>74</v>
      </c>
      <c r="B138" s="3">
        <v>641461</v>
      </c>
    </row>
    <row r="139" spans="1:3" x14ac:dyDescent="0.25">
      <c r="A139" s="6" t="s">
        <v>38</v>
      </c>
      <c r="B139" s="3">
        <v>3157022</v>
      </c>
      <c r="C139" t="s">
        <v>36</v>
      </c>
    </row>
    <row r="140" spans="1:3" x14ac:dyDescent="0.25">
      <c r="A140" s="7" t="s">
        <v>61</v>
      </c>
      <c r="B140" s="3">
        <v>914395</v>
      </c>
    </row>
    <row r="141" spans="1:3" x14ac:dyDescent="0.25">
      <c r="A141" s="7" t="s">
        <v>64</v>
      </c>
      <c r="B141" s="3">
        <v>858733</v>
      </c>
    </row>
    <row r="142" spans="1:3" x14ac:dyDescent="0.25">
      <c r="A142" s="7" t="s">
        <v>66</v>
      </c>
      <c r="B142" s="3">
        <v>400299</v>
      </c>
    </row>
    <row r="143" spans="1:3" x14ac:dyDescent="0.25">
      <c r="A143" s="7" t="s">
        <v>74</v>
      </c>
      <c r="B143" s="3">
        <v>983595</v>
      </c>
    </row>
    <row r="144" spans="1:3" x14ac:dyDescent="0.25">
      <c r="A144" s="5" t="s">
        <v>10</v>
      </c>
      <c r="B144" s="3">
        <v>51759892</v>
      </c>
    </row>
    <row r="145" spans="1:3" x14ac:dyDescent="0.25">
      <c r="A145" s="6" t="s">
        <v>19</v>
      </c>
      <c r="B145" s="3">
        <v>9733009</v>
      </c>
      <c r="C145" t="s">
        <v>5</v>
      </c>
    </row>
    <row r="146" spans="1:3" x14ac:dyDescent="0.25">
      <c r="A146" s="7" t="s">
        <v>61</v>
      </c>
      <c r="B146" s="3">
        <v>2623974</v>
      </c>
    </row>
    <row r="147" spans="1:3" x14ac:dyDescent="0.25">
      <c r="A147" s="7" t="s">
        <v>64</v>
      </c>
      <c r="B147" s="3">
        <v>701949</v>
      </c>
    </row>
    <row r="148" spans="1:3" x14ac:dyDescent="0.25">
      <c r="A148" s="7" t="s">
        <v>66</v>
      </c>
      <c r="B148" s="3">
        <v>2065368</v>
      </c>
    </row>
    <row r="149" spans="1:3" x14ac:dyDescent="0.25">
      <c r="A149" s="7" t="s">
        <v>70</v>
      </c>
      <c r="B149" s="3">
        <v>3605603</v>
      </c>
    </row>
    <row r="150" spans="1:3" x14ac:dyDescent="0.25">
      <c r="A150" s="7" t="s">
        <v>74</v>
      </c>
      <c r="B150" s="3">
        <v>736115</v>
      </c>
    </row>
    <row r="151" spans="1:3" x14ac:dyDescent="0.25">
      <c r="A151" s="6" t="s">
        <v>55</v>
      </c>
      <c r="B151" s="3">
        <v>8923019</v>
      </c>
      <c r="C151" t="s">
        <v>8</v>
      </c>
    </row>
    <row r="152" spans="1:3" x14ac:dyDescent="0.25">
      <c r="A152" s="7" t="s">
        <v>61</v>
      </c>
      <c r="B152" s="3">
        <v>1631507</v>
      </c>
    </row>
    <row r="153" spans="1:3" x14ac:dyDescent="0.25">
      <c r="A153" s="7" t="s">
        <v>64</v>
      </c>
      <c r="B153" s="3">
        <v>1022387</v>
      </c>
    </row>
    <row r="154" spans="1:3" x14ac:dyDescent="0.25">
      <c r="A154" s="7" t="s">
        <v>66</v>
      </c>
      <c r="B154" s="3">
        <v>1668660</v>
      </c>
    </row>
    <row r="155" spans="1:3" x14ac:dyDescent="0.25">
      <c r="A155" s="7" t="s">
        <v>70</v>
      </c>
      <c r="B155" s="3">
        <v>821551</v>
      </c>
    </row>
    <row r="156" spans="1:3" x14ac:dyDescent="0.25">
      <c r="A156" s="7" t="s">
        <v>74</v>
      </c>
      <c r="B156" s="3">
        <v>3778914</v>
      </c>
    </row>
    <row r="157" spans="1:3" x14ac:dyDescent="0.25">
      <c r="A157" s="6" t="s">
        <v>46</v>
      </c>
      <c r="B157" s="3">
        <v>8569681</v>
      </c>
      <c r="C157" t="s">
        <v>8</v>
      </c>
    </row>
    <row r="158" spans="1:3" x14ac:dyDescent="0.25">
      <c r="A158" s="7" t="s">
        <v>61</v>
      </c>
      <c r="B158" s="3">
        <v>749130</v>
      </c>
    </row>
    <row r="159" spans="1:3" x14ac:dyDescent="0.25">
      <c r="A159" s="7" t="s">
        <v>64</v>
      </c>
      <c r="B159" s="3">
        <v>432993</v>
      </c>
    </row>
    <row r="160" spans="1:3" x14ac:dyDescent="0.25">
      <c r="A160" s="7" t="s">
        <v>66</v>
      </c>
      <c r="B160" s="3">
        <v>1747951</v>
      </c>
    </row>
    <row r="161" spans="1:3" x14ac:dyDescent="0.25">
      <c r="A161" s="7" t="s">
        <v>70</v>
      </c>
      <c r="B161" s="3">
        <v>1971496</v>
      </c>
    </row>
    <row r="162" spans="1:3" x14ac:dyDescent="0.25">
      <c r="A162" s="7" t="s">
        <v>74</v>
      </c>
      <c r="B162" s="3">
        <v>3668111</v>
      </c>
    </row>
    <row r="163" spans="1:3" x14ac:dyDescent="0.25">
      <c r="A163" s="6" t="s">
        <v>9</v>
      </c>
      <c r="B163" s="3">
        <v>7439315</v>
      </c>
      <c r="C163" t="s">
        <v>12</v>
      </c>
    </row>
    <row r="164" spans="1:3" x14ac:dyDescent="0.25">
      <c r="A164" s="7" t="s">
        <v>61</v>
      </c>
      <c r="B164" s="3">
        <v>652169</v>
      </c>
    </row>
    <row r="165" spans="1:3" x14ac:dyDescent="0.25">
      <c r="A165" s="7" t="s">
        <v>64</v>
      </c>
      <c r="B165" s="3">
        <v>1575984</v>
      </c>
    </row>
    <row r="166" spans="1:3" x14ac:dyDescent="0.25">
      <c r="A166" s="7" t="s">
        <v>66</v>
      </c>
      <c r="B166" s="3">
        <v>1794633</v>
      </c>
    </row>
    <row r="167" spans="1:3" x14ac:dyDescent="0.25">
      <c r="A167" s="7" t="s">
        <v>70</v>
      </c>
      <c r="B167" s="3">
        <v>980088</v>
      </c>
    </row>
    <row r="168" spans="1:3" x14ac:dyDescent="0.25">
      <c r="A168" s="7" t="s">
        <v>74</v>
      </c>
      <c r="B168" s="3">
        <v>2436441</v>
      </c>
    </row>
    <row r="169" spans="1:3" x14ac:dyDescent="0.25">
      <c r="A169" s="6" t="s">
        <v>45</v>
      </c>
      <c r="B169" s="3">
        <v>6436815</v>
      </c>
      <c r="C169" t="s">
        <v>12</v>
      </c>
    </row>
    <row r="170" spans="1:3" x14ac:dyDescent="0.25">
      <c r="A170" s="7" t="s">
        <v>61</v>
      </c>
      <c r="B170" s="3">
        <v>283230</v>
      </c>
    </row>
    <row r="171" spans="1:3" x14ac:dyDescent="0.25">
      <c r="A171" s="7" t="s">
        <v>66</v>
      </c>
      <c r="B171" s="3">
        <v>3071821</v>
      </c>
    </row>
    <row r="172" spans="1:3" x14ac:dyDescent="0.25">
      <c r="A172" s="7" t="s">
        <v>74</v>
      </c>
      <c r="B172" s="3">
        <v>3081764</v>
      </c>
    </row>
    <row r="173" spans="1:3" x14ac:dyDescent="0.25">
      <c r="A173" s="6" t="s">
        <v>34</v>
      </c>
      <c r="B173" s="3">
        <v>5579350</v>
      </c>
      <c r="C173" t="s">
        <v>31</v>
      </c>
    </row>
    <row r="174" spans="1:3" x14ac:dyDescent="0.25">
      <c r="A174" s="7" t="s">
        <v>61</v>
      </c>
      <c r="B174" s="3">
        <v>1324885</v>
      </c>
    </row>
    <row r="175" spans="1:3" x14ac:dyDescent="0.25">
      <c r="A175" s="7" t="s">
        <v>64</v>
      </c>
      <c r="B175" s="3">
        <v>1689513</v>
      </c>
    </row>
    <row r="176" spans="1:3" x14ac:dyDescent="0.25">
      <c r="A176" s="7" t="s">
        <v>66</v>
      </c>
      <c r="B176" s="3">
        <v>604621</v>
      </c>
    </row>
    <row r="177" spans="1:3" x14ac:dyDescent="0.25">
      <c r="A177" s="7" t="s">
        <v>70</v>
      </c>
      <c r="B177" s="3">
        <v>1287729</v>
      </c>
    </row>
    <row r="178" spans="1:3" x14ac:dyDescent="0.25">
      <c r="A178" s="7" t="s">
        <v>74</v>
      </c>
      <c r="B178" s="3">
        <v>672602</v>
      </c>
    </row>
    <row r="179" spans="1:3" x14ac:dyDescent="0.25">
      <c r="A179" s="6" t="s">
        <v>14</v>
      </c>
      <c r="B179" s="3">
        <v>5078703</v>
      </c>
      <c r="C179" t="s">
        <v>36</v>
      </c>
    </row>
    <row r="180" spans="1:3" x14ac:dyDescent="0.25">
      <c r="A180" s="7" t="s">
        <v>61</v>
      </c>
      <c r="B180" s="3">
        <v>1735884</v>
      </c>
    </row>
    <row r="181" spans="1:3" x14ac:dyDescent="0.25">
      <c r="A181" s="7" t="s">
        <v>64</v>
      </c>
      <c r="B181" s="3">
        <v>2671590</v>
      </c>
    </row>
    <row r="182" spans="1:3" x14ac:dyDescent="0.25">
      <c r="A182" s="7" t="s">
        <v>66</v>
      </c>
      <c r="B182" s="3">
        <v>15935</v>
      </c>
    </row>
    <row r="183" spans="1:3" x14ac:dyDescent="0.25">
      <c r="A183" s="7" t="s">
        <v>74</v>
      </c>
      <c r="B183" s="3">
        <v>655294</v>
      </c>
    </row>
    <row r="184" spans="1:3" x14ac:dyDescent="0.25">
      <c r="A184" s="5" t="s">
        <v>18</v>
      </c>
      <c r="B184" s="3">
        <v>65791609</v>
      </c>
    </row>
    <row r="185" spans="1:3" x14ac:dyDescent="0.25">
      <c r="A185" s="6" t="s">
        <v>20</v>
      </c>
      <c r="B185" s="3">
        <v>9892941</v>
      </c>
      <c r="C185" t="s">
        <v>5</v>
      </c>
    </row>
    <row r="186" spans="1:3" x14ac:dyDescent="0.25">
      <c r="A186" s="7" t="s">
        <v>61</v>
      </c>
      <c r="B186" s="3">
        <v>2670183</v>
      </c>
    </row>
    <row r="187" spans="1:3" x14ac:dyDescent="0.25">
      <c r="A187" s="7" t="s">
        <v>64</v>
      </c>
      <c r="B187" s="3">
        <v>866500</v>
      </c>
    </row>
    <row r="188" spans="1:3" x14ac:dyDescent="0.25">
      <c r="A188" s="7" t="s">
        <v>66</v>
      </c>
      <c r="B188" s="3">
        <v>323326</v>
      </c>
    </row>
    <row r="189" spans="1:3" x14ac:dyDescent="0.25">
      <c r="A189" s="7" t="s">
        <v>70</v>
      </c>
      <c r="B189" s="3">
        <v>3348330</v>
      </c>
    </row>
    <row r="190" spans="1:3" x14ac:dyDescent="0.25">
      <c r="A190" s="7" t="s">
        <v>74</v>
      </c>
      <c r="B190" s="3">
        <v>2684602</v>
      </c>
    </row>
    <row r="191" spans="1:3" x14ac:dyDescent="0.25">
      <c r="A191" s="6" t="s">
        <v>52</v>
      </c>
      <c r="B191" s="3">
        <v>9174632</v>
      </c>
      <c r="C191" t="s">
        <v>5</v>
      </c>
    </row>
    <row r="192" spans="1:3" x14ac:dyDescent="0.25">
      <c r="A192" s="7" t="s">
        <v>61</v>
      </c>
      <c r="B192" s="3">
        <v>3922159</v>
      </c>
    </row>
    <row r="193" spans="1:3" x14ac:dyDescent="0.25">
      <c r="A193" s="7" t="s">
        <v>66</v>
      </c>
      <c r="B193" s="3">
        <v>2177985</v>
      </c>
    </row>
    <row r="194" spans="1:3" x14ac:dyDescent="0.25">
      <c r="A194" s="7" t="s">
        <v>70</v>
      </c>
      <c r="B194" s="3">
        <v>1530477</v>
      </c>
    </row>
    <row r="195" spans="1:3" x14ac:dyDescent="0.25">
      <c r="A195" s="7" t="s">
        <v>74</v>
      </c>
      <c r="B195" s="3">
        <v>1544011</v>
      </c>
    </row>
    <row r="196" spans="1:3" x14ac:dyDescent="0.25">
      <c r="A196" s="6" t="s">
        <v>25</v>
      </c>
      <c r="B196" s="3">
        <v>8261205</v>
      </c>
      <c r="C196" t="s">
        <v>8</v>
      </c>
    </row>
    <row r="197" spans="1:3" x14ac:dyDescent="0.25">
      <c r="A197" s="7" t="s">
        <v>61</v>
      </c>
      <c r="B197" s="3">
        <v>801748</v>
      </c>
    </row>
    <row r="198" spans="1:3" x14ac:dyDescent="0.25">
      <c r="A198" s="7" t="s">
        <v>64</v>
      </c>
      <c r="B198" s="3">
        <v>776080</v>
      </c>
    </row>
    <row r="199" spans="1:3" x14ac:dyDescent="0.25">
      <c r="A199" s="7" t="s">
        <v>66</v>
      </c>
      <c r="B199" s="3">
        <v>3575826</v>
      </c>
    </row>
    <row r="200" spans="1:3" x14ac:dyDescent="0.25">
      <c r="A200" s="7" t="s">
        <v>70</v>
      </c>
      <c r="B200" s="3">
        <v>1773595</v>
      </c>
    </row>
    <row r="201" spans="1:3" x14ac:dyDescent="0.25">
      <c r="A201" s="7" t="s">
        <v>74</v>
      </c>
      <c r="B201" s="3">
        <v>1333956</v>
      </c>
    </row>
    <row r="202" spans="1:3" x14ac:dyDescent="0.25">
      <c r="A202" s="6" t="s">
        <v>40</v>
      </c>
      <c r="B202" s="3">
        <v>7803479</v>
      </c>
      <c r="C202" t="s">
        <v>8</v>
      </c>
    </row>
    <row r="203" spans="1:3" x14ac:dyDescent="0.25">
      <c r="A203" s="7" t="s">
        <v>61</v>
      </c>
      <c r="B203" s="3">
        <v>1970929</v>
      </c>
    </row>
    <row r="204" spans="1:3" x14ac:dyDescent="0.25">
      <c r="A204" s="7" t="s">
        <v>64</v>
      </c>
      <c r="B204" s="3">
        <v>1752108</v>
      </c>
    </row>
    <row r="205" spans="1:3" x14ac:dyDescent="0.25">
      <c r="A205" s="7" t="s">
        <v>70</v>
      </c>
      <c r="B205" s="3">
        <v>2045953</v>
      </c>
    </row>
    <row r="206" spans="1:3" x14ac:dyDescent="0.25">
      <c r="A206" s="7" t="s">
        <v>74</v>
      </c>
      <c r="B206" s="3">
        <v>2034489</v>
      </c>
    </row>
    <row r="207" spans="1:3" x14ac:dyDescent="0.25">
      <c r="A207" s="6" t="s">
        <v>33</v>
      </c>
      <c r="B207" s="3">
        <v>6780994</v>
      </c>
      <c r="C207" t="s">
        <v>8</v>
      </c>
    </row>
    <row r="208" spans="1:3" x14ac:dyDescent="0.25">
      <c r="A208" s="7" t="s">
        <v>61</v>
      </c>
      <c r="B208" s="3">
        <v>196131</v>
      </c>
    </row>
    <row r="209" spans="1:3" x14ac:dyDescent="0.25">
      <c r="A209" s="7" t="s">
        <v>66</v>
      </c>
      <c r="B209" s="3">
        <v>1122884</v>
      </c>
    </row>
    <row r="210" spans="1:3" x14ac:dyDescent="0.25">
      <c r="A210" s="7" t="s">
        <v>70</v>
      </c>
      <c r="B210" s="3">
        <v>4075060</v>
      </c>
    </row>
    <row r="211" spans="1:3" x14ac:dyDescent="0.25">
      <c r="A211" s="7" t="s">
        <v>74</v>
      </c>
      <c r="B211" s="3">
        <v>1386919</v>
      </c>
    </row>
    <row r="212" spans="1:3" x14ac:dyDescent="0.25">
      <c r="A212" s="6" t="s">
        <v>24</v>
      </c>
      <c r="B212" s="3">
        <v>6665685</v>
      </c>
      <c r="C212" t="s">
        <v>12</v>
      </c>
    </row>
    <row r="213" spans="1:3" x14ac:dyDescent="0.25">
      <c r="A213" s="7" t="s">
        <v>64</v>
      </c>
      <c r="B213" s="3">
        <v>977865</v>
      </c>
    </row>
    <row r="214" spans="1:3" x14ac:dyDescent="0.25">
      <c r="A214" s="7" t="s">
        <v>66</v>
      </c>
      <c r="B214" s="3">
        <v>2065720</v>
      </c>
    </row>
    <row r="215" spans="1:3" x14ac:dyDescent="0.25">
      <c r="A215" s="7" t="s">
        <v>70</v>
      </c>
      <c r="B215" s="3">
        <v>2062890</v>
      </c>
    </row>
    <row r="216" spans="1:3" x14ac:dyDescent="0.25">
      <c r="A216" s="7" t="s">
        <v>74</v>
      </c>
      <c r="B216" s="3">
        <v>1559210</v>
      </c>
    </row>
    <row r="217" spans="1:3" x14ac:dyDescent="0.25">
      <c r="A217" s="6" t="s">
        <v>28</v>
      </c>
      <c r="B217" s="3">
        <v>4921148</v>
      </c>
      <c r="C217" t="s">
        <v>12</v>
      </c>
    </row>
    <row r="218" spans="1:3" x14ac:dyDescent="0.25">
      <c r="A218" s="7" t="s">
        <v>64</v>
      </c>
      <c r="B218" s="3">
        <v>997517</v>
      </c>
    </row>
    <row r="219" spans="1:3" x14ac:dyDescent="0.25">
      <c r="A219" s="7" t="s">
        <v>66</v>
      </c>
      <c r="B219" s="3">
        <v>922094</v>
      </c>
    </row>
    <row r="220" spans="1:3" x14ac:dyDescent="0.25">
      <c r="A220" s="7" t="s">
        <v>70</v>
      </c>
      <c r="B220" s="3">
        <v>1611084</v>
      </c>
    </row>
    <row r="221" spans="1:3" x14ac:dyDescent="0.25">
      <c r="A221" s="7" t="s">
        <v>74</v>
      </c>
      <c r="B221" s="3">
        <v>1390453</v>
      </c>
    </row>
    <row r="222" spans="1:3" x14ac:dyDescent="0.25">
      <c r="A222" s="6" t="s">
        <v>17</v>
      </c>
      <c r="B222" s="3">
        <v>4819939</v>
      </c>
      <c r="C222" t="s">
        <v>12</v>
      </c>
    </row>
    <row r="223" spans="1:3" x14ac:dyDescent="0.25">
      <c r="A223" s="7" t="s">
        <v>61</v>
      </c>
      <c r="B223" s="3">
        <v>748727</v>
      </c>
    </row>
    <row r="224" spans="1:3" x14ac:dyDescent="0.25">
      <c r="A224" s="7" t="s">
        <v>64</v>
      </c>
      <c r="B224" s="3">
        <v>693324</v>
      </c>
    </row>
    <row r="225" spans="1:3" x14ac:dyDescent="0.25">
      <c r="A225" s="7" t="s">
        <v>66</v>
      </c>
      <c r="B225" s="3">
        <v>1990876</v>
      </c>
    </row>
    <row r="226" spans="1:3" x14ac:dyDescent="0.25">
      <c r="A226" s="7" t="s">
        <v>70</v>
      </c>
      <c r="B226" s="3">
        <v>397703</v>
      </c>
    </row>
    <row r="227" spans="1:3" x14ac:dyDescent="0.25">
      <c r="A227" s="7" t="s">
        <v>74</v>
      </c>
      <c r="B227" s="3">
        <v>989309</v>
      </c>
    </row>
    <row r="228" spans="1:3" x14ac:dyDescent="0.25">
      <c r="A228" s="6" t="s">
        <v>39</v>
      </c>
      <c r="B228" s="3">
        <v>4206408</v>
      </c>
      <c r="C228" t="s">
        <v>31</v>
      </c>
    </row>
    <row r="229" spans="1:3" x14ac:dyDescent="0.25">
      <c r="A229" s="7" t="s">
        <v>61</v>
      </c>
      <c r="B229" s="3">
        <v>2093959</v>
      </c>
    </row>
    <row r="230" spans="1:3" x14ac:dyDescent="0.25">
      <c r="A230" s="7" t="s">
        <v>66</v>
      </c>
      <c r="B230" s="3">
        <v>50384</v>
      </c>
    </row>
    <row r="231" spans="1:3" x14ac:dyDescent="0.25">
      <c r="A231" s="7" t="s">
        <v>70</v>
      </c>
      <c r="B231" s="3">
        <v>2019646</v>
      </c>
    </row>
    <row r="232" spans="1:3" x14ac:dyDescent="0.25">
      <c r="A232" s="7" t="s">
        <v>74</v>
      </c>
      <c r="B232" s="3">
        <v>42419</v>
      </c>
    </row>
    <row r="233" spans="1:3" x14ac:dyDescent="0.25">
      <c r="A233" s="6" t="s">
        <v>51</v>
      </c>
      <c r="B233" s="3">
        <v>3265178</v>
      </c>
      <c r="C233" t="s">
        <v>36</v>
      </c>
    </row>
    <row r="234" spans="1:3" x14ac:dyDescent="0.25">
      <c r="A234" s="7" t="s">
        <v>66</v>
      </c>
      <c r="B234" s="3">
        <v>812745</v>
      </c>
    </row>
    <row r="235" spans="1:3" x14ac:dyDescent="0.25">
      <c r="A235" s="7" t="s">
        <v>70</v>
      </c>
      <c r="B235" s="3">
        <v>1599250</v>
      </c>
    </row>
    <row r="236" spans="1:3" x14ac:dyDescent="0.25">
      <c r="A236" s="7" t="s">
        <v>74</v>
      </c>
      <c r="B236" s="3">
        <v>853183</v>
      </c>
    </row>
    <row r="237" spans="1:3" x14ac:dyDescent="0.25">
      <c r="A237" s="5" t="s">
        <v>85</v>
      </c>
      <c r="B237" s="3">
        <v>256578888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6"/>
  <sheetViews>
    <sheetView workbookViewId="0">
      <selection activeCell="C27" sqref="C27"/>
    </sheetView>
  </sheetViews>
  <sheetFormatPr baseColWidth="10" defaultRowHeight="15" x14ac:dyDescent="0.25"/>
  <cols>
    <col min="1" max="1" width="21" bestFit="1" customWidth="1"/>
    <col min="2" max="2" width="16.7109375" bestFit="1" customWidth="1"/>
  </cols>
  <sheetData>
    <row r="3" spans="1:2" x14ac:dyDescent="0.25">
      <c r="A3" s="4" t="s">
        <v>84</v>
      </c>
      <c r="B3" t="s">
        <v>83</v>
      </c>
    </row>
    <row r="4" spans="1:2" x14ac:dyDescent="0.25">
      <c r="A4" s="5">
        <v>1</v>
      </c>
      <c r="B4" s="3">
        <v>5319975</v>
      </c>
    </row>
    <row r="5" spans="1:2" x14ac:dyDescent="0.25">
      <c r="A5" s="5">
        <v>2</v>
      </c>
      <c r="B5" s="3">
        <v>5891383</v>
      </c>
    </row>
    <row r="6" spans="1:2" x14ac:dyDescent="0.25">
      <c r="A6" s="5">
        <v>3</v>
      </c>
      <c r="B6" s="3">
        <v>7439315</v>
      </c>
    </row>
    <row r="7" spans="1:2" x14ac:dyDescent="0.25">
      <c r="A7" s="5">
        <v>4</v>
      </c>
      <c r="B7" s="3">
        <v>7017378</v>
      </c>
    </row>
    <row r="8" spans="1:2" x14ac:dyDescent="0.25">
      <c r="A8" s="5">
        <v>5</v>
      </c>
      <c r="B8" s="3">
        <v>5078703</v>
      </c>
    </row>
    <row r="9" spans="1:2" x14ac:dyDescent="0.25">
      <c r="A9" s="5">
        <v>6</v>
      </c>
      <c r="B9" s="3">
        <v>8247167</v>
      </c>
    </row>
    <row r="10" spans="1:2" x14ac:dyDescent="0.25">
      <c r="A10" s="5">
        <v>7</v>
      </c>
      <c r="B10" s="3">
        <v>4819939</v>
      </c>
    </row>
    <row r="11" spans="1:2" x14ac:dyDescent="0.25">
      <c r="A11" s="5">
        <v>8</v>
      </c>
      <c r="B11" s="3">
        <v>9733009</v>
      </c>
    </row>
    <row r="12" spans="1:2" x14ac:dyDescent="0.25">
      <c r="A12" s="5">
        <v>9</v>
      </c>
      <c r="B12" s="3">
        <v>9892941</v>
      </c>
    </row>
    <row r="13" spans="1:2" x14ac:dyDescent="0.25">
      <c r="A13" s="5">
        <v>10</v>
      </c>
      <c r="B13" s="3">
        <v>4671628</v>
      </c>
    </row>
    <row r="14" spans="1:2" x14ac:dyDescent="0.25">
      <c r="A14" s="5">
        <v>11</v>
      </c>
      <c r="B14" s="3">
        <v>2981809</v>
      </c>
    </row>
    <row r="15" spans="1:2" x14ac:dyDescent="0.25">
      <c r="A15" s="5">
        <v>12</v>
      </c>
      <c r="B15" s="3">
        <v>4912971</v>
      </c>
    </row>
    <row r="16" spans="1:2" x14ac:dyDescent="0.25">
      <c r="A16" s="5">
        <v>13</v>
      </c>
      <c r="B16" s="3">
        <v>6665685</v>
      </c>
    </row>
    <row r="17" spans="1:2" x14ac:dyDescent="0.25">
      <c r="A17" s="5">
        <v>14</v>
      </c>
      <c r="B17" s="3">
        <v>8261205</v>
      </c>
    </row>
    <row r="18" spans="1:2" x14ac:dyDescent="0.25">
      <c r="A18" s="5">
        <v>15</v>
      </c>
      <c r="B18" s="3">
        <v>7827467</v>
      </c>
    </row>
    <row r="19" spans="1:2" x14ac:dyDescent="0.25">
      <c r="A19" s="5">
        <v>16</v>
      </c>
      <c r="B19" s="3">
        <v>5197136</v>
      </c>
    </row>
    <row r="20" spans="1:2" x14ac:dyDescent="0.25">
      <c r="A20" s="5">
        <v>17</v>
      </c>
      <c r="B20" s="3">
        <v>4921148</v>
      </c>
    </row>
    <row r="21" spans="1:2" x14ac:dyDescent="0.25">
      <c r="A21" s="5">
        <v>18</v>
      </c>
      <c r="B21" s="3">
        <v>5696040</v>
      </c>
    </row>
    <row r="22" spans="1:2" x14ac:dyDescent="0.25">
      <c r="A22" s="5">
        <v>19</v>
      </c>
      <c r="B22" s="3">
        <v>5112796</v>
      </c>
    </row>
    <row r="23" spans="1:2" x14ac:dyDescent="0.25">
      <c r="A23" s="5">
        <v>20</v>
      </c>
      <c r="B23" s="3">
        <v>5083236</v>
      </c>
    </row>
    <row r="24" spans="1:2" x14ac:dyDescent="0.25">
      <c r="A24" s="5">
        <v>21</v>
      </c>
      <c r="B24" s="3">
        <v>6780994</v>
      </c>
    </row>
    <row r="25" spans="1:2" x14ac:dyDescent="0.25">
      <c r="A25" s="5">
        <v>22</v>
      </c>
      <c r="B25" s="3">
        <v>5579350</v>
      </c>
    </row>
    <row r="26" spans="1:2" x14ac:dyDescent="0.25">
      <c r="A26" s="5">
        <v>23</v>
      </c>
      <c r="B26" s="3">
        <v>3309093</v>
      </c>
    </row>
    <row r="27" spans="1:2" x14ac:dyDescent="0.25">
      <c r="A27" s="5">
        <v>24</v>
      </c>
      <c r="B27" s="3">
        <v>6875531</v>
      </c>
    </row>
    <row r="28" spans="1:2" x14ac:dyDescent="0.25">
      <c r="A28" s="5">
        <v>25</v>
      </c>
      <c r="B28" s="3">
        <v>3157022</v>
      </c>
    </row>
    <row r="29" spans="1:2" x14ac:dyDescent="0.25">
      <c r="A29" s="5">
        <v>26</v>
      </c>
      <c r="B29" s="3">
        <v>4206408</v>
      </c>
    </row>
    <row r="30" spans="1:2" x14ac:dyDescent="0.25">
      <c r="A30" s="5">
        <v>27</v>
      </c>
      <c r="B30" s="3">
        <v>7803479</v>
      </c>
    </row>
    <row r="31" spans="1:2" x14ac:dyDescent="0.25">
      <c r="A31" s="5">
        <v>28</v>
      </c>
      <c r="B31" s="3">
        <v>6868805</v>
      </c>
    </row>
    <row r="32" spans="1:2" x14ac:dyDescent="0.25">
      <c r="A32" s="5">
        <v>29</v>
      </c>
      <c r="B32" s="3">
        <v>3257020</v>
      </c>
    </row>
    <row r="33" spans="1:2" x14ac:dyDescent="0.25">
      <c r="A33" s="5">
        <v>30</v>
      </c>
      <c r="B33" s="3">
        <v>5873344</v>
      </c>
    </row>
    <row r="34" spans="1:2" x14ac:dyDescent="0.25">
      <c r="A34" s="5">
        <v>31</v>
      </c>
      <c r="B34" s="3">
        <v>4854584</v>
      </c>
    </row>
    <row r="35" spans="1:2" x14ac:dyDescent="0.25">
      <c r="A35" s="5">
        <v>32</v>
      </c>
      <c r="B35" s="3">
        <v>6436815</v>
      </c>
    </row>
    <row r="36" spans="1:2" x14ac:dyDescent="0.25">
      <c r="A36" s="5">
        <v>33</v>
      </c>
      <c r="B36" s="3">
        <v>8569681</v>
      </c>
    </row>
    <row r="37" spans="1:2" x14ac:dyDescent="0.25">
      <c r="A37" s="5">
        <v>34</v>
      </c>
      <c r="B37" s="3">
        <v>8895208</v>
      </c>
    </row>
    <row r="38" spans="1:2" x14ac:dyDescent="0.25">
      <c r="A38" s="5">
        <v>35</v>
      </c>
      <c r="B38" s="3">
        <v>5729136</v>
      </c>
    </row>
    <row r="39" spans="1:2" x14ac:dyDescent="0.25">
      <c r="A39" s="5">
        <v>36</v>
      </c>
      <c r="B39" s="3">
        <v>4817033</v>
      </c>
    </row>
    <row r="40" spans="1:2" x14ac:dyDescent="0.25">
      <c r="A40" s="5">
        <v>37</v>
      </c>
      <c r="B40" s="3">
        <v>4887001</v>
      </c>
    </row>
    <row r="41" spans="1:2" x14ac:dyDescent="0.25">
      <c r="A41" s="5">
        <v>38</v>
      </c>
      <c r="B41" s="3">
        <v>3265178</v>
      </c>
    </row>
    <row r="42" spans="1:2" x14ac:dyDescent="0.25">
      <c r="A42" s="5">
        <v>39</v>
      </c>
      <c r="B42" s="3">
        <v>9174632</v>
      </c>
    </row>
    <row r="43" spans="1:2" x14ac:dyDescent="0.25">
      <c r="A43" s="5">
        <v>40</v>
      </c>
      <c r="B43" s="3">
        <v>7042168</v>
      </c>
    </row>
    <row r="44" spans="1:2" x14ac:dyDescent="0.25">
      <c r="A44" s="5">
        <v>41</v>
      </c>
      <c r="B44" s="3">
        <v>5502456</v>
      </c>
    </row>
    <row r="45" spans="1:2" x14ac:dyDescent="0.25">
      <c r="A45" s="5">
        <v>42</v>
      </c>
      <c r="B45" s="3">
        <v>8923019</v>
      </c>
    </row>
    <row r="46" spans="1:2" x14ac:dyDescent="0.25">
      <c r="A46" s="5" t="s">
        <v>85</v>
      </c>
      <c r="B46" s="3">
        <v>256578888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6"/>
  <sheetViews>
    <sheetView workbookViewId="0">
      <selection activeCell="K10" sqref="K10"/>
    </sheetView>
  </sheetViews>
  <sheetFormatPr baseColWidth="10" defaultRowHeight="15" x14ac:dyDescent="0.25"/>
  <cols>
    <col min="1" max="1" width="21" bestFit="1" customWidth="1"/>
    <col min="2" max="4" width="16.7109375" bestFit="1" customWidth="1"/>
  </cols>
  <sheetData>
    <row r="3" spans="1:2" x14ac:dyDescent="0.25">
      <c r="A3" s="4" t="s">
        <v>84</v>
      </c>
      <c r="B3" t="s">
        <v>83</v>
      </c>
    </row>
    <row r="4" spans="1:2" x14ac:dyDescent="0.25">
      <c r="A4" s="5" t="s">
        <v>48</v>
      </c>
      <c r="B4" s="3">
        <v>5729136</v>
      </c>
    </row>
    <row r="5" spans="1:2" x14ac:dyDescent="0.25">
      <c r="A5" s="5" t="s">
        <v>11</v>
      </c>
      <c r="B5" s="3">
        <v>7017378</v>
      </c>
    </row>
    <row r="6" spans="1:2" x14ac:dyDescent="0.25">
      <c r="A6" s="5" t="s">
        <v>50</v>
      </c>
      <c r="B6" s="3">
        <v>4887001</v>
      </c>
    </row>
    <row r="7" spans="1:2" x14ac:dyDescent="0.25">
      <c r="A7" s="5" t="s">
        <v>51</v>
      </c>
      <c r="B7" s="3">
        <v>3265178</v>
      </c>
    </row>
    <row r="8" spans="1:2" x14ac:dyDescent="0.25">
      <c r="A8" s="5" t="s">
        <v>15</v>
      </c>
      <c r="B8" s="3">
        <v>8247167</v>
      </c>
    </row>
    <row r="9" spans="1:2" x14ac:dyDescent="0.25">
      <c r="A9" s="5" t="s">
        <v>14</v>
      </c>
      <c r="B9" s="3">
        <v>5078703</v>
      </c>
    </row>
    <row r="10" spans="1:2" x14ac:dyDescent="0.25">
      <c r="A10" s="5" t="s">
        <v>17</v>
      </c>
      <c r="B10" s="3">
        <v>4819939</v>
      </c>
    </row>
    <row r="11" spans="1:2" x14ac:dyDescent="0.25">
      <c r="A11" s="5" t="s">
        <v>19</v>
      </c>
      <c r="B11" s="3">
        <v>9733009</v>
      </c>
    </row>
    <row r="12" spans="1:2" x14ac:dyDescent="0.25">
      <c r="A12" s="5" t="s">
        <v>52</v>
      </c>
      <c r="B12" s="3">
        <v>9174632</v>
      </c>
    </row>
    <row r="13" spans="1:2" x14ac:dyDescent="0.25">
      <c r="A13" s="5" t="s">
        <v>37</v>
      </c>
      <c r="B13" s="3">
        <v>6875531</v>
      </c>
    </row>
    <row r="14" spans="1:2" x14ac:dyDescent="0.25">
      <c r="A14" s="5" t="s">
        <v>42</v>
      </c>
      <c r="B14" s="3">
        <v>3257020</v>
      </c>
    </row>
    <row r="15" spans="1:2" x14ac:dyDescent="0.25">
      <c r="A15" s="5" t="s">
        <v>20</v>
      </c>
      <c r="B15" s="3">
        <v>9892941</v>
      </c>
    </row>
    <row r="16" spans="1:2" x14ac:dyDescent="0.25">
      <c r="A16" s="5" t="s">
        <v>21</v>
      </c>
      <c r="B16" s="3">
        <v>4671628</v>
      </c>
    </row>
    <row r="17" spans="1:2" x14ac:dyDescent="0.25">
      <c r="A17" s="5" t="s">
        <v>22</v>
      </c>
      <c r="B17" s="3">
        <v>2981809</v>
      </c>
    </row>
    <row r="18" spans="1:2" x14ac:dyDescent="0.25">
      <c r="A18" s="5" t="s">
        <v>53</v>
      </c>
      <c r="B18" s="3">
        <v>7042168</v>
      </c>
    </row>
    <row r="19" spans="1:2" x14ac:dyDescent="0.25">
      <c r="A19" s="5" t="s">
        <v>39</v>
      </c>
      <c r="B19" s="3">
        <v>4206408</v>
      </c>
    </row>
    <row r="20" spans="1:2" x14ac:dyDescent="0.25">
      <c r="A20" s="5" t="s">
        <v>54</v>
      </c>
      <c r="B20" s="3">
        <v>5502456</v>
      </c>
    </row>
    <row r="21" spans="1:2" x14ac:dyDescent="0.25">
      <c r="A21" s="5" t="s">
        <v>32</v>
      </c>
      <c r="B21" s="3">
        <v>5083236</v>
      </c>
    </row>
    <row r="22" spans="1:2" x14ac:dyDescent="0.25">
      <c r="A22" s="5" t="s">
        <v>23</v>
      </c>
      <c r="B22" s="3">
        <v>4912971</v>
      </c>
    </row>
    <row r="23" spans="1:2" x14ac:dyDescent="0.25">
      <c r="A23" s="5" t="s">
        <v>40</v>
      </c>
      <c r="B23" s="3">
        <v>7803479</v>
      </c>
    </row>
    <row r="24" spans="1:2" x14ac:dyDescent="0.25">
      <c r="A24" s="5" t="s">
        <v>24</v>
      </c>
      <c r="B24" s="3">
        <v>6665685</v>
      </c>
    </row>
    <row r="25" spans="1:2" x14ac:dyDescent="0.25">
      <c r="A25" s="5" t="s">
        <v>25</v>
      </c>
      <c r="B25" s="3">
        <v>8261205</v>
      </c>
    </row>
    <row r="26" spans="1:2" x14ac:dyDescent="0.25">
      <c r="A26" s="5" t="s">
        <v>30</v>
      </c>
      <c r="B26" s="3">
        <v>5112796</v>
      </c>
    </row>
    <row r="27" spans="1:2" x14ac:dyDescent="0.25">
      <c r="A27" s="5" t="s">
        <v>9</v>
      </c>
      <c r="B27" s="3">
        <v>7439315</v>
      </c>
    </row>
    <row r="28" spans="1:2" x14ac:dyDescent="0.25">
      <c r="A28" s="5" t="s">
        <v>27</v>
      </c>
      <c r="B28" s="3">
        <v>5197136</v>
      </c>
    </row>
    <row r="29" spans="1:2" x14ac:dyDescent="0.25">
      <c r="A29" s="5" t="s">
        <v>26</v>
      </c>
      <c r="B29" s="3">
        <v>7827467</v>
      </c>
    </row>
    <row r="30" spans="1:2" x14ac:dyDescent="0.25">
      <c r="A30" s="5" t="s">
        <v>33</v>
      </c>
      <c r="B30" s="3">
        <v>6780994</v>
      </c>
    </row>
    <row r="31" spans="1:2" x14ac:dyDescent="0.25">
      <c r="A31" s="5" t="s">
        <v>28</v>
      </c>
      <c r="B31" s="3">
        <v>4921148</v>
      </c>
    </row>
    <row r="32" spans="1:2" x14ac:dyDescent="0.25">
      <c r="A32" s="5" t="s">
        <v>29</v>
      </c>
      <c r="B32" s="3">
        <v>5696040</v>
      </c>
    </row>
    <row r="33" spans="1:2" x14ac:dyDescent="0.25">
      <c r="A33" s="5" t="s">
        <v>49</v>
      </c>
      <c r="B33" s="3">
        <v>4817033</v>
      </c>
    </row>
    <row r="34" spans="1:2" x14ac:dyDescent="0.25">
      <c r="A34" s="5" t="s">
        <v>47</v>
      </c>
      <c r="B34" s="3">
        <v>8895208</v>
      </c>
    </row>
    <row r="35" spans="1:2" x14ac:dyDescent="0.25">
      <c r="A35" s="5" t="s">
        <v>45</v>
      </c>
      <c r="B35" s="3">
        <v>6436815</v>
      </c>
    </row>
    <row r="36" spans="1:2" x14ac:dyDescent="0.25">
      <c r="A36" s="5" t="s">
        <v>55</v>
      </c>
      <c r="B36" s="3">
        <v>8923019</v>
      </c>
    </row>
    <row r="37" spans="1:2" x14ac:dyDescent="0.25">
      <c r="A37" s="5" t="s">
        <v>34</v>
      </c>
      <c r="B37" s="3">
        <v>5579350</v>
      </c>
    </row>
    <row r="38" spans="1:2" x14ac:dyDescent="0.25">
      <c r="A38" s="5" t="s">
        <v>7</v>
      </c>
      <c r="B38" s="3">
        <v>5891383</v>
      </c>
    </row>
    <row r="39" spans="1:2" x14ac:dyDescent="0.25">
      <c r="A39" s="5" t="s">
        <v>4</v>
      </c>
      <c r="B39" s="3">
        <v>5319975</v>
      </c>
    </row>
    <row r="40" spans="1:2" x14ac:dyDescent="0.25">
      <c r="A40" s="5" t="s">
        <v>46</v>
      </c>
      <c r="B40" s="3">
        <v>8569681</v>
      </c>
    </row>
    <row r="41" spans="1:2" x14ac:dyDescent="0.25">
      <c r="A41" s="5" t="s">
        <v>35</v>
      </c>
      <c r="B41" s="3">
        <v>3309093</v>
      </c>
    </row>
    <row r="42" spans="1:2" x14ac:dyDescent="0.25">
      <c r="A42" s="5" t="s">
        <v>38</v>
      </c>
      <c r="B42" s="3">
        <v>3157022</v>
      </c>
    </row>
    <row r="43" spans="1:2" x14ac:dyDescent="0.25">
      <c r="A43" s="5" t="s">
        <v>41</v>
      </c>
      <c r="B43" s="3">
        <v>6868805</v>
      </c>
    </row>
    <row r="44" spans="1:2" x14ac:dyDescent="0.25">
      <c r="A44" s="5" t="s">
        <v>43</v>
      </c>
      <c r="B44" s="3">
        <v>5873344</v>
      </c>
    </row>
    <row r="45" spans="1:2" x14ac:dyDescent="0.25">
      <c r="A45" s="5" t="s">
        <v>44</v>
      </c>
      <c r="B45" s="3">
        <v>4854584</v>
      </c>
    </row>
    <row r="46" spans="1:2" x14ac:dyDescent="0.25">
      <c r="A46" s="5" t="s">
        <v>85</v>
      </c>
      <c r="B46" s="3">
        <v>256578888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Trois tableaux</vt:lpstr>
      <vt:lpstr>TCD Trim</vt:lpstr>
      <vt:lpstr>TCD répartition région</vt:lpstr>
      <vt:lpstr>TCD CA N°Clients</vt:lpstr>
      <vt:lpstr>TCD CA Noms Clients</vt:lpstr>
    </vt:vector>
  </TitlesOfParts>
  <Company>ENSM-SE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2015-04-29T14:50:37Z</dcterms:created>
  <dcterms:modified xsi:type="dcterms:W3CDTF">2015-04-29T16:25:22Z</dcterms:modified>
</cp:coreProperties>
</file>