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\"/>
    </mc:Choice>
  </mc:AlternateContent>
  <xr:revisionPtr revIDLastSave="0" documentId="13_ncr:1_{2746295E-6848-4520-A78C-3322EDA6EC4A}" xr6:coauthVersionLast="47" xr6:coauthVersionMax="47" xr10:uidLastSave="{00000000-0000-0000-0000-000000000000}"/>
  <bookViews>
    <workbookView xWindow="0" yWindow="930" windowWidth="21600" windowHeight="13920" xr2:uid="{B0F0194D-D7C3-4542-A8A1-C9B01B65959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B15" i="1"/>
  <c r="C5" i="1"/>
  <c r="C15" i="1"/>
  <c r="D15" i="1"/>
  <c r="E15" i="1"/>
  <c r="F15" i="1"/>
  <c r="C10" i="1"/>
  <c r="D10" i="1"/>
  <c r="E10" i="1"/>
  <c r="F10" i="1"/>
  <c r="E5" i="1"/>
  <c r="F5" i="1"/>
  <c r="D5" i="1"/>
  <c r="B5" i="1"/>
  <c r="B4" i="1"/>
  <c r="C14" i="1"/>
  <c r="D14" i="1"/>
  <c r="E14" i="1"/>
  <c r="F14" i="1"/>
  <c r="B14" i="1"/>
  <c r="C9" i="1"/>
  <c r="D9" i="1"/>
  <c r="E9" i="1"/>
  <c r="F9" i="1"/>
  <c r="B9" i="1"/>
  <c r="C4" i="1"/>
  <c r="D4" i="1"/>
  <c r="E4" i="1"/>
  <c r="F4" i="1"/>
</calcChain>
</file>

<file path=xl/sharedStrings.xml><?xml version="1.0" encoding="utf-8"?>
<sst xmlns="http://schemas.openxmlformats.org/spreadsheetml/2006/main" count="19" uniqueCount="10">
  <si>
    <t>Net profit margin, %</t>
  </si>
  <si>
    <t xml:space="preserve">Мвидео </t>
  </si>
  <si>
    <t>DNS</t>
  </si>
  <si>
    <t>Gross profit margin, %</t>
  </si>
  <si>
    <t>Operating profit margin, %</t>
  </si>
  <si>
    <t>Выручка</t>
  </si>
  <si>
    <t xml:space="preserve">Чистая прибыль </t>
  </si>
  <si>
    <t>Валовая прибыль</t>
  </si>
  <si>
    <t xml:space="preserve">Операционная прибыль </t>
  </si>
  <si>
    <t>Мвидео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</si>
</sst>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00%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10" fontId="2" fillId="0" borderId="1" xfId="2" applyNumberFormat="1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166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2" fillId="0" borderId="1" xfId="1" applyNumberFormat="1" applyFont="1" applyBorder="1"/>
    <xf numFmtId="165" fontId="3" fillId="0" borderId="1" xfId="1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NPM,</a:t>
            </a:r>
            <a:r>
              <a:rPr lang="en-US" baseline="0"/>
              <a:t> %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Мвидео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Лист1!$B$3:$F$3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Лист1!$B$4:$F$4</c:f>
              <c:numCache>
                <c:formatCode>0.00%</c:formatCode>
                <c:ptCount val="5"/>
                <c:pt idx="0">
                  <c:v>3.5086303021740997E-2</c:v>
                </c:pt>
                <c:pt idx="1">
                  <c:v>2.6050912171210396E-2</c:v>
                </c:pt>
                <c:pt idx="2">
                  <c:v>1.9533645842460354E-2</c:v>
                </c:pt>
                <c:pt idx="3">
                  <c:v>1.5496731731933312E-2</c:v>
                </c:pt>
                <c:pt idx="4">
                  <c:v>4.9961793922294719E-3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6-4D9A-957A-C13001359FEB}"/>
            </c:ext>
          </c:extLst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DNS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Лист1!$B$3:$F$3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Лист1!$B$5:$F$5</c:f>
              <c:numCache>
                <c:formatCode>0.000%</c:formatCode>
                <c:ptCount val="5"/>
                <c:pt idx="0">
                  <c:v>3.9416058394160583E-2</c:v>
                </c:pt>
                <c:pt idx="1">
                  <c:v>4.7366440421296986E-2</c:v>
                </c:pt>
                <c:pt idx="2">
                  <c:v>3.0363691635027716E-2</c:v>
                </c:pt>
                <c:pt idx="3">
                  <c:v>7.3967631122948879E-2</c:v>
                </c:pt>
                <c:pt idx="4">
                  <c:v>4.431357971553225E-2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6-4D9A-957A-C1300135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565807"/>
        <c:axId val="1830566223"/>
      </c:lineChart>
      <c:catAx>
        <c:axId val="18305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566223"/>
        <c:crosses val="autoZero"/>
        <c:auto val="1"/>
        <c:lblAlgn val="ctr"/>
        <c:lblOffset val="100"/>
        <c:noMultiLvlLbl val="0"/>
      </c:catAx>
      <c:valAx>
        <c:axId val="18305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56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GPM,</a:t>
            </a:r>
            <a:r>
              <a:rPr lang="en-US" baseline="0"/>
              <a:t> %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Мвидео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Лист1!$B$8:$F$8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Лист1!$B$9:$F$9</c:f>
              <c:numCache>
                <c:formatCode>0.00%</c:formatCode>
                <c:ptCount val="5"/>
                <c:pt idx="0">
                  <c:v>0.23475128281457339</c:v>
                </c:pt>
                <c:pt idx="1">
                  <c:v>0.24490348861109554</c:v>
                </c:pt>
                <c:pt idx="2">
                  <c:v>0.249367497590467</c:v>
                </c:pt>
                <c:pt idx="3">
                  <c:v>0.23512813648306399</c:v>
                </c:pt>
                <c:pt idx="4">
                  <c:v>0.19931187075429713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2-4D08-8E8C-40F940DB19D5}"/>
            </c:ext>
          </c:extLst>
        </c:ser>
        <c:ser>
          <c:idx val="1"/>
          <c:order val="1"/>
          <c:tx>
            <c:strRef>
              <c:f>Лист1!$A$10</c:f>
              <c:strCache>
                <c:ptCount val="1"/>
                <c:pt idx="0">
                  <c:v>DNS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Лист1!$B$8:$F$8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Лист1!$B$10:$F$10</c:f>
              <c:numCache>
                <c:formatCode>0.00%</c:formatCode>
                <c:ptCount val="5"/>
                <c:pt idx="0">
                  <c:v>0.8113138686131387</c:v>
                </c:pt>
                <c:pt idx="1">
                  <c:v>0.17001954143373368</c:v>
                </c:pt>
                <c:pt idx="2">
                  <c:v>0.19392790846587196</c:v>
                </c:pt>
                <c:pt idx="3">
                  <c:v>0.21696875591921111</c:v>
                </c:pt>
                <c:pt idx="4">
                  <c:v>0.1880130121673369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2-4D08-8E8C-40F940DB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494351"/>
        <c:axId val="1912493519"/>
      </c:lineChart>
      <c:catAx>
        <c:axId val="191249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2493519"/>
        <c:crosses val="autoZero"/>
        <c:auto val="1"/>
        <c:lblAlgn val="ctr"/>
        <c:lblOffset val="100"/>
        <c:noMultiLvlLbl val="0"/>
      </c:catAx>
      <c:valAx>
        <c:axId val="19124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249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OPM,</a:t>
            </a:r>
            <a:r>
              <a:rPr lang="en-US" baseline="0"/>
              <a:t>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Лист1!$A$14</c:f>
              <c:strCache>
                <c:ptCount val="1"/>
                <c:pt idx="0">
                  <c:v>Мвидео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Лист1!$B$13:$F$13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Лист1!$B$14:$F$14</c:f>
              <c:numCache>
                <c:formatCode>0.00%</c:formatCode>
                <c:ptCount val="5"/>
                <c:pt idx="0">
                  <c:v>4.1272067690227399E-2</c:v>
                </c:pt>
                <c:pt idx="1">
                  <c:v>4.5726902977869958E-2</c:v>
                </c:pt>
                <c:pt idx="2">
                  <c:v>6.602668010163848E-2</c:v>
                </c:pt>
                <c:pt idx="3">
                  <c:v>5.4317928209453456E-2</c:v>
                </c:pt>
                <c:pt idx="4">
                  <c:v>2.884768790252832E-2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3F-4EB6-9463-F19CFFA0DAA8}"/>
            </c:ext>
          </c:extLst>
        </c:ser>
        <c:ser>
          <c:idx val="1"/>
          <c:order val="1"/>
          <c:tx>
            <c:strRef>
              <c:f>Лист1!$A$15</c:f>
              <c:strCache>
                <c:ptCount val="1"/>
                <c:pt idx="0">
                  <c:v>DNS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Лист1!$B$13:$F$13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Лист1!$B$15:$F$15</c:f>
              <c:numCache>
                <c:formatCode>0.00%</c:formatCode>
                <c:ptCount val="5"/>
                <c:pt idx="0">
                  <c:v>0.55948905109489055</c:v>
                </c:pt>
                <c:pt idx="1">
                  <c:v>3.0808362464124921E-2</c:v>
                </c:pt>
                <c:pt idx="2">
                  <c:v>5.3163140567496069E-2</c:v>
                </c:pt>
                <c:pt idx="3">
                  <c:v>9.5661466724972111E-2</c:v>
                </c:pt>
                <c:pt idx="4">
                  <c:v>6.3123951743285375E-2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3F-4EB6-9463-F19CFFA0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447103"/>
        <c:axId val="1920447519"/>
      </c:lineChart>
      <c:catAx>
        <c:axId val="192044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447519"/>
        <c:crosses val="autoZero"/>
        <c:auto val="1"/>
        <c:lblAlgn val="ctr"/>
        <c:lblOffset val="100"/>
        <c:noMultiLvlLbl val="0"/>
      </c:catAx>
      <c:valAx>
        <c:axId val="19204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44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6</xdr:row>
      <xdr:rowOff>4761</xdr:rowOff>
    </xdr:from>
    <xdr:to>
      <xdr:col>13</xdr:col>
      <xdr:colOff>773205</xdr:colOff>
      <xdr:row>21</xdr:row>
      <xdr:rowOff>179294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974109-B48B-974D-6A36-2219546C2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14286</xdr:colOff>
      <xdr:row>23</xdr:row>
      <xdr:rowOff>15967</xdr:rowOff>
    </xdr:from>
    <xdr:to>
      <xdr:col>14</xdr:col>
      <xdr:colOff>11206</xdr:colOff>
      <xdr:row>39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F07D829-18B5-0D4A-D992-77B8CA085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528637</xdr:colOff>
      <xdr:row>39</xdr:row>
      <xdr:rowOff>180974</xdr:rowOff>
    </xdr:from>
    <xdr:to>
      <xdr:col>14</xdr:col>
      <xdr:colOff>0</xdr:colOff>
      <xdr:row>55</xdr:row>
      <xdr:rowOff>177893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76345B7-F6DB-9E9E-8232-696599187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34636</xdr:colOff>
      <xdr:row>6</xdr:row>
      <xdr:rowOff>155864</xdr:rowOff>
    </xdr:from>
    <xdr:to>
      <xdr:col>20</xdr:col>
      <xdr:colOff>796636</xdr:colOff>
      <xdr:row>21</xdr:row>
      <xdr:rowOff>86591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1DF7598-07C3-5E03-10BC-805069B55D28}"/>
            </a:ext>
          </a:extLst>
        </xdr:cNvPr>
        <xdr:cNvSpPr txBox="1"/>
      </xdr:nvSpPr>
      <xdr:spPr>
        <a:xfrm>
          <a:off x="11066318" y="1298864"/>
          <a:ext cx="5541818" cy="27882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8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Коэффициент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NPM </a:t>
          </a:r>
          <a:r>
            <a:rPr lang="ru-RU" sz="18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показывает сколько чистой прибыли содержится в каждом рубле продаж. Используется для временного анализа деятельности компании и сравнения компаний различных отраслей. Таким образом, можно сделать вывод о том, что показатели компании “МВидео” в период с 2017 по 2021 года значительно сократились. В сравнении с конкурентом ООО “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DNS”, </a:t>
          </a:r>
          <a:r>
            <a:rPr lang="ru-RU" sz="18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показатели значительно выше, однако, можно заметить очень большой разброс показателей. </a:t>
          </a:r>
          <a:endParaRPr lang="ru-RU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0</xdr:colOff>
      <xdr:row>23</xdr:row>
      <xdr:rowOff>1</xdr:rowOff>
    </xdr:from>
    <xdr:to>
      <xdr:col>20</xdr:col>
      <xdr:colOff>813955</xdr:colOff>
      <xdr:row>37</xdr:row>
      <xdr:rowOff>17319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AE0CA43-C06A-B5ED-C6F3-A104097DAD32}"/>
            </a:ext>
          </a:extLst>
        </xdr:cNvPr>
        <xdr:cNvSpPr txBox="1"/>
      </xdr:nvSpPr>
      <xdr:spPr>
        <a:xfrm>
          <a:off x="11031682" y="4381501"/>
          <a:ext cx="5593773" cy="2684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8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Далее, рассматривается показатель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GPM, </a:t>
          </a:r>
          <a:r>
            <a:rPr lang="ru-RU" sz="18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который отражает долю валовой прибыли компании в выручке, или иными словами, показывает какой процент от выручки компании остается “внутри” компании. В компании “МВидео” данный коэффициент стабилен и не превышает 24,9%, но у компании ООО “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DNS” </a:t>
          </a:r>
          <a:r>
            <a:rPr lang="ru-RU" sz="18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данный показатель в 2017 году был максимален и равен 81,1%. </a:t>
          </a:r>
          <a:endParaRPr lang="ru-RU" sz="3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17318</xdr:colOff>
      <xdr:row>41</xdr:row>
      <xdr:rowOff>0</xdr:rowOff>
    </xdr:from>
    <xdr:to>
      <xdr:col>21</xdr:col>
      <xdr:colOff>0</xdr:colOff>
      <xdr:row>55</xdr:row>
      <xdr:rowOff>155864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9D867AB-888A-62CB-398D-F2EBA4C9396E}"/>
            </a:ext>
          </a:extLst>
        </xdr:cNvPr>
        <xdr:cNvSpPr txBox="1"/>
      </xdr:nvSpPr>
      <xdr:spPr>
        <a:xfrm>
          <a:off x="11049000" y="7810500"/>
          <a:ext cx="5593773" cy="28228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8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Коэффициент </a:t>
          </a:r>
          <a:r>
            <a:rPr lang="en-US" sz="18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OPM </a:t>
          </a:r>
          <a:r>
            <a:rPr lang="ru-RU" sz="1800" b="0" i="0" u="none" strike="noStrike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показывают долю операционной прибыли в цене продукции и характеризует контроль компании над себестоимостью и способностью покрыть остальные расходы. Иными словами, показатель демонстрирует количество прибыли на единицу выручки. Компания “МВидео” в 2019 году достигла максимального значения и была равна 6,6%. В сравнении с конкурентной компанией, данный показатель больше, а также наблюдается значительное сокращение показателя в 2017 на 52,9%. </a:t>
          </a:r>
          <a:endParaRPr lang="ru-RU" sz="1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4E31-D0AB-40F3-91F7-42D8633331B8}">
  <dimension ref="A1:U20"/>
  <sheetViews>
    <sheetView tabSelected="1" topLeftCell="F28" zoomScaleNormal="100" workbookViewId="0">
      <selection activeCell="E33" sqref="E33"/>
    </sheetView>
  </sheetViews>
  <sheetFormatPr defaultRowHeight="15" x14ac:dyDescent="0.25"/>
  <cols>
    <col min="2" max="6" width="9.42578125" bestFit="1" customWidth="1"/>
    <col min="9" max="9" width="24" bestFit="1" customWidth="1"/>
    <col min="10" max="14" width="11.7109375" bestFit="1" customWidth="1"/>
    <col min="16" max="16" width="24" bestFit="1" customWidth="1"/>
    <col min="17" max="17" width="10.42578125" bestFit="1" customWidth="1"/>
    <col min="18" max="21" width="12.42578125" bestFit="1" customWidth="1"/>
  </cols>
  <sheetData>
    <row r="1" spans="1:21" x14ac:dyDescent="0.25">
      <c r="A1" s="4"/>
      <c r="B1" s="4"/>
      <c r="C1" s="4"/>
      <c r="D1" s="4"/>
      <c r="E1" s="4"/>
      <c r="F1" s="4"/>
      <c r="G1" s="4"/>
      <c r="H1" s="4"/>
      <c r="I1" s="12" t="s">
        <v>9</v>
      </c>
      <c r="J1" s="12">
        <v>2017</v>
      </c>
      <c r="K1" s="12">
        <v>2018</v>
      </c>
      <c r="L1" s="12">
        <v>2019</v>
      </c>
      <c r="M1" s="12">
        <v>2020</v>
      </c>
      <c r="N1" s="12">
        <v>2021</v>
      </c>
      <c r="O1" s="3"/>
      <c r="P1" s="12" t="s">
        <v>2</v>
      </c>
      <c r="Q1" s="12">
        <v>2017</v>
      </c>
      <c r="R1" s="12">
        <v>2018</v>
      </c>
      <c r="S1" s="12">
        <v>2019</v>
      </c>
      <c r="T1" s="12">
        <v>2020</v>
      </c>
      <c r="U1" s="12">
        <v>2021</v>
      </c>
    </row>
    <row r="2" spans="1:21" x14ac:dyDescent="0.25">
      <c r="A2" s="15" t="s">
        <v>0</v>
      </c>
      <c r="B2" s="16"/>
      <c r="C2" s="16"/>
      <c r="D2" s="16"/>
      <c r="E2" s="16"/>
      <c r="F2" s="17"/>
      <c r="G2" s="4"/>
      <c r="H2" s="4"/>
      <c r="I2" s="5" t="s">
        <v>5</v>
      </c>
      <c r="J2" s="6">
        <v>198197</v>
      </c>
      <c r="K2" s="6">
        <v>321102</v>
      </c>
      <c r="L2" s="6">
        <v>365216</v>
      </c>
      <c r="M2" s="6">
        <v>422089</v>
      </c>
      <c r="N2" s="6">
        <v>476364</v>
      </c>
      <c r="O2" s="3"/>
      <c r="P2" s="5" t="s">
        <v>5</v>
      </c>
      <c r="Q2" s="14">
        <v>2740</v>
      </c>
      <c r="R2" s="14">
        <v>220557</v>
      </c>
      <c r="S2" s="14">
        <v>309218</v>
      </c>
      <c r="T2" s="14">
        <v>427633</v>
      </c>
      <c r="U2" s="14">
        <v>562243</v>
      </c>
    </row>
    <row r="3" spans="1:21" x14ac:dyDescent="0.25">
      <c r="A3" s="5"/>
      <c r="B3" s="5">
        <v>2017</v>
      </c>
      <c r="C3" s="5">
        <v>2018</v>
      </c>
      <c r="D3" s="5">
        <v>2019</v>
      </c>
      <c r="E3" s="5">
        <v>2020</v>
      </c>
      <c r="F3" s="5">
        <v>2021</v>
      </c>
      <c r="G3" s="4"/>
      <c r="H3" s="4"/>
      <c r="I3" s="5" t="s">
        <v>6</v>
      </c>
      <c r="J3" s="6">
        <v>6954</v>
      </c>
      <c r="K3" s="6">
        <v>8365</v>
      </c>
      <c r="L3" s="6">
        <v>7134</v>
      </c>
      <c r="M3" s="6">
        <v>6541</v>
      </c>
      <c r="N3" s="6">
        <v>2380</v>
      </c>
      <c r="O3" s="3"/>
      <c r="P3" s="5" t="s">
        <v>6</v>
      </c>
      <c r="Q3" s="14">
        <v>108</v>
      </c>
      <c r="R3" s="14">
        <v>10447</v>
      </c>
      <c r="S3" s="14">
        <v>9389</v>
      </c>
      <c r="T3" s="14">
        <v>31631</v>
      </c>
      <c r="U3" s="14">
        <v>24915</v>
      </c>
    </row>
    <row r="4" spans="1:21" x14ac:dyDescent="0.25">
      <c r="A4" s="5" t="s">
        <v>1</v>
      </c>
      <c r="B4" s="7">
        <f>J3/J2</f>
        <v>3.5086303021740997E-2</v>
      </c>
      <c r="C4" s="7">
        <f t="shared" ref="C4:F4" si="0">K3/K2</f>
        <v>2.6050912171210396E-2</v>
      </c>
      <c r="D4" s="7">
        <f t="shared" si="0"/>
        <v>1.9533645842460354E-2</v>
      </c>
      <c r="E4" s="7">
        <f t="shared" si="0"/>
        <v>1.5496731731933312E-2</v>
      </c>
      <c r="F4" s="7">
        <f t="shared" si="0"/>
        <v>4.9961793922294719E-3</v>
      </c>
      <c r="G4" s="4"/>
      <c r="H4" s="4"/>
      <c r="I4" s="5" t="s">
        <v>7</v>
      </c>
      <c r="J4" s="6">
        <v>46527</v>
      </c>
      <c r="K4" s="6">
        <v>78639</v>
      </c>
      <c r="L4" s="6">
        <v>91073</v>
      </c>
      <c r="M4" s="6">
        <v>99245</v>
      </c>
      <c r="N4" s="6">
        <v>94945</v>
      </c>
      <c r="O4" s="3"/>
      <c r="P4" s="5" t="s">
        <v>7</v>
      </c>
      <c r="Q4" s="14">
        <v>2223</v>
      </c>
      <c r="R4" s="14">
        <v>37499</v>
      </c>
      <c r="S4" s="14">
        <v>59966</v>
      </c>
      <c r="T4" s="14">
        <v>92783</v>
      </c>
      <c r="U4" s="14">
        <v>105709</v>
      </c>
    </row>
    <row r="5" spans="1:21" x14ac:dyDescent="0.25">
      <c r="A5" s="5" t="s">
        <v>2</v>
      </c>
      <c r="B5" s="11">
        <f>108/2740</f>
        <v>3.9416058394160583E-2</v>
      </c>
      <c r="C5" s="11">
        <f>10447/220557</f>
        <v>4.7366440421296986E-2</v>
      </c>
      <c r="D5" s="11">
        <f>S3/S2</f>
        <v>3.0363691635027716E-2</v>
      </c>
      <c r="E5" s="11">
        <f t="shared" ref="E5:F5" si="1">T3/T2</f>
        <v>7.3967631122948879E-2</v>
      </c>
      <c r="F5" s="11">
        <f t="shared" si="1"/>
        <v>4.431357971553225E-2</v>
      </c>
      <c r="G5" s="4"/>
      <c r="H5" s="4"/>
      <c r="I5" s="5" t="s">
        <v>8</v>
      </c>
      <c r="J5" s="6">
        <v>8180</v>
      </c>
      <c r="K5" s="6">
        <v>14683</v>
      </c>
      <c r="L5" s="6">
        <v>24114</v>
      </c>
      <c r="M5" s="6">
        <v>22927</v>
      </c>
      <c r="N5" s="6">
        <v>13742</v>
      </c>
      <c r="O5" s="3"/>
      <c r="P5" s="5" t="s">
        <v>8</v>
      </c>
      <c r="Q5" s="14">
        <v>1533</v>
      </c>
      <c r="R5" s="14">
        <v>6795</v>
      </c>
      <c r="S5" s="14">
        <v>16439</v>
      </c>
      <c r="T5" s="14">
        <v>40908</v>
      </c>
      <c r="U5" s="14">
        <v>35491</v>
      </c>
    </row>
    <row r="6" spans="1:2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3"/>
      <c r="Q6" s="1"/>
      <c r="R6" s="1"/>
      <c r="S6" s="1"/>
      <c r="T6" s="1"/>
      <c r="U6" s="1"/>
    </row>
    <row r="7" spans="1:21" x14ac:dyDescent="0.25">
      <c r="A7" s="15" t="s">
        <v>3</v>
      </c>
      <c r="B7" s="16"/>
      <c r="C7" s="16"/>
      <c r="D7" s="16"/>
      <c r="E7" s="16"/>
      <c r="F7" s="17"/>
      <c r="G7" s="4"/>
      <c r="H7" s="4"/>
      <c r="Q7" s="1"/>
      <c r="R7" s="1"/>
      <c r="S7" s="1"/>
      <c r="T7" s="1"/>
      <c r="U7" s="1"/>
    </row>
    <row r="8" spans="1:21" x14ac:dyDescent="0.25">
      <c r="A8" s="5"/>
      <c r="B8" s="5">
        <v>2017</v>
      </c>
      <c r="C8" s="5">
        <v>2018</v>
      </c>
      <c r="D8" s="5">
        <v>2019</v>
      </c>
      <c r="E8" s="5">
        <v>2020</v>
      </c>
      <c r="F8" s="5">
        <v>2021</v>
      </c>
      <c r="G8" s="4"/>
      <c r="H8" s="4"/>
    </row>
    <row r="9" spans="1:21" x14ac:dyDescent="0.25">
      <c r="A9" s="5" t="s">
        <v>1</v>
      </c>
      <c r="B9" s="8">
        <f>J4/J2</f>
        <v>0.23475128281457339</v>
      </c>
      <c r="C9" s="8">
        <f t="shared" ref="C9:F9" si="2">K4/K2</f>
        <v>0.24490348861109554</v>
      </c>
      <c r="D9" s="8">
        <f t="shared" si="2"/>
        <v>0.249367497590467</v>
      </c>
      <c r="E9" s="8">
        <f t="shared" si="2"/>
        <v>0.23512813648306399</v>
      </c>
      <c r="F9" s="8">
        <f t="shared" si="2"/>
        <v>0.19931187075429713</v>
      </c>
      <c r="G9" s="4"/>
      <c r="H9" s="4"/>
    </row>
    <row r="10" spans="1:21" x14ac:dyDescent="0.25">
      <c r="A10" s="5" t="s">
        <v>2</v>
      </c>
      <c r="B10" s="7">
        <f>Q4/Q2</f>
        <v>0.8113138686131387</v>
      </c>
      <c r="C10" s="7">
        <f t="shared" ref="C10:F10" si="3">R4/R2</f>
        <v>0.17001954143373368</v>
      </c>
      <c r="D10" s="7">
        <f t="shared" si="3"/>
        <v>0.19392790846587196</v>
      </c>
      <c r="E10" s="7">
        <f t="shared" si="3"/>
        <v>0.21696875591921111</v>
      </c>
      <c r="F10" s="7">
        <f t="shared" si="3"/>
        <v>0.1880130121673369</v>
      </c>
      <c r="G10" s="4"/>
      <c r="H10" s="4"/>
    </row>
    <row r="11" spans="1:21" x14ac:dyDescent="0.25">
      <c r="A11" s="4"/>
      <c r="B11" s="4"/>
      <c r="C11" s="4"/>
      <c r="D11" s="4"/>
      <c r="E11" s="4"/>
      <c r="F11" s="4"/>
      <c r="G11" s="4"/>
      <c r="H11" s="4"/>
    </row>
    <row r="12" spans="1:21" x14ac:dyDescent="0.25">
      <c r="A12" s="15" t="s">
        <v>4</v>
      </c>
      <c r="B12" s="16"/>
      <c r="C12" s="16"/>
      <c r="D12" s="16"/>
      <c r="E12" s="16"/>
      <c r="F12" s="17"/>
      <c r="G12" s="4"/>
      <c r="H12" s="4"/>
    </row>
    <row r="13" spans="1:21" x14ac:dyDescent="0.25">
      <c r="A13" s="5"/>
      <c r="B13" s="5">
        <v>2017</v>
      </c>
      <c r="C13" s="5">
        <v>2018</v>
      </c>
      <c r="D13" s="5">
        <v>2019</v>
      </c>
      <c r="E13" s="5">
        <v>2020</v>
      </c>
      <c r="F13" s="5">
        <v>2021</v>
      </c>
      <c r="G13" s="4"/>
      <c r="H13" s="4"/>
    </row>
    <row r="14" spans="1:21" x14ac:dyDescent="0.25">
      <c r="A14" s="5" t="s">
        <v>1</v>
      </c>
      <c r="B14" s="8">
        <f>J5/J2</f>
        <v>4.1272067690227399E-2</v>
      </c>
      <c r="C14" s="8">
        <f t="shared" ref="C14:F14" si="4">K5/K2</f>
        <v>4.5726902977869958E-2</v>
      </c>
      <c r="D14" s="8">
        <f t="shared" si="4"/>
        <v>6.602668010163848E-2</v>
      </c>
      <c r="E14" s="8">
        <f t="shared" si="4"/>
        <v>5.4317928209453456E-2</v>
      </c>
      <c r="F14" s="8">
        <f t="shared" si="4"/>
        <v>2.884768790252832E-2</v>
      </c>
      <c r="G14" s="4"/>
      <c r="H14" s="4"/>
    </row>
    <row r="15" spans="1:21" x14ac:dyDescent="0.25">
      <c r="A15" s="9" t="s">
        <v>2</v>
      </c>
      <c r="B15" s="13">
        <f>Q5/Q2</f>
        <v>0.55948905109489055</v>
      </c>
      <c r="C15" s="13">
        <f t="shared" ref="C15:F15" si="5">R5/R2</f>
        <v>3.0808362464124921E-2</v>
      </c>
      <c r="D15" s="13">
        <f t="shared" si="5"/>
        <v>5.3163140567496069E-2</v>
      </c>
      <c r="E15" s="13">
        <f t="shared" si="5"/>
        <v>9.5661466724972111E-2</v>
      </c>
      <c r="F15" s="13">
        <f t="shared" si="5"/>
        <v>6.3123951743285375E-2</v>
      </c>
      <c r="G15" s="10"/>
      <c r="H15" s="10"/>
    </row>
    <row r="20" spans="9:9" x14ac:dyDescent="0.25">
      <c r="I20" s="2"/>
    </row>
  </sheetData>
  <mergeCells count="3">
    <mergeCell ref="A2:F2"/>
    <mergeCell ref="A7:F7"/>
    <mergeCell ref="A12:F12"/>
  </mergeCells>
  <pageMargins left="0.7" right="0.7" top="0.75" bottom="0.75" header="0.3" footer="0.3"/>
  <pageSetup paperSize="9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DBAA482A684204793E06FC7E0AFAD14" ma:contentTypeVersion="6" ma:contentTypeDescription="Создание документа." ma:contentTypeScope="" ma:versionID="b33b9f5011fba3f7930ebde606a25008">
  <xsd:schema xmlns:xsd="http://www.w3.org/2001/XMLSchema" xmlns:xs="http://www.w3.org/2001/XMLSchema" xmlns:p="http://schemas.microsoft.com/office/2006/metadata/properties" xmlns:ns3="c866f390-f2b6-40cc-afc1-5d4fd229ae6a" xmlns:ns4="31cd1992-a4b0-44b7-8197-b982f9513776" targetNamespace="http://schemas.microsoft.com/office/2006/metadata/properties" ma:root="true" ma:fieldsID="5b21bb3d6f688bf53dac054edf2739d6" ns3:_="" ns4:_="">
    <xsd:import namespace="c866f390-f2b6-40cc-afc1-5d4fd229ae6a"/>
    <xsd:import namespace="31cd1992-a4b0-44b7-8197-b982f95137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66f390-f2b6-40cc-afc1-5d4fd229ae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cd1992-a4b0-44b7-8197-b982f951377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0F7E85-6720-4ED7-8D07-517B0AC439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66f390-f2b6-40cc-afc1-5d4fd229ae6a"/>
    <ds:schemaRef ds:uri="31cd1992-a4b0-44b7-8197-b982f95137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D72ADD-A723-4A1E-B9B4-71BA92E73CE9}">
  <ds:schemaRefs>
    <ds:schemaRef ds:uri="http://purl.org/dc/elements/1.1/"/>
    <ds:schemaRef ds:uri="http://purl.org/dc/terms/"/>
    <ds:schemaRef ds:uri="c866f390-f2b6-40cc-afc1-5d4fd229ae6a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31cd1992-a4b0-44b7-8197-b982f9513776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C521B5-7A92-480D-AD00-4D26F32CD6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неустроев</dc:creator>
  <cp:lastModifiedBy>василий неустроев</cp:lastModifiedBy>
  <dcterms:created xsi:type="dcterms:W3CDTF">2022-06-05T14:02:46Z</dcterms:created>
  <dcterms:modified xsi:type="dcterms:W3CDTF">2022-06-05T20:30:25Z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0x0101000DBAA482A684204793E06FC7E0AFAD14</vt:lpwstr>
  </property>
</Properties>
</file>