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xr:revisionPtr revIDLastSave="0" documentId="13_ncr:1_{727DCF5E-6EF3-924A-8A68-71076672FA01}" xr6:coauthVersionLast="34" xr6:coauthVersionMax="34" xr10:uidLastSave="{00000000-0000-0000-0000-000000000000}"/>
  <bookViews>
    <workbookView xWindow="0" yWindow="460" windowWidth="28800" windowHeight="16720" tabRatio="500" xr2:uid="{00000000-000D-0000-FFFF-FFFF00000000}"/>
  </bookViews>
  <sheets>
    <sheet name="Malt bill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E11" i="1"/>
  <c r="N12" i="1" l="1"/>
  <c r="E12" i="1"/>
  <c r="N14" i="1"/>
  <c r="E14" i="1"/>
  <c r="N13" i="1" l="1"/>
  <c r="E13" i="1"/>
  <c r="E10" i="1" l="1"/>
  <c r="N10" i="1" l="1"/>
  <c r="P7" i="1"/>
  <c r="C15" i="1" l="1"/>
  <c r="F11" i="1" l="1"/>
  <c r="D11" i="1"/>
  <c r="F12" i="1"/>
  <c r="D12" i="1"/>
  <c r="F14" i="1"/>
  <c r="D14" i="1"/>
  <c r="F13" i="1"/>
  <c r="D13" i="1"/>
  <c r="D10" i="1"/>
  <c r="F10" i="1"/>
  <c r="D15" i="1" l="1"/>
  <c r="H11" i="1" s="1"/>
  <c r="F15" i="1"/>
  <c r="G13" i="1" s="1"/>
  <c r="G11" i="1" l="1"/>
  <c r="H12" i="1"/>
  <c r="G12" i="1"/>
  <c r="H13" i="1"/>
  <c r="H14" i="1"/>
  <c r="H10" i="1"/>
  <c r="G14" i="1"/>
  <c r="G10" i="1"/>
  <c r="H15" i="1" l="1"/>
  <c r="G15" i="1"/>
  <c r="I14" i="1" l="1"/>
  <c r="J14" i="1" s="1"/>
  <c r="L14" i="1" s="1"/>
  <c r="O14" i="1" s="1"/>
  <c r="P14" i="1" s="1"/>
  <c r="Q14" i="1" s="1"/>
  <c r="I11" i="1"/>
  <c r="J11" i="1" s="1"/>
  <c r="L11" i="1" s="1"/>
  <c r="O11" i="1" s="1"/>
  <c r="P11" i="1" s="1"/>
  <c r="Q11" i="1" s="1"/>
  <c r="I12" i="1"/>
  <c r="J12" i="1" s="1"/>
  <c r="L12" i="1" s="1"/>
  <c r="O12" i="1" s="1"/>
  <c r="P12" i="1" s="1"/>
  <c r="Q12" i="1" s="1"/>
  <c r="I10" i="1"/>
  <c r="J10" i="1" s="1"/>
  <c r="L10" i="1" s="1"/>
  <c r="O10" i="1" s="1"/>
  <c r="I13" i="1"/>
  <c r="J13" i="1" l="1"/>
  <c r="L13" i="1" s="1"/>
  <c r="O13" i="1" s="1"/>
  <c r="P13" i="1" s="1"/>
  <c r="Q13" i="1" s="1"/>
  <c r="I15" i="1"/>
  <c r="P10" i="1"/>
  <c r="L15" i="1" l="1"/>
  <c r="J15" i="1"/>
  <c r="Q10" i="1"/>
  <c r="Q15" i="1" l="1"/>
  <c r="P15" i="1"/>
  <c r="O15" i="1"/>
</calcChain>
</file>

<file path=xl/sharedStrings.xml><?xml version="1.0" encoding="utf-8"?>
<sst xmlns="http://schemas.openxmlformats.org/spreadsheetml/2006/main" count="25" uniqueCount="24">
  <si>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</si>
  <si>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</si>
  <si>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</si>
  <si>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</si>
  <si>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</si>
  <si>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</si>
  <si>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</si>
  <si>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</si>
  <si>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</si>
  <si>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</si>
  <si>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</si>
  <si>
    <t>Abbey Malt</t>
  </si>
  <si>
    <t>L</t>
  </si>
  <si>
    <t>gal.</t>
  </si>
  <si>
    <t>MCU</t>
  </si>
  <si>
    <t>SRM</t>
  </si>
  <si>
    <t>D. Morey SRM</t>
  </si>
  <si>
    <t>Biscuit Malt</t>
  </si>
  <si>
    <t>Mass Modifier</t>
  </si>
  <si>
    <t>Mass Modified</t>
  </si>
  <si>
    <t>Distribution line coeficient:</t>
  </si>
  <si>
    <t>Flaked Wheat</t>
  </si>
  <si>
    <t>Pilsner Malt</t>
  </si>
  <si>
    <t>Cara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</si>
</sst>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7"/>
  <sheetViews>
    <sheetView tabSelected="1" workbookViewId="0">
      <selection activeCell="L7" sqref="L7"/>
    </sheetView>
  </sheetViews>
  <sheetFormatPr baseColWidth="10" defaultRowHeight="16" x14ac:dyDescent="0.2"/>
  <cols>
    <col min="2" max="2" width="19.83203125" customWidth="1"/>
    <col min="6" max="7" width="16.6640625" customWidth="1"/>
    <col min="8" max="8" width="24.1640625" customWidth="1"/>
    <col min="9" max="9" width="18.6640625" customWidth="1"/>
    <col min="11" max="11" width="13.6640625" customWidth="1"/>
    <col min="13" max="13" width="7.1640625" customWidth="1"/>
    <col min="16" max="16" width="12.6640625" customWidth="1"/>
  </cols>
  <sheetData>
    <row r="3" spans="1:17" x14ac:dyDescent="0.2">
      <c r="A3" t="s">
        <v>4</v>
      </c>
      <c r="C3" t="s">
        <v>5</v>
      </c>
    </row>
    <row r="5" spans="1:17" x14ac:dyDescent="0.2">
      <c r="A5" t="s">
        <v>6</v>
      </c>
      <c r="C5" t="s">
        <v>7</v>
      </c>
    </row>
    <row r="7" spans="1:17" x14ac:dyDescent="0.2">
      <c r="A7" t="s">
        <v>20</v>
      </c>
      <c r="E7">
        <v>0</v>
      </c>
      <c r="L7">
        <v>7</v>
      </c>
      <c r="M7" t="s">
        <v>3</v>
      </c>
      <c r="N7">
        <v>20</v>
      </c>
      <c r="O7" t="s">
        <v>12</v>
      </c>
      <c r="P7">
        <f>0.264172052*N7</f>
        <v>5.2834410399999996</v>
      </c>
      <c r="Q7" t="s">
        <v>13</v>
      </c>
    </row>
    <row r="9" spans="1:17" x14ac:dyDescent="0.2">
      <c r="C9" t="s">
        <v>0</v>
      </c>
      <c r="D9" t="s">
        <v>2</v>
      </c>
      <c r="E9" t="s">
        <v>8</v>
      </c>
      <c r="F9" t="s">
        <v>1</v>
      </c>
      <c r="H9" t="s">
        <v>9</v>
      </c>
      <c r="J9" t="s">
        <v>10</v>
      </c>
      <c r="K9" t="s">
        <v>18</v>
      </c>
      <c r="L9" t="s">
        <v>19</v>
      </c>
      <c r="N9" t="s">
        <v>15</v>
      </c>
      <c r="O9" t="s">
        <v>14</v>
      </c>
      <c r="P9" t="s">
        <v>16</v>
      </c>
      <c r="Q9" t="s">
        <v>0</v>
      </c>
    </row>
    <row r="10" spans="1:17" x14ac:dyDescent="0.2">
      <c r="A10">
        <v>1</v>
      </c>
      <c r="B10" t="s">
        <v>21</v>
      </c>
      <c r="C10">
        <v>3</v>
      </c>
      <c r="D10">
        <f>C10/C$15</f>
        <v>1.9867549668874173E-2</v>
      </c>
      <c r="E10">
        <f>((A10-0.5*$A$15)/A$15)*$E$7</f>
        <v>0</v>
      </c>
      <c r="F10">
        <f>C$15/C10</f>
        <v>50.333333333333336</v>
      </c>
      <c r="G10">
        <f>F10/F$15</f>
        <v>0.45731707317073172</v>
      </c>
      <c r="H10">
        <f>D$15/D10+(E10*F10)</f>
        <v>50.333333333333329</v>
      </c>
      <c r="I10">
        <f>H10/H$15</f>
        <v>0.45731707317073172</v>
      </c>
      <c r="J10">
        <f>I10*L$7</f>
        <v>3.2012195121951219</v>
      </c>
      <c r="K10">
        <v>1.25</v>
      </c>
      <c r="L10">
        <f>K10*J10</f>
        <v>4.0015243902439028</v>
      </c>
      <c r="N10">
        <f>C10/1.97</f>
        <v>1.5228426395939088</v>
      </c>
      <c r="O10">
        <f>N10*L10/P$7</f>
        <v>1.1533566701519264</v>
      </c>
      <c r="P10">
        <f>1.49*O10^0.69</f>
        <v>1.644149005894842</v>
      </c>
      <c r="Q10">
        <f>1.97*P10</f>
        <v>3.2389735416128387</v>
      </c>
    </row>
    <row r="11" spans="1:17" x14ac:dyDescent="0.2">
      <c r="A11">
        <v>2</v>
      </c>
      <c r="B11" t="s">
        <v>22</v>
      </c>
      <c r="C11">
        <v>3</v>
      </c>
      <c r="D11">
        <f>C11/C$15</f>
        <v>1.9867549668874173E-2</v>
      </c>
      <c r="E11">
        <f>((A11-0.5*$A$15)/A$15)*$E$7</f>
        <v>0</v>
      </c>
      <c r="F11">
        <f>C$15/C11</f>
        <v>50.333333333333336</v>
      </c>
      <c r="G11">
        <f>F11/F$15</f>
        <v>0.45731707317073172</v>
      </c>
      <c r="H11">
        <f>D$15/D11+(E11*F11)</f>
        <v>50.333333333333329</v>
      </c>
      <c r="I11">
        <f>H11/H$15</f>
        <v>0.45731707317073172</v>
      </c>
      <c r="J11">
        <f t="shared" ref="J11" si="0">I11*L$7</f>
        <v>3.2012195121951219</v>
      </c>
      <c r="K11">
        <v>1.25</v>
      </c>
      <c r="L11">
        <f t="shared" ref="L11" si="1">K11*J11</f>
        <v>4.0015243902439028</v>
      </c>
      <c r="N11">
        <f t="shared" ref="N11" si="2">C11/1.97</f>
        <v>1.5228426395939088</v>
      </c>
      <c r="O11">
        <f t="shared" ref="O11" si="3">N11*L11/P$7</f>
        <v>1.1533566701519264</v>
      </c>
      <c r="P11">
        <f t="shared" ref="P11" si="4">1.49*O11^0.69</f>
        <v>1.644149005894842</v>
      </c>
      <c r="Q11">
        <f t="shared" ref="Q11" si="5">1.97*P11</f>
        <v>3.2389735416128387</v>
      </c>
    </row>
    <row r="12" spans="1:17" x14ac:dyDescent="0.2">
      <c r="A12">
        <v>3</v>
      </c>
      <c r="B12" t="s">
        <v>11</v>
      </c>
      <c r="C12">
        <v>45</v>
      </c>
      <c r="D12">
        <f>C12/C$15</f>
        <v>0.29801324503311261</v>
      </c>
      <c r="E12">
        <f>((A12-0.5*$A$15)/A$15)*$E$7</f>
        <v>0</v>
      </c>
      <c r="F12">
        <f>C$15/C12</f>
        <v>3.3555555555555556</v>
      </c>
      <c r="G12">
        <f>F12/F$15</f>
        <v>3.0487804878048783E-2</v>
      </c>
      <c r="H12">
        <f>D$15/D12+(E12*F12)</f>
        <v>3.3555555555555552</v>
      </c>
      <c r="I12">
        <f>H12/H$15</f>
        <v>3.0487804878048783E-2</v>
      </c>
      <c r="J12">
        <f t="shared" ref="J12:J14" si="6">I12*L$7</f>
        <v>0.21341463414634149</v>
      </c>
      <c r="K12">
        <v>0.5</v>
      </c>
      <c r="L12">
        <f t="shared" ref="L12" si="7">K12*J12</f>
        <v>0.10670731707317074</v>
      </c>
      <c r="N12">
        <f t="shared" ref="N12" si="8">C12/1.97</f>
        <v>22.842639593908629</v>
      </c>
      <c r="O12">
        <f t="shared" ref="O12" si="9">N12*L12/P$7</f>
        <v>0.46134266806077057</v>
      </c>
      <c r="P12">
        <f t="shared" ref="P12" si="10">1.49*O12^0.69</f>
        <v>0.87370046777978216</v>
      </c>
      <c r="Q12">
        <f t="shared" ref="Q12" si="11">1.97*P12</f>
        <v>1.7211899215261708</v>
      </c>
    </row>
    <row r="13" spans="1:17" x14ac:dyDescent="0.2">
      <c r="A13">
        <v>4</v>
      </c>
      <c r="B13" t="s">
        <v>23</v>
      </c>
      <c r="C13">
        <v>50</v>
      </c>
      <c r="D13">
        <f>C13/C$15</f>
        <v>0.33112582781456956</v>
      </c>
      <c r="E13">
        <f>((A13-0.5*$A$15)/A$15)*$E$7</f>
        <v>0</v>
      </c>
      <c r="F13">
        <f>C$15/C13</f>
        <v>3.02</v>
      </c>
      <c r="G13">
        <f>F13/F$15</f>
        <v>2.7439024390243903E-2</v>
      </c>
      <c r="H13">
        <f>D$15/D13+(E13*F13)</f>
        <v>3.0199999999999996</v>
      </c>
      <c r="I13">
        <f>H13/H$15</f>
        <v>2.7439024390243903E-2</v>
      </c>
      <c r="J13">
        <f t="shared" si="6"/>
        <v>0.19207317073170732</v>
      </c>
      <c r="K13">
        <v>0.5</v>
      </c>
      <c r="L13">
        <f t="shared" ref="L13" si="12">K13*J13</f>
        <v>9.6036585365853661E-2</v>
      </c>
      <c r="N13">
        <f t="shared" ref="N13:N14" si="13">C13/1.97</f>
        <v>25.380710659898476</v>
      </c>
      <c r="O13">
        <f t="shared" ref="O13:O14" si="14">N13*L13/P$7</f>
        <v>0.46134266806077057</v>
      </c>
      <c r="P13">
        <f t="shared" ref="P13:P14" si="15">1.49*O13^0.69</f>
        <v>0.87370046777978216</v>
      </c>
      <c r="Q13">
        <f t="shared" ref="Q13:Q14" si="16">1.97*P13</f>
        <v>1.7211899215261708</v>
      </c>
    </row>
    <row r="14" spans="1:17" x14ac:dyDescent="0.2">
      <c r="A14">
        <v>5</v>
      </c>
      <c r="B14" t="s">
        <v>17</v>
      </c>
      <c r="C14">
        <v>50</v>
      </c>
      <c r="D14">
        <f>C14/C$15</f>
        <v>0.33112582781456956</v>
      </c>
      <c r="E14">
        <f>((A14-0.5*$A$15)/A$15)*$E$7</f>
        <v>0</v>
      </c>
      <c r="F14">
        <f>C$15/C14</f>
        <v>3.02</v>
      </c>
      <c r="G14">
        <f>F14/F$15</f>
        <v>2.7439024390243903E-2</v>
      </c>
      <c r="H14">
        <f>D$15/D14+(E14*F14)</f>
        <v>3.0199999999999996</v>
      </c>
      <c r="I14">
        <f>H14/H$15</f>
        <v>2.7439024390243903E-2</v>
      </c>
      <c r="J14">
        <f t="shared" si="6"/>
        <v>0.19207317073170732</v>
      </c>
      <c r="K14">
        <v>0.5</v>
      </c>
      <c r="L14">
        <f t="shared" ref="L14" si="17">K14*J14</f>
        <v>9.6036585365853661E-2</v>
      </c>
      <c r="N14">
        <f t="shared" si="13"/>
        <v>25.380710659898476</v>
      </c>
      <c r="O14">
        <f t="shared" si="14"/>
        <v>0.46134266806077057</v>
      </c>
      <c r="P14">
        <f t="shared" si="15"/>
        <v>0.87370046777978216</v>
      </c>
      <c r="Q14">
        <f t="shared" si="16"/>
        <v>1.7211899215261708</v>
      </c>
    </row>
    <row r="15" spans="1:17" x14ac:dyDescent="0.2">
      <c r="A15">
        <v>6</v>
      </c>
      <c r="C15">
        <f>SUM(C10:C14)</f>
        <v>151</v>
      </c>
      <c r="D15">
        <f>SUM(D10:D14)</f>
        <v>1</v>
      </c>
      <c r="F15">
        <f>SUM(F10:F14)</f>
        <v>110.06222222222222</v>
      </c>
      <c r="G15">
        <f>SUM(G10:G14)</f>
        <v>1</v>
      </c>
      <c r="H15">
        <f>SUM(H10:H14)</f>
        <v>110.0622222222222</v>
      </c>
      <c r="I15">
        <f>SUM(I10:I14)</f>
        <v>1</v>
      </c>
      <c r="J15">
        <f>SUM(J10:J14)</f>
        <v>7.0000000000000009</v>
      </c>
      <c r="L15">
        <f>SUM(L10:L14)</f>
        <v>8.3018292682926838</v>
      </c>
      <c r="O15">
        <f>SUM(O10:O14)</f>
        <v>3.6907413444861641</v>
      </c>
      <c r="P15">
        <f>SUM(P10:P14)</f>
        <v>5.9093994151290312</v>
      </c>
      <c r="Q15">
        <f>SUM(Q10:Q14)</f>
        <v>11.641516847804191</v>
      </c>
    </row>
    <row r="17" spans="11:11" x14ac:dyDescent="0.2">
      <c r="K1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Malt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2018-07-02T20:55:59Z</dcterms:modified>
</cp:coreProperties>
</file>