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ro/Kit/Bryg/src/art/beer/design/excel/"/>
    </mc:Choice>
  </mc:AlternateContent>
  <xr:revisionPtr revIDLastSave="0" documentId="13_ncr:1_{9D7F5D32-1DEA-A246-A982-5A2E0686F969}" xr6:coauthVersionLast="34" xr6:coauthVersionMax="34" xr10:uidLastSave="{00000000-0000-0000-0000-000000000000}"/>
  <bookViews>
    <workbookView xWindow="0" yWindow="460" windowWidth="28800" windowHeight="16720" tabRatio="500" xr2:uid="{00000000-000D-0000-FFFF-FFFF00000000}"/>
  </bookViews>
  <sheets>
    <sheet name="Dad's Dubbel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1" l="1"/>
  <c r="L14" i="1"/>
  <c r="L13" i="1"/>
  <c r="L12" i="1"/>
  <c r="L11" i="1"/>
  <c r="J14" i="1"/>
  <c r="J13" i="1"/>
  <c r="J12" i="1"/>
  <c r="J11" i="1"/>
  <c r="J10" i="1"/>
  <c r="J15" i="1" l="1"/>
  <c r="N11" i="1"/>
  <c r="E11" i="1"/>
  <c r="E10" i="1" l="1"/>
  <c r="E12" i="1"/>
  <c r="E13" i="1"/>
  <c r="E14" i="1"/>
  <c r="N14" i="1" l="1"/>
  <c r="N13" i="1"/>
  <c r="N12" i="1"/>
  <c r="N10" i="1"/>
  <c r="P7" i="1"/>
  <c r="C15" i="1" l="1"/>
  <c r="F11" i="1" l="1"/>
  <c r="D11" i="1"/>
  <c r="D10" i="1"/>
  <c r="D14" i="1"/>
  <c r="F12" i="1"/>
  <c r="D13" i="1"/>
  <c r="D12" i="1"/>
  <c r="F14" i="1"/>
  <c r="F10" i="1"/>
  <c r="F13" i="1"/>
  <c r="D15" i="1" l="1"/>
  <c r="H11" i="1" s="1"/>
  <c r="H13" i="1"/>
  <c r="H12" i="1"/>
  <c r="H14" i="1"/>
  <c r="H10" i="1"/>
  <c r="F15" i="1"/>
  <c r="G11" i="1" s="1"/>
  <c r="G12" i="1" l="1"/>
  <c r="G13" i="1"/>
  <c r="G14" i="1"/>
  <c r="G10" i="1"/>
  <c r="H15" i="1"/>
  <c r="I14" i="1" s="1"/>
  <c r="O14" i="1" s="1"/>
  <c r="P14" i="1" s="1"/>
  <c r="Q14" i="1" s="1"/>
  <c r="I11" i="1" l="1"/>
  <c r="O11" i="1" s="1"/>
  <c r="P11" i="1" s="1"/>
  <c r="Q11" i="1" s="1"/>
  <c r="I10" i="1"/>
  <c r="I13" i="1"/>
  <c r="O13" i="1" s="1"/>
  <c r="P13" i="1" s="1"/>
  <c r="Q13" i="1" s="1"/>
  <c r="G15" i="1"/>
  <c r="I12" i="1"/>
  <c r="O12" i="1" s="1"/>
  <c r="P12" i="1" s="1"/>
  <c r="Q12" i="1" s="1"/>
  <c r="I15" i="1" l="1"/>
  <c r="L10" i="1"/>
  <c r="O10" i="1" s="1"/>
  <c r="O15" i="1" s="1"/>
  <c r="L15" i="1" l="1"/>
  <c r="P10" i="1"/>
  <c r="P15" i="1" l="1"/>
  <c r="Q10" i="1"/>
  <c r="Q15" i="1" s="1"/>
</calcChain>
</file>

<file path=xl/sharedStrings.xml><?xml version="1.0" encoding="utf-8"?>
<sst xmlns="http://schemas.openxmlformats.org/spreadsheetml/2006/main" count="25" uniqueCount="24">
  <si>
    <t>EBC</t>
  </si>
  <si>
    <t>Inverse EBC points</t>
  </si>
  <si>
    <t>EBC %</t>
  </si>
  <si>
    <t>kg</t>
  </si>
  <si>
    <t xml:space="preserve">Assumption: </t>
  </si>
  <si>
    <t>Taste is linear to EBC (maybe not true, but it might guide a bit).</t>
  </si>
  <si>
    <t>Implies:</t>
  </si>
  <si>
    <t>Distribute malt mass via even EBC contribution per malt (aka. Taste per malt).</t>
  </si>
  <si>
    <t>Modifier</t>
  </si>
  <si>
    <t>Inverse EBC points Modified</t>
  </si>
  <si>
    <t>Mass</t>
  </si>
  <si>
    <t>Special B</t>
  </si>
  <si>
    <t>Brown Malt</t>
  </si>
  <si>
    <t>Abbey Malt</t>
  </si>
  <si>
    <t>Pale Malt</t>
  </si>
  <si>
    <t>L</t>
  </si>
  <si>
    <t>gal.</t>
  </si>
  <si>
    <t>MCU</t>
  </si>
  <si>
    <t>SRM</t>
  </si>
  <si>
    <t>D. Morey SRM</t>
  </si>
  <si>
    <t>Biscuit Malt</t>
  </si>
  <si>
    <t>Mass Modifier</t>
  </si>
  <si>
    <t>Mass Modified</t>
  </si>
  <si>
    <t>Distribution line coeficient: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</si>
</sst>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"/>
  <sheetViews>
    <sheetView tabSelected="1" workbookViewId="0">
      <selection activeCell="K11" sqref="K11"/>
    </sheetView>
  </sheetViews>
  <sheetFormatPr baseColWidth="10" defaultRowHeight="16" x14ac:dyDescent="0.2"/>
  <cols>
    <col min="2" max="2" width="19.83203125" customWidth="1"/>
    <col min="6" max="7" width="16.6640625" customWidth="1"/>
    <col min="8" max="8" width="24.1640625" customWidth="1"/>
    <col min="9" max="9" width="18.6640625" customWidth="1"/>
    <col min="11" max="11" width="13.6640625" customWidth="1"/>
    <col min="13" max="13" width="7.1640625" customWidth="1"/>
    <col min="16" max="16" width="12.6640625" customWidth="1"/>
  </cols>
  <sheetData>
    <row r="3" spans="1:17" x14ac:dyDescent="0.2">
      <c r="A3" t="s">
        <v>4</v>
      </c>
      <c r="C3" t="s">
        <v>5</v>
      </c>
    </row>
    <row r="5" spans="1:17" x14ac:dyDescent="0.2">
      <c r="A5" t="s">
        <v>6</v>
      </c>
      <c r="C5" t="s">
        <v>7</v>
      </c>
    </row>
    <row r="7" spans="1:17" x14ac:dyDescent="0.2">
      <c r="A7" t="s">
        <v>23</v>
      </c>
      <c r="E7">
        <v>0</v>
      </c>
      <c r="L7">
        <v>7</v>
      </c>
      <c r="M7" t="s">
        <v>3</v>
      </c>
      <c r="N7">
        <v>20</v>
      </c>
      <c r="O7" t="s">
        <v>15</v>
      </c>
      <c r="P7">
        <f>0.264172052*N7</f>
        <v>5.2834410399999996</v>
      </c>
      <c r="Q7" t="s">
        <v>16</v>
      </c>
    </row>
    <row r="9" spans="1:17" x14ac:dyDescent="0.2">
      <c r="C9" t="s">
        <v>0</v>
      </c>
      <c r="D9" t="s">
        <v>2</v>
      </c>
      <c r="E9" t="s">
        <v>8</v>
      </c>
      <c r="F9" t="s">
        <v>1</v>
      </c>
      <c r="H9" t="s">
        <v>9</v>
      </c>
      <c r="J9" t="s">
        <v>10</v>
      </c>
      <c r="K9" t="s">
        <v>21</v>
      </c>
      <c r="L9" t="s">
        <v>22</v>
      </c>
      <c r="N9" t="s">
        <v>18</v>
      </c>
      <c r="O9" t="s">
        <v>17</v>
      </c>
      <c r="P9" t="s">
        <v>19</v>
      </c>
      <c r="Q9" t="s">
        <v>0</v>
      </c>
    </row>
    <row r="10" spans="1:17" x14ac:dyDescent="0.2">
      <c r="A10">
        <v>1</v>
      </c>
      <c r="B10" t="s">
        <v>14</v>
      </c>
      <c r="C10">
        <v>7</v>
      </c>
      <c r="D10">
        <f>C10/C$15</f>
        <v>1.804123711340206E-2</v>
      </c>
      <c r="E10">
        <f>((A10-0.5*$A$15)/A$15)*$E$7</f>
        <v>0</v>
      </c>
      <c r="F10">
        <f>C$15/C10</f>
        <v>55.428571428571431</v>
      </c>
      <c r="G10">
        <f>F10/F$15</f>
        <v>0.68918446504969111</v>
      </c>
      <c r="H10">
        <f>D$15/D10+(E10*F10)</f>
        <v>55.428571428571431</v>
      </c>
      <c r="I10">
        <f>H10/H$15</f>
        <v>0.68918446504969111</v>
      </c>
      <c r="J10">
        <f>G10*L$7</f>
        <v>4.8242912553478376</v>
      </c>
      <c r="K10">
        <f>7/5.2</f>
        <v>1.346153846153846</v>
      </c>
      <c r="L10">
        <f>K10*J10</f>
        <v>6.4942382283528577</v>
      </c>
      <c r="N10">
        <f>C10/1.97</f>
        <v>3.5532994923857868</v>
      </c>
      <c r="O10">
        <f>N10*L10/P$7</f>
        <v>4.367603087748015</v>
      </c>
      <c r="P10">
        <f>1.49*O10^0.69</f>
        <v>4.1205392164760051</v>
      </c>
      <c r="Q10">
        <f>1.97*P10</f>
        <v>8.1174622564577295</v>
      </c>
    </row>
    <row r="11" spans="1:17" x14ac:dyDescent="0.2">
      <c r="A11">
        <v>2</v>
      </c>
      <c r="B11" t="s">
        <v>13</v>
      </c>
      <c r="C11">
        <v>45</v>
      </c>
      <c r="D11">
        <f>C11/C$15</f>
        <v>0.11597938144329897</v>
      </c>
      <c r="E11">
        <f>((A11-0.5*$A$15)/A$15)*$E$7</f>
        <v>0</v>
      </c>
      <c r="F11">
        <f>C$15/C11</f>
        <v>8.6222222222222218</v>
      </c>
      <c r="G11">
        <f>F11/F$15</f>
        <v>0.10720647234106305</v>
      </c>
      <c r="H11">
        <f>D$15/D11+(E11*F11)</f>
        <v>8.6222222222222218</v>
      </c>
      <c r="I11">
        <f>H11/H$15</f>
        <v>0.10720647234106305</v>
      </c>
      <c r="J11">
        <f t="shared" ref="J11:J14" si="0">G11*L$7</f>
        <v>0.75044530638744134</v>
      </c>
      <c r="K11">
        <v>0.18</v>
      </c>
      <c r="L11">
        <f t="shared" ref="L11:L14" si="1">K11*J11</f>
        <v>0.13508015514973942</v>
      </c>
      <c r="N11">
        <f t="shared" ref="N11" si="2">C11/1.97</f>
        <v>22.842639593908629</v>
      </c>
      <c r="O11">
        <f t="shared" ref="O11" si="3">N11*L11/P$7</f>
        <v>0.58401092716173442</v>
      </c>
      <c r="P11">
        <f t="shared" ref="P11" si="4">1.49*O11^0.69</f>
        <v>1.0280559236661961</v>
      </c>
      <c r="Q11">
        <f t="shared" ref="Q11" si="5">1.97*P11</f>
        <v>2.0252701696224062</v>
      </c>
    </row>
    <row r="12" spans="1:17" x14ac:dyDescent="0.2">
      <c r="A12">
        <v>3</v>
      </c>
      <c r="B12" t="s">
        <v>20</v>
      </c>
      <c r="C12">
        <v>50</v>
      </c>
      <c r="D12">
        <f>C12/C$15</f>
        <v>0.12886597938144329</v>
      </c>
      <c r="E12">
        <f>((A12-0.5*$A$15)/A$15)*$E$7</f>
        <v>0</v>
      </c>
      <c r="F12">
        <f>C$15/C12</f>
        <v>7.76</v>
      </c>
      <c r="G12">
        <f>F12/F$15</f>
        <v>9.6485825106956746E-2</v>
      </c>
      <c r="H12">
        <f>D$15/D12+(E12*F12)</f>
        <v>7.7600000000000007</v>
      </c>
      <c r="I12">
        <f>H12/H$15</f>
        <v>9.648582510695676E-2</v>
      </c>
      <c r="J12">
        <f t="shared" si="0"/>
        <v>0.67540077574869728</v>
      </c>
      <c r="K12">
        <v>0.18</v>
      </c>
      <c r="L12">
        <f t="shared" si="1"/>
        <v>0.1215721396347655</v>
      </c>
      <c r="N12">
        <f t="shared" ref="N12:N14" si="6">C12/1.97</f>
        <v>25.380710659898476</v>
      </c>
      <c r="O12">
        <f t="shared" ref="O12:O14" si="7">N12*L12/P$7</f>
        <v>0.58401092716173453</v>
      </c>
      <c r="P12">
        <f t="shared" ref="P12:P14" si="8">1.49*O12^0.69</f>
        <v>1.0280559236661964</v>
      </c>
      <c r="Q12">
        <f t="shared" ref="Q12:Q14" si="9">1.97*P12</f>
        <v>2.0252701696224067</v>
      </c>
    </row>
    <row r="13" spans="1:17" x14ac:dyDescent="0.2">
      <c r="A13">
        <v>4</v>
      </c>
      <c r="B13" t="s">
        <v>12</v>
      </c>
      <c r="C13">
        <v>56</v>
      </c>
      <c r="D13">
        <f>C13/C$15</f>
        <v>0.14432989690721648</v>
      </c>
      <c r="E13">
        <f>((A13-0.5*$A$15)/A$15)*$E$7</f>
        <v>0</v>
      </c>
      <c r="F13">
        <f>C$15/C13</f>
        <v>6.9285714285714288</v>
      </c>
      <c r="G13">
        <f>F13/F$15</f>
        <v>8.6148058131211389E-2</v>
      </c>
      <c r="H13">
        <f>D$15/D13+(E13*F13)</f>
        <v>6.9285714285714288</v>
      </c>
      <c r="I13">
        <f>H13/H$15</f>
        <v>8.6148058131211389E-2</v>
      </c>
      <c r="J13">
        <f t="shared" si="0"/>
        <v>0.60303640691847971</v>
      </c>
      <c r="K13">
        <v>0.18</v>
      </c>
      <c r="L13">
        <f t="shared" si="1"/>
        <v>0.10854655324532635</v>
      </c>
      <c r="N13">
        <f t="shared" si="6"/>
        <v>28.426395939086294</v>
      </c>
      <c r="O13">
        <f t="shared" si="7"/>
        <v>0.58401092716173464</v>
      </c>
      <c r="P13">
        <f t="shared" si="8"/>
        <v>1.0280559236661964</v>
      </c>
      <c r="Q13">
        <f t="shared" si="9"/>
        <v>2.0252701696224067</v>
      </c>
    </row>
    <row r="14" spans="1:17" x14ac:dyDescent="0.2">
      <c r="A14">
        <v>5</v>
      </c>
      <c r="B14" t="s">
        <v>11</v>
      </c>
      <c r="C14">
        <v>230</v>
      </c>
      <c r="D14">
        <f>C14/C$15</f>
        <v>0.59278350515463918</v>
      </c>
      <c r="E14">
        <f>((A14-0.5*$A$15)/A$15)*$E$7</f>
        <v>0</v>
      </c>
      <c r="F14">
        <f>C$15/C14</f>
        <v>1.6869565217391305</v>
      </c>
      <c r="G14">
        <f>F14/F$15</f>
        <v>2.0975179371077554E-2</v>
      </c>
      <c r="H14">
        <f>D$15/D14+(E14*F14)</f>
        <v>1.6869565217391305</v>
      </c>
      <c r="I14">
        <f>H14/H$15</f>
        <v>2.0975179371077554E-2</v>
      </c>
      <c r="J14">
        <f t="shared" si="0"/>
        <v>0.14682625559754287</v>
      </c>
      <c r="K14">
        <v>0.18</v>
      </c>
      <c r="L14">
        <f t="shared" si="1"/>
        <v>2.6428726007557714E-2</v>
      </c>
      <c r="N14">
        <f t="shared" si="6"/>
        <v>116.751269035533</v>
      </c>
      <c r="O14">
        <f t="shared" si="7"/>
        <v>0.58401092716173453</v>
      </c>
      <c r="P14">
        <f t="shared" si="8"/>
        <v>1.0280559236661964</v>
      </c>
      <c r="Q14">
        <f t="shared" si="9"/>
        <v>2.0252701696224067</v>
      </c>
    </row>
    <row r="15" spans="1:17" x14ac:dyDescent="0.2">
      <c r="A15">
        <v>6</v>
      </c>
      <c r="C15">
        <f>SUM(C10:C14)</f>
        <v>388</v>
      </c>
      <c r="D15">
        <f>SUM(D10:D14)</f>
        <v>1</v>
      </c>
      <c r="F15">
        <f>SUM(F10:F14)</f>
        <v>80.42632160110422</v>
      </c>
      <c r="G15">
        <f>SUM(G10:G14)</f>
        <v>0.99999999999999989</v>
      </c>
      <c r="H15">
        <f>SUM(H10:H14)</f>
        <v>80.42632160110422</v>
      </c>
      <c r="I15">
        <f>SUM(I10:I14)</f>
        <v>0.99999999999999989</v>
      </c>
      <c r="J15">
        <f>SUM(J10:J14)</f>
        <v>6.9999999999999991</v>
      </c>
      <c r="L15">
        <f>SUM(L10:L14)</f>
        <v>6.8858658023902466</v>
      </c>
      <c r="O15">
        <f>SUM(O10:O14)</f>
        <v>6.7036467963949518</v>
      </c>
      <c r="P15">
        <f>SUM(P10:P14)</f>
        <v>8.2327629111407905</v>
      </c>
      <c r="Q15">
        <f>SUM(Q10:Q14)</f>
        <v>16.218542934947354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Dad's Dubbel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2017-10-09T12:08:15Z</dcterms:created>
  <dcterms:modified xsi:type="dcterms:W3CDTF">2018-06-24T07:05:28Z</dcterms:modified>
</cp:coreProperties>
</file>