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kro/Kit/Bryg/src/art/beer/design/excel/"/>
    </mc:Choice>
  </mc:AlternateContent>
  <xr:revisionPtr revIDLastSave="0" documentId="13_ncr:1_{8DC575E2-3BCE-F94F-97C2-FDB5A250B636}" xr6:coauthVersionLast="34" xr6:coauthVersionMax="34" xr10:uidLastSave="{00000000-0000-0000-0000-000000000000}"/>
  <bookViews>
    <workbookView xWindow="0" yWindow="460" windowWidth="28800" windowHeight="16720" tabRatio="500" xr2:uid="{00000000-000D-0000-FFFF-FFFF00000000}"/>
  </bookViews>
  <sheets>
    <sheet name="Malt bill" sheetId="1" r:id="rId1"/>
  </sheet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5" i="1" l="1"/>
  <c r="E15" i="1"/>
  <c r="N14" i="1"/>
  <c r="E14" i="1"/>
  <c r="N11" i="1" l="1"/>
  <c r="E11" i="1"/>
  <c r="N12" i="1" l="1"/>
  <c r="E12" i="1"/>
  <c r="N16" i="1"/>
  <c r="E16" i="1"/>
  <c r="N13" i="1" l="1"/>
  <c r="E13" i="1"/>
  <c r="E10" i="1" l="1"/>
  <c r="N10" i="1" l="1"/>
  <c r="P7" i="1"/>
  <c r="C17" i="1" l="1"/>
  <c r="F15" i="1" l="1"/>
  <c r="D15" i="1"/>
  <c r="F14" i="1"/>
  <c r="D14" i="1"/>
  <c r="F11" i="1"/>
  <c r="D11" i="1"/>
  <c r="F12" i="1"/>
  <c r="D12" i="1"/>
  <c r="F16" i="1"/>
  <c r="D16" i="1"/>
  <c r="F13" i="1"/>
  <c r="D13" i="1"/>
  <c r="D10" i="1"/>
  <c r="F10" i="1"/>
  <c r="D17" i="1" l="1"/>
  <c r="H15" i="1" s="1"/>
  <c r="F17" i="1"/>
  <c r="G13" i="1" s="1"/>
  <c r="G15" i="1" l="1"/>
  <c r="H11" i="1"/>
  <c r="H14" i="1"/>
  <c r="G14" i="1"/>
  <c r="G11" i="1"/>
  <c r="H12" i="1"/>
  <c r="G12" i="1"/>
  <c r="H13" i="1"/>
  <c r="H16" i="1"/>
  <c r="H10" i="1"/>
  <c r="G16" i="1"/>
  <c r="G10" i="1"/>
  <c r="H17" i="1" l="1"/>
  <c r="G17" i="1"/>
  <c r="I14" i="1" l="1"/>
  <c r="J14" i="1" s="1"/>
  <c r="L14" i="1" s="1"/>
  <c r="O14" i="1" s="1"/>
  <c r="P14" i="1" s="1"/>
  <c r="Q14" i="1" s="1"/>
  <c r="I15" i="1"/>
  <c r="J15" i="1" s="1"/>
  <c r="L15" i="1" s="1"/>
  <c r="O15" i="1" s="1"/>
  <c r="P15" i="1" s="1"/>
  <c r="Q15" i="1" s="1"/>
  <c r="I16" i="1"/>
  <c r="J16" i="1" s="1"/>
  <c r="L16" i="1" s="1"/>
  <c r="O16" i="1" s="1"/>
  <c r="P16" i="1" s="1"/>
  <c r="Q16" i="1" s="1"/>
  <c r="I11" i="1"/>
  <c r="J11" i="1" s="1"/>
  <c r="L11" i="1" s="1"/>
  <c r="O11" i="1" s="1"/>
  <c r="P11" i="1" s="1"/>
  <c r="Q11" i="1" s="1"/>
  <c r="I12" i="1"/>
  <c r="J12" i="1" s="1"/>
  <c r="L12" i="1" s="1"/>
  <c r="O12" i="1" s="1"/>
  <c r="P12" i="1" s="1"/>
  <c r="Q12" i="1" s="1"/>
  <c r="I10" i="1"/>
  <c r="J10" i="1" s="1"/>
  <c r="L10" i="1" s="1"/>
  <c r="O10" i="1" s="1"/>
  <c r="I13" i="1"/>
  <c r="J13" i="1" l="1"/>
  <c r="L13" i="1" s="1"/>
  <c r="O13" i="1" s="1"/>
  <c r="P13" i="1" s="1"/>
  <c r="Q13" i="1" s="1"/>
  <c r="I17" i="1"/>
  <c r="P10" i="1"/>
  <c r="L17" i="1" l="1"/>
  <c r="J17" i="1"/>
  <c r="Q10" i="1"/>
  <c r="Q17" i="1" l="1"/>
  <c r="P17" i="1"/>
  <c r="O17" i="1"/>
</calcChain>
</file>

<file path=xl/sharedStrings.xml><?xml version="1.0" encoding="utf-8"?>
<sst xmlns="http://schemas.openxmlformats.org/spreadsheetml/2006/main" count="27" uniqueCount="26">
  <si>
    <t>EBC</t>
  </si>
  <si>
    <t>Inverse EBC points</t>
  </si>
  <si>
    <t>EBC %</t>
  </si>
  <si>
    <t>kg</t>
  </si>
  <si>
    <t xml:space="preserve">Assumption: </t>
  </si>
  <si>
    <t>Taste is linear to EBC (maybe not true, but it might guide a bit).</t>
  </si>
  <si>
    <t>Implies:</t>
  </si>
  <si>
    <t>Distribute malt mass via even EBC contribution per malt (aka. Taste per malt).</t>
  </si>
  <si>
    <t>Modifier</t>
  </si>
  <si>
    <t>Inverse EBC points Modified</t>
  </si>
  <si>
    <t>Mass</t>
  </si>
  <si>
    <t>Abbey Malt</t>
  </si>
  <si>
    <t>L</t>
  </si>
  <si>
    <t>gal.</t>
  </si>
  <si>
    <t>MCU</t>
  </si>
  <si>
    <t>SRM</t>
  </si>
  <si>
    <t>D. Morey SRM</t>
  </si>
  <si>
    <t>Biscuit Malt</t>
  </si>
  <si>
    <t>Mass Modifier</t>
  </si>
  <si>
    <t>Mass Modified</t>
  </si>
  <si>
    <t>Distribution line coeficient:</t>
  </si>
  <si>
    <t>Pale Malt</t>
  </si>
  <si>
    <t>Brown Malt</t>
  </si>
  <si>
    <t>Melanoidin Malt</t>
  </si>
  <si>
    <t>Special B</t>
  </si>
  <si>
    <t>Chocolate Malt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</si>
</sst>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Q17"/>
  <sheetViews>
    <sheetView tabSelected="1" workbookViewId="0">
      <selection activeCell="K14" sqref="K14"/>
    </sheetView>
  </sheetViews>
  <sheetFormatPr baseColWidth="10" defaultRowHeight="16" x14ac:dyDescent="0.2"/>
  <cols>
    <col min="2" max="2" width="19.83203125" customWidth="1"/>
    <col min="6" max="7" width="16.6640625" customWidth="1"/>
    <col min="8" max="8" width="24.1640625" customWidth="1"/>
    <col min="9" max="9" width="18.6640625" customWidth="1"/>
    <col min="11" max="11" width="13.6640625" customWidth="1"/>
    <col min="13" max="13" width="7.1640625" customWidth="1"/>
    <col min="16" max="16" width="12.6640625" customWidth="1"/>
  </cols>
  <sheetData>
    <row r="3" spans="1:17" x14ac:dyDescent="0.2">
      <c r="A3" t="s">
        <v>4</v>
      </c>
      <c r="C3" t="s">
        <v>5</v>
      </c>
    </row>
    <row r="5" spans="1:17" x14ac:dyDescent="0.2">
      <c r="A5" t="s">
        <v>6</v>
      </c>
      <c r="C5" t="s">
        <v>7</v>
      </c>
    </row>
    <row r="7" spans="1:17" x14ac:dyDescent="0.2">
      <c r="A7" t="s">
        <v>20</v>
      </c>
      <c r="E7">
        <v>0</v>
      </c>
      <c r="L7">
        <v>7</v>
      </c>
      <c r="M7" t="s">
        <v>3</v>
      </c>
      <c r="N7">
        <v>20</v>
      </c>
      <c r="O7" t="s">
        <v>12</v>
      </c>
      <c r="P7">
        <f>0.264172052*N7</f>
        <v>5.2834410399999996</v>
      </c>
      <c r="Q7" t="s">
        <v>13</v>
      </c>
    </row>
    <row r="9" spans="1:17" x14ac:dyDescent="0.2">
      <c r="C9" t="s">
        <v>0</v>
      </c>
      <c r="D9" t="s">
        <v>2</v>
      </c>
      <c r="E9" t="s">
        <v>8</v>
      </c>
      <c r="F9" t="s">
        <v>1</v>
      </c>
      <c r="H9" t="s">
        <v>9</v>
      </c>
      <c r="J9" t="s">
        <v>10</v>
      </c>
      <c r="K9" t="s">
        <v>18</v>
      </c>
      <c r="L9" t="s">
        <v>19</v>
      </c>
      <c r="N9" t="s">
        <v>15</v>
      </c>
      <c r="O9" t="s">
        <v>14</v>
      </c>
      <c r="P9" t="s">
        <v>16</v>
      </c>
      <c r="Q9" t="s">
        <v>0</v>
      </c>
    </row>
    <row r="10" spans="1:17" x14ac:dyDescent="0.2">
      <c r="A10">
        <v>1</v>
      </c>
      <c r="B10" t="s">
        <v>21</v>
      </c>
      <c r="C10">
        <v>7</v>
      </c>
      <c r="D10">
        <f t="shared" ref="D10:D16" si="0">C10/C$17</f>
        <v>5.5292259083728279E-3</v>
      </c>
      <c r="E10">
        <f t="shared" ref="E10:E16" si="1">((A10-0.5*$A$17)/A$17)*$E$7</f>
        <v>0</v>
      </c>
      <c r="F10">
        <f t="shared" ref="F10:F16" si="2">C$17/C10</f>
        <v>180.85714285714286</v>
      </c>
      <c r="G10">
        <f t="shared" ref="G10:G16" si="3">F10/F$17</f>
        <v>0.64771792859036204</v>
      </c>
      <c r="H10">
        <f t="shared" ref="H10:H16" si="4">D$17/D10+(E10*F10)</f>
        <v>180.85714285714286</v>
      </c>
      <c r="I10">
        <f t="shared" ref="I10:I16" si="5">H10/H$17</f>
        <v>0.64771792859036204</v>
      </c>
      <c r="J10">
        <f>I10*L$7</f>
        <v>4.5340255001325342</v>
      </c>
      <c r="K10">
        <v>1</v>
      </c>
      <c r="L10">
        <f>K10*J10</f>
        <v>4.5340255001325342</v>
      </c>
      <c r="N10">
        <f>C10/1.97</f>
        <v>3.5532994923857868</v>
      </c>
      <c r="O10">
        <f>N10*L10/P$7</f>
        <v>3.049291245253519</v>
      </c>
      <c r="P10">
        <f>1.49*O10^0.69</f>
        <v>3.215759150871679</v>
      </c>
      <c r="Q10">
        <f>1.97*P10</f>
        <v>6.3350455272172077</v>
      </c>
    </row>
    <row r="11" spans="1:17" x14ac:dyDescent="0.2">
      <c r="A11">
        <v>2</v>
      </c>
      <c r="B11" t="s">
        <v>11</v>
      </c>
      <c r="C11">
        <v>45</v>
      </c>
      <c r="D11">
        <f t="shared" si="0"/>
        <v>3.5545023696682464E-2</v>
      </c>
      <c r="E11">
        <f t="shared" si="1"/>
        <v>0</v>
      </c>
      <c r="F11">
        <f t="shared" si="2"/>
        <v>28.133333333333333</v>
      </c>
      <c r="G11">
        <f t="shared" si="3"/>
        <v>0.10075612222516743</v>
      </c>
      <c r="H11">
        <f t="shared" si="4"/>
        <v>28.133333333333333</v>
      </c>
      <c r="I11">
        <f t="shared" si="5"/>
        <v>0.10075612222516743</v>
      </c>
      <c r="J11">
        <f t="shared" ref="J11" si="6">I11*L$7</f>
        <v>0.70529285557617205</v>
      </c>
      <c r="K11">
        <v>1</v>
      </c>
      <c r="L11">
        <f t="shared" ref="L11" si="7">K11*J11</f>
        <v>0.70529285557617205</v>
      </c>
      <c r="N11">
        <f t="shared" ref="N11" si="8">C11/1.97</f>
        <v>22.842639593908629</v>
      </c>
      <c r="O11">
        <f t="shared" ref="O11" si="9">N11*L11/P$7</f>
        <v>3.049291245253519</v>
      </c>
      <c r="P11">
        <f t="shared" ref="P11" si="10">1.49*O11^0.69</f>
        <v>3.215759150871679</v>
      </c>
      <c r="Q11">
        <f t="shared" ref="Q11" si="11">1.97*P11</f>
        <v>6.3350455272172077</v>
      </c>
    </row>
    <row r="12" spans="1:17" x14ac:dyDescent="0.2">
      <c r="A12">
        <v>3</v>
      </c>
      <c r="B12" t="s">
        <v>17</v>
      </c>
      <c r="C12">
        <v>50</v>
      </c>
      <c r="D12">
        <f t="shared" si="0"/>
        <v>3.9494470774091628E-2</v>
      </c>
      <c r="E12">
        <f t="shared" si="1"/>
        <v>0</v>
      </c>
      <c r="F12">
        <f t="shared" si="2"/>
        <v>25.32</v>
      </c>
      <c r="G12">
        <f t="shared" si="3"/>
        <v>9.0680510002650691E-2</v>
      </c>
      <c r="H12">
        <f t="shared" si="4"/>
        <v>25.32</v>
      </c>
      <c r="I12">
        <f t="shared" si="5"/>
        <v>9.0680510002650691E-2</v>
      </c>
      <c r="J12">
        <f t="shared" ref="J12:J16" si="12">I12*L$7</f>
        <v>0.63476357001855488</v>
      </c>
      <c r="K12">
        <v>1</v>
      </c>
      <c r="L12">
        <f t="shared" ref="L12" si="13">K12*J12</f>
        <v>0.63476357001855488</v>
      </c>
      <c r="N12">
        <f t="shared" ref="N12" si="14">C12/1.97</f>
        <v>25.380710659898476</v>
      </c>
      <c r="O12">
        <f t="shared" ref="O12" si="15">N12*L12/P$7</f>
        <v>3.049291245253519</v>
      </c>
      <c r="P12">
        <f t="shared" ref="P12" si="16">1.49*O12^0.69</f>
        <v>3.215759150871679</v>
      </c>
      <c r="Q12">
        <f t="shared" ref="Q12" si="17">1.97*P12</f>
        <v>6.3350455272172077</v>
      </c>
    </row>
    <row r="13" spans="1:17" x14ac:dyDescent="0.2">
      <c r="A13">
        <v>4</v>
      </c>
      <c r="B13" t="s">
        <v>22</v>
      </c>
      <c r="C13">
        <v>65</v>
      </c>
      <c r="D13">
        <f t="shared" si="0"/>
        <v>5.1342812006319113E-2</v>
      </c>
      <c r="E13">
        <f t="shared" si="1"/>
        <v>0</v>
      </c>
      <c r="F13">
        <f t="shared" si="2"/>
        <v>19.476923076923075</v>
      </c>
      <c r="G13">
        <f t="shared" si="3"/>
        <v>6.9754238463577437E-2</v>
      </c>
      <c r="H13">
        <f t="shared" si="4"/>
        <v>19.476923076923079</v>
      </c>
      <c r="I13">
        <f t="shared" si="5"/>
        <v>6.975423846357745E-2</v>
      </c>
      <c r="J13">
        <f t="shared" si="12"/>
        <v>0.48827966924504218</v>
      </c>
      <c r="K13">
        <v>2</v>
      </c>
      <c r="L13">
        <f t="shared" ref="L13:L14" si="18">K13*J13</f>
        <v>0.97655933849008436</v>
      </c>
      <c r="N13">
        <f t="shared" ref="N13:N16" si="19">C13/1.97</f>
        <v>32.994923857868024</v>
      </c>
      <c r="O13">
        <f t="shared" ref="O13:O16" si="20">N13*L13/P$7</f>
        <v>6.0985824905070398</v>
      </c>
      <c r="P13">
        <f t="shared" ref="P13:P16" si="21">1.49*O13^0.69</f>
        <v>5.1879312373875655</v>
      </c>
      <c r="Q13">
        <f t="shared" ref="Q13:Q16" si="22">1.97*P13</f>
        <v>10.220224537653504</v>
      </c>
    </row>
    <row r="14" spans="1:17" x14ac:dyDescent="0.2">
      <c r="A14">
        <v>5</v>
      </c>
      <c r="B14" t="s">
        <v>23</v>
      </c>
      <c r="C14">
        <v>69</v>
      </c>
      <c r="D14">
        <f t="shared" si="0"/>
        <v>5.4502369668246446E-2</v>
      </c>
      <c r="E14">
        <f t="shared" si="1"/>
        <v>0</v>
      </c>
      <c r="F14">
        <f t="shared" si="2"/>
        <v>18.347826086956523</v>
      </c>
      <c r="G14">
        <f t="shared" si="3"/>
        <v>6.571051449467441E-2</v>
      </c>
      <c r="H14">
        <f t="shared" si="4"/>
        <v>18.347826086956523</v>
      </c>
      <c r="I14">
        <f t="shared" si="5"/>
        <v>6.571051449467441E-2</v>
      </c>
      <c r="J14">
        <f t="shared" ref="J14" si="23">I14*L$7</f>
        <v>0.45997360146272087</v>
      </c>
      <c r="K14">
        <v>1</v>
      </c>
      <c r="L14">
        <f t="shared" si="18"/>
        <v>0.45997360146272087</v>
      </c>
      <c r="N14">
        <f t="shared" ref="N14" si="24">C14/1.97</f>
        <v>35.025380710659896</v>
      </c>
      <c r="O14">
        <f t="shared" ref="O14" si="25">N14*L14/P$7</f>
        <v>3.049291245253519</v>
      </c>
      <c r="P14">
        <f t="shared" ref="P14" si="26">1.49*O14^0.69</f>
        <v>3.215759150871679</v>
      </c>
      <c r="Q14">
        <f t="shared" ref="Q14" si="27">1.97*P14</f>
        <v>6.3350455272172077</v>
      </c>
    </row>
    <row r="15" spans="1:17" x14ac:dyDescent="0.2">
      <c r="A15">
        <v>6</v>
      </c>
      <c r="B15" t="s">
        <v>24</v>
      </c>
      <c r="C15">
        <v>230</v>
      </c>
      <c r="D15">
        <f t="shared" si="0"/>
        <v>0.18167456556082148</v>
      </c>
      <c r="E15">
        <f t="shared" si="1"/>
        <v>0</v>
      </c>
      <c r="F15">
        <f t="shared" si="2"/>
        <v>5.5043478260869563</v>
      </c>
      <c r="G15">
        <f t="shared" si="3"/>
        <v>1.9713154348402321E-2</v>
      </c>
      <c r="H15">
        <f t="shared" si="4"/>
        <v>5.5043478260869563</v>
      </c>
      <c r="I15">
        <f t="shared" si="5"/>
        <v>1.9713154348402321E-2</v>
      </c>
      <c r="J15">
        <f t="shared" ref="J15" si="28">I15*L$7</f>
        <v>0.13799208043881625</v>
      </c>
      <c r="K15">
        <v>1</v>
      </c>
      <c r="L15">
        <f t="shared" ref="L15" si="29">K15*J15</f>
        <v>0.13799208043881625</v>
      </c>
      <c r="N15">
        <f t="shared" ref="N15" si="30">C15/1.97</f>
        <v>116.751269035533</v>
      </c>
      <c r="O15">
        <f t="shared" ref="O15" si="31">N15*L15/P$7</f>
        <v>3.049291245253519</v>
      </c>
      <c r="P15">
        <f t="shared" ref="P15" si="32">1.49*O15^0.69</f>
        <v>3.215759150871679</v>
      </c>
      <c r="Q15">
        <f t="shared" ref="Q15" si="33">1.97*P15</f>
        <v>6.3350455272172077</v>
      </c>
    </row>
    <row r="16" spans="1:17" x14ac:dyDescent="0.2">
      <c r="A16">
        <v>7</v>
      </c>
      <c r="B16" t="s">
        <v>25</v>
      </c>
      <c r="C16">
        <v>800</v>
      </c>
      <c r="D16">
        <f t="shared" si="0"/>
        <v>0.63191153238546605</v>
      </c>
      <c r="E16">
        <f t="shared" si="1"/>
        <v>0</v>
      </c>
      <c r="F16">
        <f t="shared" si="2"/>
        <v>1.5825</v>
      </c>
      <c r="G16">
        <f t="shared" si="3"/>
        <v>5.6675318751656682E-3</v>
      </c>
      <c r="H16">
        <f t="shared" si="4"/>
        <v>1.5825</v>
      </c>
      <c r="I16">
        <f t="shared" si="5"/>
        <v>5.6675318751656682E-3</v>
      </c>
      <c r="J16">
        <f t="shared" si="12"/>
        <v>3.967272312615968E-2</v>
      </c>
      <c r="K16">
        <v>2</v>
      </c>
      <c r="L16">
        <f t="shared" ref="L16" si="34">K16*J16</f>
        <v>7.934544625231936E-2</v>
      </c>
      <c r="N16">
        <f t="shared" si="19"/>
        <v>406.09137055837562</v>
      </c>
      <c r="O16">
        <f t="shared" si="20"/>
        <v>6.098582490507038</v>
      </c>
      <c r="P16">
        <f t="shared" si="21"/>
        <v>5.1879312373875655</v>
      </c>
      <c r="Q16">
        <f t="shared" si="22"/>
        <v>10.220224537653504</v>
      </c>
    </row>
    <row r="17" spans="1:17" x14ac:dyDescent="0.2">
      <c r="A17">
        <v>8</v>
      </c>
      <c r="C17">
        <f>SUM(C10:C16)</f>
        <v>1266</v>
      </c>
      <c r="D17">
        <f>SUM(D10:D16)</f>
        <v>1</v>
      </c>
      <c r="F17">
        <f>SUM(F10:F16)</f>
        <v>279.22207318044275</v>
      </c>
      <c r="G17">
        <f>SUM(G10:G16)</f>
        <v>0.99999999999999989</v>
      </c>
      <c r="H17">
        <f>SUM(H10:H16)</f>
        <v>279.22207318044275</v>
      </c>
      <c r="I17">
        <f>SUM(I10:I16)</f>
        <v>0.99999999999999989</v>
      </c>
      <c r="J17">
        <f>SUM(J10:J16)</f>
        <v>6.9999999999999991</v>
      </c>
      <c r="L17">
        <f>SUM(L10:L16)</f>
        <v>7.5279523923712013</v>
      </c>
      <c r="O17">
        <f>SUM(O10:O16)</f>
        <v>27.443621207281677</v>
      </c>
      <c r="P17">
        <f>SUM(P10:P16)</f>
        <v>26.454658229133528</v>
      </c>
      <c r="Q17">
        <f>SUM(Q10:Q16)</f>
        <v>52.11567671139305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Malt bill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2017-10-09T12:08:15Z</dcterms:created>
  <dcterms:modified xsi:type="dcterms:W3CDTF">2018-07-30T06:55:00Z</dcterms:modified>
</cp:coreProperties>
</file>