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kro/Kit/Bryg/src/art/beer/design/excel/"/>
    </mc:Choice>
  </mc:AlternateContent>
  <xr:revisionPtr revIDLastSave="0" documentId="13_ncr:1_{756E0C9E-65F3-E94F-B94B-2C68B12936BA}" xr6:coauthVersionLast="31" xr6:coauthVersionMax="31" xr10:uidLastSave="{00000000-0000-0000-0000-000000000000}"/>
  <bookViews>
    <workbookView xWindow="0" yWindow="460" windowWidth="28800" windowHeight="16720" tabRatio="500" xr2:uid="{00000000-000D-0000-FFFF-FFFF00000000}"/>
  </bookViews>
  <sheets>
    <sheet name="Dad's Dubbel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N7" i="1"/>
  <c r="E17" i="1" l="1"/>
  <c r="C18" i="1"/>
  <c r="D16" i="1" s="1"/>
  <c r="D10" i="1"/>
  <c r="D11" i="1"/>
  <c r="D12" i="1"/>
  <c r="D13" i="1"/>
  <c r="D14" i="1"/>
  <c r="D15" i="1"/>
  <c r="E10" i="1"/>
  <c r="F10" i="1"/>
  <c r="E11" i="1"/>
  <c r="F11" i="1"/>
  <c r="E12" i="1"/>
  <c r="F12" i="1"/>
  <c r="E13" i="1"/>
  <c r="E14" i="1"/>
  <c r="E15" i="1"/>
  <c r="F15" i="1"/>
  <c r="E16" i="1"/>
  <c r="F14" i="1" l="1"/>
  <c r="F13" i="1"/>
  <c r="F17" i="1"/>
  <c r="D17" i="1"/>
  <c r="D18" i="1"/>
  <c r="F16" i="1"/>
  <c r="H13" i="1" l="1"/>
  <c r="H11" i="1"/>
  <c r="H14" i="1"/>
  <c r="H16" i="1"/>
  <c r="H17" i="1"/>
  <c r="H12" i="1"/>
  <c r="H15" i="1"/>
  <c r="H10" i="1"/>
  <c r="F18" i="1"/>
  <c r="G17" i="1" l="1"/>
  <c r="G11" i="1"/>
  <c r="G12" i="1"/>
  <c r="G13" i="1"/>
  <c r="G15" i="1"/>
  <c r="G14" i="1"/>
  <c r="G10" i="1"/>
  <c r="H18" i="1"/>
  <c r="I15" i="1" s="1"/>
  <c r="J15" i="1" s="1"/>
  <c r="M15" i="1" s="1"/>
  <c r="N15" i="1" s="1"/>
  <c r="O15" i="1" s="1"/>
  <c r="G16" i="1"/>
  <c r="I10" i="1" l="1"/>
  <c r="I13" i="1"/>
  <c r="J13" i="1" s="1"/>
  <c r="M13" i="1" s="1"/>
  <c r="N13" i="1" s="1"/>
  <c r="O13" i="1" s="1"/>
  <c r="I11" i="1"/>
  <c r="J11" i="1" s="1"/>
  <c r="M11" i="1" s="1"/>
  <c r="N11" i="1" s="1"/>
  <c r="O11" i="1" s="1"/>
  <c r="G18" i="1"/>
  <c r="I14" i="1"/>
  <c r="J14" i="1" s="1"/>
  <c r="M14" i="1" s="1"/>
  <c r="N14" i="1" s="1"/>
  <c r="O14" i="1" s="1"/>
  <c r="I16" i="1"/>
  <c r="J16" i="1" s="1"/>
  <c r="M16" i="1" s="1"/>
  <c r="N16" i="1" s="1"/>
  <c r="O16" i="1" s="1"/>
  <c r="I17" i="1"/>
  <c r="J17" i="1" s="1"/>
  <c r="M17" i="1" s="1"/>
  <c r="N17" i="1" s="1"/>
  <c r="O17" i="1" s="1"/>
  <c r="I12" i="1"/>
  <c r="J12" i="1" s="1"/>
  <c r="M12" i="1" s="1"/>
  <c r="N12" i="1" s="1"/>
  <c r="O12" i="1" s="1"/>
  <c r="J10" i="1" l="1"/>
  <c r="M10" i="1" s="1"/>
  <c r="N10" i="1" s="1"/>
  <c r="I18" i="1"/>
  <c r="N18" i="1" l="1"/>
  <c r="O10" i="1"/>
  <c r="O18" i="1" s="1"/>
  <c r="M18" i="1"/>
  <c r="J18" i="1"/>
</calcChain>
</file>

<file path=xl/sharedStrings.xml><?xml version="1.0" encoding="utf-8"?>
<sst xmlns="http://schemas.openxmlformats.org/spreadsheetml/2006/main" count="25" uniqueCount="24">
  <si>
    <t>EBC</t>
  </si>
  <si>
    <t>Inverse EBC points</t>
  </si>
  <si>
    <t>EBC %</t>
  </si>
  <si>
    <t>kg</t>
  </si>
  <si>
    <t xml:space="preserve">Assumption: </t>
  </si>
  <si>
    <t>Taste is linear to EBC (maybe not true, but it might guide a bit).</t>
  </si>
  <si>
    <t>Implies:</t>
  </si>
  <si>
    <t>Distribute malt mass via even EBC contribution per malt (aka. Taste per malt).</t>
  </si>
  <si>
    <t>Modifier</t>
  </si>
  <si>
    <t>Inverse EBC points Modified</t>
  </si>
  <si>
    <t>Mass</t>
  </si>
  <si>
    <t>Carafa III</t>
  </si>
  <si>
    <t>Black Malt</t>
  </si>
  <si>
    <t>Special B</t>
  </si>
  <si>
    <t>Brown Malt</t>
  </si>
  <si>
    <t>Abbey Malt</t>
  </si>
  <si>
    <t>CaraPils</t>
  </si>
  <si>
    <t>Pale Malt</t>
  </si>
  <si>
    <t>Pils</t>
  </si>
  <si>
    <t>L</t>
  </si>
  <si>
    <t>gal.</t>
  </si>
  <si>
    <t>MCU</t>
  </si>
  <si>
    <t>SRM</t>
  </si>
  <si>
    <t>D. Morey SRM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</si>
</sst>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8"/>
  <sheetViews>
    <sheetView tabSelected="1" workbookViewId="0">
      <selection activeCell="B17" sqref="B17"/>
    </sheetView>
  </sheetViews>
  <sheetFormatPr baseColWidth="10" defaultRowHeight="16" x14ac:dyDescent="0.2"/>
  <cols>
    <col min="2" max="2" width="19.83203125" customWidth="1"/>
    <col min="6" max="7" width="16.6640625" customWidth="1"/>
    <col min="8" max="8" width="24.1640625" customWidth="1"/>
    <col min="9" max="9" width="18.6640625" customWidth="1"/>
    <col min="14" max="14" width="12.6640625" customWidth="1"/>
  </cols>
  <sheetData>
    <row r="3" spans="1:15" x14ac:dyDescent="0.2">
      <c r="A3" t="s">
        <v>4</v>
      </c>
      <c r="C3" t="s">
        <v>5</v>
      </c>
    </row>
    <row r="5" spans="1:15" x14ac:dyDescent="0.2">
      <c r="A5" t="s">
        <v>6</v>
      </c>
      <c r="C5" t="s">
        <v>7</v>
      </c>
    </row>
    <row r="7" spans="1:15" x14ac:dyDescent="0.2">
      <c r="E7">
        <v>2.5</v>
      </c>
      <c r="J7">
        <v>7</v>
      </c>
      <c r="K7" t="s">
        <v>3</v>
      </c>
      <c r="L7">
        <v>20</v>
      </c>
      <c r="M7" t="s">
        <v>19</v>
      </c>
      <c r="N7">
        <f>0.264172052*L7</f>
        <v>5.2834410399999996</v>
      </c>
      <c r="O7" t="s">
        <v>20</v>
      </c>
    </row>
    <row r="9" spans="1:15" x14ac:dyDescent="0.2">
      <c r="C9" t="s">
        <v>0</v>
      </c>
      <c r="D9" t="s">
        <v>2</v>
      </c>
      <c r="E9" t="s">
        <v>8</v>
      </c>
      <c r="F9" t="s">
        <v>1</v>
      </c>
      <c r="H9" t="s">
        <v>9</v>
      </c>
      <c r="J9" t="s">
        <v>10</v>
      </c>
      <c r="L9" t="s">
        <v>22</v>
      </c>
      <c r="M9" t="s">
        <v>21</v>
      </c>
      <c r="N9" t="s">
        <v>23</v>
      </c>
      <c r="O9" t="s">
        <v>0</v>
      </c>
    </row>
    <row r="10" spans="1:15" x14ac:dyDescent="0.2">
      <c r="A10">
        <v>1</v>
      </c>
      <c r="B10" t="s">
        <v>18</v>
      </c>
      <c r="C10">
        <v>3</v>
      </c>
      <c r="D10">
        <f t="shared" ref="D10:D17" si="0">C10/C$18</f>
        <v>1.0087424344317419E-3</v>
      </c>
      <c r="E10">
        <f t="shared" ref="E10:E17" si="1">((A10-0.5*$A$18)/A$18)*$E$7</f>
        <v>-0.97222222222222221</v>
      </c>
      <c r="F10">
        <f t="shared" ref="F10:F17" si="2">C$18/C10</f>
        <v>991.33333333333337</v>
      </c>
      <c r="G10">
        <f t="shared" ref="G10:G17" si="3">F10/F$18</f>
        <v>0.43308092205771914</v>
      </c>
      <c r="H10">
        <f t="shared" ref="H10:H17" si="4">D$18/D10+(E10*F10)</f>
        <v>27.537037037036953</v>
      </c>
      <c r="I10">
        <f t="shared" ref="I10:I17" si="5">H10/H$18</f>
        <v>4.3147461276287206E-2</v>
      </c>
      <c r="J10">
        <f>I10*J$7</f>
        <v>0.30203222893401044</v>
      </c>
      <c r="L10">
        <f>C10/1.97</f>
        <v>1.5228426395939088</v>
      </c>
      <c r="M10">
        <f>L10*J10/N$7</f>
        <v>8.7054545185631563E-2</v>
      </c>
      <c r="N10">
        <f>1.49*M10^0.69</f>
        <v>0.2764664077180311</v>
      </c>
      <c r="O10">
        <f>1.97*N10</f>
        <v>0.54463882320452128</v>
      </c>
    </row>
    <row r="11" spans="1:15" x14ac:dyDescent="0.2">
      <c r="A11">
        <v>2</v>
      </c>
      <c r="B11" t="s">
        <v>16</v>
      </c>
      <c r="C11">
        <v>4</v>
      </c>
      <c r="D11">
        <f t="shared" si="0"/>
        <v>1.3449899125756557E-3</v>
      </c>
      <c r="E11">
        <f t="shared" si="1"/>
        <v>-0.69444444444444442</v>
      </c>
      <c r="F11">
        <f t="shared" si="2"/>
        <v>743.5</v>
      </c>
      <c r="G11">
        <f t="shared" si="3"/>
        <v>0.32481069154328934</v>
      </c>
      <c r="H11">
        <f t="shared" si="4"/>
        <v>227.18055555555554</v>
      </c>
      <c r="I11">
        <f t="shared" si="5"/>
        <v>0.35596655552937057</v>
      </c>
      <c r="J11">
        <f t="shared" ref="J11:J17" si="6">I11*J$7</f>
        <v>2.491765888705594</v>
      </c>
      <c r="L11">
        <f t="shared" ref="L11:L17" si="7">C11/1.97</f>
        <v>2.030456852791878</v>
      </c>
      <c r="M11">
        <f t="shared" ref="M11:M17" si="8">L11*J11/N$7</f>
        <v>0.9575999970419502</v>
      </c>
      <c r="N11">
        <f t="shared" ref="N11:N17" si="9">1.49*M11^0.69</f>
        <v>1.4461166362005204</v>
      </c>
      <c r="O11">
        <f t="shared" ref="O11:O17" si="10">1.97*N11</f>
        <v>2.8488497733150253</v>
      </c>
    </row>
    <row r="12" spans="1:15" x14ac:dyDescent="0.2">
      <c r="A12">
        <v>3</v>
      </c>
      <c r="B12" t="s">
        <v>17</v>
      </c>
      <c r="C12">
        <v>7</v>
      </c>
      <c r="D12">
        <f t="shared" si="0"/>
        <v>2.3537323470073975E-3</v>
      </c>
      <c r="E12">
        <f t="shared" si="1"/>
        <v>-0.41666666666666663</v>
      </c>
      <c r="F12">
        <f t="shared" si="2"/>
        <v>424.85714285714283</v>
      </c>
      <c r="G12">
        <f t="shared" si="3"/>
        <v>0.18560610945330819</v>
      </c>
      <c r="H12">
        <f t="shared" si="4"/>
        <v>247.83333333333334</v>
      </c>
      <c r="I12">
        <f t="shared" si="5"/>
        <v>0.38832715148658609</v>
      </c>
      <c r="J12">
        <f t="shared" si="6"/>
        <v>2.7182900604061024</v>
      </c>
      <c r="L12">
        <f t="shared" si="7"/>
        <v>3.5532994923857868</v>
      </c>
      <c r="M12">
        <f t="shared" si="8"/>
        <v>1.8281454488982682</v>
      </c>
      <c r="N12">
        <f t="shared" si="9"/>
        <v>2.2592988585148785</v>
      </c>
      <c r="O12">
        <f t="shared" si="10"/>
        <v>4.4508187512743103</v>
      </c>
    </row>
    <row r="13" spans="1:15" x14ac:dyDescent="0.2">
      <c r="A13">
        <v>4</v>
      </c>
      <c r="B13" t="s">
        <v>15</v>
      </c>
      <c r="C13">
        <v>45</v>
      </c>
      <c r="D13">
        <f t="shared" si="0"/>
        <v>1.5131136516476126E-2</v>
      </c>
      <c r="E13">
        <f t="shared" si="1"/>
        <v>-0.1388888888888889</v>
      </c>
      <c r="F13">
        <f t="shared" si="2"/>
        <v>66.088888888888889</v>
      </c>
      <c r="G13">
        <f t="shared" si="3"/>
        <v>2.8872061470514607E-2</v>
      </c>
      <c r="H13">
        <f t="shared" si="4"/>
        <v>56.909876543209876</v>
      </c>
      <c r="I13">
        <f t="shared" si="5"/>
        <v>8.9171419970993843E-2</v>
      </c>
      <c r="J13">
        <f t="shared" si="6"/>
        <v>0.62419993979695687</v>
      </c>
      <c r="L13">
        <f t="shared" si="7"/>
        <v>22.842639593908629</v>
      </c>
      <c r="M13">
        <f t="shared" si="8"/>
        <v>2.698690900754587</v>
      </c>
      <c r="N13">
        <f t="shared" si="9"/>
        <v>2.9558469172596307</v>
      </c>
      <c r="O13">
        <f t="shared" si="10"/>
        <v>5.8230184270014727</v>
      </c>
    </row>
    <row r="14" spans="1:15" x14ac:dyDescent="0.2">
      <c r="A14">
        <v>5</v>
      </c>
      <c r="B14" t="s">
        <v>14</v>
      </c>
      <c r="C14">
        <v>65</v>
      </c>
      <c r="D14">
        <f t="shared" si="0"/>
        <v>2.1856086079354405E-2</v>
      </c>
      <c r="E14">
        <f t="shared" si="1"/>
        <v>0.1388888888888889</v>
      </c>
      <c r="F14">
        <f t="shared" si="2"/>
        <v>45.753846153846155</v>
      </c>
      <c r="G14">
        <f t="shared" si="3"/>
        <v>1.9988350248817805E-2</v>
      </c>
      <c r="H14">
        <f t="shared" si="4"/>
        <v>52.108547008547006</v>
      </c>
      <c r="I14">
        <f t="shared" si="5"/>
        <v>8.1648272876666816E-2</v>
      </c>
      <c r="J14">
        <f t="shared" si="6"/>
        <v>0.57153791013666777</v>
      </c>
      <c r="L14">
        <f t="shared" si="7"/>
        <v>32.994923857868024</v>
      </c>
      <c r="M14">
        <f t="shared" si="8"/>
        <v>3.5692363526109059</v>
      </c>
      <c r="N14">
        <f t="shared" si="9"/>
        <v>3.5847859657568812</v>
      </c>
      <c r="O14">
        <f t="shared" si="10"/>
        <v>7.0620283525410557</v>
      </c>
    </row>
    <row r="15" spans="1:15" x14ac:dyDescent="0.2">
      <c r="A15">
        <v>6</v>
      </c>
      <c r="B15" t="s">
        <v>13</v>
      </c>
      <c r="C15">
        <v>230</v>
      </c>
      <c r="D15">
        <f t="shared" si="0"/>
        <v>7.7336919973100202E-2</v>
      </c>
      <c r="E15">
        <f t="shared" si="1"/>
        <v>0.41666666666666663</v>
      </c>
      <c r="F15">
        <f t="shared" si="2"/>
        <v>12.930434782608696</v>
      </c>
      <c r="G15">
        <f t="shared" si="3"/>
        <v>5.6488815920572059E-3</v>
      </c>
      <c r="H15">
        <f t="shared" si="4"/>
        <v>18.318115942028985</v>
      </c>
      <c r="I15">
        <f t="shared" si="5"/>
        <v>2.8702441631617229E-2</v>
      </c>
      <c r="J15">
        <f t="shared" si="6"/>
        <v>0.20091709142132061</v>
      </c>
      <c r="L15">
        <f t="shared" si="7"/>
        <v>116.751269035533</v>
      </c>
      <c r="M15">
        <f t="shared" si="8"/>
        <v>4.4397818044672235</v>
      </c>
      <c r="N15">
        <f t="shared" si="9"/>
        <v>4.1674057924875285</v>
      </c>
      <c r="O15">
        <f t="shared" si="10"/>
        <v>8.2097894112004308</v>
      </c>
    </row>
    <row r="16" spans="1:15" x14ac:dyDescent="0.2">
      <c r="A16">
        <v>7</v>
      </c>
      <c r="B16" t="s">
        <v>12</v>
      </c>
      <c r="C16">
        <v>1220</v>
      </c>
      <c r="D16">
        <f t="shared" si="0"/>
        <v>0.410221923335575</v>
      </c>
      <c r="E16">
        <f t="shared" si="1"/>
        <v>0.69444444444444442</v>
      </c>
      <c r="F16">
        <f t="shared" si="2"/>
        <v>2.4377049180327868</v>
      </c>
      <c r="G16">
        <f t="shared" si="3"/>
        <v>1.064953087027178E-3</v>
      </c>
      <c r="H16">
        <f t="shared" si="4"/>
        <v>4.1305555555555555</v>
      </c>
      <c r="I16">
        <f t="shared" si="5"/>
        <v>6.4721191914431011E-3</v>
      </c>
      <c r="J16">
        <f t="shared" si="6"/>
        <v>4.5304834340101706E-2</v>
      </c>
      <c r="L16">
        <f t="shared" si="7"/>
        <v>619.28934010152284</v>
      </c>
      <c r="M16">
        <f t="shared" si="8"/>
        <v>5.3103272563235411</v>
      </c>
      <c r="N16">
        <f t="shared" si="9"/>
        <v>4.7154153801845515</v>
      </c>
      <c r="O16">
        <f t="shared" si="10"/>
        <v>9.2893682989635664</v>
      </c>
    </row>
    <row r="17" spans="1:15" x14ac:dyDescent="0.2">
      <c r="A17">
        <v>8</v>
      </c>
      <c r="B17" t="s">
        <v>11</v>
      </c>
      <c r="C17" s="1">
        <v>1400</v>
      </c>
      <c r="D17" s="1">
        <f t="shared" si="0"/>
        <v>0.47074646940147946</v>
      </c>
      <c r="E17" s="1">
        <f t="shared" si="1"/>
        <v>0.97222222222222221</v>
      </c>
      <c r="F17" s="1">
        <f t="shared" si="2"/>
        <v>2.1242857142857141</v>
      </c>
      <c r="G17" s="1">
        <f t="shared" si="3"/>
        <v>9.2803054726654083E-4</v>
      </c>
      <c r="H17" s="1">
        <f t="shared" si="4"/>
        <v>4.1895634920634919</v>
      </c>
      <c r="I17" s="1">
        <f t="shared" si="5"/>
        <v>6.5645780370351455E-3</v>
      </c>
      <c r="J17" s="1">
        <f t="shared" si="6"/>
        <v>4.5952046259246017E-2</v>
      </c>
      <c r="L17" s="1">
        <f t="shared" si="7"/>
        <v>710.65989847715741</v>
      </c>
      <c r="M17" s="1">
        <f t="shared" si="8"/>
        <v>6.1808727081798605</v>
      </c>
      <c r="N17" s="1">
        <f t="shared" si="9"/>
        <v>5.2361325281695867</v>
      </c>
      <c r="O17" s="1">
        <f t="shared" si="10"/>
        <v>10.315181080494085</v>
      </c>
    </row>
    <row r="18" spans="1:15" x14ac:dyDescent="0.2">
      <c r="A18">
        <v>9</v>
      </c>
      <c r="C18">
        <f>SUM(C10:C17)</f>
        <v>2974</v>
      </c>
      <c r="D18">
        <f>SUM(D10:D17)</f>
        <v>1</v>
      </c>
      <c r="F18">
        <f>SUM(F10:F17)</f>
        <v>2289.0256366481385</v>
      </c>
      <c r="G18">
        <f>SUM(G10:G17)</f>
        <v>1</v>
      </c>
      <c r="H18">
        <f>SUM(H10:H17)</f>
        <v>638.20758446733078</v>
      </c>
      <c r="I18">
        <f>SUM(I10:I17)</f>
        <v>1.0000000000000002</v>
      </c>
      <c r="J18">
        <f>SUM(J10:J17)</f>
        <v>6.9999999999999991</v>
      </c>
      <c r="M18">
        <f>SUM(M10:M17)</f>
        <v>25.07170901346197</v>
      </c>
      <c r="N18">
        <f t="shared" ref="N18:O18" si="11">SUM(N10:N17)</f>
        <v>24.641468486291611</v>
      </c>
      <c r="O18">
        <f t="shared" si="11"/>
        <v>48.54369291799447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Dad's Dubbel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2017-10-09T12:08:15Z</dcterms:created>
  <dcterms:modified xsi:type="dcterms:W3CDTF">2018-04-04T06:43:25Z</dcterms:modified>
</cp:coreProperties>
</file>