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culator" sheetId="1" r:id="rId4"/>
    <sheet state="visible" name="Evaluation"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Your offer price to the seller.
</t>
      </text>
    </comment>
    <comment authorId="0" ref="F3">
      <text>
        <t xml:space="preserve">This is the total amount that a buyer will be putting into the property to acquire it.</t>
      </text>
    </comment>
    <comment authorId="0" ref="H3">
      <text>
        <t xml:space="preserve">The total entry fee percentage in relation to the purchase price for the house. We like this to stay under 20%, but you may be able to go a little bit higher. The lower this number, the better. If there is high cash flow and low interest, we can definitely go above 20% entry fee by stacking on a high assignment.</t>
      </text>
    </comment>
    <comment authorId="0" ref="A4">
      <text>
        <t xml:space="preserve">The listed price on Zillow, or the MLS. This is what the asking price the seller has set for the property.</t>
      </text>
    </comment>
    <comment authorId="0" ref="C4">
      <text>
        <t xml:space="preserve">The amount more or less that the seller gets. So they would be getting 20% more if they take our deal on a seller finance deal as an example.
</t>
      </text>
    </comment>
    <comment authorId="0" ref="J4">
      <text>
        <t xml:space="preserve">The real estate agent's commission. If it's just a seller's agent, typical commission is 3%. If both buyer + seller agent, it is 6%. You will need to ask the realtor for what their specific commission is as it can be different every time.</t>
      </text>
    </comment>
    <comment authorId="0" ref="K4">
      <text>
        <t xml:space="preserve">The agent's commission amount based on the purchase price for the property. </t>
      </text>
    </comment>
    <comment authorId="0" ref="L4">
      <text>
        <t xml:space="preserve">The amount of money the seller will be getting out of the down payment amount. </t>
      </text>
    </comment>
    <comment authorId="0" ref="D5">
      <text>
        <t xml:space="preserve">These are the types of offers we can make on the creative side.
Seller finance = No Mortgage | Free &amp; Clear
Subto = There is a mortgage that is close to their asking price
Hybrid = Mortgage is far from asking price, so we can seller finance the entire home, but we subtract the mortgage from the seller's monthly payments.</t>
      </text>
    </comment>
    <comment authorId="0" ref="F5">
      <text>
        <t xml:space="preserve">Any costs for fixes on the property, such as new roofing, paint, new floors, etc. This has to be estimated with experience. Feel free to ask someone in chat what a rehab might cost.</t>
      </text>
    </comment>
    <comment authorId="0" ref="A6">
      <text>
        <t xml:space="preserve">This is automatically calculated by subtracting the down payment from the purchase price. This is the amount leftover that we can make payments on.</t>
      </text>
    </comment>
    <comment authorId="0" ref="F6">
      <text>
        <t xml:space="preserve">This is the amount that is made on a deal! You can estimate this amount. This amount will also be split, 60% to you, and 40% to HMHW!</t>
      </text>
    </comment>
    <comment authorId="0" ref="H6">
      <text>
        <t xml:space="preserve">This is your split of the deal! You still get the majority of the profit!</t>
      </text>
    </comment>
    <comment authorId="0" ref="A7">
      <text>
        <t xml:space="preserve">Amount an end buyer will have to put into the property to give to the seller. We want to keep this below 15%.</t>
      </text>
    </comment>
    <comment authorId="0" ref="D7">
      <text>
        <t xml:space="preserve">Try to stay under 15%. We can start at a down payment of around 6.5% on a seller finance deal.</t>
      </text>
    </comment>
    <comment authorId="0" ref="F7">
      <text>
        <t xml:space="preserve">This is the cost to close on a property with a Title Company, or a Trust company. It can be anywhere from 1%-2% the total cost of the property. We automatically estimate this at 2%!</t>
      </text>
    </comment>
    <comment authorId="0" ref="A8">
      <text>
        <t xml:space="preserve">This is how lenders and banks make money while giving loans. If a property has a 5% interest rate, that means on a $100k property, you're paying $5,000 in interest. The more you pay towards the principal, the lower your interest will be. It is always based off of the remaining principle.</t>
      </text>
    </comment>
    <comment authorId="0" ref="A9">
      <text>
        <t xml:space="preserve">This is the calculation for our monthly payments until we pay off the loan on a specific monthly payment. The example of this is a 30 year amortization, means we would take 30 years to pay off the loan. 
Term length = Months to pay it off
Amortization = Years to pay it off
Typical term length is 360 months. Typical Amortization is 30 years. They are very similar.
</t>
      </text>
    </comment>
    <comment authorId="0" ref="D9">
      <text>
        <t xml:space="preserve">Very rarely will you use this. This means our payments are towards interest only every month, and we do not touch the principle. It typically is better to touch the principle than to not touch it at all. 
You may see higher cash flow on an interest only loan as you are not touching principle, because it is better for short term.</t>
      </text>
    </comment>
    <comment authorId="0" ref="A10">
      <text>
        <t xml:space="preserve">This is automatically calculated to today's date. This does not typically need to change at all.</t>
      </text>
    </comment>
    <comment authorId="0" ref="A11">
      <text>
        <t xml:space="preserve">The $ amount of monthly payments the buyer will make to the seller. When you change the amortization, this will automatically change and calculate.</t>
      </text>
    </comment>
    <comment authorId="0" ref="H11">
      <text>
        <t xml:space="preserve">The amount of money the property generates after all expenses. This is (Rent * 0.8) - PITI - Other = Cash Flow</t>
      </text>
    </comment>
    <comment authorId="0" ref="A12">
      <text>
        <t xml:space="preserve">The same as the monthly payment, but annually. This is to show how much the seller would make in one year.</t>
      </text>
    </comment>
    <comment authorId="0" ref="F12">
      <text>
        <t xml:space="preserve">Also known as COC, Gross Yield, or Cap Rate. In a sense, it means that the amount of money a buyer puts in, how much of that in a year can they get back. If a buyer puts in $20k, and in a year they can get back $4k after expenses, this means they have a 20% COC. 
Before we add in our assignment fee, we want to be above 20% COC. After adding in an assignment fee, we can be at a few different points. We can be right at 20% COC, or between 12-15% COC. </t>
      </text>
    </comment>
    <comment authorId="0" ref="B15">
      <text>
        <t xml:space="preserve">The estimated monthly payment found on Propstream. This is to the right on the loan.</t>
      </text>
    </comment>
    <comment authorId="0" ref="C15">
      <text>
        <t xml:space="preserve">This is the interest rate found on Propstream. This is in the middle of the loan.</t>
      </text>
    </comment>
    <comment authorId="0" ref="D15">
      <text>
        <t xml:space="preserve">This is the original loan amount. Also found in the very right of the loan on Propstream.
</t>
      </text>
    </comment>
    <comment authorId="0" ref="A16">
      <text>
        <t xml:space="preserve">These are the loans the seller has on their properties. You can find this via Propstream under the Mortgage information tab. They can have multiple, and you will place them here.
You can use Propwire to identify if there is a loan on a property, but it does not tell you the interest rate.</t>
      </text>
    </comment>
    <comment authorId="0" ref="H16">
      <text>
        <t xml:space="preserve">The monthly rent for the property. You can use Zillow Long Term Rental Estimator. Scroll a little bit down to where the map is, click on Active Rentals, and uncheck the box. Now you can look at comparisons that are in the area that already have a tenant in them!</t>
      </text>
    </comment>
    <comment authorId="0" ref="F18">
      <text>
        <t xml:space="preserve">Total operating expenses on the property. This adds up all expenses together.</t>
      </text>
    </comment>
    <comment authorId="0" ref="A19">
      <text>
        <t xml:space="preserve">Automatically calculated by subtracting the purchase price from the total loan balance. This would be the amount we can do as a down payment.</t>
      </text>
    </comment>
    <comment authorId="0" ref="F19">
      <text>
        <t xml:space="preserve">The same info as the "Mortgage Info". It is automatically calculated.</t>
      </text>
    </comment>
    <comment authorId="0" ref="A20">
      <text>
        <t xml:space="preserve">All the loans totaled up together.</t>
      </text>
    </comment>
    <comment authorId="0" ref="D20">
      <text>
        <t xml:space="preserve">Total loan balance on the property. This adds up all the loans that are leftover.
</t>
      </text>
    </comment>
    <comment authorId="0" ref="F20">
      <text>
        <t xml:space="preserve">The total monthly payment for all subject to loans we would take over.</t>
      </text>
    </comment>
    <comment authorId="0" ref="A21">
      <text>
        <t xml:space="preserve">A balloon functions as when you release a balloon in the sky, it rises until a certain point and then pops. It is similar in real estate. When we have a balloon, we pay the principal of the loan until we are at that balloon year. Once that balloon has popped/ended, we are to pay the outstanding balance amount of the principal. Interest does not go towards a balloon. You can see how a balloon functions below.</t>
      </text>
    </comment>
    <comment authorId="0" ref="F21">
      <text>
        <t xml:space="preserve">The insurance on the property. You can find this via under the Zillow listing after scrolling down a little bit, or in Buy Box Cartel after clicking Go Creative.</t>
      </text>
    </comment>
    <comment authorId="0" ref="F22">
      <text>
        <t xml:space="preserve">The tax on the property. You can find this via under the Zillow listing after scrolling down a little bit, or in Buy Box Cartel after clicking Go Creative. You can also find it under Propstream with the Tax Information Tab. You will need to divide it by 12 to put it in the monthly expense.</t>
      </text>
    </comment>
    <comment authorId="0" ref="F23">
      <text>
        <t xml:space="preserve">You can find this via BuyBoxCartel, or by calling the realtor.</t>
      </text>
    </comment>
    <comment authorId="0" ref="A24">
      <text>
        <t xml:space="preserve">A balloon functions as when you release a balloon in the sky, it rises until a certain point and then pops. It is similar in real estate. When we have a balloon, we pay the principal of the loan until we are at that balloon year. Once that balloon has popped/ended, we are to pay the outstanding balance amount of the principal. Interest does not go towards a balloon. You can see how a balloon functions below.</t>
      </text>
    </comment>
    <comment authorId="0" ref="F24">
      <text>
        <t xml:space="preserve">Any other expenses on the property that are monthly, such as solar panel loans, etc. </t>
      </text>
    </comment>
    <comment authorId="0" ref="A25">
      <text>
        <t xml:space="preserve">This is the amount of years until we must pay with a balloon.</t>
      </text>
    </comment>
    <comment authorId="0" ref="F25">
      <text>
        <t xml:space="preserve">Takes a percentage (usually 5-10%) off the top for maintenance. This allows us to save a bit of the rental income for any damages or fixes.</t>
      </text>
    </comment>
    <comment authorId="0" ref="A26">
      <text>
        <t xml:space="preserve">The date at which the balloon would end.
</t>
      </text>
    </comment>
    <comment authorId="0" ref="F26">
      <text>
        <t xml:space="preserve">Takes a percentage off the top for management. We leave this at 10% because a management company typically takes 10%.</t>
      </text>
    </comment>
    <comment authorId="0" ref="A27">
      <text>
        <t xml:space="preserve">Total amount of interest paid within the balloon period.
</t>
      </text>
    </comment>
    <comment authorId="0" ref="F27">
      <text>
        <t xml:space="preserve">This takes a percentage (usually 5%) off the top of the rent to include if we can't rent the property out. Maintenance does include Vacancy in most cases at 10%.</t>
      </text>
    </comment>
    <comment authorId="0" ref="A28">
      <text>
        <t xml:space="preserve">Total amount of principal paid during the balloon period.
</t>
      </text>
    </comment>
    <comment authorId="0" ref="A29">
      <text>
        <t xml:space="preserve">The leftover balance that we did not pay during the balloon. This is calculated by doing the loan amount minus principal paid = outstanding balance.
</t>
      </text>
    </comment>
    <comment authorId="0" ref="A30">
      <text>
        <t xml:space="preserve">The total amount paid after the balloon has been paid off. Interest + down payment + principal + outstanding balance = total paid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This will automatically evaluate your seller finance deal to see if it meets the Closer requirements. This is not a requirement for all deals, just those if you want help from a Closer.</t>
      </text>
    </comment>
    <comment authorId="0" ref="A3">
      <text>
        <t xml:space="preserve">Cash flow for the property.</t>
      </text>
    </comment>
    <comment authorId="0" ref="A4">
      <text>
        <t xml:space="preserve">This is for single family homes. A higher priced SFH can be much harder to negotiate on. </t>
      </text>
    </comment>
    <comment authorId="0" ref="A5">
      <text>
        <t xml:space="preserve">Also known as COC, Gross Yield or Cap Rate</t>
      </text>
    </comment>
    <comment authorId="0" ref="A6">
      <text>
        <t xml:space="preserve">Amount of money a buyer puts down on the property</t>
      </text>
    </comment>
    <comment authorId="0" ref="A7">
      <text>
        <t xml:space="preserve">Buyer's entry percentage
</t>
      </text>
    </comment>
    <comment authorId="0" ref="A8">
      <text>
        <t xml:space="preserve">Interest rate on a seller finance deal</t>
      </text>
    </comment>
    <comment authorId="0" ref="A9">
      <text>
        <t xml:space="preserve">Most deals should not have a balloon lower than 5 years. A 4 year balloon tends to be very short.</t>
      </text>
    </comment>
    <comment authorId="0" ref="D10">
      <text>
        <t xml:space="preserve">Amount of profit a seller would get on their deal above listing price.</t>
      </text>
    </comment>
    <comment authorId="0" ref="E10">
      <text>
        <t xml:space="preserve">The percentage of profit that a seller would get more on their deal over their listing price.</t>
      </text>
    </comment>
    <comment authorId="0" ref="A14">
      <text>
        <t xml:space="preserve">This will automatically evaluate your subto deal to see if it meets the Closer requirements. This is not a requirement for all deals, just those if you want help from a Closer.</t>
      </text>
    </comment>
    <comment authorId="0" ref="A16">
      <text>
        <t xml:space="preserve">Cash Flow for the property</t>
      </text>
    </comment>
    <comment authorId="0" ref="A17">
      <text>
        <t xml:space="preserve">These are the subto loans. Mortgages that are under $150,000 left over, they can have up to 8% interest. Mortgages that are over $150,000, we can subto up to 5% interest rates.</t>
      </text>
    </comment>
    <comment authorId="0" ref="A18">
      <text>
        <t xml:space="preserve">These are the subto loans. Mortgages that are under $150,000 left over, they can have up to 8% interest. Mortgages that are over $150,000, we can subto up to 5% interest rates.</t>
      </text>
    </comment>
    <comment authorId="0" ref="A19">
      <text>
        <t xml:space="preserve">These are the subto loans. Mortgages that are under $150,000 left over, they can have up to 8% interest. Mortgages that are over $150,000, we can subto up to 5% interest rates.</t>
      </text>
    </comment>
    <comment authorId="0" ref="A20">
      <text>
        <t xml:space="preserve">These are the subto loans. Mortgages that are under $150,000 left over, they can have up to 8% interest. Mortgages that are over $150,000, we can subto up to 5% interest rates.</t>
      </text>
    </comment>
    <comment authorId="0" ref="A21">
      <text>
        <t xml:space="preserve">These are the subto loans. Mortgages that are under $150,000 left over, they can have up to 8% interest. Mortgages that are over $150,000, we can subto up to 5% interest rates.</t>
      </text>
    </comment>
    <comment authorId="0" ref="A22">
      <text>
        <t xml:space="preserve">These are the subto loans. Mortgages that are under $150,000 left over, they can have up to 8% interest. Mortgages that are over $150,000, we can subto up to 5% interest rates.</t>
      </text>
    </comment>
    <comment authorId="0" ref="A23">
      <text>
        <t xml:space="preserve">The amount of money a seller has put into their house on a subto deal. We typically want this to be under 15%, but we can go slightly higher.</t>
      </text>
    </comment>
    <comment authorId="0" ref="A24">
      <text>
        <t xml:space="preserve">Also known as COC, Gross Yield or Cap Rate</t>
      </text>
    </comment>
    <comment authorId="0" ref="A25">
      <text>
        <t xml:space="preserve">Amount of money a buyer puts down on the property</t>
      </text>
    </comment>
    <comment authorId="0" ref="A26">
      <text>
        <t xml:space="preserve">Buyer's entry percentage
</t>
      </text>
    </comment>
    <comment authorId="0" ref="A27">
      <text>
        <t xml:space="preserve">Most deals should not have a balloon lower than 5 years. A 4 year balloon tends to be very short.</t>
      </text>
    </comment>
  </commentList>
</comments>
</file>

<file path=xl/sharedStrings.xml><?xml version="1.0" encoding="utf-8"?>
<sst xmlns="http://schemas.openxmlformats.org/spreadsheetml/2006/main" count="109" uniqueCount="94">
  <si>
    <t>CREATIVE OFFER OVEN</t>
  </si>
  <si>
    <t>FILL OUT ONLY CELLS OUTLINED IN RED ----&gt;</t>
  </si>
  <si>
    <t>Purchase Price</t>
  </si>
  <si>
    <t>Buyer Entry Fee</t>
  </si>
  <si>
    <t>Estimated Agent Commissions</t>
  </si>
  <si>
    <t>Listed Price</t>
  </si>
  <si>
    <t>Down Payment</t>
  </si>
  <si>
    <t>Agent Commission %</t>
  </si>
  <si>
    <t>Amount</t>
  </si>
  <si>
    <t>Cash to Seller After Commission</t>
  </si>
  <si>
    <t>Seller Finance</t>
  </si>
  <si>
    <t>Offer Type</t>
  </si>
  <si>
    <t>Rehab</t>
  </si>
  <si>
    <t>Loan Amount</t>
  </si>
  <si>
    <t>Assignment Fees</t>
  </si>
  <si>
    <t>Closing</t>
  </si>
  <si>
    <t>Annual Interest Rate</t>
  </si>
  <si>
    <t>Amortization</t>
  </si>
  <si>
    <t>Interest Only?</t>
  </si>
  <si>
    <t>First Payment Date</t>
  </si>
  <si>
    <t>No</t>
  </si>
  <si>
    <t>Annual</t>
  </si>
  <si>
    <t>Monthly</t>
  </si>
  <si>
    <t>Monthly Payment</t>
  </si>
  <si>
    <t>Cash Flow</t>
  </si>
  <si>
    <t>Annual Payment</t>
  </si>
  <si>
    <t>Cash-on-Cash Return</t>
  </si>
  <si>
    <t>Make your Own Copy! (Don't Request Access) To make your own Copy, follow the steps below.</t>
  </si>
  <si>
    <t>SUBTO</t>
  </si>
  <si>
    <t>Interest Rate</t>
  </si>
  <si>
    <t>Loan Balance</t>
  </si>
  <si>
    <t>CASH ON CASH RETURN</t>
  </si>
  <si>
    <t>Loan 1</t>
  </si>
  <si>
    <t>Loan 2</t>
  </si>
  <si>
    <t>Rental Revenue</t>
  </si>
  <si>
    <t>Loan 3</t>
  </si>
  <si>
    <t>Operating Expenses</t>
  </si>
  <si>
    <t>Top Right &gt; File &gt; Make a Copy &gt; Edit your own Copy!</t>
  </si>
  <si>
    <t>Down Req.</t>
  </si>
  <si>
    <t>Principal and Interest</t>
  </si>
  <si>
    <t>Totals Monthly</t>
  </si>
  <si>
    <t>Total Subto Loans</t>
  </si>
  <si>
    <t>Balloon Due (yrs)</t>
  </si>
  <si>
    <t>Insurance</t>
  </si>
  <si>
    <t>Property Tax</t>
  </si>
  <si>
    <t>HOA</t>
  </si>
  <si>
    <t>Balloon Balances</t>
  </si>
  <si>
    <t>Other</t>
  </si>
  <si>
    <t>At end of Year …</t>
  </si>
  <si>
    <t>CapEx &amp; Maint (War Chest)</t>
  </si>
  <si>
    <t>Date</t>
  </si>
  <si>
    <t>Management</t>
  </si>
  <si>
    <t>Interest Paid</t>
  </si>
  <si>
    <t>Vacancy</t>
  </si>
  <si>
    <t>Principal Paid</t>
  </si>
  <si>
    <t>Outstanding Balance</t>
  </si>
  <si>
    <t>Total Paid</t>
  </si>
  <si>
    <t>Payment Schedule</t>
  </si>
  <si>
    <t>No.</t>
  </si>
  <si>
    <t>Payment
Date</t>
  </si>
  <si>
    <t>Year</t>
  </si>
  <si>
    <t>Interest</t>
  </si>
  <si>
    <t>Principal</t>
  </si>
  <si>
    <t>Balance (Balloon Payment)</t>
  </si>
  <si>
    <t>Seller Finance Eval (FOR CLOSER DEALS)</t>
  </si>
  <si>
    <t>Criteria</t>
  </si>
  <si>
    <t>Values</t>
  </si>
  <si>
    <t>Meets Critera?</t>
  </si>
  <si>
    <t>Minimum $200+/month Cashflow</t>
  </si>
  <si>
    <t>Max Offer Price of $500k</t>
  </si>
  <si>
    <t>Minimum Cash on Cash 13+%</t>
  </si>
  <si>
    <t xml:space="preserve">Max Down Payment 15% </t>
  </si>
  <si>
    <t xml:space="preserve">Max Entry/Offer 15% </t>
  </si>
  <si>
    <t>Max Interest Rate 4%</t>
  </si>
  <si>
    <t>Minimum Balloon 5 Year</t>
  </si>
  <si>
    <t>This will automatically evaluate your creative deals to see if it meets the Closer requirements. This is not a requirement for all deals, just those if you want help from a Closer.</t>
  </si>
  <si>
    <t>Offers</t>
  </si>
  <si>
    <t>List</t>
  </si>
  <si>
    <t>Profit Amt $</t>
  </si>
  <si>
    <t>Profit %</t>
  </si>
  <si>
    <t>Seller Proft with Offer</t>
  </si>
  <si>
    <t>Subto Eval (FOR CLOSER DEALS)</t>
  </si>
  <si>
    <t>Minimum $150+/month Cashflow</t>
  </si>
  <si>
    <t>Loan 1 &lt;= $150,000, Max 8%</t>
  </si>
  <si>
    <t>Loan 1 &gt;= $150,000 Max 5%</t>
  </si>
  <si>
    <t>Loan 2 &lt;= $150,000, Max 8%</t>
  </si>
  <si>
    <t>Loan 2 &gt;= $150,000 Max 5%</t>
  </si>
  <si>
    <t>Loan 3 &lt;= $150,000, Max 8%</t>
  </si>
  <si>
    <t>Loan 3 &gt;= $150,000 Max 5%</t>
  </si>
  <si>
    <t xml:space="preserve">Max Equity of 15% </t>
  </si>
  <si>
    <t>List Price - Cost</t>
  </si>
  <si>
    <t>Profit Total</t>
  </si>
  <si>
    <t>Diff $ Offer/List</t>
  </si>
  <si>
    <t>Seller Profit at List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</si>
</sst>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00"/>
    <numFmt numFmtId="165" formatCode="&quot;$&quot;#,##0"/>
    <numFmt numFmtId="166" formatCode="0.0%"/>
    <numFmt numFmtId="167" formatCode="M/d/yyyy"/>
  </numFmts>
  <fonts count="31">
    <font>
      <sz val="10.0"/>
      <color rgb="FF000000"/>
      <name val="Arial"/>
      <scheme val="minor"/>
    </font>
    <font>
      <b/>
      <sz val="18.0"/>
      <color rgb="FFFFFFFF"/>
      <name val="Arial"/>
      <scheme val="minor"/>
    </font>
    <font/>
    <font>
      <b/>
      <sz val="18.0"/>
      <color theme="1"/>
      <name val="Arial"/>
      <scheme val="minor"/>
    </font>
    <font>
      <b/>
      <sz val="11.0"/>
      <color theme="1"/>
      <name val="Arial"/>
      <scheme val="minor"/>
    </font>
    <font>
      <color theme="1"/>
      <name val="Arial"/>
      <scheme val="minor"/>
    </font>
    <font>
      <b/>
      <u/>
      <sz val="13.0"/>
      <color rgb="FF0097A7"/>
      <name val="Arial"/>
      <scheme val="minor"/>
    </font>
    <font>
      <b/>
      <sz val="9.0"/>
      <color theme="1"/>
      <name val="Tahoma"/>
    </font>
    <font>
      <sz val="11.0"/>
      <color theme="1"/>
      <name val="Tahoma"/>
    </font>
    <font>
      <i/>
      <sz val="10.0"/>
      <color theme="1"/>
      <name val="Arial"/>
    </font>
    <font>
      <b/>
      <sz val="12.0"/>
      <color rgb="FFFFFFFF"/>
      <name val="Tahoma"/>
    </font>
    <font>
      <i/>
      <color theme="1"/>
      <name val="Arial"/>
    </font>
    <font>
      <b/>
      <sz val="14.0"/>
      <color rgb="FFFFFFFF"/>
      <name val="Arial"/>
      <scheme val="minor"/>
    </font>
    <font>
      <i/>
      <color theme="1"/>
      <name val="Tahoma"/>
    </font>
    <font>
      <color theme="1"/>
      <name val="Arial"/>
    </font>
    <font>
      <b/>
      <color theme="1"/>
      <name val="Tahoma"/>
    </font>
    <font>
      <sz val="10.0"/>
      <color theme="1"/>
      <name val="Arial"/>
    </font>
    <font>
      <b/>
      <color theme="1"/>
      <name val="Arial"/>
    </font>
    <font>
      <b/>
      <sz val="12.0"/>
      <color theme="1"/>
      <name val="Arial"/>
      <scheme val="minor"/>
    </font>
    <font>
      <b/>
      <sz val="11.0"/>
      <color theme="1"/>
      <name val="Tahoma"/>
    </font>
    <font>
      <b/>
      <sz val="12.0"/>
      <color theme="1"/>
      <name val="Arial"/>
    </font>
    <font>
      <b/>
      <sz val="20.0"/>
      <color theme="1"/>
      <name val="Arial"/>
      <scheme val="minor"/>
    </font>
    <font>
      <color theme="1"/>
      <name val="Tahoma"/>
    </font>
    <font>
      <sz val="10.0"/>
      <color theme="1"/>
      <name val="Arial"/>
      <scheme val="minor"/>
    </font>
    <font>
      <sz val="9.0"/>
      <color theme="1"/>
      <name val="Tahoma"/>
    </font>
    <font>
      <b/>
      <sz val="10.0"/>
      <color theme="1"/>
      <name val="Tahoma"/>
    </font>
    <font>
      <sz val="10.0"/>
      <color theme="1"/>
      <name val="Tahoma"/>
    </font>
    <font>
      <i/>
      <sz val="11.0"/>
      <color theme="1"/>
      <name val="Tahoma"/>
    </font>
    <font>
      <sz val="8.0"/>
      <color theme="1"/>
      <name val="Tahoma"/>
    </font>
    <font>
      <b/>
      <sz val="8.0"/>
      <color theme="1"/>
      <name val="Tahoma"/>
    </font>
    <font>
      <b/>
      <sz val="13.0"/>
      <color theme="1"/>
      <name val="Arial"/>
      <scheme val="minor"/>
    </font>
  </fonts>
  <fills count="13">
    <fill>
      <patternFill patternType="none"/>
    </fill>
    <fill>
      <patternFill patternType="lightGray"/>
    </fill>
    <fill>
      <patternFill patternType="solid">
        <fgColor rgb="FF274E13"/>
        <bgColor rgb="FF274E13"/>
      </patternFill>
    </fill>
    <fill>
      <patternFill patternType="solid">
        <fgColor rgb="FFF3F3F3"/>
        <bgColor rgb="FFF3F3F3"/>
      </patternFill>
    </fill>
    <fill>
      <patternFill patternType="solid">
        <fgColor rgb="FFCFE2F3"/>
        <bgColor rgb="FFCFE2F3"/>
      </patternFill>
    </fill>
    <fill>
      <patternFill patternType="solid">
        <fgColor rgb="FFD9D9D9"/>
        <bgColor rgb="FFD9D9D9"/>
      </patternFill>
    </fill>
    <fill>
      <patternFill patternType="solid">
        <fgColor rgb="FFB6D7A8"/>
        <bgColor rgb="FFB6D7A8"/>
      </patternFill>
    </fill>
    <fill>
      <patternFill patternType="solid">
        <fgColor rgb="FFFFF2CC"/>
        <bgColor rgb="FFFFF2CC"/>
      </patternFill>
    </fill>
    <fill>
      <patternFill patternType="solid">
        <fgColor rgb="FF00FFFF"/>
        <bgColor rgb="FF00FFFF"/>
      </patternFill>
    </fill>
    <fill>
      <patternFill patternType="solid">
        <fgColor rgb="FFF1C232"/>
        <bgColor rgb="FFF1C232"/>
      </patternFill>
    </fill>
    <fill>
      <patternFill patternType="solid">
        <fgColor rgb="FFFF9900"/>
        <bgColor rgb="FFFF9900"/>
      </patternFill>
    </fill>
    <fill>
      <patternFill patternType="solid">
        <fgColor rgb="FFCCCCCC"/>
        <bgColor rgb="FFCCCCCC"/>
      </patternFill>
    </fill>
    <fill>
      <patternFill patternType="solid">
        <fgColor rgb="FFFF0000"/>
        <bgColor rgb="FFFF0000"/>
      </patternFill>
    </fill>
  </fills>
  <borders count="71">
    <border/>
    <border>
      <left style="double">
        <color rgb="FF000000"/>
      </left>
      <top style="double">
        <color rgb="FF000000"/>
      </top>
    </border>
    <border>
      <top style="double">
        <color rgb="FF000000"/>
      </top>
    </border>
    <border>
      <left style="double">
        <color rgb="FF000000"/>
      </left>
      <bottom style="medium">
        <color rgb="FF000000"/>
      </bottom>
    </border>
    <border>
      <bottom style="medium">
        <color rgb="FF000000"/>
      </bottom>
    </border>
    <border>
      <left style="medium">
        <color rgb="FF980000"/>
      </left>
      <right style="medium">
        <color rgb="FF980000"/>
      </right>
      <top style="medium">
        <color rgb="FF980000"/>
      </top>
      <bottom style="medium">
        <color rgb="FF980000"/>
      </bottom>
    </border>
    <border>
      <left style="double">
        <color rgb="FF000000"/>
      </left>
      <top style="thin">
        <color rgb="FF000000"/>
      </top>
      <bottom style="thin">
        <color rgb="FF000000"/>
      </bottom>
    </border>
    <border>
      <left style="thick">
        <color rgb="FF000000"/>
      </left>
      <top style="thick">
        <color rgb="FF000000"/>
      </top>
    </border>
    <border>
      <right style="thick">
        <color rgb="FF000000"/>
      </right>
      <top style="thick">
        <color rgb="FF000000"/>
      </top>
    </border>
    <border>
      <right style="thin">
        <color rgb="FF000000"/>
      </right>
      <top style="thin">
        <color rgb="FF000000"/>
      </top>
      <bottom style="thin">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double">
        <color rgb="FF000000"/>
      </left>
      <top style="thin">
        <color rgb="FF000000"/>
      </top>
    </border>
    <border>
      <left style="medium">
        <color rgb="FF980000"/>
      </left>
      <right style="medium">
        <color rgb="FF980000"/>
      </right>
      <top style="medium">
        <color rgb="FF980000"/>
      </top>
    </border>
    <border>
      <right style="thin">
        <color rgb="FF000000"/>
      </right>
      <top style="thin">
        <color rgb="FF000000"/>
      </top>
    </border>
    <border>
      <left style="thick">
        <color rgb="FF000000"/>
      </left>
    </border>
    <border>
      <right style="thick">
        <color rgb="FF000000"/>
      </right>
    </border>
    <border>
      <left style="medium">
        <color rgb="FF000000"/>
      </left>
    </border>
    <border>
      <left style="medium">
        <color rgb="FF000000"/>
      </left>
      <right style="thick">
        <color rgb="FF000000"/>
      </right>
    </border>
    <border>
      <left style="thick">
        <color rgb="FF000000"/>
      </left>
      <right style="thick">
        <color rgb="FF000000"/>
      </right>
      <top style="thick">
        <color rgb="FF000000"/>
      </top>
    </border>
    <border>
      <left style="medium">
        <color rgb="FF980000"/>
      </left>
      <right style="thick">
        <color rgb="FF000000"/>
      </right>
      <top style="medium">
        <color rgb="FF980000"/>
      </top>
      <bottom style="medium">
        <color rgb="FF980000"/>
      </bottom>
    </border>
    <border>
      <left style="thick">
        <color rgb="FF000000"/>
      </left>
      <right style="medium">
        <color rgb="FF000000"/>
      </right>
      <top style="medium">
        <color rgb="FF980000"/>
      </top>
      <bottom style="medium">
        <color rgb="FF980000"/>
      </bottom>
    </border>
    <border>
      <right style="thin">
        <color rgb="FF000000"/>
      </right>
    </border>
    <border>
      <left style="thick">
        <color rgb="FF000000"/>
      </left>
      <top style="thin">
        <color rgb="FF000000"/>
      </top>
      <bottom style="thin">
        <color rgb="FF000000"/>
      </bottom>
    </border>
    <border>
      <left style="thick">
        <color rgb="FF000000"/>
      </left>
      <right style="thick">
        <color rgb="FF000000"/>
      </right>
      <top style="thin">
        <color rgb="FF000000"/>
      </top>
    </border>
    <border>
      <left style="thick">
        <color rgb="FF000000"/>
      </left>
      <right style="thick">
        <color rgb="FF000000"/>
      </right>
      <bottom style="thick">
        <color rgb="FF000000"/>
      </bottom>
    </border>
    <border>
      <right style="medium">
        <color rgb="FF000000"/>
      </right>
      <top style="medium">
        <color rgb="FF000000"/>
      </top>
      <bottom style="medium">
        <color rgb="FF000000"/>
      </bottom>
    </border>
    <border>
      <left style="thick">
        <color rgb="FF000000"/>
      </left>
      <right style="thick">
        <color rgb="FF000000"/>
      </right>
      <top style="medium">
        <color rgb="FF980000"/>
      </top>
      <bottom style="medium">
        <color rgb="FF980000"/>
      </bottom>
    </border>
    <border>
      <right style="thin">
        <color rgb="FF000000"/>
      </right>
      <bottom style="thin">
        <color rgb="FF000000"/>
      </bottom>
    </border>
    <border>
      <left style="thick">
        <color rgb="FF000000"/>
      </left>
      <bottom style="thick">
        <color rgb="FF000000"/>
      </bottom>
    </border>
    <border>
      <right style="thick">
        <color rgb="FF000000"/>
      </right>
      <bottom style="thick">
        <color rgb="FF000000"/>
      </bottom>
    </border>
    <border>
      <left style="thick">
        <color rgb="FF000000"/>
      </left>
      <right style="medium">
        <color rgb="FF000000"/>
      </right>
      <top style="medium">
        <color rgb="FF980000"/>
      </top>
      <bottom style="thick">
        <color rgb="FF000000"/>
      </bottom>
    </border>
    <border>
      <right style="thin">
        <color rgb="FF000000"/>
      </right>
      <bottom style="thick">
        <color rgb="FF000000"/>
      </bottom>
    </border>
    <border>
      <left style="thick">
        <color rgb="FF000000"/>
      </left>
      <top style="thin">
        <color rgb="FF000000"/>
      </top>
    </border>
    <border>
      <left style="medium">
        <color rgb="FF000000"/>
      </left>
      <right style="medium">
        <color rgb="FF000000"/>
      </right>
      <top style="thick">
        <color rgb="FF000000"/>
      </top>
      <bottom style="medium">
        <color rgb="FF000000"/>
      </bottom>
    </border>
    <border>
      <left style="medium">
        <color rgb="FF000000"/>
      </left>
      <right style="thick">
        <color rgb="FF000000"/>
      </right>
      <top style="thick">
        <color rgb="FF000000"/>
      </top>
      <bottom style="medium">
        <color rgb="FF000000"/>
      </bottom>
    </border>
    <border>
      <top style="thin">
        <color rgb="FF000000"/>
      </top>
      <bottom style="thin">
        <color rgb="FF000000"/>
      </bottom>
    </border>
    <border>
      <left style="thick">
        <color rgb="FF000000"/>
      </left>
      <right style="thick">
        <color rgb="FF000000"/>
      </right>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thick">
        <color rgb="FF000000"/>
      </right>
      <top style="medium">
        <color rgb="FF000000"/>
      </top>
      <bottom style="medium">
        <color rgb="FF000000"/>
      </bottom>
    </border>
    <border>
      <left style="thick">
        <color rgb="FF000000"/>
      </left>
      <top style="thin">
        <color rgb="FF000000"/>
      </top>
      <bottom style="thick">
        <color rgb="FF000000"/>
      </bottom>
    </border>
    <border>
      <top style="thin">
        <color rgb="FF000000"/>
      </top>
      <bottom style="thick">
        <color rgb="FF000000"/>
      </bottom>
    </border>
    <border>
      <left style="thick">
        <color rgb="FF000000"/>
      </left>
      <right style="medium">
        <color rgb="FF000000"/>
      </right>
      <top style="medium">
        <color rgb="FF000000"/>
      </top>
      <bottom style="thick">
        <color rgb="FF000000"/>
      </bottom>
    </border>
    <border>
      <bottom style="thick">
        <color rgb="FF000000"/>
      </bottom>
    </border>
    <border>
      <top style="thick">
        <color rgb="FF000000"/>
      </top>
    </border>
    <border>
      <left style="thick">
        <color rgb="FF000000"/>
      </left>
      <top style="medium">
        <color rgb="FF000000"/>
      </top>
    </border>
    <border>
      <top style="medium">
        <color rgb="FF000000"/>
      </top>
    </border>
    <border>
      <right style="thick">
        <color rgb="FF000000"/>
      </right>
      <top style="medium">
        <color rgb="FF000000"/>
      </top>
    </border>
    <border>
      <left style="thick">
        <color rgb="FF000000"/>
      </left>
      <top style="thick">
        <color rgb="FF000000"/>
      </top>
      <bottom style="medium">
        <color rgb="FF000000"/>
      </bottom>
    </border>
    <border>
      <top style="thick">
        <color rgb="FF000000"/>
      </top>
      <bottom style="medium">
        <color rgb="FF000000"/>
      </bottom>
    </border>
    <border>
      <right style="thick">
        <color rgb="FF000000"/>
      </right>
      <top style="thick">
        <color rgb="FF000000"/>
      </top>
      <bottom style="medium">
        <color rgb="FF000000"/>
      </bottom>
    </border>
    <border>
      <left style="thick">
        <color rgb="FF000000"/>
      </left>
      <right style="thick">
        <color rgb="FF000000"/>
      </right>
      <top style="medium">
        <color rgb="FF000000"/>
      </top>
      <bottom style="medium">
        <color rgb="FF000000"/>
      </bottom>
    </border>
    <border>
      <top style="medium">
        <color rgb="FF000000"/>
      </top>
      <bottom style="medium">
        <color rgb="FF000000"/>
      </bottom>
    </border>
    <border>
      <left style="medium">
        <color rgb="FFFF0000"/>
      </left>
      <right style="medium">
        <color rgb="FFFF0000"/>
      </right>
      <top style="medium">
        <color rgb="FFFF0000"/>
      </top>
      <bottom style="medium">
        <color rgb="FFFF0000"/>
      </bottom>
    </border>
    <border>
      <left style="thick">
        <color rgb="FF000000"/>
      </left>
      <right style="thick">
        <color rgb="FF000000"/>
      </right>
      <top style="medium">
        <color rgb="FF000000"/>
      </top>
    </border>
    <border>
      <left style="thin">
        <color rgb="FF000000"/>
      </left>
      <right style="thin">
        <color rgb="FF000000"/>
      </right>
    </border>
    <border>
      <left style="thick">
        <color rgb="FF000000"/>
      </left>
      <right style="thick">
        <color rgb="FF000000"/>
      </right>
    </border>
    <border>
      <left style="medium">
        <color rgb="FF980000"/>
      </left>
      <right style="medium">
        <color rgb="FF980000"/>
      </right>
      <top style="medium">
        <color rgb="FF980000"/>
      </top>
      <bottom style="thick">
        <color rgb="FF000000"/>
      </bottom>
    </border>
    <border>
      <left style="double">
        <color rgb="FF000000"/>
      </left>
    </border>
    <border>
      <right style="thick">
        <color rgb="FF000000"/>
      </right>
      <top style="thin">
        <color rgb="FF000000"/>
      </top>
    </border>
    <border>
      <right style="thick">
        <color rgb="FF000000"/>
      </right>
      <top style="medium">
        <color rgb="FF980000"/>
      </top>
      <bottom style="medium">
        <color rgb="FF980000"/>
      </bottom>
    </border>
    <border>
      <left style="medium">
        <color rgb="FF980000"/>
      </left>
      <right style="thick">
        <color rgb="FF000000"/>
      </right>
      <top style="medium">
        <color rgb="FF980000"/>
      </top>
      <bottom style="thick">
        <color rgb="FF000000"/>
      </bottom>
    </border>
    <border>
      <left style="thick">
        <color rgb="FF000000"/>
      </left>
      <bottom style="thin">
        <color rgb="FF000000"/>
      </bottom>
    </border>
    <border>
      <right style="thick">
        <color rgb="FF000000"/>
      </right>
      <bottom style="thin">
        <color rgb="FF000000"/>
      </bottom>
    </border>
    <border>
      <left style="thin">
        <color rgb="FF000000"/>
      </left>
      <right style="thin">
        <color rgb="FF000000"/>
      </right>
      <top style="thin">
        <color rgb="FF000000"/>
      </top>
      <bottom style="thin">
        <color rgb="FF000000"/>
      </bottom>
    </border>
    <border>
      <right style="double">
        <color rgb="FF000000"/>
      </right>
      <top style="medium">
        <color rgb="FF000000"/>
      </top>
      <bottom style="medium">
        <color rgb="FF000000"/>
      </bottom>
    </border>
    <border>
      <right style="double">
        <color rgb="FF000000"/>
      </right>
      <top style="medium">
        <color rgb="FF000000"/>
      </top>
    </border>
    <border>
      <right style="double">
        <color rgb="FF000000"/>
      </right>
    </border>
    <border>
      <bottom style="double">
        <color rgb="FF000000"/>
      </bottom>
    </border>
    <border>
      <right style="double">
        <color rgb="FF000000"/>
      </right>
      <bottom style="double">
        <color rgb="FF000000"/>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0" fillId="0" fontId="3" numFmtId="0" xfId="0" applyAlignment="1" applyFont="1">
      <alignment horizontal="center" readingOrder="0" shrinkToFit="0" vertical="center" wrapText="1"/>
    </xf>
    <xf borderId="3" fillId="3" fontId="4" numFmtId="0" xfId="0" applyAlignment="1" applyBorder="1" applyFill="1" applyFont="1">
      <alignment horizontal="right" readingOrder="0"/>
    </xf>
    <xf borderId="4" fillId="0" fontId="2" numFmtId="0" xfId="0" applyBorder="1" applyFont="1"/>
    <xf borderId="5" fillId="4" fontId="5" numFmtId="0" xfId="0" applyBorder="1" applyFill="1" applyFont="1"/>
    <xf borderId="0" fillId="5" fontId="6" numFmtId="0" xfId="0" applyAlignment="1" applyFill="1" applyFont="1">
      <alignment horizontal="center" readingOrder="0" vertical="center"/>
    </xf>
    <xf borderId="0" fillId="5" fontId="5" numFmtId="0" xfId="0" applyFont="1"/>
    <xf borderId="6" fillId="6" fontId="7" numFmtId="0" xfId="0" applyAlignment="1" applyBorder="1" applyFill="1" applyFont="1">
      <alignment shrinkToFit="0" vertical="bottom" wrapText="0"/>
    </xf>
    <xf borderId="5" fillId="4" fontId="8" numFmtId="164" xfId="0" applyAlignment="1" applyBorder="1" applyFont="1" applyNumberFormat="1">
      <alignment horizontal="center" readingOrder="0" vertical="bottom"/>
    </xf>
    <xf borderId="0" fillId="5" fontId="9" numFmtId="0" xfId="0" applyAlignment="1" applyFont="1">
      <alignment readingOrder="0" vertical="bottom"/>
    </xf>
    <xf borderId="7" fillId="2" fontId="10" numFmtId="0" xfId="0" applyAlignment="1" applyBorder="1" applyFont="1">
      <alignment horizontal="center" readingOrder="0"/>
    </xf>
    <xf borderId="8" fillId="2" fontId="10" numFmtId="165" xfId="0" applyAlignment="1" applyBorder="1" applyFont="1" applyNumberFormat="1">
      <alignment horizontal="center"/>
    </xf>
    <xf borderId="9" fillId="7" fontId="11" numFmtId="10" xfId="0" applyAlignment="1" applyBorder="1" applyFill="1" applyFont="1" applyNumberFormat="1">
      <alignment horizontal="right" readingOrder="0" vertical="bottom"/>
    </xf>
    <xf borderId="10" fillId="2" fontId="12" numFmtId="0" xfId="0" applyAlignment="1" applyBorder="1" applyFont="1">
      <alignment horizontal="center" readingOrder="0" vertical="center"/>
    </xf>
    <xf borderId="11" fillId="0" fontId="2" numFmtId="0" xfId="0" applyBorder="1" applyFont="1"/>
    <xf borderId="12" fillId="0" fontId="2" numFmtId="0" xfId="0" applyBorder="1" applyFont="1"/>
    <xf borderId="13" fillId="6" fontId="7" numFmtId="0" xfId="0" applyAlignment="1" applyBorder="1" applyFont="1">
      <alignment readingOrder="0" shrinkToFit="0" vertical="bottom" wrapText="0"/>
    </xf>
    <xf borderId="14" fillId="4" fontId="8" numFmtId="164" xfId="0" applyAlignment="1" applyBorder="1" applyFont="1" applyNumberFormat="1">
      <alignment horizontal="center" readingOrder="0" vertical="bottom"/>
    </xf>
    <xf borderId="15" fillId="7" fontId="13" numFmtId="166" xfId="0" applyAlignment="1" applyBorder="1" applyFont="1" applyNumberFormat="1">
      <alignment horizontal="center" vertical="bottom"/>
    </xf>
    <xf borderId="16" fillId="6" fontId="8" numFmtId="0" xfId="0" applyAlignment="1" applyBorder="1" applyFont="1">
      <alignment horizontal="left" readingOrder="0" vertical="bottom"/>
    </xf>
    <xf borderId="17" fillId="7" fontId="14" numFmtId="165" xfId="0" applyAlignment="1" applyBorder="1" applyFont="1" applyNumberFormat="1">
      <alignment horizontal="right" readingOrder="0" vertical="bottom"/>
    </xf>
    <xf borderId="16" fillId="6" fontId="8" numFmtId="0" xfId="0" applyAlignment="1" applyBorder="1" applyFont="1">
      <alignment horizontal="center" readingOrder="0" vertical="bottom"/>
    </xf>
    <xf borderId="18" fillId="6" fontId="8" numFmtId="0" xfId="0" applyAlignment="1" applyBorder="1" applyFont="1">
      <alignment horizontal="center" readingOrder="0" vertical="bottom"/>
    </xf>
    <xf borderId="19" fillId="6" fontId="8" numFmtId="0" xfId="0" applyAlignment="1" applyBorder="1" applyFont="1">
      <alignment horizontal="center" readingOrder="0" vertical="bottom"/>
    </xf>
    <xf borderId="20" fillId="8" fontId="15" numFmtId="0" xfId="0" applyAlignment="1" applyBorder="1" applyFill="1" applyFont="1">
      <alignment horizontal="center" readingOrder="0" vertical="bottom"/>
    </xf>
    <xf borderId="21" fillId="4" fontId="16" numFmtId="165" xfId="0" applyAlignment="1" applyBorder="1" applyFont="1" applyNumberFormat="1">
      <alignment horizontal="right" readingOrder="0" vertical="bottom"/>
    </xf>
    <xf borderId="22" fillId="4" fontId="14" numFmtId="10" xfId="0" applyAlignment="1" applyBorder="1" applyFont="1" applyNumberFormat="1">
      <alignment horizontal="center" readingOrder="0" vertical="bottom"/>
    </xf>
    <xf borderId="23" fillId="7" fontId="14" numFmtId="164" xfId="0" applyAlignment="1" applyBorder="1" applyFont="1" applyNumberFormat="1">
      <alignment horizontal="center" vertical="bottom"/>
    </xf>
    <xf borderId="17" fillId="7" fontId="17" numFmtId="164" xfId="0" applyAlignment="1" applyBorder="1" applyFont="1" applyNumberFormat="1">
      <alignment horizontal="center" vertical="bottom"/>
    </xf>
    <xf borderId="24" fillId="6" fontId="4" numFmtId="0" xfId="0" applyAlignment="1" applyBorder="1" applyFont="1">
      <alignment horizontal="left" readingOrder="0"/>
    </xf>
    <xf borderId="9" fillId="0" fontId="2" numFmtId="0" xfId="0" applyBorder="1" applyFont="1"/>
    <xf borderId="25" fillId="7" fontId="5" numFmtId="165" xfId="0" applyAlignment="1" applyBorder="1" applyFont="1" applyNumberFormat="1">
      <alignment horizontal="center" readingOrder="0"/>
    </xf>
    <xf borderId="26" fillId="8" fontId="13" numFmtId="0" xfId="0" applyAlignment="1" applyBorder="1" applyFont="1">
      <alignment horizontal="center" readingOrder="0" vertical="bottom"/>
    </xf>
    <xf borderId="27" fillId="7" fontId="14" numFmtId="165" xfId="0" applyAlignment="1" applyBorder="1" applyFont="1" applyNumberFormat="1">
      <alignment horizontal="right" readingOrder="0" vertical="bottom"/>
    </xf>
    <xf borderId="28" fillId="4" fontId="8" numFmtId="164" xfId="0" applyAlignment="1" applyBorder="1" applyFont="1" applyNumberFormat="1">
      <alignment horizontal="center" readingOrder="0" vertical="bottom"/>
    </xf>
    <xf borderId="29" fillId="7" fontId="13" numFmtId="166" xfId="0" applyAlignment="1" applyBorder="1" applyFont="1" applyNumberFormat="1">
      <alignment horizontal="center" vertical="bottom"/>
    </xf>
    <xf borderId="30" fillId="6" fontId="8" numFmtId="0" xfId="0" applyAlignment="1" applyBorder="1" applyFont="1">
      <alignment horizontal="left" vertical="bottom"/>
    </xf>
    <xf borderId="31" fillId="7" fontId="14" numFmtId="165" xfId="0" applyAlignment="1" applyBorder="1" applyFont="1" applyNumberFormat="1">
      <alignment horizontal="right" readingOrder="0" vertical="bottom"/>
    </xf>
    <xf borderId="0" fillId="5" fontId="14" numFmtId="0" xfId="0" applyAlignment="1" applyFont="1">
      <alignment readingOrder="0" vertical="bottom"/>
    </xf>
    <xf borderId="32" fillId="4" fontId="14" numFmtId="10" xfId="0" applyAlignment="1" applyBorder="1" applyFont="1" applyNumberFormat="1">
      <alignment horizontal="center" readingOrder="0" vertical="bottom"/>
    </xf>
    <xf borderId="33" fillId="7" fontId="14" numFmtId="164" xfId="0" applyAlignment="1" applyBorder="1" applyFont="1" applyNumberFormat="1">
      <alignment horizontal="center" vertical="bottom"/>
    </xf>
    <xf borderId="28" fillId="4" fontId="5" numFmtId="10" xfId="0" applyAlignment="1" applyBorder="1" applyFont="1" applyNumberFormat="1">
      <alignment horizontal="center" readingOrder="0"/>
    </xf>
    <xf borderId="28" fillId="4" fontId="5" numFmtId="0" xfId="0" applyAlignment="1" applyBorder="1" applyFont="1">
      <alignment horizontal="center" readingOrder="0"/>
    </xf>
    <xf borderId="20" fillId="9" fontId="15" numFmtId="0" xfId="0" applyAlignment="1" applyBorder="1" applyFill="1" applyFont="1">
      <alignment horizontal="center" readingOrder="0" vertical="bottom"/>
    </xf>
    <xf borderId="34" fillId="6" fontId="4" numFmtId="0" xfId="0" applyAlignment="1" applyBorder="1" applyFont="1">
      <alignment horizontal="left" readingOrder="0"/>
    </xf>
    <xf borderId="15" fillId="0" fontId="2" numFmtId="0" xfId="0" applyBorder="1" applyFont="1"/>
    <xf borderId="25" fillId="7" fontId="5" numFmtId="167" xfId="0" applyAlignment="1" applyBorder="1" applyFont="1" applyNumberFormat="1">
      <alignment horizontal="center" readingOrder="0"/>
    </xf>
    <xf borderId="26" fillId="9" fontId="5" numFmtId="0" xfId="0" applyAlignment="1" applyBorder="1" applyFont="1">
      <alignment horizontal="center" readingOrder="0"/>
    </xf>
    <xf borderId="7" fillId="7" fontId="14" numFmtId="0" xfId="0" applyAlignment="1" applyBorder="1" applyFont="1">
      <alignment vertical="bottom"/>
    </xf>
    <xf borderId="35" fillId="7" fontId="17" numFmtId="165" xfId="0" applyAlignment="1" applyBorder="1" applyFont="1" applyNumberFormat="1">
      <alignment horizontal="center" vertical="bottom"/>
    </xf>
    <xf borderId="36" fillId="7" fontId="17" numFmtId="165" xfId="0" applyAlignment="1" applyBorder="1" applyFont="1" applyNumberFormat="1">
      <alignment horizontal="center" vertical="bottom"/>
    </xf>
    <xf borderId="24" fillId="7" fontId="18" numFmtId="0" xfId="0" applyAlignment="1" applyBorder="1" applyFont="1">
      <alignment horizontal="left" readingOrder="0"/>
    </xf>
    <xf borderId="37" fillId="0" fontId="2" numFmtId="0" xfId="0" applyBorder="1" applyFont="1"/>
    <xf borderId="38" fillId="7" fontId="18" numFmtId="164" xfId="0" applyAlignment="1" applyBorder="1" applyFont="1" applyNumberFormat="1">
      <alignment horizontal="center"/>
    </xf>
    <xf borderId="16" fillId="2" fontId="10" numFmtId="0" xfId="0" applyAlignment="1" applyBorder="1" applyFont="1">
      <alignment horizontal="center"/>
    </xf>
    <xf borderId="39" fillId="7" fontId="19" numFmtId="165" xfId="0" applyAlignment="1" applyBorder="1" applyFont="1" applyNumberFormat="1">
      <alignment horizontal="center" vertical="bottom"/>
    </xf>
    <xf borderId="40" fillId="7" fontId="19" numFmtId="165" xfId="0" applyAlignment="1" applyBorder="1" applyFont="1" applyNumberFormat="1">
      <alignment horizontal="center" vertical="bottom"/>
    </xf>
    <xf borderId="41" fillId="7" fontId="18" numFmtId="0" xfId="0" applyAlignment="1" applyBorder="1" applyFont="1">
      <alignment horizontal="left" readingOrder="0"/>
    </xf>
    <xf borderId="42" fillId="0" fontId="2" numFmtId="0" xfId="0" applyBorder="1" applyFont="1"/>
    <xf borderId="26" fillId="7" fontId="18" numFmtId="164" xfId="0" applyAlignment="1" applyBorder="1" applyFont="1" applyNumberFormat="1">
      <alignment horizontal="center"/>
    </xf>
    <xf borderId="43" fillId="7" fontId="17" numFmtId="0" xfId="0" applyAlignment="1" applyBorder="1" applyFont="1">
      <alignment horizontal="right" readingOrder="0" vertical="bottom"/>
    </xf>
    <xf borderId="44" fillId="7" fontId="20" numFmtId="10" xfId="0" applyAlignment="1" applyBorder="1" applyFont="1" applyNumberFormat="1">
      <alignment horizontal="center" vertical="bottom"/>
    </xf>
    <xf borderId="31" fillId="0" fontId="2" numFmtId="0" xfId="0" applyBorder="1" applyFont="1"/>
    <xf borderId="0" fillId="10" fontId="21" numFmtId="0" xfId="0" applyAlignment="1" applyFill="1" applyFont="1">
      <alignment horizontal="center" readingOrder="0" shrinkToFit="0" vertical="center" wrapText="1"/>
    </xf>
    <xf borderId="0" fillId="5" fontId="14" numFmtId="0" xfId="0" applyAlignment="1" applyFont="1">
      <alignment vertical="bottom"/>
    </xf>
    <xf borderId="7" fillId="2" fontId="1" numFmtId="0" xfId="0" applyAlignment="1" applyBorder="1" applyFont="1">
      <alignment horizontal="center" readingOrder="0" vertical="center"/>
    </xf>
    <xf borderId="45" fillId="0" fontId="2" numFmtId="0" xfId="0" applyBorder="1" applyFont="1"/>
    <xf borderId="8" fillId="0" fontId="2" numFmtId="0" xfId="0" applyBorder="1" applyFont="1"/>
    <xf borderId="46" fillId="7" fontId="22" numFmtId="0" xfId="0" applyAlignment="1" applyBorder="1" applyFont="1">
      <alignment horizontal="left" vertical="bottom"/>
    </xf>
    <xf borderId="47" fillId="7" fontId="15" numFmtId="165" xfId="0" applyAlignment="1" applyBorder="1" applyFont="1" applyNumberFormat="1">
      <alignment horizontal="center" readingOrder="0" vertical="bottom"/>
    </xf>
    <xf borderId="47" fillId="7" fontId="17" numFmtId="0" xfId="0" applyAlignment="1" applyBorder="1" applyFont="1">
      <alignment horizontal="center" readingOrder="0" vertical="bottom"/>
    </xf>
    <xf borderId="48" fillId="7" fontId="17" numFmtId="0" xfId="0" applyAlignment="1" applyBorder="1" applyFont="1">
      <alignment horizontal="center" readingOrder="0" vertical="bottom"/>
    </xf>
    <xf borderId="49" fillId="2" fontId="1" numFmtId="0" xfId="0" applyAlignment="1" applyBorder="1" applyFont="1">
      <alignment horizontal="center" readingOrder="0" vertical="center"/>
    </xf>
    <xf borderId="50" fillId="0" fontId="2" numFmtId="0" xfId="0" applyBorder="1" applyFont="1"/>
    <xf borderId="51" fillId="0" fontId="2" numFmtId="0" xfId="0" applyBorder="1" applyFont="1"/>
    <xf borderId="16" fillId="6" fontId="23" numFmtId="0" xfId="0" applyAlignment="1" applyBorder="1" applyFont="1">
      <alignment horizontal="left" readingOrder="0" vertical="bottom"/>
    </xf>
    <xf borderId="5" fillId="4" fontId="14" numFmtId="164" xfId="0" applyAlignment="1" applyBorder="1" applyFont="1" applyNumberFormat="1">
      <alignment horizontal="right" readingOrder="0" vertical="bottom"/>
    </xf>
    <xf borderId="5" fillId="4" fontId="14" numFmtId="10" xfId="0" applyAlignment="1" applyBorder="1" applyFont="1" applyNumberFormat="1">
      <alignment horizontal="right" readingOrder="0" vertical="bottom"/>
    </xf>
    <xf borderId="21" fillId="4" fontId="14" numFmtId="164" xfId="0" applyAlignment="1" applyBorder="1" applyFont="1" applyNumberFormat="1">
      <alignment horizontal="right" readingOrder="0" vertical="bottom"/>
    </xf>
    <xf borderId="16" fillId="7" fontId="14" numFmtId="0" xfId="0" applyAlignment="1" applyBorder="1" applyFont="1">
      <alignment vertical="bottom"/>
    </xf>
    <xf borderId="0" fillId="7" fontId="17" numFmtId="165" xfId="0" applyAlignment="1" applyFont="1" applyNumberFormat="1">
      <alignment horizontal="center" vertical="bottom"/>
    </xf>
    <xf borderId="17" fillId="7" fontId="14" numFmtId="0" xfId="0" applyAlignment="1" applyBorder="1" applyFont="1">
      <alignment horizontal="center" vertical="bottom"/>
    </xf>
    <xf borderId="52" fillId="2" fontId="10" numFmtId="0" xfId="0" applyBorder="1" applyFont="1"/>
    <xf borderId="53" fillId="7" fontId="17" numFmtId="165" xfId="0" applyAlignment="1" applyBorder="1" applyFont="1" applyNumberFormat="1">
      <alignment horizontal="right" vertical="bottom"/>
    </xf>
    <xf borderId="54" fillId="4" fontId="14" numFmtId="165" xfId="0" applyAlignment="1" applyBorder="1" applyFont="1" applyNumberFormat="1">
      <alignment horizontal="right" readingOrder="0" vertical="bottom"/>
    </xf>
    <xf borderId="17" fillId="7" fontId="14" numFmtId="0" xfId="0" applyAlignment="1" applyBorder="1" applyFont="1">
      <alignment horizontal="right" vertical="bottom"/>
    </xf>
    <xf borderId="55" fillId="5" fontId="17" numFmtId="0" xfId="0" applyAlignment="1" applyBorder="1" applyFont="1">
      <alignment vertical="bottom"/>
    </xf>
    <xf borderId="0" fillId="5" fontId="17" numFmtId="165" xfId="0" applyAlignment="1" applyFont="1" applyNumberFormat="1">
      <alignment horizontal="right" vertical="bottom"/>
    </xf>
    <xf borderId="48" fillId="5" fontId="14" numFmtId="0" xfId="0" applyAlignment="1" applyBorder="1" applyFont="1">
      <alignment horizontal="right" vertical="bottom"/>
    </xf>
    <xf borderId="34" fillId="6" fontId="7" numFmtId="0" xfId="0" applyAlignment="1" applyBorder="1" applyFont="1">
      <alignment horizontal="left" readingOrder="0" shrinkToFit="0" vertical="bottom" wrapText="0"/>
    </xf>
    <xf borderId="56" fillId="7" fontId="13" numFmtId="164" xfId="0" applyAlignment="1" applyBorder="1" applyFont="1" applyNumberFormat="1">
      <alignment horizontal="right" vertical="bottom"/>
    </xf>
    <xf borderId="0" fillId="7" fontId="14" numFmtId="0" xfId="0" applyAlignment="1" applyFont="1">
      <alignment horizontal="right" vertical="bottom"/>
    </xf>
    <xf borderId="17" fillId="7" fontId="22" numFmtId="0" xfId="0" applyAlignment="1" applyBorder="1" applyFont="1">
      <alignment horizontal="right" vertical="bottom"/>
    </xf>
    <xf borderId="57" fillId="6" fontId="8" numFmtId="0" xfId="0" applyAlignment="1" applyBorder="1" applyFont="1">
      <alignment horizontal="left" readingOrder="0" vertical="bottom"/>
    </xf>
    <xf borderId="0" fillId="7" fontId="11" numFmtId="164" xfId="0" applyAlignment="1" applyFont="1" applyNumberFormat="1">
      <alignment horizontal="right" vertical="bottom"/>
    </xf>
    <xf borderId="0" fillId="7" fontId="14" numFmtId="164" xfId="0" applyAlignment="1" applyFont="1" applyNumberFormat="1">
      <alignment horizontal="right" vertical="bottom"/>
    </xf>
    <xf borderId="7" fillId="6" fontId="4" numFmtId="0" xfId="0" applyAlignment="1" applyBorder="1" applyFont="1">
      <alignment horizontal="left" readingOrder="0" vertical="bottom"/>
    </xf>
    <xf borderId="45" fillId="7" fontId="17" numFmtId="164" xfId="0" applyAlignment="1" applyBorder="1" applyFont="1" applyNumberFormat="1">
      <alignment horizontal="right" vertical="bottom"/>
    </xf>
    <xf borderId="45" fillId="7" fontId="17" numFmtId="0" xfId="0" applyAlignment="1" applyBorder="1" applyFont="1">
      <alignment horizontal="right" vertical="bottom"/>
    </xf>
    <xf borderId="36" fillId="7" fontId="15" numFmtId="164" xfId="0" applyAlignment="1" applyBorder="1" applyFont="1" applyNumberFormat="1">
      <alignment horizontal="right" vertical="bottom"/>
    </xf>
    <xf borderId="0" fillId="7" fontId="11" numFmtId="165" xfId="0" applyAlignment="1" applyFont="1" applyNumberFormat="1">
      <alignment horizontal="right" vertical="bottom"/>
    </xf>
    <xf borderId="0" fillId="7" fontId="14" numFmtId="165" xfId="0" applyAlignment="1" applyFont="1" applyNumberFormat="1">
      <alignment horizontal="right" readingOrder="0" vertical="bottom"/>
    </xf>
    <xf borderId="30" fillId="6" fontId="24" numFmtId="0" xfId="0" applyAlignment="1" applyBorder="1" applyFont="1">
      <alignment horizontal="left" readingOrder="0" vertical="bottom"/>
    </xf>
    <xf borderId="58" fillId="4" fontId="8" numFmtId="0" xfId="0" applyAlignment="1" applyBorder="1" applyFont="1">
      <alignment horizontal="center" readingOrder="0" vertical="bottom"/>
    </xf>
    <xf borderId="44" fillId="7" fontId="14" numFmtId="0" xfId="0" applyAlignment="1" applyBorder="1" applyFont="1">
      <alignment horizontal="left" vertical="bottom"/>
    </xf>
    <xf borderId="31" fillId="7" fontId="22" numFmtId="0" xfId="0" applyAlignment="1" applyBorder="1" applyFont="1">
      <alignment horizontal="left" shrinkToFit="0" vertical="bottom" wrapText="0"/>
    </xf>
    <xf borderId="57" fillId="6" fontId="8" numFmtId="0" xfId="0" applyAlignment="1" applyBorder="1" applyFont="1">
      <alignment horizontal="left" vertical="bottom"/>
    </xf>
    <xf borderId="59" fillId="5" fontId="5" numFmtId="0" xfId="0" applyBorder="1" applyFont="1"/>
    <xf borderId="7" fillId="2" fontId="10" numFmtId="0" xfId="0" applyAlignment="1" applyBorder="1" applyFont="1">
      <alignment horizontal="center" shrinkToFit="0" wrapText="0"/>
    </xf>
    <xf borderId="34" fillId="6" fontId="25" numFmtId="0" xfId="0" applyAlignment="1" applyBorder="1" applyFont="1">
      <alignment horizontal="left" shrinkToFit="0" vertical="bottom" wrapText="0"/>
    </xf>
    <xf borderId="60" fillId="0" fontId="2" numFmtId="0" xfId="0" applyBorder="1" applyFont="1"/>
    <xf borderId="61" fillId="4" fontId="8" numFmtId="0" xfId="0" applyAlignment="1" applyBorder="1" applyFont="1">
      <alignment horizontal="center" readingOrder="0" vertical="bottom"/>
    </xf>
    <xf borderId="57" fillId="6" fontId="26" numFmtId="0" xfId="0" applyAlignment="1" applyBorder="1" applyFont="1">
      <alignment horizontal="left" readingOrder="0" vertical="bottom"/>
    </xf>
    <xf borderId="21" fillId="4" fontId="14" numFmtId="10" xfId="0" applyAlignment="1" applyBorder="1" applyFont="1" applyNumberFormat="1">
      <alignment horizontal="right" readingOrder="0" vertical="bottom"/>
    </xf>
    <xf borderId="16" fillId="6" fontId="25" numFmtId="0" xfId="0" applyAlignment="1" applyBorder="1" applyFont="1">
      <alignment horizontal="left" vertical="bottom"/>
    </xf>
    <xf borderId="17" fillId="0" fontId="2" numFmtId="0" xfId="0" applyBorder="1" applyFont="1"/>
    <xf borderId="17" fillId="7" fontId="8" numFmtId="14" xfId="0" applyAlignment="1" applyBorder="1" applyFont="1" applyNumberFormat="1">
      <alignment horizontal="right" vertical="bottom"/>
    </xf>
    <xf borderId="16" fillId="6" fontId="25" numFmtId="0" xfId="0" applyAlignment="1" applyBorder="1" applyFont="1">
      <alignment horizontal="left" shrinkToFit="0" vertical="bottom" wrapText="0"/>
    </xf>
    <xf borderId="17" fillId="7" fontId="8" numFmtId="164" xfId="0" applyAlignment="1" applyBorder="1" applyFont="1" applyNumberFormat="1">
      <alignment horizontal="right" vertical="bottom"/>
    </xf>
    <xf borderId="26" fillId="6" fontId="8" numFmtId="0" xfId="0" applyAlignment="1" applyBorder="1" applyFont="1">
      <alignment horizontal="left" readingOrder="0" vertical="bottom"/>
    </xf>
    <xf borderId="44" fillId="7" fontId="11" numFmtId="165" xfId="0" applyAlignment="1" applyBorder="1" applyFont="1" applyNumberFormat="1">
      <alignment horizontal="right" vertical="bottom"/>
    </xf>
    <xf borderId="62" fillId="4" fontId="14" numFmtId="10" xfId="0" applyAlignment="1" applyBorder="1" applyFont="1" applyNumberFormat="1">
      <alignment horizontal="right" readingOrder="0" vertical="bottom"/>
    </xf>
    <xf borderId="63" fillId="6" fontId="25" numFmtId="0" xfId="0" applyAlignment="1" applyBorder="1" applyFont="1">
      <alignment horizontal="left" shrinkToFit="0" vertical="bottom" wrapText="0"/>
    </xf>
    <xf borderId="64" fillId="0" fontId="2" numFmtId="0" xfId="0" applyBorder="1" applyFont="1"/>
    <xf borderId="64" fillId="7" fontId="27" numFmtId="164" xfId="0" applyAlignment="1" applyBorder="1" applyFont="1" applyNumberFormat="1">
      <alignment horizontal="right"/>
    </xf>
    <xf borderId="30" fillId="6" fontId="25" numFmtId="0" xfId="0" applyAlignment="1" applyBorder="1" applyFont="1">
      <alignment horizontal="left" readingOrder="0" shrinkToFit="0" vertical="bottom" wrapText="0"/>
    </xf>
    <xf borderId="31" fillId="7" fontId="27" numFmtId="164" xfId="0" applyAlignment="1" applyBorder="1" applyFont="1" applyNumberFormat="1">
      <alignment horizontal="right"/>
    </xf>
    <xf borderId="0" fillId="2" fontId="10" numFmtId="0" xfId="0" applyAlignment="1" applyFont="1">
      <alignment horizontal="center" shrinkToFit="0" wrapText="0"/>
    </xf>
    <xf borderId="65" fillId="6" fontId="19" numFmtId="0" xfId="0" applyAlignment="1" applyBorder="1" applyFont="1">
      <alignment horizontal="center" vertical="center"/>
    </xf>
    <xf borderId="65" fillId="6" fontId="19" numFmtId="0" xfId="0" applyAlignment="1" applyBorder="1" applyFont="1">
      <alignment horizontal="center" shrinkToFit="0" vertical="center" wrapText="1"/>
    </xf>
    <xf borderId="65" fillId="5" fontId="28" numFmtId="0" xfId="0" applyAlignment="1" applyBorder="1" applyFont="1">
      <alignment horizontal="center" vertical="bottom"/>
    </xf>
    <xf borderId="65" fillId="5" fontId="14" numFmtId="14" xfId="0" applyAlignment="1" applyBorder="1" applyFont="1" applyNumberFormat="1">
      <alignment vertical="bottom"/>
    </xf>
    <xf borderId="65" fillId="5" fontId="14" numFmtId="164" xfId="0" applyAlignment="1" applyBorder="1" applyFont="1" applyNumberFormat="1">
      <alignment vertical="bottom"/>
    </xf>
    <xf borderId="65" fillId="5" fontId="28" numFmtId="164" xfId="0" applyAlignment="1" applyBorder="1" applyFont="1" applyNumberFormat="1">
      <alignment horizontal="right" vertical="bottom"/>
    </xf>
    <xf borderId="65" fillId="0" fontId="28" numFmtId="0" xfId="0" applyAlignment="1" applyBorder="1" applyFont="1">
      <alignment horizontal="center" vertical="bottom"/>
    </xf>
    <xf borderId="65" fillId="0" fontId="28" numFmtId="14" xfId="0" applyAlignment="1" applyBorder="1" applyFont="1" applyNumberFormat="1">
      <alignment horizontal="right" vertical="bottom"/>
    </xf>
    <xf borderId="65" fillId="0" fontId="14" numFmtId="3" xfId="0" applyAlignment="1" applyBorder="1" applyFont="1" applyNumberFormat="1">
      <alignment vertical="bottom"/>
    </xf>
    <xf borderId="65" fillId="0" fontId="29" numFmtId="164" xfId="0" applyAlignment="1" applyBorder="1" applyFont="1" applyNumberFormat="1">
      <alignment horizontal="right" vertical="bottom"/>
    </xf>
    <xf borderId="65" fillId="0" fontId="28" numFmtId="164" xfId="0" applyAlignment="1" applyBorder="1" applyFont="1" applyNumberFormat="1">
      <alignment horizontal="right" vertical="bottom"/>
    </xf>
    <xf borderId="65" fillId="7" fontId="29" numFmtId="3" xfId="0" applyAlignment="1" applyBorder="1" applyFont="1" applyNumberFormat="1">
      <alignment horizontal="center" vertical="bottom"/>
    </xf>
    <xf borderId="53" fillId="2" fontId="1" numFmtId="0" xfId="0" applyAlignment="1" applyBorder="1" applyFont="1">
      <alignment horizontal="center" readingOrder="0" vertical="center"/>
    </xf>
    <xf borderId="53" fillId="0" fontId="2" numFmtId="0" xfId="0" applyBorder="1" applyFont="1"/>
    <xf borderId="66" fillId="0" fontId="2" numFmtId="0" xfId="0" applyBorder="1" applyFont="1"/>
    <xf borderId="47" fillId="5" fontId="17" numFmtId="0" xfId="0" applyAlignment="1" applyBorder="1" applyFont="1">
      <alignment horizontal="center" readingOrder="0" vertical="bottom"/>
    </xf>
    <xf borderId="47" fillId="5" fontId="17" numFmtId="165" xfId="0" applyAlignment="1" applyBorder="1" applyFont="1" applyNumberFormat="1">
      <alignment horizontal="center" readingOrder="0" vertical="bottom"/>
    </xf>
    <xf borderId="47" fillId="5" fontId="17" numFmtId="165" xfId="0" applyAlignment="1" applyBorder="1" applyFont="1" applyNumberFormat="1">
      <alignment horizontal="right" readingOrder="0" vertical="bottom"/>
    </xf>
    <xf borderId="47" fillId="5" fontId="14" numFmtId="0" xfId="0" applyAlignment="1" applyBorder="1" applyFont="1">
      <alignment vertical="bottom"/>
    </xf>
    <xf borderId="67" fillId="5" fontId="17" numFmtId="0" xfId="0" applyAlignment="1" applyBorder="1" applyFont="1">
      <alignment vertical="bottom"/>
    </xf>
    <xf borderId="0" fillId="6" fontId="8" numFmtId="0" xfId="0" applyAlignment="1" applyFont="1">
      <alignment horizontal="right" readingOrder="0" vertical="bottom"/>
    </xf>
    <xf borderId="0" fillId="11" fontId="11" numFmtId="165" xfId="0" applyAlignment="1" applyFill="1" applyFont="1" applyNumberFormat="1">
      <alignment horizontal="center" vertical="bottom"/>
    </xf>
    <xf borderId="0" fillId="11" fontId="14" numFmtId="165" xfId="0" applyAlignment="1" applyFont="1" applyNumberFormat="1">
      <alignment horizontal="center" vertical="bottom"/>
    </xf>
    <xf borderId="0" fillId="7" fontId="14" numFmtId="0" xfId="0" applyAlignment="1" applyFont="1">
      <alignment vertical="bottom"/>
    </xf>
    <xf borderId="68" fillId="7" fontId="14" numFmtId="0" xfId="0" applyAlignment="1" applyBorder="1" applyFont="1">
      <alignment vertical="bottom"/>
    </xf>
    <xf borderId="0" fillId="11" fontId="11" numFmtId="10" xfId="0" applyAlignment="1" applyFont="1" applyNumberFormat="1">
      <alignment horizontal="center" vertical="bottom"/>
    </xf>
    <xf borderId="18" fillId="6" fontId="8" numFmtId="0" xfId="0" applyAlignment="1" applyBorder="1" applyFont="1">
      <alignment horizontal="right" readingOrder="0" vertical="bottom"/>
    </xf>
    <xf borderId="0" fillId="11" fontId="14" numFmtId="1" xfId="0" applyAlignment="1" applyFont="1" applyNumberFormat="1">
      <alignment horizontal="center" readingOrder="0" vertical="bottom"/>
    </xf>
    <xf borderId="0" fillId="12" fontId="30" numFmtId="0" xfId="0" applyAlignment="1" applyFill="1" applyFont="1">
      <alignment horizontal="center" readingOrder="0" shrinkToFit="0" vertical="center" wrapText="1"/>
    </xf>
    <xf borderId="0" fillId="6" fontId="8" numFmtId="0" xfId="0" applyAlignment="1" applyFont="1">
      <alignment horizontal="right" vertical="bottom"/>
    </xf>
    <xf borderId="47" fillId="11" fontId="17" numFmtId="165" xfId="0" applyAlignment="1" applyBorder="1" applyFont="1" applyNumberFormat="1">
      <alignment horizontal="center" readingOrder="0" vertical="bottom"/>
    </xf>
    <xf borderId="67" fillId="11" fontId="17" numFmtId="165" xfId="0" applyAlignment="1" applyBorder="1" applyFont="1" applyNumberFormat="1">
      <alignment horizontal="center" readingOrder="0" vertical="bottom"/>
    </xf>
    <xf borderId="69" fillId="6" fontId="19" numFmtId="0" xfId="0" applyAlignment="1" applyBorder="1" applyFont="1">
      <alignment horizontal="right" readingOrder="0" vertical="bottom"/>
    </xf>
    <xf borderId="69" fillId="11" fontId="17" numFmtId="165" xfId="0" applyAlignment="1" applyBorder="1" applyFont="1" applyNumberFormat="1">
      <alignment horizontal="center" readingOrder="0" vertical="bottom"/>
    </xf>
    <xf borderId="69" fillId="11" fontId="14" numFmtId="165" xfId="0" applyAlignment="1" applyBorder="1" applyFont="1" applyNumberFormat="1">
      <alignment horizontal="center" readingOrder="0" vertical="bottom"/>
    </xf>
    <xf borderId="69" fillId="11" fontId="17" numFmtId="164" xfId="0" applyAlignment="1" applyBorder="1" applyFont="1" applyNumberFormat="1">
      <alignment horizontal="center" vertical="bottom"/>
    </xf>
    <xf borderId="70" fillId="11" fontId="17" numFmtId="10" xfId="0" applyAlignment="1" applyBorder="1" applyFont="1" applyNumberFormat="1">
      <alignment horizontal="center" vertical="bottom"/>
    </xf>
    <xf borderId="0" fillId="11" fontId="14" numFmtId="10" xfId="0" applyAlignment="1" applyFont="1" applyNumberFormat="1">
      <alignment horizontal="center" readingOrder="0" vertical="bottom"/>
    </xf>
    <xf borderId="67" fillId="11" fontId="17" numFmtId="0" xfId="0" applyAlignment="1" applyBorder="1" applyFont="1">
      <alignment readingOrder="0" vertical="bottom"/>
    </xf>
    <xf borderId="0" fillId="11" fontId="14" numFmtId="165" xfId="0" applyAlignment="1" applyFont="1" applyNumberFormat="1">
      <alignment horizontal="center" readingOrder="0" vertical="bottom"/>
    </xf>
    <xf borderId="0" fillId="11" fontId="14" numFmtId="0" xfId="0" applyAlignment="1" applyFont="1">
      <alignment horizontal="center" vertical="bottom"/>
    </xf>
    <xf borderId="0" fillId="11" fontId="14" numFmtId="10" xfId="0" applyAlignment="1" applyFont="1" applyNumberFormat="1">
      <alignment horizontal="center" vertical="bottom"/>
    </xf>
    <xf borderId="68" fillId="11" fontId="14" numFmtId="0" xfId="0" applyAlignment="1" applyBorder="1" applyFont="1">
      <alignment vertical="bottom"/>
    </xf>
    <xf borderId="69" fillId="11" fontId="17" numFmtId="0" xfId="0" applyAlignment="1" applyBorder="1" applyFont="1">
      <alignment horizontal="center" vertical="bottom"/>
    </xf>
    <xf borderId="69" fillId="11" fontId="17" numFmtId="10" xfId="0" applyAlignment="1" applyBorder="1" applyFont="1" applyNumberFormat="1">
      <alignment horizontal="center" vertical="bottom"/>
    </xf>
    <xf borderId="70" fillId="11" fontId="17" numFmtId="0" xfId="0" applyAlignment="1" applyBorder="1" applyFont="1">
      <alignment horizontal="center" vertical="bottom"/>
    </xf>
  </cellXfs>
  <cellStyles count="1">
    <cellStyle xfId="0" name="Normal" builtinId="0"/>
  </cellStyles>
  <dxfs count="6">
    <dxf>
      <font/>
      <fill>
        <patternFill patternType="solid">
          <fgColor rgb="FFFF0000"/>
          <bgColor rgb="FFFF0000"/>
        </patternFill>
      </fill>
      <border/>
    </dxf>
    <dxf>
      <font/>
      <fill>
        <patternFill patternType="solid">
          <fgColor rgb="FF00FF00"/>
          <bgColor rgb="FF00FF00"/>
        </patternFill>
      </fill>
      <border/>
    </dxf>
    <dxf>
      <font/>
      <fill>
        <patternFill patternType="solid">
          <fgColor rgb="FFFFFF00"/>
          <bgColor rgb="FFFFFF00"/>
        </patternFill>
      </fill>
      <border/>
    </dxf>
    <dxf>
      <font>
        <b/>
        <i/>
        <color rgb="FFFFFFFF"/>
      </font>
      <fill>
        <patternFill patternType="solid">
          <fgColor rgb="FFFF0000"/>
          <bgColor rgb="FFFF0000"/>
        </patternFill>
      </fill>
      <border/>
    </dxf>
    <dxf>
      <font>
        <b/>
      </font>
      <fill>
        <patternFill patternType="solid">
          <fgColor rgb="FF6AA84F"/>
          <bgColor rgb="FF6AA84F"/>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1104900</xdr:colOff>
      <xdr:row>1</xdr:row>
      <xdr:rowOff>190500</xdr:rowOff>
    </xdr:from>
    <xdr:ext cx="3971925" cy="1171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1104900</xdr:colOff>
      <xdr:row>14</xdr:row>
      <xdr:rowOff>200025</xdr:rowOff>
    </xdr:from>
    <xdr:ext cx="4086225" cy="19145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13"/>
    <col customWidth="1" min="2" max="2" width="16.13"/>
    <col customWidth="1" min="4" max="4" width="17.63"/>
    <col customWidth="1" min="5" max="5" width="9.25"/>
    <col customWidth="1" min="6" max="6" width="21.5"/>
    <col customWidth="1" min="7" max="7" width="13.13"/>
    <col customWidth="1" min="9" max="9" width="10.0"/>
    <col customWidth="1" min="10" max="10" width="22.88"/>
    <col customWidth="1" min="11" max="11" width="10.25"/>
    <col customWidth="1" min="12" max="12" width="27.0"/>
    <col customWidth="1" min="13" max="13" width="13.0"/>
    <col customWidth="1" min="14" max="14" width="15.0"/>
  </cols>
  <sheetData>
    <row r="1">
      <c r="A1" s="1" t="s">
        <v>0</v>
      </c>
      <c r="B1" s="2"/>
      <c r="C1" s="2"/>
      <c r="D1" s="2"/>
      <c r="E1" s="2"/>
      <c r="F1" s="2"/>
      <c r="G1" s="2"/>
      <c r="H1" s="2"/>
      <c r="I1" s="2"/>
      <c r="J1" s="2"/>
      <c r="K1" s="2"/>
      <c r="L1" s="2"/>
      <c r="M1" s="2"/>
      <c r="N1" s="3"/>
    </row>
    <row r="2">
      <c r="A2" s="4" t="s">
        <v>1</v>
      </c>
      <c r="B2" s="5"/>
      <c r="C2" s="5"/>
      <c r="D2" s="5"/>
      <c r="E2" s="6"/>
      <c r="F2" s="7"/>
      <c r="J2" s="8"/>
      <c r="K2" s="8"/>
      <c r="L2" s="8"/>
      <c r="M2" s="8"/>
      <c r="N2" s="3"/>
    </row>
    <row r="3">
      <c r="A3" s="9" t="s">
        <v>2</v>
      </c>
      <c r="B3" s="10">
        <v>100000.0</v>
      </c>
      <c r="C3" s="11"/>
      <c r="D3" s="11"/>
      <c r="E3" s="8"/>
      <c r="F3" s="12" t="s">
        <v>3</v>
      </c>
      <c r="G3" s="13">
        <f>SUM(G4:G7)</f>
        <v>13500</v>
      </c>
      <c r="H3" s="14">
        <f>G3/B3</f>
        <v>0.135</v>
      </c>
      <c r="I3" s="8"/>
      <c r="J3" s="15" t="s">
        <v>4</v>
      </c>
      <c r="K3" s="16"/>
      <c r="L3" s="17"/>
      <c r="M3" s="8"/>
    </row>
    <row r="4">
      <c r="A4" s="18" t="s">
        <v>5</v>
      </c>
      <c r="B4" s="19">
        <v>80000.0</v>
      </c>
      <c r="C4" s="20">
        <f>((B3-B4)/B4)</f>
        <v>0.25</v>
      </c>
      <c r="D4" s="8"/>
      <c r="E4" s="8"/>
      <c r="F4" s="21" t="s">
        <v>6</v>
      </c>
      <c r="G4" s="22">
        <f>IF(D6="Seller Finance",C7,IF(D6="Subto",B19,C7))</f>
        <v>6500</v>
      </c>
      <c r="H4" s="8"/>
      <c r="I4" s="8"/>
      <c r="J4" s="23" t="s">
        <v>7</v>
      </c>
      <c r="K4" s="24" t="s">
        <v>8</v>
      </c>
      <c r="L4" s="25" t="s">
        <v>9</v>
      </c>
      <c r="M4" s="8"/>
    </row>
    <row r="5" ht="25.5" customHeight="1">
      <c r="A5" s="15" t="s">
        <v>10</v>
      </c>
      <c r="B5" s="16"/>
      <c r="C5" s="17"/>
      <c r="D5" s="26" t="s">
        <v>11</v>
      </c>
      <c r="E5" s="8"/>
      <c r="F5" s="21" t="s">
        <v>12</v>
      </c>
      <c r="G5" s="27">
        <v>0.0</v>
      </c>
      <c r="H5" s="8"/>
      <c r="I5" s="8"/>
      <c r="J5" s="28">
        <v>0.03</v>
      </c>
      <c r="K5" s="29">
        <f t="shared" ref="K5:K7" si="1">$B$3*J5</f>
        <v>3000</v>
      </c>
      <c r="L5" s="30">
        <f t="shared" ref="L5:L7" si="2">IF($D$6="Seller Finance",$C$7-K5,IF($D$6="Subto",$B$19-K5,$C$7-K5))</f>
        <v>3500</v>
      </c>
      <c r="M5" s="8"/>
    </row>
    <row r="6">
      <c r="A6" s="31" t="s">
        <v>13</v>
      </c>
      <c r="B6" s="32"/>
      <c r="C6" s="33">
        <f>IF(D6="Seller Finance",B3-C7,IF(D6="Hybrid",B3-C7-D20,0))</f>
        <v>93500</v>
      </c>
      <c r="D6" s="34" t="s">
        <v>10</v>
      </c>
      <c r="E6" s="8"/>
      <c r="F6" s="21" t="s">
        <v>14</v>
      </c>
      <c r="G6" s="27">
        <v>5000.0</v>
      </c>
      <c r="H6" s="35">
        <f>G6*0.6</f>
        <v>3000</v>
      </c>
      <c r="I6" s="8"/>
      <c r="J6" s="28">
        <v>0.06</v>
      </c>
      <c r="K6" s="29">
        <f t="shared" si="1"/>
        <v>6000</v>
      </c>
      <c r="L6" s="30">
        <f t="shared" si="2"/>
        <v>500</v>
      </c>
      <c r="M6" s="8"/>
    </row>
    <row r="7">
      <c r="A7" s="31" t="s">
        <v>6</v>
      </c>
      <c r="B7" s="32"/>
      <c r="C7" s="36">
        <v>6500.0</v>
      </c>
      <c r="D7" s="37">
        <f>C7/B3</f>
        <v>0.065</v>
      </c>
      <c r="E7" s="8"/>
      <c r="F7" s="38" t="s">
        <v>15</v>
      </c>
      <c r="G7" s="39">
        <f>B3*0.02</f>
        <v>2000</v>
      </c>
      <c r="H7" s="40"/>
      <c r="I7" s="40"/>
      <c r="J7" s="41">
        <v>0.08</v>
      </c>
      <c r="K7" s="42">
        <f t="shared" si="1"/>
        <v>8000</v>
      </c>
      <c r="L7" s="30">
        <f t="shared" si="2"/>
        <v>-1500</v>
      </c>
      <c r="M7" s="8"/>
    </row>
    <row r="8">
      <c r="A8" s="31" t="s">
        <v>16</v>
      </c>
      <c r="B8" s="32"/>
      <c r="C8" s="43">
        <v>0.0</v>
      </c>
      <c r="D8" s="8"/>
      <c r="E8" s="8"/>
      <c r="F8" s="8"/>
      <c r="G8" s="8"/>
      <c r="H8" s="8"/>
      <c r="I8" s="8"/>
      <c r="J8" s="8"/>
      <c r="K8" s="8"/>
      <c r="L8" s="8"/>
      <c r="M8" s="8"/>
    </row>
    <row r="9">
      <c r="A9" s="31" t="s">
        <v>17</v>
      </c>
      <c r="B9" s="32"/>
      <c r="C9" s="44">
        <v>30.0</v>
      </c>
      <c r="D9" s="45" t="s">
        <v>18</v>
      </c>
      <c r="E9" s="8"/>
      <c r="F9" s="8"/>
      <c r="G9" s="8"/>
      <c r="H9" s="8"/>
      <c r="I9" s="8"/>
      <c r="J9" s="8"/>
      <c r="K9" s="8"/>
      <c r="L9" s="8"/>
      <c r="M9" s="8"/>
    </row>
    <row r="10">
      <c r="A10" s="46" t="s">
        <v>19</v>
      </c>
      <c r="B10" s="47"/>
      <c r="C10" s="48">
        <f>TODAY()</f>
        <v>45730</v>
      </c>
      <c r="D10" s="49" t="s">
        <v>20</v>
      </c>
      <c r="E10" s="8"/>
      <c r="F10" s="50"/>
      <c r="G10" s="51" t="s">
        <v>21</v>
      </c>
      <c r="H10" s="52" t="s">
        <v>22</v>
      </c>
      <c r="I10" s="8"/>
      <c r="J10" s="8"/>
      <c r="K10" s="8"/>
      <c r="L10" s="8"/>
      <c r="M10" s="8"/>
    </row>
    <row r="11">
      <c r="A11" s="53" t="s">
        <v>23</v>
      </c>
      <c r="B11" s="54"/>
      <c r="C11" s="55">
        <f>IF(D10="No",PMT(C8/12,C9*12,-C6),IF(D10="Yes",(C6*C8)/12))</f>
        <v>259.7222222</v>
      </c>
      <c r="D11" s="8"/>
      <c r="E11" s="8"/>
      <c r="F11" s="56" t="s">
        <v>24</v>
      </c>
      <c r="G11" s="57">
        <f>G17-G18</f>
        <v>6003.333333</v>
      </c>
      <c r="H11" s="58">
        <f>G11/12</f>
        <v>500.2777778</v>
      </c>
      <c r="I11" s="8"/>
      <c r="J11" s="8"/>
      <c r="K11" s="8"/>
      <c r="L11" s="8"/>
      <c r="M11" s="8"/>
    </row>
    <row r="12">
      <c r="A12" s="59" t="s">
        <v>25</v>
      </c>
      <c r="B12" s="60"/>
      <c r="C12" s="61">
        <f>C11*12</f>
        <v>3116.666667</v>
      </c>
      <c r="D12" s="8"/>
      <c r="E12" s="8"/>
      <c r="F12" s="62" t="s">
        <v>26</v>
      </c>
      <c r="G12" s="63">
        <f>G11/G3</f>
        <v>0.444691358</v>
      </c>
      <c r="H12" s="64"/>
      <c r="I12" s="8"/>
      <c r="J12" s="8"/>
      <c r="K12" s="65" t="s">
        <v>27</v>
      </c>
      <c r="M12" s="8"/>
    </row>
    <row r="13">
      <c r="A13" s="66"/>
      <c r="B13" s="8"/>
      <c r="C13" s="8"/>
      <c r="D13" s="8"/>
      <c r="E13" s="8"/>
      <c r="F13" s="8"/>
      <c r="G13" s="8"/>
      <c r="H13" s="8"/>
      <c r="I13" s="8"/>
      <c r="J13" s="8"/>
      <c r="M13" s="8"/>
    </row>
    <row r="14">
      <c r="A14" s="67" t="s">
        <v>28</v>
      </c>
      <c r="B14" s="68"/>
      <c r="C14" s="68"/>
      <c r="D14" s="69"/>
      <c r="E14" s="8"/>
      <c r="F14" s="8"/>
      <c r="G14" s="8"/>
      <c r="H14" s="8"/>
      <c r="I14" s="8"/>
      <c r="J14" s="8"/>
      <c r="M14" s="8"/>
    </row>
    <row r="15">
      <c r="A15" s="70"/>
      <c r="B15" s="71" t="s">
        <v>23</v>
      </c>
      <c r="C15" s="72" t="s">
        <v>29</v>
      </c>
      <c r="D15" s="73" t="s">
        <v>30</v>
      </c>
      <c r="E15" s="8"/>
      <c r="F15" s="74" t="s">
        <v>31</v>
      </c>
      <c r="G15" s="75"/>
      <c r="H15" s="75"/>
      <c r="I15" s="76"/>
      <c r="J15" s="8"/>
      <c r="M15" s="8"/>
    </row>
    <row r="16">
      <c r="A16" s="77" t="s">
        <v>32</v>
      </c>
      <c r="B16" s="78">
        <v>500.0</v>
      </c>
      <c r="C16" s="79">
        <v>0.04</v>
      </c>
      <c r="D16" s="80">
        <v>75000.0</v>
      </c>
      <c r="E16" s="8"/>
      <c r="F16" s="81"/>
      <c r="G16" s="82" t="s">
        <v>21</v>
      </c>
      <c r="H16" s="82" t="s">
        <v>22</v>
      </c>
      <c r="I16" s="83"/>
      <c r="J16" s="8"/>
      <c r="M16" s="8"/>
    </row>
    <row r="17">
      <c r="A17" s="77" t="s">
        <v>33</v>
      </c>
      <c r="B17" s="78">
        <v>0.0</v>
      </c>
      <c r="C17" s="79">
        <v>0.0</v>
      </c>
      <c r="D17" s="80">
        <v>0.0</v>
      </c>
      <c r="E17" s="8"/>
      <c r="F17" s="84" t="s">
        <v>34</v>
      </c>
      <c r="G17" s="85">
        <f>H17*12</f>
        <v>14400</v>
      </c>
      <c r="H17" s="86">
        <v>1200.0</v>
      </c>
      <c r="I17" s="87"/>
      <c r="J17" s="8"/>
      <c r="M17" s="8"/>
    </row>
    <row r="18">
      <c r="A18" s="77" t="s">
        <v>35</v>
      </c>
      <c r="B18" s="78">
        <v>0.0</v>
      </c>
      <c r="C18" s="79">
        <v>0.0</v>
      </c>
      <c r="D18" s="80">
        <v>0.0</v>
      </c>
      <c r="E18" s="8"/>
      <c r="F18" s="88" t="s">
        <v>36</v>
      </c>
      <c r="G18" s="89">
        <f>SUM(G19:G27)</f>
        <v>8396.666667</v>
      </c>
      <c r="H18" s="89">
        <f>G18/12</f>
        <v>699.7222222</v>
      </c>
      <c r="I18" s="90"/>
      <c r="J18" s="8"/>
      <c r="K18" s="65" t="s">
        <v>37</v>
      </c>
      <c r="M18" s="8"/>
    </row>
    <row r="19">
      <c r="A19" s="91" t="s">
        <v>38</v>
      </c>
      <c r="B19" s="92">
        <f>IF(D6="Subto",B3-D20,0)</f>
        <v>0</v>
      </c>
      <c r="C19" s="93"/>
      <c r="D19" s="94"/>
      <c r="E19" s="8"/>
      <c r="F19" s="95" t="s">
        <v>39</v>
      </c>
      <c r="G19" s="96">
        <f t="shared" ref="G19:G24" si="3">H19*12</f>
        <v>3116.666667</v>
      </c>
      <c r="H19" s="97">
        <f>C11</f>
        <v>259.7222222</v>
      </c>
      <c r="I19" s="87"/>
      <c r="J19" s="8"/>
      <c r="M19" s="8"/>
    </row>
    <row r="20">
      <c r="A20" s="98" t="s">
        <v>40</v>
      </c>
      <c r="B20" s="99">
        <f>SUM(B16:B18)</f>
        <v>500</v>
      </c>
      <c r="C20" s="100"/>
      <c r="D20" s="101">
        <f>SUM(D16:D18)</f>
        <v>75000</v>
      </c>
      <c r="E20" s="8"/>
      <c r="F20" s="95" t="s">
        <v>41</v>
      </c>
      <c r="G20" s="102">
        <f t="shared" si="3"/>
        <v>0</v>
      </c>
      <c r="H20" s="103">
        <f>IF(D6="Subto",B20,IF(D6="Hybrid",B20,0))</f>
        <v>0</v>
      </c>
      <c r="I20" s="87"/>
      <c r="J20" s="8"/>
      <c r="M20" s="8"/>
    </row>
    <row r="21">
      <c r="A21" s="104" t="s">
        <v>42</v>
      </c>
      <c r="B21" s="105">
        <v>7.0</v>
      </c>
      <c r="C21" s="106"/>
      <c r="D21" s="107"/>
      <c r="E21" s="8"/>
      <c r="F21" s="108" t="s">
        <v>43</v>
      </c>
      <c r="G21" s="103">
        <f t="shared" si="3"/>
        <v>1200</v>
      </c>
      <c r="H21" s="78">
        <v>100.0</v>
      </c>
      <c r="I21" s="87"/>
      <c r="J21" s="8"/>
      <c r="M21" s="8"/>
    </row>
    <row r="22">
      <c r="A22" s="109"/>
      <c r="B22" s="8"/>
      <c r="C22" s="8"/>
      <c r="D22" s="8"/>
      <c r="E22" s="8"/>
      <c r="F22" s="108" t="s">
        <v>44</v>
      </c>
      <c r="G22" s="103">
        <f t="shared" si="3"/>
        <v>1200</v>
      </c>
      <c r="H22" s="78">
        <v>100.0</v>
      </c>
      <c r="I22" s="87"/>
      <c r="J22" s="8"/>
      <c r="M22" s="8"/>
    </row>
    <row r="23">
      <c r="A23" s="109"/>
      <c r="B23" s="8"/>
      <c r="C23" s="8"/>
      <c r="D23" s="8"/>
      <c r="E23" s="8"/>
      <c r="F23" s="108" t="s">
        <v>45</v>
      </c>
      <c r="G23" s="103">
        <f t="shared" si="3"/>
        <v>0</v>
      </c>
      <c r="H23" s="78">
        <v>0.0</v>
      </c>
      <c r="I23" s="87"/>
      <c r="J23" s="8"/>
      <c r="M23" s="8"/>
    </row>
    <row r="24" ht="22.5" customHeight="1">
      <c r="A24" s="110" t="s">
        <v>46</v>
      </c>
      <c r="B24" s="68"/>
      <c r="C24" s="69"/>
      <c r="D24" s="8"/>
      <c r="E24" s="8"/>
      <c r="F24" s="108" t="s">
        <v>47</v>
      </c>
      <c r="G24" s="103">
        <f t="shared" si="3"/>
        <v>0</v>
      </c>
      <c r="H24" s="78">
        <v>0.0</v>
      </c>
      <c r="I24" s="87"/>
      <c r="J24" s="8"/>
      <c r="K24" s="8"/>
      <c r="L24" s="8"/>
      <c r="M24" s="8"/>
    </row>
    <row r="25">
      <c r="A25" s="111" t="s">
        <v>48</v>
      </c>
      <c r="B25" s="112"/>
      <c r="C25" s="113">
        <v>7.0</v>
      </c>
      <c r="D25" s="8"/>
      <c r="E25" s="8"/>
      <c r="F25" s="114" t="s">
        <v>49</v>
      </c>
      <c r="G25" s="102">
        <f t="shared" ref="G25:G27" si="4">G$17*I25</f>
        <v>1440</v>
      </c>
      <c r="H25" s="102">
        <f t="shared" ref="H25:H27" si="5">G25/12</f>
        <v>120</v>
      </c>
      <c r="I25" s="115">
        <v>0.1</v>
      </c>
      <c r="J25" s="8"/>
      <c r="K25" s="8"/>
      <c r="L25" s="8"/>
      <c r="M25" s="8"/>
    </row>
    <row r="26">
      <c r="A26" s="116" t="s">
        <v>50</v>
      </c>
      <c r="B26" s="117"/>
      <c r="C26" s="118">
        <f>OFFSET($B37,1+C25*12,0,1,1)</f>
        <v>48258</v>
      </c>
      <c r="D26" s="8"/>
      <c r="E26" s="8"/>
      <c r="F26" s="108" t="s">
        <v>51</v>
      </c>
      <c r="G26" s="102">
        <f t="shared" si="4"/>
        <v>1440</v>
      </c>
      <c r="H26" s="102">
        <f t="shared" si="5"/>
        <v>120</v>
      </c>
      <c r="I26" s="115">
        <v>0.1</v>
      </c>
      <c r="J26" s="8"/>
      <c r="K26" s="8"/>
      <c r="L26" s="8"/>
      <c r="M26" s="8"/>
    </row>
    <row r="27">
      <c r="A27" s="119" t="s">
        <v>52</v>
      </c>
      <c r="B27" s="117"/>
      <c r="C27" s="120">
        <f>IF($E6="Seller Finance",(#REF!*C25*12),SUM(OFFSET($E37,2,0,C25*12,1)))</f>
        <v>0</v>
      </c>
      <c r="D27" s="8"/>
      <c r="E27" s="8"/>
      <c r="F27" s="121" t="s">
        <v>53</v>
      </c>
      <c r="G27" s="122">
        <f t="shared" si="4"/>
        <v>0</v>
      </c>
      <c r="H27" s="122">
        <f t="shared" si="5"/>
        <v>0</v>
      </c>
      <c r="I27" s="123">
        <v>0.0</v>
      </c>
      <c r="J27" s="8"/>
      <c r="K27" s="8"/>
      <c r="L27" s="8"/>
      <c r="M27" s="8"/>
    </row>
    <row r="28">
      <c r="A28" s="119" t="s">
        <v>54</v>
      </c>
      <c r="B28" s="117"/>
      <c r="C28" s="120">
        <f>SUM(OFFSET($F38,1,0,C25*12,1))</f>
        <v>21816.66667</v>
      </c>
      <c r="D28" s="8"/>
      <c r="E28" s="8"/>
      <c r="F28" s="8"/>
      <c r="G28" s="8"/>
      <c r="H28" s="8"/>
      <c r="I28" s="8"/>
      <c r="J28" s="8"/>
      <c r="K28" s="8"/>
      <c r="L28" s="8"/>
      <c r="M28" s="8"/>
    </row>
    <row r="29">
      <c r="A29" s="124" t="s">
        <v>55</v>
      </c>
      <c r="B29" s="125"/>
      <c r="C29" s="126">
        <f>IF($E6="Yes",#REF!,IF(OFFSET($G37,1+C25*12,0,1,1)="",0,OFFSET($G37,1+C25*12,0,1,1)))</f>
        <v>71683.33333</v>
      </c>
      <c r="D29" s="8"/>
      <c r="E29" s="8"/>
      <c r="F29" s="8"/>
      <c r="G29" s="8"/>
      <c r="H29" s="8"/>
      <c r="I29" s="8"/>
      <c r="J29" s="8"/>
      <c r="K29" s="8"/>
      <c r="L29" s="8"/>
      <c r="M29" s="8"/>
    </row>
    <row r="30">
      <c r="A30" s="127" t="s">
        <v>56</v>
      </c>
      <c r="B30" s="64"/>
      <c r="C30" s="128">
        <f>C27+C28+C7+C29</f>
        <v>100000</v>
      </c>
      <c r="D30" s="8"/>
      <c r="E30" s="8"/>
      <c r="F30" s="8"/>
      <c r="G30" s="8"/>
      <c r="H30" s="8"/>
      <c r="I30" s="8"/>
      <c r="J30" s="8"/>
      <c r="K30" s="8"/>
      <c r="L30" s="8"/>
      <c r="M30" s="8"/>
    </row>
    <row r="31">
      <c r="A31" s="8"/>
      <c r="B31" s="8"/>
      <c r="C31" s="8"/>
      <c r="D31" s="8"/>
      <c r="E31" s="8"/>
      <c r="F31" s="8"/>
      <c r="G31" s="8"/>
      <c r="H31" s="8"/>
      <c r="I31" s="8"/>
      <c r="J31" s="8"/>
      <c r="K31" s="8"/>
      <c r="L31" s="8"/>
      <c r="M31" s="8"/>
    </row>
    <row r="32">
      <c r="A32" s="8"/>
      <c r="B32" s="8"/>
      <c r="C32" s="8"/>
      <c r="D32" s="8"/>
      <c r="E32" s="8"/>
      <c r="F32" s="8"/>
      <c r="G32" s="8"/>
      <c r="H32" s="8"/>
      <c r="I32" s="8"/>
      <c r="J32" s="8"/>
      <c r="K32" s="8"/>
      <c r="L32" s="8"/>
      <c r="M32" s="8"/>
    </row>
    <row r="33">
      <c r="A33" s="8"/>
      <c r="B33" s="8"/>
      <c r="C33" s="8"/>
      <c r="D33" s="8"/>
      <c r="E33" s="8"/>
      <c r="F33" s="8"/>
      <c r="G33" s="8"/>
      <c r="H33" s="8"/>
      <c r="I33" s="8"/>
      <c r="J33" s="8"/>
      <c r="K33" s="8"/>
      <c r="L33" s="8"/>
      <c r="M33" s="8"/>
    </row>
    <row r="34">
      <c r="A34" s="8"/>
      <c r="B34" s="8"/>
      <c r="C34" s="8"/>
      <c r="D34" s="8"/>
      <c r="E34" s="8"/>
      <c r="F34" s="8"/>
      <c r="G34" s="8"/>
      <c r="H34" s="8"/>
      <c r="I34" s="8"/>
      <c r="J34" s="8"/>
      <c r="K34" s="8"/>
      <c r="L34" s="8"/>
      <c r="M34" s="8"/>
    </row>
    <row r="35">
      <c r="A35" s="8"/>
      <c r="B35" s="8"/>
      <c r="C35" s="8"/>
      <c r="D35" s="8"/>
      <c r="E35" s="8"/>
      <c r="F35" s="8"/>
      <c r="G35" s="8"/>
      <c r="H35" s="8"/>
      <c r="I35" s="8"/>
      <c r="J35" s="8"/>
      <c r="K35" s="8"/>
      <c r="L35" s="8"/>
      <c r="M35" s="8"/>
    </row>
    <row r="36" hidden="1">
      <c r="A36" s="129" t="s">
        <v>57</v>
      </c>
    </row>
    <row r="37" hidden="1">
      <c r="A37" s="130" t="s">
        <v>58</v>
      </c>
      <c r="B37" s="131" t="s">
        <v>59</v>
      </c>
      <c r="C37" s="131" t="s">
        <v>60</v>
      </c>
      <c r="D37" s="131" t="s">
        <v>23</v>
      </c>
      <c r="E37" s="131" t="s">
        <v>61</v>
      </c>
      <c r="F37" s="131" t="s">
        <v>62</v>
      </c>
      <c r="G37" s="131" t="s">
        <v>63</v>
      </c>
    </row>
    <row r="38" hidden="1">
      <c r="A38" s="132">
        <v>0.0</v>
      </c>
      <c r="B38" s="133"/>
      <c r="C38" s="132"/>
      <c r="D38" s="134"/>
      <c r="E38" s="134"/>
      <c r="F38" s="134"/>
      <c r="G38" s="135">
        <f>C6</f>
        <v>93500</v>
      </c>
    </row>
    <row r="39" hidden="1">
      <c r="A39" s="136">
        <f>IF(G38="","",IF(OR(A35&gt;=(G38*12),ROUND(G38,2)&lt;=0),"",A38+1))</f>
        <v>1</v>
      </c>
      <c r="B39" s="137">
        <f>C10</f>
        <v>45730</v>
      </c>
      <c r="C39" s="138" t="str">
        <f t="shared" ref="C39:C758" si="6">IF(A39="","",IF(MOD(A39,12)=0,A39/12,""))</f>
        <v/>
      </c>
      <c r="D39" s="139">
        <f>C11</f>
        <v>259.7222222</v>
      </c>
      <c r="E39" s="140">
        <f t="shared" ref="E39:E758" si="7">(G38*$C$8)/12</f>
        <v>0</v>
      </c>
      <c r="F39" s="140">
        <f t="shared" ref="F39:F758" si="8">IF(A39="","",D39-E39)</f>
        <v>259.7222222</v>
      </c>
      <c r="G39" s="140">
        <f t="shared" ref="G39:G758" si="9">IF(A39="","",G38-F39)</f>
        <v>93240.27778</v>
      </c>
    </row>
    <row r="40" hidden="1">
      <c r="A40" s="136">
        <f t="shared" ref="A40:A758" si="10">A39+1</f>
        <v>2</v>
      </c>
      <c r="B40" s="137">
        <f t="shared" ref="B40:B399" si="11">EDATE(B39, 1)</f>
        <v>45761</v>
      </c>
      <c r="C40" s="138" t="str">
        <f t="shared" si="6"/>
        <v/>
      </c>
      <c r="D40" s="139">
        <f t="shared" ref="D40:D758" si="12">D39</f>
        <v>259.7222222</v>
      </c>
      <c r="E40" s="140">
        <f t="shared" si="7"/>
        <v>0</v>
      </c>
      <c r="F40" s="140">
        <f t="shared" si="8"/>
        <v>259.7222222</v>
      </c>
      <c r="G40" s="140">
        <f t="shared" si="9"/>
        <v>92980.55556</v>
      </c>
    </row>
    <row r="41" hidden="1">
      <c r="A41" s="136">
        <f t="shared" si="10"/>
        <v>3</v>
      </c>
      <c r="B41" s="137">
        <f t="shared" si="11"/>
        <v>45791</v>
      </c>
      <c r="C41" s="138" t="str">
        <f t="shared" si="6"/>
        <v/>
      </c>
      <c r="D41" s="139">
        <f t="shared" si="12"/>
        <v>259.7222222</v>
      </c>
      <c r="E41" s="140">
        <f t="shared" si="7"/>
        <v>0</v>
      </c>
      <c r="F41" s="140">
        <f t="shared" si="8"/>
        <v>259.7222222</v>
      </c>
      <c r="G41" s="140">
        <f t="shared" si="9"/>
        <v>92720.83333</v>
      </c>
    </row>
    <row r="42" hidden="1">
      <c r="A42" s="136">
        <f t="shared" si="10"/>
        <v>4</v>
      </c>
      <c r="B42" s="137">
        <f t="shared" si="11"/>
        <v>45822</v>
      </c>
      <c r="C42" s="138" t="str">
        <f t="shared" si="6"/>
        <v/>
      </c>
      <c r="D42" s="139">
        <f t="shared" si="12"/>
        <v>259.7222222</v>
      </c>
      <c r="E42" s="140">
        <f t="shared" si="7"/>
        <v>0</v>
      </c>
      <c r="F42" s="140">
        <f t="shared" si="8"/>
        <v>259.7222222</v>
      </c>
      <c r="G42" s="140">
        <f t="shared" si="9"/>
        <v>92461.11111</v>
      </c>
    </row>
    <row r="43" hidden="1">
      <c r="A43" s="136">
        <f t="shared" si="10"/>
        <v>5</v>
      </c>
      <c r="B43" s="137">
        <f t="shared" si="11"/>
        <v>45852</v>
      </c>
      <c r="C43" s="138" t="str">
        <f t="shared" si="6"/>
        <v/>
      </c>
      <c r="D43" s="139">
        <f t="shared" si="12"/>
        <v>259.7222222</v>
      </c>
      <c r="E43" s="140">
        <f t="shared" si="7"/>
        <v>0</v>
      </c>
      <c r="F43" s="140">
        <f t="shared" si="8"/>
        <v>259.7222222</v>
      </c>
      <c r="G43" s="140">
        <f t="shared" si="9"/>
        <v>92201.38889</v>
      </c>
    </row>
    <row r="44" hidden="1">
      <c r="A44" s="136">
        <f t="shared" si="10"/>
        <v>6</v>
      </c>
      <c r="B44" s="137">
        <f t="shared" si="11"/>
        <v>45883</v>
      </c>
      <c r="C44" s="138" t="str">
        <f t="shared" si="6"/>
        <v/>
      </c>
      <c r="D44" s="139">
        <f t="shared" si="12"/>
        <v>259.7222222</v>
      </c>
      <c r="E44" s="140">
        <f t="shared" si="7"/>
        <v>0</v>
      </c>
      <c r="F44" s="140">
        <f t="shared" si="8"/>
        <v>259.7222222</v>
      </c>
      <c r="G44" s="140">
        <f t="shared" si="9"/>
        <v>91941.66667</v>
      </c>
    </row>
    <row r="45" hidden="1">
      <c r="A45" s="136">
        <f t="shared" si="10"/>
        <v>7</v>
      </c>
      <c r="B45" s="137">
        <f t="shared" si="11"/>
        <v>45914</v>
      </c>
      <c r="C45" s="138" t="str">
        <f t="shared" si="6"/>
        <v/>
      </c>
      <c r="D45" s="139">
        <f t="shared" si="12"/>
        <v>259.7222222</v>
      </c>
      <c r="E45" s="140">
        <f t="shared" si="7"/>
        <v>0</v>
      </c>
      <c r="F45" s="140">
        <f t="shared" si="8"/>
        <v>259.7222222</v>
      </c>
      <c r="G45" s="140">
        <f t="shared" si="9"/>
        <v>91681.94444</v>
      </c>
    </row>
    <row r="46" hidden="1">
      <c r="A46" s="136">
        <f t="shared" si="10"/>
        <v>8</v>
      </c>
      <c r="B46" s="137">
        <f t="shared" si="11"/>
        <v>45944</v>
      </c>
      <c r="C46" s="138" t="str">
        <f t="shared" si="6"/>
        <v/>
      </c>
      <c r="D46" s="139">
        <f t="shared" si="12"/>
        <v>259.7222222</v>
      </c>
      <c r="E46" s="140">
        <f t="shared" si="7"/>
        <v>0</v>
      </c>
      <c r="F46" s="140">
        <f t="shared" si="8"/>
        <v>259.7222222</v>
      </c>
      <c r="G46" s="140">
        <f t="shared" si="9"/>
        <v>91422.22222</v>
      </c>
    </row>
    <row r="47" hidden="1">
      <c r="A47" s="136">
        <f t="shared" si="10"/>
        <v>9</v>
      </c>
      <c r="B47" s="137">
        <f t="shared" si="11"/>
        <v>45975</v>
      </c>
      <c r="C47" s="138" t="str">
        <f t="shared" si="6"/>
        <v/>
      </c>
      <c r="D47" s="139">
        <f t="shared" si="12"/>
        <v>259.7222222</v>
      </c>
      <c r="E47" s="140">
        <f t="shared" si="7"/>
        <v>0</v>
      </c>
      <c r="F47" s="140">
        <f t="shared" si="8"/>
        <v>259.7222222</v>
      </c>
      <c r="G47" s="140">
        <f t="shared" si="9"/>
        <v>91162.5</v>
      </c>
    </row>
    <row r="48" hidden="1">
      <c r="A48" s="136">
        <f t="shared" si="10"/>
        <v>10</v>
      </c>
      <c r="B48" s="137">
        <f t="shared" si="11"/>
        <v>46005</v>
      </c>
      <c r="C48" s="138" t="str">
        <f t="shared" si="6"/>
        <v/>
      </c>
      <c r="D48" s="139">
        <f t="shared" si="12"/>
        <v>259.7222222</v>
      </c>
      <c r="E48" s="140">
        <f t="shared" si="7"/>
        <v>0</v>
      </c>
      <c r="F48" s="140">
        <f t="shared" si="8"/>
        <v>259.7222222</v>
      </c>
      <c r="G48" s="140">
        <f t="shared" si="9"/>
        <v>90902.77778</v>
      </c>
    </row>
    <row r="49" hidden="1">
      <c r="A49" s="136">
        <f t="shared" si="10"/>
        <v>11</v>
      </c>
      <c r="B49" s="137">
        <f t="shared" si="11"/>
        <v>46036</v>
      </c>
      <c r="C49" s="138" t="str">
        <f t="shared" si="6"/>
        <v/>
      </c>
      <c r="D49" s="139">
        <f t="shared" si="12"/>
        <v>259.7222222</v>
      </c>
      <c r="E49" s="140">
        <f t="shared" si="7"/>
        <v>0</v>
      </c>
      <c r="F49" s="140">
        <f t="shared" si="8"/>
        <v>259.7222222</v>
      </c>
      <c r="G49" s="140">
        <f t="shared" si="9"/>
        <v>90643.05556</v>
      </c>
    </row>
    <row r="50" hidden="1">
      <c r="A50" s="136">
        <f t="shared" si="10"/>
        <v>12</v>
      </c>
      <c r="B50" s="137">
        <f t="shared" si="11"/>
        <v>46067</v>
      </c>
      <c r="C50" s="141">
        <f t="shared" si="6"/>
        <v>1</v>
      </c>
      <c r="D50" s="139">
        <f t="shared" si="12"/>
        <v>259.7222222</v>
      </c>
      <c r="E50" s="140">
        <f t="shared" si="7"/>
        <v>0</v>
      </c>
      <c r="F50" s="140">
        <f t="shared" si="8"/>
        <v>259.7222222</v>
      </c>
      <c r="G50" s="140">
        <f t="shared" si="9"/>
        <v>90383.33333</v>
      </c>
    </row>
    <row r="51" hidden="1">
      <c r="A51" s="136">
        <f t="shared" si="10"/>
        <v>13</v>
      </c>
      <c r="B51" s="137">
        <f t="shared" si="11"/>
        <v>46095</v>
      </c>
      <c r="C51" s="138" t="str">
        <f t="shared" si="6"/>
        <v/>
      </c>
      <c r="D51" s="139">
        <f t="shared" si="12"/>
        <v>259.7222222</v>
      </c>
      <c r="E51" s="140">
        <f t="shared" si="7"/>
        <v>0</v>
      </c>
      <c r="F51" s="140">
        <f t="shared" si="8"/>
        <v>259.7222222</v>
      </c>
      <c r="G51" s="140">
        <f t="shared" si="9"/>
        <v>90123.61111</v>
      </c>
    </row>
    <row r="52" hidden="1">
      <c r="A52" s="136">
        <f t="shared" si="10"/>
        <v>14</v>
      </c>
      <c r="B52" s="137">
        <f t="shared" si="11"/>
        <v>46126</v>
      </c>
      <c r="C52" s="138" t="str">
        <f t="shared" si="6"/>
        <v/>
      </c>
      <c r="D52" s="139">
        <f t="shared" si="12"/>
        <v>259.7222222</v>
      </c>
      <c r="E52" s="140">
        <f t="shared" si="7"/>
        <v>0</v>
      </c>
      <c r="F52" s="140">
        <f t="shared" si="8"/>
        <v>259.7222222</v>
      </c>
      <c r="G52" s="140">
        <f t="shared" si="9"/>
        <v>89863.88889</v>
      </c>
    </row>
    <row r="53" hidden="1">
      <c r="A53" s="136">
        <f t="shared" si="10"/>
        <v>15</v>
      </c>
      <c r="B53" s="137">
        <f t="shared" si="11"/>
        <v>46156</v>
      </c>
      <c r="C53" s="138" t="str">
        <f t="shared" si="6"/>
        <v/>
      </c>
      <c r="D53" s="139">
        <f t="shared" si="12"/>
        <v>259.7222222</v>
      </c>
      <c r="E53" s="140">
        <f t="shared" si="7"/>
        <v>0</v>
      </c>
      <c r="F53" s="140">
        <f t="shared" si="8"/>
        <v>259.7222222</v>
      </c>
      <c r="G53" s="140">
        <f t="shared" si="9"/>
        <v>89604.16667</v>
      </c>
    </row>
    <row r="54" hidden="1">
      <c r="A54" s="136">
        <f t="shared" si="10"/>
        <v>16</v>
      </c>
      <c r="B54" s="137">
        <f t="shared" si="11"/>
        <v>46187</v>
      </c>
      <c r="C54" s="138" t="str">
        <f t="shared" si="6"/>
        <v/>
      </c>
      <c r="D54" s="139">
        <f t="shared" si="12"/>
        <v>259.7222222</v>
      </c>
      <c r="E54" s="140">
        <f t="shared" si="7"/>
        <v>0</v>
      </c>
      <c r="F54" s="140">
        <f t="shared" si="8"/>
        <v>259.7222222</v>
      </c>
      <c r="G54" s="140">
        <f t="shared" si="9"/>
        <v>89344.44444</v>
      </c>
    </row>
    <row r="55" hidden="1">
      <c r="A55" s="136">
        <f t="shared" si="10"/>
        <v>17</v>
      </c>
      <c r="B55" s="137">
        <f t="shared" si="11"/>
        <v>46217</v>
      </c>
      <c r="C55" s="138" t="str">
        <f t="shared" si="6"/>
        <v/>
      </c>
      <c r="D55" s="139">
        <f t="shared" si="12"/>
        <v>259.7222222</v>
      </c>
      <c r="E55" s="140">
        <f t="shared" si="7"/>
        <v>0</v>
      </c>
      <c r="F55" s="140">
        <f t="shared" si="8"/>
        <v>259.7222222</v>
      </c>
      <c r="G55" s="140">
        <f t="shared" si="9"/>
        <v>89084.72222</v>
      </c>
    </row>
    <row r="56" hidden="1">
      <c r="A56" s="136">
        <f t="shared" si="10"/>
        <v>18</v>
      </c>
      <c r="B56" s="137">
        <f t="shared" si="11"/>
        <v>46248</v>
      </c>
      <c r="C56" s="138" t="str">
        <f t="shared" si="6"/>
        <v/>
      </c>
      <c r="D56" s="139">
        <f t="shared" si="12"/>
        <v>259.7222222</v>
      </c>
      <c r="E56" s="140">
        <f t="shared" si="7"/>
        <v>0</v>
      </c>
      <c r="F56" s="140">
        <f t="shared" si="8"/>
        <v>259.7222222</v>
      </c>
      <c r="G56" s="140">
        <f t="shared" si="9"/>
        <v>88825</v>
      </c>
    </row>
    <row r="57" hidden="1">
      <c r="A57" s="136">
        <f t="shared" si="10"/>
        <v>19</v>
      </c>
      <c r="B57" s="137">
        <f t="shared" si="11"/>
        <v>46279</v>
      </c>
      <c r="C57" s="138" t="str">
        <f t="shared" si="6"/>
        <v/>
      </c>
      <c r="D57" s="139">
        <f t="shared" si="12"/>
        <v>259.7222222</v>
      </c>
      <c r="E57" s="140">
        <f t="shared" si="7"/>
        <v>0</v>
      </c>
      <c r="F57" s="140">
        <f t="shared" si="8"/>
        <v>259.7222222</v>
      </c>
      <c r="G57" s="140">
        <f t="shared" si="9"/>
        <v>88565.27778</v>
      </c>
    </row>
    <row r="58" hidden="1">
      <c r="A58" s="136">
        <f t="shared" si="10"/>
        <v>20</v>
      </c>
      <c r="B58" s="137">
        <f t="shared" si="11"/>
        <v>46309</v>
      </c>
      <c r="C58" s="138" t="str">
        <f t="shared" si="6"/>
        <v/>
      </c>
      <c r="D58" s="139">
        <f t="shared" si="12"/>
        <v>259.7222222</v>
      </c>
      <c r="E58" s="140">
        <f t="shared" si="7"/>
        <v>0</v>
      </c>
      <c r="F58" s="140">
        <f t="shared" si="8"/>
        <v>259.7222222</v>
      </c>
      <c r="G58" s="140">
        <f t="shared" si="9"/>
        <v>88305.55556</v>
      </c>
    </row>
    <row r="59" hidden="1">
      <c r="A59" s="136">
        <f t="shared" si="10"/>
        <v>21</v>
      </c>
      <c r="B59" s="137">
        <f t="shared" si="11"/>
        <v>46340</v>
      </c>
      <c r="C59" s="138" t="str">
        <f t="shared" si="6"/>
        <v/>
      </c>
      <c r="D59" s="139">
        <f t="shared" si="12"/>
        <v>259.7222222</v>
      </c>
      <c r="E59" s="140">
        <f t="shared" si="7"/>
        <v>0</v>
      </c>
      <c r="F59" s="140">
        <f t="shared" si="8"/>
        <v>259.7222222</v>
      </c>
      <c r="G59" s="140">
        <f t="shared" si="9"/>
        <v>88045.83333</v>
      </c>
    </row>
    <row r="60" hidden="1">
      <c r="A60" s="136">
        <f t="shared" si="10"/>
        <v>22</v>
      </c>
      <c r="B60" s="137">
        <f t="shared" si="11"/>
        <v>46370</v>
      </c>
      <c r="C60" s="138" t="str">
        <f t="shared" si="6"/>
        <v/>
      </c>
      <c r="D60" s="139">
        <f t="shared" si="12"/>
        <v>259.7222222</v>
      </c>
      <c r="E60" s="140">
        <f t="shared" si="7"/>
        <v>0</v>
      </c>
      <c r="F60" s="140">
        <f t="shared" si="8"/>
        <v>259.7222222</v>
      </c>
      <c r="G60" s="140">
        <f t="shared" si="9"/>
        <v>87786.11111</v>
      </c>
    </row>
    <row r="61" hidden="1">
      <c r="A61" s="136">
        <f t="shared" si="10"/>
        <v>23</v>
      </c>
      <c r="B61" s="137">
        <f t="shared" si="11"/>
        <v>46401</v>
      </c>
      <c r="C61" s="138" t="str">
        <f t="shared" si="6"/>
        <v/>
      </c>
      <c r="D61" s="139">
        <f t="shared" si="12"/>
        <v>259.7222222</v>
      </c>
      <c r="E61" s="140">
        <f t="shared" si="7"/>
        <v>0</v>
      </c>
      <c r="F61" s="140">
        <f t="shared" si="8"/>
        <v>259.7222222</v>
      </c>
      <c r="G61" s="140">
        <f t="shared" si="9"/>
        <v>87526.38889</v>
      </c>
    </row>
    <row r="62" hidden="1">
      <c r="A62" s="136">
        <f t="shared" si="10"/>
        <v>24</v>
      </c>
      <c r="B62" s="137">
        <f t="shared" si="11"/>
        <v>46432</v>
      </c>
      <c r="C62" s="141">
        <f t="shared" si="6"/>
        <v>2</v>
      </c>
      <c r="D62" s="139">
        <f t="shared" si="12"/>
        <v>259.7222222</v>
      </c>
      <c r="E62" s="140">
        <f t="shared" si="7"/>
        <v>0</v>
      </c>
      <c r="F62" s="140">
        <f t="shared" si="8"/>
        <v>259.7222222</v>
      </c>
      <c r="G62" s="140">
        <f t="shared" si="9"/>
        <v>87266.66667</v>
      </c>
    </row>
    <row r="63" hidden="1">
      <c r="A63" s="136">
        <f t="shared" si="10"/>
        <v>25</v>
      </c>
      <c r="B63" s="137">
        <f t="shared" si="11"/>
        <v>46460</v>
      </c>
      <c r="C63" s="138" t="str">
        <f t="shared" si="6"/>
        <v/>
      </c>
      <c r="D63" s="139">
        <f t="shared" si="12"/>
        <v>259.7222222</v>
      </c>
      <c r="E63" s="140">
        <f t="shared" si="7"/>
        <v>0</v>
      </c>
      <c r="F63" s="140">
        <f t="shared" si="8"/>
        <v>259.7222222</v>
      </c>
      <c r="G63" s="140">
        <f t="shared" si="9"/>
        <v>87006.94444</v>
      </c>
    </row>
    <row r="64" hidden="1">
      <c r="A64" s="136">
        <f t="shared" si="10"/>
        <v>26</v>
      </c>
      <c r="B64" s="137">
        <f t="shared" si="11"/>
        <v>46491</v>
      </c>
      <c r="C64" s="138" t="str">
        <f t="shared" si="6"/>
        <v/>
      </c>
      <c r="D64" s="139">
        <f t="shared" si="12"/>
        <v>259.7222222</v>
      </c>
      <c r="E64" s="140">
        <f t="shared" si="7"/>
        <v>0</v>
      </c>
      <c r="F64" s="140">
        <f t="shared" si="8"/>
        <v>259.7222222</v>
      </c>
      <c r="G64" s="140">
        <f t="shared" si="9"/>
        <v>86747.22222</v>
      </c>
    </row>
    <row r="65" hidden="1">
      <c r="A65" s="136">
        <f t="shared" si="10"/>
        <v>27</v>
      </c>
      <c r="B65" s="137">
        <f t="shared" si="11"/>
        <v>46521</v>
      </c>
      <c r="C65" s="138" t="str">
        <f t="shared" si="6"/>
        <v/>
      </c>
      <c r="D65" s="139">
        <f t="shared" si="12"/>
        <v>259.7222222</v>
      </c>
      <c r="E65" s="140">
        <f t="shared" si="7"/>
        <v>0</v>
      </c>
      <c r="F65" s="140">
        <f t="shared" si="8"/>
        <v>259.7222222</v>
      </c>
      <c r="G65" s="140">
        <f t="shared" si="9"/>
        <v>86487.5</v>
      </c>
    </row>
    <row r="66" hidden="1">
      <c r="A66" s="136">
        <f t="shared" si="10"/>
        <v>28</v>
      </c>
      <c r="B66" s="137">
        <f t="shared" si="11"/>
        <v>46552</v>
      </c>
      <c r="C66" s="138" t="str">
        <f t="shared" si="6"/>
        <v/>
      </c>
      <c r="D66" s="139">
        <f t="shared" si="12"/>
        <v>259.7222222</v>
      </c>
      <c r="E66" s="140">
        <f t="shared" si="7"/>
        <v>0</v>
      </c>
      <c r="F66" s="140">
        <f t="shared" si="8"/>
        <v>259.7222222</v>
      </c>
      <c r="G66" s="140">
        <f t="shared" si="9"/>
        <v>86227.77778</v>
      </c>
    </row>
    <row r="67" hidden="1">
      <c r="A67" s="136">
        <f t="shared" si="10"/>
        <v>29</v>
      </c>
      <c r="B67" s="137">
        <f t="shared" si="11"/>
        <v>46582</v>
      </c>
      <c r="C67" s="138" t="str">
        <f t="shared" si="6"/>
        <v/>
      </c>
      <c r="D67" s="139">
        <f t="shared" si="12"/>
        <v>259.7222222</v>
      </c>
      <c r="E67" s="140">
        <f t="shared" si="7"/>
        <v>0</v>
      </c>
      <c r="F67" s="140">
        <f t="shared" si="8"/>
        <v>259.7222222</v>
      </c>
      <c r="G67" s="140">
        <f t="shared" si="9"/>
        <v>85968.05556</v>
      </c>
    </row>
    <row r="68" hidden="1">
      <c r="A68" s="136">
        <f t="shared" si="10"/>
        <v>30</v>
      </c>
      <c r="B68" s="137">
        <f t="shared" si="11"/>
        <v>46613</v>
      </c>
      <c r="C68" s="138" t="str">
        <f t="shared" si="6"/>
        <v/>
      </c>
      <c r="D68" s="139">
        <f t="shared" si="12"/>
        <v>259.7222222</v>
      </c>
      <c r="E68" s="140">
        <f t="shared" si="7"/>
        <v>0</v>
      </c>
      <c r="F68" s="140">
        <f t="shared" si="8"/>
        <v>259.7222222</v>
      </c>
      <c r="G68" s="140">
        <f t="shared" si="9"/>
        <v>85708.33333</v>
      </c>
    </row>
    <row r="69" hidden="1">
      <c r="A69" s="136">
        <f t="shared" si="10"/>
        <v>31</v>
      </c>
      <c r="B69" s="137">
        <f t="shared" si="11"/>
        <v>46644</v>
      </c>
      <c r="C69" s="138" t="str">
        <f t="shared" si="6"/>
        <v/>
      </c>
      <c r="D69" s="139">
        <f t="shared" si="12"/>
        <v>259.7222222</v>
      </c>
      <c r="E69" s="140">
        <f t="shared" si="7"/>
        <v>0</v>
      </c>
      <c r="F69" s="140">
        <f t="shared" si="8"/>
        <v>259.7222222</v>
      </c>
      <c r="G69" s="140">
        <f t="shared" si="9"/>
        <v>85448.61111</v>
      </c>
    </row>
    <row r="70" hidden="1">
      <c r="A70" s="136">
        <f t="shared" si="10"/>
        <v>32</v>
      </c>
      <c r="B70" s="137">
        <f t="shared" si="11"/>
        <v>46674</v>
      </c>
      <c r="C70" s="138" t="str">
        <f t="shared" si="6"/>
        <v/>
      </c>
      <c r="D70" s="139">
        <f t="shared" si="12"/>
        <v>259.7222222</v>
      </c>
      <c r="E70" s="140">
        <f t="shared" si="7"/>
        <v>0</v>
      </c>
      <c r="F70" s="140">
        <f t="shared" si="8"/>
        <v>259.7222222</v>
      </c>
      <c r="G70" s="140">
        <f t="shared" si="9"/>
        <v>85188.88889</v>
      </c>
    </row>
    <row r="71" hidden="1">
      <c r="A71" s="136">
        <f t="shared" si="10"/>
        <v>33</v>
      </c>
      <c r="B71" s="137">
        <f t="shared" si="11"/>
        <v>46705</v>
      </c>
      <c r="C71" s="138" t="str">
        <f t="shared" si="6"/>
        <v/>
      </c>
      <c r="D71" s="139">
        <f t="shared" si="12"/>
        <v>259.7222222</v>
      </c>
      <c r="E71" s="140">
        <f t="shared" si="7"/>
        <v>0</v>
      </c>
      <c r="F71" s="140">
        <f t="shared" si="8"/>
        <v>259.7222222</v>
      </c>
      <c r="G71" s="140">
        <f t="shared" si="9"/>
        <v>84929.16667</v>
      </c>
    </row>
    <row r="72" hidden="1">
      <c r="A72" s="136">
        <f t="shared" si="10"/>
        <v>34</v>
      </c>
      <c r="B72" s="137">
        <f t="shared" si="11"/>
        <v>46735</v>
      </c>
      <c r="C72" s="138" t="str">
        <f t="shared" si="6"/>
        <v/>
      </c>
      <c r="D72" s="139">
        <f t="shared" si="12"/>
        <v>259.7222222</v>
      </c>
      <c r="E72" s="140">
        <f t="shared" si="7"/>
        <v>0</v>
      </c>
      <c r="F72" s="140">
        <f t="shared" si="8"/>
        <v>259.7222222</v>
      </c>
      <c r="G72" s="140">
        <f t="shared" si="9"/>
        <v>84669.44444</v>
      </c>
    </row>
    <row r="73" hidden="1">
      <c r="A73" s="136">
        <f t="shared" si="10"/>
        <v>35</v>
      </c>
      <c r="B73" s="137">
        <f t="shared" si="11"/>
        <v>46766</v>
      </c>
      <c r="C73" s="138" t="str">
        <f t="shared" si="6"/>
        <v/>
      </c>
      <c r="D73" s="139">
        <f t="shared" si="12"/>
        <v>259.7222222</v>
      </c>
      <c r="E73" s="140">
        <f t="shared" si="7"/>
        <v>0</v>
      </c>
      <c r="F73" s="140">
        <f t="shared" si="8"/>
        <v>259.7222222</v>
      </c>
      <c r="G73" s="140">
        <f t="shared" si="9"/>
        <v>84409.72222</v>
      </c>
    </row>
    <row r="74" hidden="1">
      <c r="A74" s="136">
        <f t="shared" si="10"/>
        <v>36</v>
      </c>
      <c r="B74" s="137">
        <f t="shared" si="11"/>
        <v>46797</v>
      </c>
      <c r="C74" s="141">
        <f t="shared" si="6"/>
        <v>3</v>
      </c>
      <c r="D74" s="139">
        <f t="shared" si="12"/>
        <v>259.7222222</v>
      </c>
      <c r="E74" s="140">
        <f t="shared" si="7"/>
        <v>0</v>
      </c>
      <c r="F74" s="140">
        <f t="shared" si="8"/>
        <v>259.7222222</v>
      </c>
      <c r="G74" s="140">
        <f t="shared" si="9"/>
        <v>84150</v>
      </c>
    </row>
    <row r="75" hidden="1">
      <c r="A75" s="136">
        <f t="shared" si="10"/>
        <v>37</v>
      </c>
      <c r="B75" s="137">
        <f t="shared" si="11"/>
        <v>46826</v>
      </c>
      <c r="C75" s="138" t="str">
        <f t="shared" si="6"/>
        <v/>
      </c>
      <c r="D75" s="139">
        <f t="shared" si="12"/>
        <v>259.7222222</v>
      </c>
      <c r="E75" s="140">
        <f t="shared" si="7"/>
        <v>0</v>
      </c>
      <c r="F75" s="140">
        <f t="shared" si="8"/>
        <v>259.7222222</v>
      </c>
      <c r="G75" s="140">
        <f t="shared" si="9"/>
        <v>83890.27778</v>
      </c>
    </row>
    <row r="76" hidden="1">
      <c r="A76" s="136">
        <f t="shared" si="10"/>
        <v>38</v>
      </c>
      <c r="B76" s="137">
        <f t="shared" si="11"/>
        <v>46857</v>
      </c>
      <c r="C76" s="138" t="str">
        <f t="shared" si="6"/>
        <v/>
      </c>
      <c r="D76" s="139">
        <f t="shared" si="12"/>
        <v>259.7222222</v>
      </c>
      <c r="E76" s="140">
        <f t="shared" si="7"/>
        <v>0</v>
      </c>
      <c r="F76" s="140">
        <f t="shared" si="8"/>
        <v>259.7222222</v>
      </c>
      <c r="G76" s="140">
        <f t="shared" si="9"/>
        <v>83630.55556</v>
      </c>
    </row>
    <row r="77" hidden="1">
      <c r="A77" s="136">
        <f t="shared" si="10"/>
        <v>39</v>
      </c>
      <c r="B77" s="137">
        <f t="shared" si="11"/>
        <v>46887</v>
      </c>
      <c r="C77" s="138" t="str">
        <f t="shared" si="6"/>
        <v/>
      </c>
      <c r="D77" s="139">
        <f t="shared" si="12"/>
        <v>259.7222222</v>
      </c>
      <c r="E77" s="140">
        <f t="shared" si="7"/>
        <v>0</v>
      </c>
      <c r="F77" s="140">
        <f t="shared" si="8"/>
        <v>259.7222222</v>
      </c>
      <c r="G77" s="140">
        <f t="shared" si="9"/>
        <v>83370.83333</v>
      </c>
    </row>
    <row r="78" hidden="1">
      <c r="A78" s="136">
        <f t="shared" si="10"/>
        <v>40</v>
      </c>
      <c r="B78" s="137">
        <f t="shared" si="11"/>
        <v>46918</v>
      </c>
      <c r="C78" s="138" t="str">
        <f t="shared" si="6"/>
        <v/>
      </c>
      <c r="D78" s="139">
        <f t="shared" si="12"/>
        <v>259.7222222</v>
      </c>
      <c r="E78" s="140">
        <f t="shared" si="7"/>
        <v>0</v>
      </c>
      <c r="F78" s="140">
        <f t="shared" si="8"/>
        <v>259.7222222</v>
      </c>
      <c r="G78" s="140">
        <f t="shared" si="9"/>
        <v>83111.11111</v>
      </c>
    </row>
    <row r="79" hidden="1">
      <c r="A79" s="136">
        <f t="shared" si="10"/>
        <v>41</v>
      </c>
      <c r="B79" s="137">
        <f t="shared" si="11"/>
        <v>46948</v>
      </c>
      <c r="C79" s="138" t="str">
        <f t="shared" si="6"/>
        <v/>
      </c>
      <c r="D79" s="139">
        <f t="shared" si="12"/>
        <v>259.7222222</v>
      </c>
      <c r="E79" s="140">
        <f t="shared" si="7"/>
        <v>0</v>
      </c>
      <c r="F79" s="140">
        <f t="shared" si="8"/>
        <v>259.7222222</v>
      </c>
      <c r="G79" s="140">
        <f t="shared" si="9"/>
        <v>82851.38889</v>
      </c>
    </row>
    <row r="80" hidden="1">
      <c r="A80" s="136">
        <f t="shared" si="10"/>
        <v>42</v>
      </c>
      <c r="B80" s="137">
        <f t="shared" si="11"/>
        <v>46979</v>
      </c>
      <c r="C80" s="138" t="str">
        <f t="shared" si="6"/>
        <v/>
      </c>
      <c r="D80" s="139">
        <f t="shared" si="12"/>
        <v>259.7222222</v>
      </c>
      <c r="E80" s="140">
        <f t="shared" si="7"/>
        <v>0</v>
      </c>
      <c r="F80" s="140">
        <f t="shared" si="8"/>
        <v>259.7222222</v>
      </c>
      <c r="G80" s="140">
        <f t="shared" si="9"/>
        <v>82591.66667</v>
      </c>
    </row>
    <row r="81" hidden="1">
      <c r="A81" s="136">
        <f t="shared" si="10"/>
        <v>43</v>
      </c>
      <c r="B81" s="137">
        <f t="shared" si="11"/>
        <v>47010</v>
      </c>
      <c r="C81" s="138" t="str">
        <f t="shared" si="6"/>
        <v/>
      </c>
      <c r="D81" s="139">
        <f t="shared" si="12"/>
        <v>259.7222222</v>
      </c>
      <c r="E81" s="140">
        <f t="shared" si="7"/>
        <v>0</v>
      </c>
      <c r="F81" s="140">
        <f t="shared" si="8"/>
        <v>259.7222222</v>
      </c>
      <c r="G81" s="140">
        <f t="shared" si="9"/>
        <v>82331.94444</v>
      </c>
    </row>
    <row r="82" hidden="1">
      <c r="A82" s="136">
        <f t="shared" si="10"/>
        <v>44</v>
      </c>
      <c r="B82" s="137">
        <f t="shared" si="11"/>
        <v>47040</v>
      </c>
      <c r="C82" s="138" t="str">
        <f t="shared" si="6"/>
        <v/>
      </c>
      <c r="D82" s="139">
        <f t="shared" si="12"/>
        <v>259.7222222</v>
      </c>
      <c r="E82" s="140">
        <f t="shared" si="7"/>
        <v>0</v>
      </c>
      <c r="F82" s="140">
        <f t="shared" si="8"/>
        <v>259.7222222</v>
      </c>
      <c r="G82" s="140">
        <f t="shared" si="9"/>
        <v>82072.22222</v>
      </c>
    </row>
    <row r="83" hidden="1">
      <c r="A83" s="136">
        <f t="shared" si="10"/>
        <v>45</v>
      </c>
      <c r="B83" s="137">
        <f t="shared" si="11"/>
        <v>47071</v>
      </c>
      <c r="C83" s="138" t="str">
        <f t="shared" si="6"/>
        <v/>
      </c>
      <c r="D83" s="139">
        <f t="shared" si="12"/>
        <v>259.7222222</v>
      </c>
      <c r="E83" s="140">
        <f t="shared" si="7"/>
        <v>0</v>
      </c>
      <c r="F83" s="140">
        <f t="shared" si="8"/>
        <v>259.7222222</v>
      </c>
      <c r="G83" s="140">
        <f t="shared" si="9"/>
        <v>81812.5</v>
      </c>
    </row>
    <row r="84" hidden="1">
      <c r="A84" s="136">
        <f t="shared" si="10"/>
        <v>46</v>
      </c>
      <c r="B84" s="137">
        <f t="shared" si="11"/>
        <v>47101</v>
      </c>
      <c r="C84" s="138" t="str">
        <f t="shared" si="6"/>
        <v/>
      </c>
      <c r="D84" s="139">
        <f t="shared" si="12"/>
        <v>259.7222222</v>
      </c>
      <c r="E84" s="140">
        <f t="shared" si="7"/>
        <v>0</v>
      </c>
      <c r="F84" s="140">
        <f t="shared" si="8"/>
        <v>259.7222222</v>
      </c>
      <c r="G84" s="140">
        <f t="shared" si="9"/>
        <v>81552.77778</v>
      </c>
    </row>
    <row r="85" hidden="1">
      <c r="A85" s="136">
        <f t="shared" si="10"/>
        <v>47</v>
      </c>
      <c r="B85" s="137">
        <f t="shared" si="11"/>
        <v>47132</v>
      </c>
      <c r="C85" s="138" t="str">
        <f t="shared" si="6"/>
        <v/>
      </c>
      <c r="D85" s="139">
        <f t="shared" si="12"/>
        <v>259.7222222</v>
      </c>
      <c r="E85" s="140">
        <f t="shared" si="7"/>
        <v>0</v>
      </c>
      <c r="F85" s="140">
        <f t="shared" si="8"/>
        <v>259.7222222</v>
      </c>
      <c r="G85" s="140">
        <f t="shared" si="9"/>
        <v>81293.05556</v>
      </c>
    </row>
    <row r="86" hidden="1">
      <c r="A86" s="136">
        <f t="shared" si="10"/>
        <v>48</v>
      </c>
      <c r="B86" s="137">
        <f t="shared" si="11"/>
        <v>47163</v>
      </c>
      <c r="C86" s="141">
        <f t="shared" si="6"/>
        <v>4</v>
      </c>
      <c r="D86" s="139">
        <f t="shared" si="12"/>
        <v>259.7222222</v>
      </c>
      <c r="E86" s="140">
        <f t="shared" si="7"/>
        <v>0</v>
      </c>
      <c r="F86" s="140">
        <f t="shared" si="8"/>
        <v>259.7222222</v>
      </c>
      <c r="G86" s="140">
        <f t="shared" si="9"/>
        <v>81033.33333</v>
      </c>
    </row>
    <row r="87" hidden="1">
      <c r="A87" s="136">
        <f t="shared" si="10"/>
        <v>49</v>
      </c>
      <c r="B87" s="137">
        <f t="shared" si="11"/>
        <v>47191</v>
      </c>
      <c r="C87" s="138" t="str">
        <f t="shared" si="6"/>
        <v/>
      </c>
      <c r="D87" s="139">
        <f t="shared" si="12"/>
        <v>259.7222222</v>
      </c>
      <c r="E87" s="140">
        <f t="shared" si="7"/>
        <v>0</v>
      </c>
      <c r="F87" s="140">
        <f t="shared" si="8"/>
        <v>259.7222222</v>
      </c>
      <c r="G87" s="140">
        <f t="shared" si="9"/>
        <v>80773.61111</v>
      </c>
    </row>
    <row r="88" hidden="1">
      <c r="A88" s="136">
        <f t="shared" si="10"/>
        <v>50</v>
      </c>
      <c r="B88" s="137">
        <f t="shared" si="11"/>
        <v>47222</v>
      </c>
      <c r="C88" s="138" t="str">
        <f t="shared" si="6"/>
        <v/>
      </c>
      <c r="D88" s="139">
        <f t="shared" si="12"/>
        <v>259.7222222</v>
      </c>
      <c r="E88" s="140">
        <f t="shared" si="7"/>
        <v>0</v>
      </c>
      <c r="F88" s="140">
        <f t="shared" si="8"/>
        <v>259.7222222</v>
      </c>
      <c r="G88" s="140">
        <f t="shared" si="9"/>
        <v>80513.88889</v>
      </c>
    </row>
    <row r="89" hidden="1">
      <c r="A89" s="136">
        <f t="shared" si="10"/>
        <v>51</v>
      </c>
      <c r="B89" s="137">
        <f t="shared" si="11"/>
        <v>47252</v>
      </c>
      <c r="C89" s="138" t="str">
        <f t="shared" si="6"/>
        <v/>
      </c>
      <c r="D89" s="139">
        <f t="shared" si="12"/>
        <v>259.7222222</v>
      </c>
      <c r="E89" s="140">
        <f t="shared" si="7"/>
        <v>0</v>
      </c>
      <c r="F89" s="140">
        <f t="shared" si="8"/>
        <v>259.7222222</v>
      </c>
      <c r="G89" s="140">
        <f t="shared" si="9"/>
        <v>80254.16667</v>
      </c>
    </row>
    <row r="90" hidden="1">
      <c r="A90" s="136">
        <f t="shared" si="10"/>
        <v>52</v>
      </c>
      <c r="B90" s="137">
        <f t="shared" si="11"/>
        <v>47283</v>
      </c>
      <c r="C90" s="138" t="str">
        <f t="shared" si="6"/>
        <v/>
      </c>
      <c r="D90" s="139">
        <f t="shared" si="12"/>
        <v>259.7222222</v>
      </c>
      <c r="E90" s="140">
        <f t="shared" si="7"/>
        <v>0</v>
      </c>
      <c r="F90" s="140">
        <f t="shared" si="8"/>
        <v>259.7222222</v>
      </c>
      <c r="G90" s="140">
        <f t="shared" si="9"/>
        <v>79994.44444</v>
      </c>
    </row>
    <row r="91" hidden="1">
      <c r="A91" s="136">
        <f t="shared" si="10"/>
        <v>53</v>
      </c>
      <c r="B91" s="137">
        <f t="shared" si="11"/>
        <v>47313</v>
      </c>
      <c r="C91" s="138" t="str">
        <f t="shared" si="6"/>
        <v/>
      </c>
      <c r="D91" s="139">
        <f t="shared" si="12"/>
        <v>259.7222222</v>
      </c>
      <c r="E91" s="140">
        <f t="shared" si="7"/>
        <v>0</v>
      </c>
      <c r="F91" s="140">
        <f t="shared" si="8"/>
        <v>259.7222222</v>
      </c>
      <c r="G91" s="140">
        <f t="shared" si="9"/>
        <v>79734.72222</v>
      </c>
    </row>
    <row r="92" hidden="1">
      <c r="A92" s="136">
        <f t="shared" si="10"/>
        <v>54</v>
      </c>
      <c r="B92" s="137">
        <f t="shared" si="11"/>
        <v>47344</v>
      </c>
      <c r="C92" s="138" t="str">
        <f t="shared" si="6"/>
        <v/>
      </c>
      <c r="D92" s="139">
        <f t="shared" si="12"/>
        <v>259.7222222</v>
      </c>
      <c r="E92" s="140">
        <f t="shared" si="7"/>
        <v>0</v>
      </c>
      <c r="F92" s="140">
        <f t="shared" si="8"/>
        <v>259.7222222</v>
      </c>
      <c r="G92" s="140">
        <f t="shared" si="9"/>
        <v>79475</v>
      </c>
    </row>
    <row r="93" hidden="1">
      <c r="A93" s="136">
        <f t="shared" si="10"/>
        <v>55</v>
      </c>
      <c r="B93" s="137">
        <f t="shared" si="11"/>
        <v>47375</v>
      </c>
      <c r="C93" s="138" t="str">
        <f t="shared" si="6"/>
        <v/>
      </c>
      <c r="D93" s="139">
        <f t="shared" si="12"/>
        <v>259.7222222</v>
      </c>
      <c r="E93" s="140">
        <f t="shared" si="7"/>
        <v>0</v>
      </c>
      <c r="F93" s="140">
        <f t="shared" si="8"/>
        <v>259.7222222</v>
      </c>
      <c r="G93" s="140">
        <f t="shared" si="9"/>
        <v>79215.27778</v>
      </c>
    </row>
    <row r="94" hidden="1">
      <c r="A94" s="136">
        <f t="shared" si="10"/>
        <v>56</v>
      </c>
      <c r="B94" s="137">
        <f t="shared" si="11"/>
        <v>47405</v>
      </c>
      <c r="C94" s="138" t="str">
        <f t="shared" si="6"/>
        <v/>
      </c>
      <c r="D94" s="139">
        <f t="shared" si="12"/>
        <v>259.7222222</v>
      </c>
      <c r="E94" s="140">
        <f t="shared" si="7"/>
        <v>0</v>
      </c>
      <c r="F94" s="140">
        <f t="shared" si="8"/>
        <v>259.7222222</v>
      </c>
      <c r="G94" s="140">
        <f t="shared" si="9"/>
        <v>78955.55556</v>
      </c>
    </row>
    <row r="95" hidden="1">
      <c r="A95" s="136">
        <f t="shared" si="10"/>
        <v>57</v>
      </c>
      <c r="B95" s="137">
        <f t="shared" si="11"/>
        <v>47436</v>
      </c>
      <c r="C95" s="138" t="str">
        <f t="shared" si="6"/>
        <v/>
      </c>
      <c r="D95" s="139">
        <f t="shared" si="12"/>
        <v>259.7222222</v>
      </c>
      <c r="E95" s="140">
        <f t="shared" si="7"/>
        <v>0</v>
      </c>
      <c r="F95" s="140">
        <f t="shared" si="8"/>
        <v>259.7222222</v>
      </c>
      <c r="G95" s="140">
        <f t="shared" si="9"/>
        <v>78695.83333</v>
      </c>
    </row>
    <row r="96" hidden="1">
      <c r="A96" s="136">
        <f t="shared" si="10"/>
        <v>58</v>
      </c>
      <c r="B96" s="137">
        <f t="shared" si="11"/>
        <v>47466</v>
      </c>
      <c r="C96" s="138" t="str">
        <f t="shared" si="6"/>
        <v/>
      </c>
      <c r="D96" s="139">
        <f t="shared" si="12"/>
        <v>259.7222222</v>
      </c>
      <c r="E96" s="140">
        <f t="shared" si="7"/>
        <v>0</v>
      </c>
      <c r="F96" s="140">
        <f t="shared" si="8"/>
        <v>259.7222222</v>
      </c>
      <c r="G96" s="140">
        <f t="shared" si="9"/>
        <v>78436.11111</v>
      </c>
    </row>
    <row r="97" hidden="1">
      <c r="A97" s="136">
        <f t="shared" si="10"/>
        <v>59</v>
      </c>
      <c r="B97" s="137">
        <f t="shared" si="11"/>
        <v>47497</v>
      </c>
      <c r="C97" s="138" t="str">
        <f t="shared" si="6"/>
        <v/>
      </c>
      <c r="D97" s="139">
        <f t="shared" si="12"/>
        <v>259.7222222</v>
      </c>
      <c r="E97" s="140">
        <f t="shared" si="7"/>
        <v>0</v>
      </c>
      <c r="F97" s="140">
        <f t="shared" si="8"/>
        <v>259.7222222</v>
      </c>
      <c r="G97" s="140">
        <f t="shared" si="9"/>
        <v>78176.38889</v>
      </c>
    </row>
    <row r="98" hidden="1">
      <c r="A98" s="136">
        <f t="shared" si="10"/>
        <v>60</v>
      </c>
      <c r="B98" s="137">
        <f t="shared" si="11"/>
        <v>47528</v>
      </c>
      <c r="C98" s="141">
        <f t="shared" si="6"/>
        <v>5</v>
      </c>
      <c r="D98" s="139">
        <f t="shared" si="12"/>
        <v>259.7222222</v>
      </c>
      <c r="E98" s="140">
        <f t="shared" si="7"/>
        <v>0</v>
      </c>
      <c r="F98" s="140">
        <f t="shared" si="8"/>
        <v>259.7222222</v>
      </c>
      <c r="G98" s="140">
        <f t="shared" si="9"/>
        <v>77916.66667</v>
      </c>
    </row>
    <row r="99" hidden="1">
      <c r="A99" s="136">
        <f t="shared" si="10"/>
        <v>61</v>
      </c>
      <c r="B99" s="137">
        <f t="shared" si="11"/>
        <v>47556</v>
      </c>
      <c r="C99" s="138" t="str">
        <f t="shared" si="6"/>
        <v/>
      </c>
      <c r="D99" s="139">
        <f t="shared" si="12"/>
        <v>259.7222222</v>
      </c>
      <c r="E99" s="140">
        <f t="shared" si="7"/>
        <v>0</v>
      </c>
      <c r="F99" s="140">
        <f t="shared" si="8"/>
        <v>259.7222222</v>
      </c>
      <c r="G99" s="140">
        <f t="shared" si="9"/>
        <v>77656.94444</v>
      </c>
    </row>
    <row r="100" hidden="1">
      <c r="A100" s="136">
        <f t="shared" si="10"/>
        <v>62</v>
      </c>
      <c r="B100" s="137">
        <f t="shared" si="11"/>
        <v>47587</v>
      </c>
      <c r="C100" s="138" t="str">
        <f t="shared" si="6"/>
        <v/>
      </c>
      <c r="D100" s="139">
        <f t="shared" si="12"/>
        <v>259.7222222</v>
      </c>
      <c r="E100" s="140">
        <f t="shared" si="7"/>
        <v>0</v>
      </c>
      <c r="F100" s="140">
        <f t="shared" si="8"/>
        <v>259.7222222</v>
      </c>
      <c r="G100" s="140">
        <f t="shared" si="9"/>
        <v>77397.22222</v>
      </c>
    </row>
    <row r="101" hidden="1">
      <c r="A101" s="136">
        <f t="shared" si="10"/>
        <v>63</v>
      </c>
      <c r="B101" s="137">
        <f t="shared" si="11"/>
        <v>47617</v>
      </c>
      <c r="C101" s="138" t="str">
        <f t="shared" si="6"/>
        <v/>
      </c>
      <c r="D101" s="139">
        <f t="shared" si="12"/>
        <v>259.7222222</v>
      </c>
      <c r="E101" s="140">
        <f t="shared" si="7"/>
        <v>0</v>
      </c>
      <c r="F101" s="140">
        <f t="shared" si="8"/>
        <v>259.7222222</v>
      </c>
      <c r="G101" s="140">
        <f t="shared" si="9"/>
        <v>77137.5</v>
      </c>
    </row>
    <row r="102" hidden="1">
      <c r="A102" s="136">
        <f t="shared" si="10"/>
        <v>64</v>
      </c>
      <c r="B102" s="137">
        <f t="shared" si="11"/>
        <v>47648</v>
      </c>
      <c r="C102" s="138" t="str">
        <f t="shared" si="6"/>
        <v/>
      </c>
      <c r="D102" s="139">
        <f t="shared" si="12"/>
        <v>259.7222222</v>
      </c>
      <c r="E102" s="140">
        <f t="shared" si="7"/>
        <v>0</v>
      </c>
      <c r="F102" s="140">
        <f t="shared" si="8"/>
        <v>259.7222222</v>
      </c>
      <c r="G102" s="140">
        <f t="shared" si="9"/>
        <v>76877.77778</v>
      </c>
    </row>
    <row r="103" hidden="1">
      <c r="A103" s="136">
        <f t="shared" si="10"/>
        <v>65</v>
      </c>
      <c r="B103" s="137">
        <f t="shared" si="11"/>
        <v>47678</v>
      </c>
      <c r="C103" s="138" t="str">
        <f t="shared" si="6"/>
        <v/>
      </c>
      <c r="D103" s="139">
        <f t="shared" si="12"/>
        <v>259.7222222</v>
      </c>
      <c r="E103" s="140">
        <f t="shared" si="7"/>
        <v>0</v>
      </c>
      <c r="F103" s="140">
        <f t="shared" si="8"/>
        <v>259.7222222</v>
      </c>
      <c r="G103" s="140">
        <f t="shared" si="9"/>
        <v>76618.05556</v>
      </c>
    </row>
    <row r="104" hidden="1">
      <c r="A104" s="136">
        <f t="shared" si="10"/>
        <v>66</v>
      </c>
      <c r="B104" s="137">
        <f t="shared" si="11"/>
        <v>47709</v>
      </c>
      <c r="C104" s="138" t="str">
        <f t="shared" si="6"/>
        <v/>
      </c>
      <c r="D104" s="139">
        <f t="shared" si="12"/>
        <v>259.7222222</v>
      </c>
      <c r="E104" s="140">
        <f t="shared" si="7"/>
        <v>0</v>
      </c>
      <c r="F104" s="140">
        <f t="shared" si="8"/>
        <v>259.7222222</v>
      </c>
      <c r="G104" s="140">
        <f t="shared" si="9"/>
        <v>76358.33333</v>
      </c>
    </row>
    <row r="105" hidden="1">
      <c r="A105" s="136">
        <f t="shared" si="10"/>
        <v>67</v>
      </c>
      <c r="B105" s="137">
        <f t="shared" si="11"/>
        <v>47740</v>
      </c>
      <c r="C105" s="138" t="str">
        <f t="shared" si="6"/>
        <v/>
      </c>
      <c r="D105" s="139">
        <f t="shared" si="12"/>
        <v>259.7222222</v>
      </c>
      <c r="E105" s="140">
        <f t="shared" si="7"/>
        <v>0</v>
      </c>
      <c r="F105" s="140">
        <f t="shared" si="8"/>
        <v>259.7222222</v>
      </c>
      <c r="G105" s="140">
        <f t="shared" si="9"/>
        <v>76098.61111</v>
      </c>
    </row>
    <row r="106" hidden="1">
      <c r="A106" s="136">
        <f t="shared" si="10"/>
        <v>68</v>
      </c>
      <c r="B106" s="137">
        <f t="shared" si="11"/>
        <v>47770</v>
      </c>
      <c r="C106" s="138" t="str">
        <f t="shared" si="6"/>
        <v/>
      </c>
      <c r="D106" s="139">
        <f t="shared" si="12"/>
        <v>259.7222222</v>
      </c>
      <c r="E106" s="140">
        <f t="shared" si="7"/>
        <v>0</v>
      </c>
      <c r="F106" s="140">
        <f t="shared" si="8"/>
        <v>259.7222222</v>
      </c>
      <c r="G106" s="140">
        <f t="shared" si="9"/>
        <v>75838.88889</v>
      </c>
    </row>
    <row r="107" hidden="1">
      <c r="A107" s="136">
        <f t="shared" si="10"/>
        <v>69</v>
      </c>
      <c r="B107" s="137">
        <f t="shared" si="11"/>
        <v>47801</v>
      </c>
      <c r="C107" s="138" t="str">
        <f t="shared" si="6"/>
        <v/>
      </c>
      <c r="D107" s="139">
        <f t="shared" si="12"/>
        <v>259.7222222</v>
      </c>
      <c r="E107" s="140">
        <f t="shared" si="7"/>
        <v>0</v>
      </c>
      <c r="F107" s="140">
        <f t="shared" si="8"/>
        <v>259.7222222</v>
      </c>
      <c r="G107" s="140">
        <f t="shared" si="9"/>
        <v>75579.16667</v>
      </c>
    </row>
    <row r="108" hidden="1">
      <c r="A108" s="136">
        <f t="shared" si="10"/>
        <v>70</v>
      </c>
      <c r="B108" s="137">
        <f t="shared" si="11"/>
        <v>47831</v>
      </c>
      <c r="C108" s="138" t="str">
        <f t="shared" si="6"/>
        <v/>
      </c>
      <c r="D108" s="139">
        <f t="shared" si="12"/>
        <v>259.7222222</v>
      </c>
      <c r="E108" s="140">
        <f t="shared" si="7"/>
        <v>0</v>
      </c>
      <c r="F108" s="140">
        <f t="shared" si="8"/>
        <v>259.7222222</v>
      </c>
      <c r="G108" s="140">
        <f t="shared" si="9"/>
        <v>75319.44444</v>
      </c>
    </row>
    <row r="109" hidden="1">
      <c r="A109" s="136">
        <f t="shared" si="10"/>
        <v>71</v>
      </c>
      <c r="B109" s="137">
        <f t="shared" si="11"/>
        <v>47862</v>
      </c>
      <c r="C109" s="138" t="str">
        <f t="shared" si="6"/>
        <v/>
      </c>
      <c r="D109" s="139">
        <f t="shared" si="12"/>
        <v>259.7222222</v>
      </c>
      <c r="E109" s="140">
        <f t="shared" si="7"/>
        <v>0</v>
      </c>
      <c r="F109" s="140">
        <f t="shared" si="8"/>
        <v>259.7222222</v>
      </c>
      <c r="G109" s="140">
        <f t="shared" si="9"/>
        <v>75059.72222</v>
      </c>
    </row>
    <row r="110" hidden="1">
      <c r="A110" s="136">
        <f t="shared" si="10"/>
        <v>72</v>
      </c>
      <c r="B110" s="137">
        <f t="shared" si="11"/>
        <v>47893</v>
      </c>
      <c r="C110" s="141">
        <f t="shared" si="6"/>
        <v>6</v>
      </c>
      <c r="D110" s="139">
        <f t="shared" si="12"/>
        <v>259.7222222</v>
      </c>
      <c r="E110" s="140">
        <f t="shared" si="7"/>
        <v>0</v>
      </c>
      <c r="F110" s="140">
        <f t="shared" si="8"/>
        <v>259.7222222</v>
      </c>
      <c r="G110" s="140">
        <f t="shared" si="9"/>
        <v>74800</v>
      </c>
    </row>
    <row r="111" hidden="1">
      <c r="A111" s="136">
        <f t="shared" si="10"/>
        <v>73</v>
      </c>
      <c r="B111" s="137">
        <f t="shared" si="11"/>
        <v>47921</v>
      </c>
      <c r="C111" s="138" t="str">
        <f t="shared" si="6"/>
        <v/>
      </c>
      <c r="D111" s="139">
        <f t="shared" si="12"/>
        <v>259.7222222</v>
      </c>
      <c r="E111" s="140">
        <f t="shared" si="7"/>
        <v>0</v>
      </c>
      <c r="F111" s="140">
        <f t="shared" si="8"/>
        <v>259.7222222</v>
      </c>
      <c r="G111" s="140">
        <f t="shared" si="9"/>
        <v>74540.27778</v>
      </c>
    </row>
    <row r="112" hidden="1">
      <c r="A112" s="136">
        <f t="shared" si="10"/>
        <v>74</v>
      </c>
      <c r="B112" s="137">
        <f t="shared" si="11"/>
        <v>47952</v>
      </c>
      <c r="C112" s="138" t="str">
        <f t="shared" si="6"/>
        <v/>
      </c>
      <c r="D112" s="139">
        <f t="shared" si="12"/>
        <v>259.7222222</v>
      </c>
      <c r="E112" s="140">
        <f t="shared" si="7"/>
        <v>0</v>
      </c>
      <c r="F112" s="140">
        <f t="shared" si="8"/>
        <v>259.7222222</v>
      </c>
      <c r="G112" s="140">
        <f t="shared" si="9"/>
        <v>74280.55556</v>
      </c>
    </row>
    <row r="113" hidden="1">
      <c r="A113" s="136">
        <f t="shared" si="10"/>
        <v>75</v>
      </c>
      <c r="B113" s="137">
        <f t="shared" si="11"/>
        <v>47982</v>
      </c>
      <c r="C113" s="138" t="str">
        <f t="shared" si="6"/>
        <v/>
      </c>
      <c r="D113" s="139">
        <f t="shared" si="12"/>
        <v>259.7222222</v>
      </c>
      <c r="E113" s="140">
        <f t="shared" si="7"/>
        <v>0</v>
      </c>
      <c r="F113" s="140">
        <f t="shared" si="8"/>
        <v>259.7222222</v>
      </c>
      <c r="G113" s="140">
        <f t="shared" si="9"/>
        <v>74020.83333</v>
      </c>
    </row>
    <row r="114" hidden="1">
      <c r="A114" s="136">
        <f t="shared" si="10"/>
        <v>76</v>
      </c>
      <c r="B114" s="137">
        <f t="shared" si="11"/>
        <v>48013</v>
      </c>
      <c r="C114" s="138" t="str">
        <f t="shared" si="6"/>
        <v/>
      </c>
      <c r="D114" s="139">
        <f t="shared" si="12"/>
        <v>259.7222222</v>
      </c>
      <c r="E114" s="140">
        <f t="shared" si="7"/>
        <v>0</v>
      </c>
      <c r="F114" s="140">
        <f t="shared" si="8"/>
        <v>259.7222222</v>
      </c>
      <c r="G114" s="140">
        <f t="shared" si="9"/>
        <v>73761.11111</v>
      </c>
    </row>
    <row r="115" hidden="1">
      <c r="A115" s="136">
        <f t="shared" si="10"/>
        <v>77</v>
      </c>
      <c r="B115" s="137">
        <f t="shared" si="11"/>
        <v>48043</v>
      </c>
      <c r="C115" s="138" t="str">
        <f t="shared" si="6"/>
        <v/>
      </c>
      <c r="D115" s="139">
        <f t="shared" si="12"/>
        <v>259.7222222</v>
      </c>
      <c r="E115" s="140">
        <f t="shared" si="7"/>
        <v>0</v>
      </c>
      <c r="F115" s="140">
        <f t="shared" si="8"/>
        <v>259.7222222</v>
      </c>
      <c r="G115" s="140">
        <f t="shared" si="9"/>
        <v>73501.38889</v>
      </c>
    </row>
    <row r="116" hidden="1">
      <c r="A116" s="136">
        <f t="shared" si="10"/>
        <v>78</v>
      </c>
      <c r="B116" s="137">
        <f t="shared" si="11"/>
        <v>48074</v>
      </c>
      <c r="C116" s="138" t="str">
        <f t="shared" si="6"/>
        <v/>
      </c>
      <c r="D116" s="139">
        <f t="shared" si="12"/>
        <v>259.7222222</v>
      </c>
      <c r="E116" s="140">
        <f t="shared" si="7"/>
        <v>0</v>
      </c>
      <c r="F116" s="140">
        <f t="shared" si="8"/>
        <v>259.7222222</v>
      </c>
      <c r="G116" s="140">
        <f t="shared" si="9"/>
        <v>73241.66667</v>
      </c>
    </row>
    <row r="117" hidden="1">
      <c r="A117" s="136">
        <f t="shared" si="10"/>
        <v>79</v>
      </c>
      <c r="B117" s="137">
        <f t="shared" si="11"/>
        <v>48105</v>
      </c>
      <c r="C117" s="138" t="str">
        <f t="shared" si="6"/>
        <v/>
      </c>
      <c r="D117" s="139">
        <f t="shared" si="12"/>
        <v>259.7222222</v>
      </c>
      <c r="E117" s="140">
        <f t="shared" si="7"/>
        <v>0</v>
      </c>
      <c r="F117" s="140">
        <f t="shared" si="8"/>
        <v>259.7222222</v>
      </c>
      <c r="G117" s="140">
        <f t="shared" si="9"/>
        <v>72981.94444</v>
      </c>
    </row>
    <row r="118" hidden="1">
      <c r="A118" s="136">
        <f t="shared" si="10"/>
        <v>80</v>
      </c>
      <c r="B118" s="137">
        <f t="shared" si="11"/>
        <v>48135</v>
      </c>
      <c r="C118" s="138" t="str">
        <f t="shared" si="6"/>
        <v/>
      </c>
      <c r="D118" s="139">
        <f t="shared" si="12"/>
        <v>259.7222222</v>
      </c>
      <c r="E118" s="140">
        <f t="shared" si="7"/>
        <v>0</v>
      </c>
      <c r="F118" s="140">
        <f t="shared" si="8"/>
        <v>259.7222222</v>
      </c>
      <c r="G118" s="140">
        <f t="shared" si="9"/>
        <v>72722.22222</v>
      </c>
    </row>
    <row r="119" hidden="1">
      <c r="A119" s="136">
        <f t="shared" si="10"/>
        <v>81</v>
      </c>
      <c r="B119" s="137">
        <f t="shared" si="11"/>
        <v>48166</v>
      </c>
      <c r="C119" s="138" t="str">
        <f t="shared" si="6"/>
        <v/>
      </c>
      <c r="D119" s="139">
        <f t="shared" si="12"/>
        <v>259.7222222</v>
      </c>
      <c r="E119" s="140">
        <f t="shared" si="7"/>
        <v>0</v>
      </c>
      <c r="F119" s="140">
        <f t="shared" si="8"/>
        <v>259.7222222</v>
      </c>
      <c r="G119" s="140">
        <f t="shared" si="9"/>
        <v>72462.5</v>
      </c>
    </row>
    <row r="120" hidden="1">
      <c r="A120" s="136">
        <f t="shared" si="10"/>
        <v>82</v>
      </c>
      <c r="B120" s="137">
        <f t="shared" si="11"/>
        <v>48196</v>
      </c>
      <c r="C120" s="138" t="str">
        <f t="shared" si="6"/>
        <v/>
      </c>
      <c r="D120" s="139">
        <f t="shared" si="12"/>
        <v>259.7222222</v>
      </c>
      <c r="E120" s="140">
        <f t="shared" si="7"/>
        <v>0</v>
      </c>
      <c r="F120" s="140">
        <f t="shared" si="8"/>
        <v>259.7222222</v>
      </c>
      <c r="G120" s="140">
        <f t="shared" si="9"/>
        <v>72202.77778</v>
      </c>
    </row>
    <row r="121" hidden="1">
      <c r="A121" s="136">
        <f t="shared" si="10"/>
        <v>83</v>
      </c>
      <c r="B121" s="137">
        <f t="shared" si="11"/>
        <v>48227</v>
      </c>
      <c r="C121" s="138" t="str">
        <f t="shared" si="6"/>
        <v/>
      </c>
      <c r="D121" s="139">
        <f t="shared" si="12"/>
        <v>259.7222222</v>
      </c>
      <c r="E121" s="140">
        <f t="shared" si="7"/>
        <v>0</v>
      </c>
      <c r="F121" s="140">
        <f t="shared" si="8"/>
        <v>259.7222222</v>
      </c>
      <c r="G121" s="140">
        <f t="shared" si="9"/>
        <v>71943.05556</v>
      </c>
    </row>
    <row r="122" hidden="1">
      <c r="A122" s="136">
        <f t="shared" si="10"/>
        <v>84</v>
      </c>
      <c r="B122" s="137">
        <f t="shared" si="11"/>
        <v>48258</v>
      </c>
      <c r="C122" s="141">
        <f t="shared" si="6"/>
        <v>7</v>
      </c>
      <c r="D122" s="139">
        <f t="shared" si="12"/>
        <v>259.7222222</v>
      </c>
      <c r="E122" s="140">
        <f t="shared" si="7"/>
        <v>0</v>
      </c>
      <c r="F122" s="140">
        <f t="shared" si="8"/>
        <v>259.7222222</v>
      </c>
      <c r="G122" s="140">
        <f t="shared" si="9"/>
        <v>71683.33333</v>
      </c>
    </row>
    <row r="123" hidden="1">
      <c r="A123" s="136">
        <f t="shared" si="10"/>
        <v>85</v>
      </c>
      <c r="B123" s="137">
        <f t="shared" si="11"/>
        <v>48287</v>
      </c>
      <c r="C123" s="138" t="str">
        <f t="shared" si="6"/>
        <v/>
      </c>
      <c r="D123" s="139">
        <f t="shared" si="12"/>
        <v>259.7222222</v>
      </c>
      <c r="E123" s="140">
        <f t="shared" si="7"/>
        <v>0</v>
      </c>
      <c r="F123" s="140">
        <f t="shared" si="8"/>
        <v>259.7222222</v>
      </c>
      <c r="G123" s="140">
        <f t="shared" si="9"/>
        <v>71423.61111</v>
      </c>
    </row>
    <row r="124" hidden="1">
      <c r="A124" s="136">
        <f t="shared" si="10"/>
        <v>86</v>
      </c>
      <c r="B124" s="137">
        <f t="shared" si="11"/>
        <v>48318</v>
      </c>
      <c r="C124" s="138" t="str">
        <f t="shared" si="6"/>
        <v/>
      </c>
      <c r="D124" s="139">
        <f t="shared" si="12"/>
        <v>259.7222222</v>
      </c>
      <c r="E124" s="140">
        <f t="shared" si="7"/>
        <v>0</v>
      </c>
      <c r="F124" s="140">
        <f t="shared" si="8"/>
        <v>259.7222222</v>
      </c>
      <c r="G124" s="140">
        <f t="shared" si="9"/>
        <v>71163.88889</v>
      </c>
    </row>
    <row r="125" hidden="1">
      <c r="A125" s="136">
        <f t="shared" si="10"/>
        <v>87</v>
      </c>
      <c r="B125" s="137">
        <f t="shared" si="11"/>
        <v>48348</v>
      </c>
      <c r="C125" s="138" t="str">
        <f t="shared" si="6"/>
        <v/>
      </c>
      <c r="D125" s="139">
        <f t="shared" si="12"/>
        <v>259.7222222</v>
      </c>
      <c r="E125" s="140">
        <f t="shared" si="7"/>
        <v>0</v>
      </c>
      <c r="F125" s="140">
        <f t="shared" si="8"/>
        <v>259.7222222</v>
      </c>
      <c r="G125" s="140">
        <f t="shared" si="9"/>
        <v>70904.16667</v>
      </c>
    </row>
    <row r="126" hidden="1">
      <c r="A126" s="136">
        <f t="shared" si="10"/>
        <v>88</v>
      </c>
      <c r="B126" s="137">
        <f t="shared" si="11"/>
        <v>48379</v>
      </c>
      <c r="C126" s="138" t="str">
        <f t="shared" si="6"/>
        <v/>
      </c>
      <c r="D126" s="139">
        <f t="shared" si="12"/>
        <v>259.7222222</v>
      </c>
      <c r="E126" s="140">
        <f t="shared" si="7"/>
        <v>0</v>
      </c>
      <c r="F126" s="140">
        <f t="shared" si="8"/>
        <v>259.7222222</v>
      </c>
      <c r="G126" s="140">
        <f t="shared" si="9"/>
        <v>70644.44444</v>
      </c>
    </row>
    <row r="127" hidden="1">
      <c r="A127" s="136">
        <f t="shared" si="10"/>
        <v>89</v>
      </c>
      <c r="B127" s="137">
        <f t="shared" si="11"/>
        <v>48409</v>
      </c>
      <c r="C127" s="138" t="str">
        <f t="shared" si="6"/>
        <v/>
      </c>
      <c r="D127" s="139">
        <f t="shared" si="12"/>
        <v>259.7222222</v>
      </c>
      <c r="E127" s="140">
        <f t="shared" si="7"/>
        <v>0</v>
      </c>
      <c r="F127" s="140">
        <f t="shared" si="8"/>
        <v>259.7222222</v>
      </c>
      <c r="G127" s="140">
        <f t="shared" si="9"/>
        <v>70384.72222</v>
      </c>
    </row>
    <row r="128" hidden="1">
      <c r="A128" s="136">
        <f t="shared" si="10"/>
        <v>90</v>
      </c>
      <c r="B128" s="137">
        <f t="shared" si="11"/>
        <v>48440</v>
      </c>
      <c r="C128" s="138" t="str">
        <f t="shared" si="6"/>
        <v/>
      </c>
      <c r="D128" s="139">
        <f t="shared" si="12"/>
        <v>259.7222222</v>
      </c>
      <c r="E128" s="140">
        <f t="shared" si="7"/>
        <v>0</v>
      </c>
      <c r="F128" s="140">
        <f t="shared" si="8"/>
        <v>259.7222222</v>
      </c>
      <c r="G128" s="140">
        <f t="shared" si="9"/>
        <v>70125</v>
      </c>
    </row>
    <row r="129" hidden="1">
      <c r="A129" s="136">
        <f t="shared" si="10"/>
        <v>91</v>
      </c>
      <c r="B129" s="137">
        <f t="shared" si="11"/>
        <v>48471</v>
      </c>
      <c r="C129" s="138" t="str">
        <f t="shared" si="6"/>
        <v/>
      </c>
      <c r="D129" s="139">
        <f t="shared" si="12"/>
        <v>259.7222222</v>
      </c>
      <c r="E129" s="140">
        <f t="shared" si="7"/>
        <v>0</v>
      </c>
      <c r="F129" s="140">
        <f t="shared" si="8"/>
        <v>259.7222222</v>
      </c>
      <c r="G129" s="140">
        <f t="shared" si="9"/>
        <v>69865.27778</v>
      </c>
    </row>
    <row r="130" hidden="1">
      <c r="A130" s="136">
        <f t="shared" si="10"/>
        <v>92</v>
      </c>
      <c r="B130" s="137">
        <f t="shared" si="11"/>
        <v>48501</v>
      </c>
      <c r="C130" s="138" t="str">
        <f t="shared" si="6"/>
        <v/>
      </c>
      <c r="D130" s="139">
        <f t="shared" si="12"/>
        <v>259.7222222</v>
      </c>
      <c r="E130" s="140">
        <f t="shared" si="7"/>
        <v>0</v>
      </c>
      <c r="F130" s="140">
        <f t="shared" si="8"/>
        <v>259.7222222</v>
      </c>
      <c r="G130" s="140">
        <f t="shared" si="9"/>
        <v>69605.55556</v>
      </c>
    </row>
    <row r="131" hidden="1">
      <c r="A131" s="136">
        <f t="shared" si="10"/>
        <v>93</v>
      </c>
      <c r="B131" s="137">
        <f t="shared" si="11"/>
        <v>48532</v>
      </c>
      <c r="C131" s="138" t="str">
        <f t="shared" si="6"/>
        <v/>
      </c>
      <c r="D131" s="139">
        <f t="shared" si="12"/>
        <v>259.7222222</v>
      </c>
      <c r="E131" s="140">
        <f t="shared" si="7"/>
        <v>0</v>
      </c>
      <c r="F131" s="140">
        <f t="shared" si="8"/>
        <v>259.7222222</v>
      </c>
      <c r="G131" s="140">
        <f t="shared" si="9"/>
        <v>69345.83333</v>
      </c>
    </row>
    <row r="132" hidden="1">
      <c r="A132" s="136">
        <f t="shared" si="10"/>
        <v>94</v>
      </c>
      <c r="B132" s="137">
        <f t="shared" si="11"/>
        <v>48562</v>
      </c>
      <c r="C132" s="138" t="str">
        <f t="shared" si="6"/>
        <v/>
      </c>
      <c r="D132" s="139">
        <f t="shared" si="12"/>
        <v>259.7222222</v>
      </c>
      <c r="E132" s="140">
        <f t="shared" si="7"/>
        <v>0</v>
      </c>
      <c r="F132" s="140">
        <f t="shared" si="8"/>
        <v>259.7222222</v>
      </c>
      <c r="G132" s="140">
        <f t="shared" si="9"/>
        <v>69086.11111</v>
      </c>
    </row>
    <row r="133" hidden="1">
      <c r="A133" s="136">
        <f t="shared" si="10"/>
        <v>95</v>
      </c>
      <c r="B133" s="137">
        <f t="shared" si="11"/>
        <v>48593</v>
      </c>
      <c r="C133" s="138" t="str">
        <f t="shared" si="6"/>
        <v/>
      </c>
      <c r="D133" s="139">
        <f t="shared" si="12"/>
        <v>259.7222222</v>
      </c>
      <c r="E133" s="140">
        <f t="shared" si="7"/>
        <v>0</v>
      </c>
      <c r="F133" s="140">
        <f t="shared" si="8"/>
        <v>259.7222222</v>
      </c>
      <c r="G133" s="140">
        <f t="shared" si="9"/>
        <v>68826.38889</v>
      </c>
    </row>
    <row r="134" hidden="1">
      <c r="A134" s="136">
        <f t="shared" si="10"/>
        <v>96</v>
      </c>
      <c r="B134" s="137">
        <f t="shared" si="11"/>
        <v>48624</v>
      </c>
      <c r="C134" s="141">
        <f t="shared" si="6"/>
        <v>8</v>
      </c>
      <c r="D134" s="139">
        <f t="shared" si="12"/>
        <v>259.7222222</v>
      </c>
      <c r="E134" s="140">
        <f t="shared" si="7"/>
        <v>0</v>
      </c>
      <c r="F134" s="140">
        <f t="shared" si="8"/>
        <v>259.7222222</v>
      </c>
      <c r="G134" s="140">
        <f t="shared" si="9"/>
        <v>68566.66667</v>
      </c>
    </row>
    <row r="135" hidden="1">
      <c r="A135" s="136">
        <f t="shared" si="10"/>
        <v>97</v>
      </c>
      <c r="B135" s="137">
        <f t="shared" si="11"/>
        <v>48652</v>
      </c>
      <c r="C135" s="138" t="str">
        <f t="shared" si="6"/>
        <v/>
      </c>
      <c r="D135" s="139">
        <f t="shared" si="12"/>
        <v>259.7222222</v>
      </c>
      <c r="E135" s="140">
        <f t="shared" si="7"/>
        <v>0</v>
      </c>
      <c r="F135" s="140">
        <f t="shared" si="8"/>
        <v>259.7222222</v>
      </c>
      <c r="G135" s="140">
        <f t="shared" si="9"/>
        <v>68306.94444</v>
      </c>
    </row>
    <row r="136" hidden="1">
      <c r="A136" s="136">
        <f t="shared" si="10"/>
        <v>98</v>
      </c>
      <c r="B136" s="137">
        <f t="shared" si="11"/>
        <v>48683</v>
      </c>
      <c r="C136" s="138" t="str">
        <f t="shared" si="6"/>
        <v/>
      </c>
      <c r="D136" s="139">
        <f t="shared" si="12"/>
        <v>259.7222222</v>
      </c>
      <c r="E136" s="140">
        <f t="shared" si="7"/>
        <v>0</v>
      </c>
      <c r="F136" s="140">
        <f t="shared" si="8"/>
        <v>259.7222222</v>
      </c>
      <c r="G136" s="140">
        <f t="shared" si="9"/>
        <v>68047.22222</v>
      </c>
    </row>
    <row r="137" hidden="1">
      <c r="A137" s="136">
        <f t="shared" si="10"/>
        <v>99</v>
      </c>
      <c r="B137" s="137">
        <f t="shared" si="11"/>
        <v>48713</v>
      </c>
      <c r="C137" s="138" t="str">
        <f t="shared" si="6"/>
        <v/>
      </c>
      <c r="D137" s="139">
        <f t="shared" si="12"/>
        <v>259.7222222</v>
      </c>
      <c r="E137" s="140">
        <f t="shared" si="7"/>
        <v>0</v>
      </c>
      <c r="F137" s="140">
        <f t="shared" si="8"/>
        <v>259.7222222</v>
      </c>
      <c r="G137" s="140">
        <f t="shared" si="9"/>
        <v>67787.5</v>
      </c>
    </row>
    <row r="138" hidden="1">
      <c r="A138" s="136">
        <f t="shared" si="10"/>
        <v>100</v>
      </c>
      <c r="B138" s="137">
        <f t="shared" si="11"/>
        <v>48744</v>
      </c>
      <c r="C138" s="138" t="str">
        <f t="shared" si="6"/>
        <v/>
      </c>
      <c r="D138" s="139">
        <f t="shared" si="12"/>
        <v>259.7222222</v>
      </c>
      <c r="E138" s="140">
        <f t="shared" si="7"/>
        <v>0</v>
      </c>
      <c r="F138" s="140">
        <f t="shared" si="8"/>
        <v>259.7222222</v>
      </c>
      <c r="G138" s="140">
        <f t="shared" si="9"/>
        <v>67527.77778</v>
      </c>
    </row>
    <row r="139" hidden="1">
      <c r="A139" s="136">
        <f t="shared" si="10"/>
        <v>101</v>
      </c>
      <c r="B139" s="137">
        <f t="shared" si="11"/>
        <v>48774</v>
      </c>
      <c r="C139" s="138" t="str">
        <f t="shared" si="6"/>
        <v/>
      </c>
      <c r="D139" s="139">
        <f t="shared" si="12"/>
        <v>259.7222222</v>
      </c>
      <c r="E139" s="140">
        <f t="shared" si="7"/>
        <v>0</v>
      </c>
      <c r="F139" s="140">
        <f t="shared" si="8"/>
        <v>259.7222222</v>
      </c>
      <c r="G139" s="140">
        <f t="shared" si="9"/>
        <v>67268.05556</v>
      </c>
    </row>
    <row r="140" hidden="1">
      <c r="A140" s="136">
        <f t="shared" si="10"/>
        <v>102</v>
      </c>
      <c r="B140" s="137">
        <f t="shared" si="11"/>
        <v>48805</v>
      </c>
      <c r="C140" s="138" t="str">
        <f t="shared" si="6"/>
        <v/>
      </c>
      <c r="D140" s="139">
        <f t="shared" si="12"/>
        <v>259.7222222</v>
      </c>
      <c r="E140" s="140">
        <f t="shared" si="7"/>
        <v>0</v>
      </c>
      <c r="F140" s="140">
        <f t="shared" si="8"/>
        <v>259.7222222</v>
      </c>
      <c r="G140" s="140">
        <f t="shared" si="9"/>
        <v>67008.33333</v>
      </c>
    </row>
    <row r="141" hidden="1">
      <c r="A141" s="136">
        <f t="shared" si="10"/>
        <v>103</v>
      </c>
      <c r="B141" s="137">
        <f t="shared" si="11"/>
        <v>48836</v>
      </c>
      <c r="C141" s="138" t="str">
        <f t="shared" si="6"/>
        <v/>
      </c>
      <c r="D141" s="139">
        <f t="shared" si="12"/>
        <v>259.7222222</v>
      </c>
      <c r="E141" s="140">
        <f t="shared" si="7"/>
        <v>0</v>
      </c>
      <c r="F141" s="140">
        <f t="shared" si="8"/>
        <v>259.7222222</v>
      </c>
      <c r="G141" s="140">
        <f t="shared" si="9"/>
        <v>66748.61111</v>
      </c>
    </row>
    <row r="142" hidden="1">
      <c r="A142" s="136">
        <f t="shared" si="10"/>
        <v>104</v>
      </c>
      <c r="B142" s="137">
        <f t="shared" si="11"/>
        <v>48866</v>
      </c>
      <c r="C142" s="138" t="str">
        <f t="shared" si="6"/>
        <v/>
      </c>
      <c r="D142" s="139">
        <f t="shared" si="12"/>
        <v>259.7222222</v>
      </c>
      <c r="E142" s="140">
        <f t="shared" si="7"/>
        <v>0</v>
      </c>
      <c r="F142" s="140">
        <f t="shared" si="8"/>
        <v>259.7222222</v>
      </c>
      <c r="G142" s="140">
        <f t="shared" si="9"/>
        <v>66488.88889</v>
      </c>
    </row>
    <row r="143" hidden="1">
      <c r="A143" s="136">
        <f t="shared" si="10"/>
        <v>105</v>
      </c>
      <c r="B143" s="137">
        <f t="shared" si="11"/>
        <v>48897</v>
      </c>
      <c r="C143" s="138" t="str">
        <f t="shared" si="6"/>
        <v/>
      </c>
      <c r="D143" s="139">
        <f t="shared" si="12"/>
        <v>259.7222222</v>
      </c>
      <c r="E143" s="140">
        <f t="shared" si="7"/>
        <v>0</v>
      </c>
      <c r="F143" s="140">
        <f t="shared" si="8"/>
        <v>259.7222222</v>
      </c>
      <c r="G143" s="140">
        <f t="shared" si="9"/>
        <v>66229.16667</v>
      </c>
    </row>
    <row r="144" hidden="1">
      <c r="A144" s="136">
        <f t="shared" si="10"/>
        <v>106</v>
      </c>
      <c r="B144" s="137">
        <f t="shared" si="11"/>
        <v>48927</v>
      </c>
      <c r="C144" s="138" t="str">
        <f t="shared" si="6"/>
        <v/>
      </c>
      <c r="D144" s="139">
        <f t="shared" si="12"/>
        <v>259.7222222</v>
      </c>
      <c r="E144" s="140">
        <f t="shared" si="7"/>
        <v>0</v>
      </c>
      <c r="F144" s="140">
        <f t="shared" si="8"/>
        <v>259.7222222</v>
      </c>
      <c r="G144" s="140">
        <f t="shared" si="9"/>
        <v>65969.44444</v>
      </c>
    </row>
    <row r="145" hidden="1">
      <c r="A145" s="136">
        <f t="shared" si="10"/>
        <v>107</v>
      </c>
      <c r="B145" s="137">
        <f t="shared" si="11"/>
        <v>48958</v>
      </c>
      <c r="C145" s="138" t="str">
        <f t="shared" si="6"/>
        <v/>
      </c>
      <c r="D145" s="139">
        <f t="shared" si="12"/>
        <v>259.7222222</v>
      </c>
      <c r="E145" s="140">
        <f t="shared" si="7"/>
        <v>0</v>
      </c>
      <c r="F145" s="140">
        <f t="shared" si="8"/>
        <v>259.7222222</v>
      </c>
      <c r="G145" s="140">
        <f t="shared" si="9"/>
        <v>65709.72222</v>
      </c>
    </row>
    <row r="146" hidden="1">
      <c r="A146" s="136">
        <f t="shared" si="10"/>
        <v>108</v>
      </c>
      <c r="B146" s="137">
        <f t="shared" si="11"/>
        <v>48989</v>
      </c>
      <c r="C146" s="141">
        <f t="shared" si="6"/>
        <v>9</v>
      </c>
      <c r="D146" s="139">
        <f t="shared" si="12"/>
        <v>259.7222222</v>
      </c>
      <c r="E146" s="140">
        <f t="shared" si="7"/>
        <v>0</v>
      </c>
      <c r="F146" s="140">
        <f t="shared" si="8"/>
        <v>259.7222222</v>
      </c>
      <c r="G146" s="140">
        <f t="shared" si="9"/>
        <v>65450</v>
      </c>
    </row>
    <row r="147" hidden="1">
      <c r="A147" s="136">
        <f t="shared" si="10"/>
        <v>109</v>
      </c>
      <c r="B147" s="137">
        <f t="shared" si="11"/>
        <v>49017</v>
      </c>
      <c r="C147" s="138" t="str">
        <f t="shared" si="6"/>
        <v/>
      </c>
      <c r="D147" s="139">
        <f t="shared" si="12"/>
        <v>259.7222222</v>
      </c>
      <c r="E147" s="140">
        <f t="shared" si="7"/>
        <v>0</v>
      </c>
      <c r="F147" s="140">
        <f t="shared" si="8"/>
        <v>259.7222222</v>
      </c>
      <c r="G147" s="140">
        <f t="shared" si="9"/>
        <v>65190.27778</v>
      </c>
    </row>
    <row r="148" hidden="1">
      <c r="A148" s="136">
        <f t="shared" si="10"/>
        <v>110</v>
      </c>
      <c r="B148" s="137">
        <f t="shared" si="11"/>
        <v>49048</v>
      </c>
      <c r="C148" s="138" t="str">
        <f t="shared" si="6"/>
        <v/>
      </c>
      <c r="D148" s="139">
        <f t="shared" si="12"/>
        <v>259.7222222</v>
      </c>
      <c r="E148" s="140">
        <f t="shared" si="7"/>
        <v>0</v>
      </c>
      <c r="F148" s="140">
        <f t="shared" si="8"/>
        <v>259.7222222</v>
      </c>
      <c r="G148" s="140">
        <f t="shared" si="9"/>
        <v>64930.55556</v>
      </c>
    </row>
    <row r="149" hidden="1">
      <c r="A149" s="136">
        <f t="shared" si="10"/>
        <v>111</v>
      </c>
      <c r="B149" s="137">
        <f t="shared" si="11"/>
        <v>49078</v>
      </c>
      <c r="C149" s="138" t="str">
        <f t="shared" si="6"/>
        <v/>
      </c>
      <c r="D149" s="139">
        <f t="shared" si="12"/>
        <v>259.7222222</v>
      </c>
      <c r="E149" s="140">
        <f t="shared" si="7"/>
        <v>0</v>
      </c>
      <c r="F149" s="140">
        <f t="shared" si="8"/>
        <v>259.7222222</v>
      </c>
      <c r="G149" s="140">
        <f t="shared" si="9"/>
        <v>64670.83333</v>
      </c>
    </row>
    <row r="150" hidden="1">
      <c r="A150" s="136">
        <f t="shared" si="10"/>
        <v>112</v>
      </c>
      <c r="B150" s="137">
        <f t="shared" si="11"/>
        <v>49109</v>
      </c>
      <c r="C150" s="138" t="str">
        <f t="shared" si="6"/>
        <v/>
      </c>
      <c r="D150" s="139">
        <f t="shared" si="12"/>
        <v>259.7222222</v>
      </c>
      <c r="E150" s="140">
        <f t="shared" si="7"/>
        <v>0</v>
      </c>
      <c r="F150" s="140">
        <f t="shared" si="8"/>
        <v>259.7222222</v>
      </c>
      <c r="G150" s="140">
        <f t="shared" si="9"/>
        <v>64411.11111</v>
      </c>
    </row>
    <row r="151" hidden="1">
      <c r="A151" s="136">
        <f t="shared" si="10"/>
        <v>113</v>
      </c>
      <c r="B151" s="137">
        <f t="shared" si="11"/>
        <v>49139</v>
      </c>
      <c r="C151" s="138" t="str">
        <f t="shared" si="6"/>
        <v/>
      </c>
      <c r="D151" s="139">
        <f t="shared" si="12"/>
        <v>259.7222222</v>
      </c>
      <c r="E151" s="140">
        <f t="shared" si="7"/>
        <v>0</v>
      </c>
      <c r="F151" s="140">
        <f t="shared" si="8"/>
        <v>259.7222222</v>
      </c>
      <c r="G151" s="140">
        <f t="shared" si="9"/>
        <v>64151.38889</v>
      </c>
    </row>
    <row r="152" hidden="1">
      <c r="A152" s="136">
        <f t="shared" si="10"/>
        <v>114</v>
      </c>
      <c r="B152" s="137">
        <f t="shared" si="11"/>
        <v>49170</v>
      </c>
      <c r="C152" s="138" t="str">
        <f t="shared" si="6"/>
        <v/>
      </c>
      <c r="D152" s="139">
        <f t="shared" si="12"/>
        <v>259.7222222</v>
      </c>
      <c r="E152" s="140">
        <f t="shared" si="7"/>
        <v>0</v>
      </c>
      <c r="F152" s="140">
        <f t="shared" si="8"/>
        <v>259.7222222</v>
      </c>
      <c r="G152" s="140">
        <f t="shared" si="9"/>
        <v>63891.66667</v>
      </c>
    </row>
    <row r="153" hidden="1">
      <c r="A153" s="136">
        <f t="shared" si="10"/>
        <v>115</v>
      </c>
      <c r="B153" s="137">
        <f t="shared" si="11"/>
        <v>49201</v>
      </c>
      <c r="C153" s="138" t="str">
        <f t="shared" si="6"/>
        <v/>
      </c>
      <c r="D153" s="139">
        <f t="shared" si="12"/>
        <v>259.7222222</v>
      </c>
      <c r="E153" s="140">
        <f t="shared" si="7"/>
        <v>0</v>
      </c>
      <c r="F153" s="140">
        <f t="shared" si="8"/>
        <v>259.7222222</v>
      </c>
      <c r="G153" s="140">
        <f t="shared" si="9"/>
        <v>63631.94444</v>
      </c>
    </row>
    <row r="154" hidden="1">
      <c r="A154" s="136">
        <f t="shared" si="10"/>
        <v>116</v>
      </c>
      <c r="B154" s="137">
        <f t="shared" si="11"/>
        <v>49231</v>
      </c>
      <c r="C154" s="138" t="str">
        <f t="shared" si="6"/>
        <v/>
      </c>
      <c r="D154" s="139">
        <f t="shared" si="12"/>
        <v>259.7222222</v>
      </c>
      <c r="E154" s="140">
        <f t="shared" si="7"/>
        <v>0</v>
      </c>
      <c r="F154" s="140">
        <f t="shared" si="8"/>
        <v>259.7222222</v>
      </c>
      <c r="G154" s="140">
        <f t="shared" si="9"/>
        <v>63372.22222</v>
      </c>
    </row>
    <row r="155" hidden="1">
      <c r="A155" s="136">
        <f t="shared" si="10"/>
        <v>117</v>
      </c>
      <c r="B155" s="137">
        <f t="shared" si="11"/>
        <v>49262</v>
      </c>
      <c r="C155" s="138" t="str">
        <f t="shared" si="6"/>
        <v/>
      </c>
      <c r="D155" s="139">
        <f t="shared" si="12"/>
        <v>259.7222222</v>
      </c>
      <c r="E155" s="140">
        <f t="shared" si="7"/>
        <v>0</v>
      </c>
      <c r="F155" s="140">
        <f t="shared" si="8"/>
        <v>259.7222222</v>
      </c>
      <c r="G155" s="140">
        <f t="shared" si="9"/>
        <v>63112.5</v>
      </c>
    </row>
    <row r="156" hidden="1">
      <c r="A156" s="136">
        <f t="shared" si="10"/>
        <v>118</v>
      </c>
      <c r="B156" s="137">
        <f t="shared" si="11"/>
        <v>49292</v>
      </c>
      <c r="C156" s="138" t="str">
        <f t="shared" si="6"/>
        <v/>
      </c>
      <c r="D156" s="139">
        <f t="shared" si="12"/>
        <v>259.7222222</v>
      </c>
      <c r="E156" s="140">
        <f t="shared" si="7"/>
        <v>0</v>
      </c>
      <c r="F156" s="140">
        <f t="shared" si="8"/>
        <v>259.7222222</v>
      </c>
      <c r="G156" s="140">
        <f t="shared" si="9"/>
        <v>62852.77778</v>
      </c>
    </row>
    <row r="157" hidden="1">
      <c r="A157" s="136">
        <f t="shared" si="10"/>
        <v>119</v>
      </c>
      <c r="B157" s="137">
        <f t="shared" si="11"/>
        <v>49323</v>
      </c>
      <c r="C157" s="138" t="str">
        <f t="shared" si="6"/>
        <v/>
      </c>
      <c r="D157" s="139">
        <f t="shared" si="12"/>
        <v>259.7222222</v>
      </c>
      <c r="E157" s="140">
        <f t="shared" si="7"/>
        <v>0</v>
      </c>
      <c r="F157" s="140">
        <f t="shared" si="8"/>
        <v>259.7222222</v>
      </c>
      <c r="G157" s="140">
        <f t="shared" si="9"/>
        <v>62593.05556</v>
      </c>
    </row>
    <row r="158" hidden="1">
      <c r="A158" s="136">
        <f t="shared" si="10"/>
        <v>120</v>
      </c>
      <c r="B158" s="137">
        <f t="shared" si="11"/>
        <v>49354</v>
      </c>
      <c r="C158" s="141">
        <f t="shared" si="6"/>
        <v>10</v>
      </c>
      <c r="D158" s="139">
        <f t="shared" si="12"/>
        <v>259.7222222</v>
      </c>
      <c r="E158" s="140">
        <f t="shared" si="7"/>
        <v>0</v>
      </c>
      <c r="F158" s="140">
        <f t="shared" si="8"/>
        <v>259.7222222</v>
      </c>
      <c r="G158" s="140">
        <f t="shared" si="9"/>
        <v>62333.33333</v>
      </c>
    </row>
    <row r="159" hidden="1">
      <c r="A159" s="136">
        <f t="shared" si="10"/>
        <v>121</v>
      </c>
      <c r="B159" s="137">
        <f t="shared" si="11"/>
        <v>49382</v>
      </c>
      <c r="C159" s="138" t="str">
        <f t="shared" si="6"/>
        <v/>
      </c>
      <c r="D159" s="139">
        <f t="shared" si="12"/>
        <v>259.7222222</v>
      </c>
      <c r="E159" s="140">
        <f t="shared" si="7"/>
        <v>0</v>
      </c>
      <c r="F159" s="140">
        <f t="shared" si="8"/>
        <v>259.7222222</v>
      </c>
      <c r="G159" s="140">
        <f t="shared" si="9"/>
        <v>62073.61111</v>
      </c>
    </row>
    <row r="160" hidden="1">
      <c r="A160" s="136">
        <f t="shared" si="10"/>
        <v>122</v>
      </c>
      <c r="B160" s="137">
        <f t="shared" si="11"/>
        <v>49413</v>
      </c>
      <c r="C160" s="138" t="str">
        <f t="shared" si="6"/>
        <v/>
      </c>
      <c r="D160" s="139">
        <f t="shared" si="12"/>
        <v>259.7222222</v>
      </c>
      <c r="E160" s="140">
        <f t="shared" si="7"/>
        <v>0</v>
      </c>
      <c r="F160" s="140">
        <f t="shared" si="8"/>
        <v>259.7222222</v>
      </c>
      <c r="G160" s="140">
        <f t="shared" si="9"/>
        <v>61813.88889</v>
      </c>
    </row>
    <row r="161" hidden="1">
      <c r="A161" s="136">
        <f t="shared" si="10"/>
        <v>123</v>
      </c>
      <c r="B161" s="137">
        <f t="shared" si="11"/>
        <v>49443</v>
      </c>
      <c r="C161" s="138" t="str">
        <f t="shared" si="6"/>
        <v/>
      </c>
      <c r="D161" s="139">
        <f t="shared" si="12"/>
        <v>259.7222222</v>
      </c>
      <c r="E161" s="140">
        <f t="shared" si="7"/>
        <v>0</v>
      </c>
      <c r="F161" s="140">
        <f t="shared" si="8"/>
        <v>259.7222222</v>
      </c>
      <c r="G161" s="140">
        <f t="shared" si="9"/>
        <v>61554.16667</v>
      </c>
    </row>
    <row r="162" hidden="1">
      <c r="A162" s="136">
        <f t="shared" si="10"/>
        <v>124</v>
      </c>
      <c r="B162" s="137">
        <f t="shared" si="11"/>
        <v>49474</v>
      </c>
      <c r="C162" s="138" t="str">
        <f t="shared" si="6"/>
        <v/>
      </c>
      <c r="D162" s="139">
        <f t="shared" si="12"/>
        <v>259.7222222</v>
      </c>
      <c r="E162" s="140">
        <f t="shared" si="7"/>
        <v>0</v>
      </c>
      <c r="F162" s="140">
        <f t="shared" si="8"/>
        <v>259.7222222</v>
      </c>
      <c r="G162" s="140">
        <f t="shared" si="9"/>
        <v>61294.44444</v>
      </c>
    </row>
    <row r="163" hidden="1">
      <c r="A163" s="136">
        <f t="shared" si="10"/>
        <v>125</v>
      </c>
      <c r="B163" s="137">
        <f t="shared" si="11"/>
        <v>49504</v>
      </c>
      <c r="C163" s="138" t="str">
        <f t="shared" si="6"/>
        <v/>
      </c>
      <c r="D163" s="139">
        <f t="shared" si="12"/>
        <v>259.7222222</v>
      </c>
      <c r="E163" s="140">
        <f t="shared" si="7"/>
        <v>0</v>
      </c>
      <c r="F163" s="140">
        <f t="shared" si="8"/>
        <v>259.7222222</v>
      </c>
      <c r="G163" s="140">
        <f t="shared" si="9"/>
        <v>61034.72222</v>
      </c>
    </row>
    <row r="164" hidden="1">
      <c r="A164" s="136">
        <f t="shared" si="10"/>
        <v>126</v>
      </c>
      <c r="B164" s="137">
        <f t="shared" si="11"/>
        <v>49535</v>
      </c>
      <c r="C164" s="138" t="str">
        <f t="shared" si="6"/>
        <v/>
      </c>
      <c r="D164" s="139">
        <f t="shared" si="12"/>
        <v>259.7222222</v>
      </c>
      <c r="E164" s="140">
        <f t="shared" si="7"/>
        <v>0</v>
      </c>
      <c r="F164" s="140">
        <f t="shared" si="8"/>
        <v>259.7222222</v>
      </c>
      <c r="G164" s="140">
        <f t="shared" si="9"/>
        <v>60775</v>
      </c>
    </row>
    <row r="165" hidden="1">
      <c r="A165" s="136">
        <f t="shared" si="10"/>
        <v>127</v>
      </c>
      <c r="B165" s="137">
        <f t="shared" si="11"/>
        <v>49566</v>
      </c>
      <c r="C165" s="138" t="str">
        <f t="shared" si="6"/>
        <v/>
      </c>
      <c r="D165" s="139">
        <f t="shared" si="12"/>
        <v>259.7222222</v>
      </c>
      <c r="E165" s="140">
        <f t="shared" si="7"/>
        <v>0</v>
      </c>
      <c r="F165" s="140">
        <f t="shared" si="8"/>
        <v>259.7222222</v>
      </c>
      <c r="G165" s="140">
        <f t="shared" si="9"/>
        <v>60515.27778</v>
      </c>
    </row>
    <row r="166" hidden="1">
      <c r="A166" s="136">
        <f t="shared" si="10"/>
        <v>128</v>
      </c>
      <c r="B166" s="137">
        <f t="shared" si="11"/>
        <v>49596</v>
      </c>
      <c r="C166" s="138" t="str">
        <f t="shared" si="6"/>
        <v/>
      </c>
      <c r="D166" s="139">
        <f t="shared" si="12"/>
        <v>259.7222222</v>
      </c>
      <c r="E166" s="140">
        <f t="shared" si="7"/>
        <v>0</v>
      </c>
      <c r="F166" s="140">
        <f t="shared" si="8"/>
        <v>259.7222222</v>
      </c>
      <c r="G166" s="140">
        <f t="shared" si="9"/>
        <v>60255.55556</v>
      </c>
    </row>
    <row r="167" hidden="1">
      <c r="A167" s="136">
        <f t="shared" si="10"/>
        <v>129</v>
      </c>
      <c r="B167" s="137">
        <f t="shared" si="11"/>
        <v>49627</v>
      </c>
      <c r="C167" s="138" t="str">
        <f t="shared" si="6"/>
        <v/>
      </c>
      <c r="D167" s="139">
        <f t="shared" si="12"/>
        <v>259.7222222</v>
      </c>
      <c r="E167" s="140">
        <f t="shared" si="7"/>
        <v>0</v>
      </c>
      <c r="F167" s="140">
        <f t="shared" si="8"/>
        <v>259.7222222</v>
      </c>
      <c r="G167" s="140">
        <f t="shared" si="9"/>
        <v>59995.83333</v>
      </c>
    </row>
    <row r="168" hidden="1">
      <c r="A168" s="136">
        <f t="shared" si="10"/>
        <v>130</v>
      </c>
      <c r="B168" s="137">
        <f t="shared" si="11"/>
        <v>49657</v>
      </c>
      <c r="C168" s="138" t="str">
        <f t="shared" si="6"/>
        <v/>
      </c>
      <c r="D168" s="139">
        <f t="shared" si="12"/>
        <v>259.7222222</v>
      </c>
      <c r="E168" s="140">
        <f t="shared" si="7"/>
        <v>0</v>
      </c>
      <c r="F168" s="140">
        <f t="shared" si="8"/>
        <v>259.7222222</v>
      </c>
      <c r="G168" s="140">
        <f t="shared" si="9"/>
        <v>59736.11111</v>
      </c>
    </row>
    <row r="169" hidden="1">
      <c r="A169" s="136">
        <f t="shared" si="10"/>
        <v>131</v>
      </c>
      <c r="B169" s="137">
        <f t="shared" si="11"/>
        <v>49688</v>
      </c>
      <c r="C169" s="138" t="str">
        <f t="shared" si="6"/>
        <v/>
      </c>
      <c r="D169" s="139">
        <f t="shared" si="12"/>
        <v>259.7222222</v>
      </c>
      <c r="E169" s="140">
        <f t="shared" si="7"/>
        <v>0</v>
      </c>
      <c r="F169" s="140">
        <f t="shared" si="8"/>
        <v>259.7222222</v>
      </c>
      <c r="G169" s="140">
        <f t="shared" si="9"/>
        <v>59476.38889</v>
      </c>
    </row>
    <row r="170" hidden="1">
      <c r="A170" s="136">
        <f t="shared" si="10"/>
        <v>132</v>
      </c>
      <c r="B170" s="137">
        <f t="shared" si="11"/>
        <v>49719</v>
      </c>
      <c r="C170" s="141">
        <f t="shared" si="6"/>
        <v>11</v>
      </c>
      <c r="D170" s="139">
        <f t="shared" si="12"/>
        <v>259.7222222</v>
      </c>
      <c r="E170" s="140">
        <f t="shared" si="7"/>
        <v>0</v>
      </c>
      <c r="F170" s="140">
        <f t="shared" si="8"/>
        <v>259.7222222</v>
      </c>
      <c r="G170" s="140">
        <f t="shared" si="9"/>
        <v>59216.66667</v>
      </c>
    </row>
    <row r="171" hidden="1">
      <c r="A171" s="136">
        <f t="shared" si="10"/>
        <v>133</v>
      </c>
      <c r="B171" s="137">
        <f t="shared" si="11"/>
        <v>49748</v>
      </c>
      <c r="C171" s="138" t="str">
        <f t="shared" si="6"/>
        <v/>
      </c>
      <c r="D171" s="139">
        <f t="shared" si="12"/>
        <v>259.7222222</v>
      </c>
      <c r="E171" s="140">
        <f t="shared" si="7"/>
        <v>0</v>
      </c>
      <c r="F171" s="140">
        <f t="shared" si="8"/>
        <v>259.7222222</v>
      </c>
      <c r="G171" s="140">
        <f t="shared" si="9"/>
        <v>58956.94444</v>
      </c>
    </row>
    <row r="172" hidden="1">
      <c r="A172" s="136">
        <f t="shared" si="10"/>
        <v>134</v>
      </c>
      <c r="B172" s="137">
        <f t="shared" si="11"/>
        <v>49779</v>
      </c>
      <c r="C172" s="138" t="str">
        <f t="shared" si="6"/>
        <v/>
      </c>
      <c r="D172" s="139">
        <f t="shared" si="12"/>
        <v>259.7222222</v>
      </c>
      <c r="E172" s="140">
        <f t="shared" si="7"/>
        <v>0</v>
      </c>
      <c r="F172" s="140">
        <f t="shared" si="8"/>
        <v>259.7222222</v>
      </c>
      <c r="G172" s="140">
        <f t="shared" si="9"/>
        <v>58697.22222</v>
      </c>
    </row>
    <row r="173" hidden="1">
      <c r="A173" s="136">
        <f t="shared" si="10"/>
        <v>135</v>
      </c>
      <c r="B173" s="137">
        <f t="shared" si="11"/>
        <v>49809</v>
      </c>
      <c r="C173" s="138" t="str">
        <f t="shared" si="6"/>
        <v/>
      </c>
      <c r="D173" s="139">
        <f t="shared" si="12"/>
        <v>259.7222222</v>
      </c>
      <c r="E173" s="140">
        <f t="shared" si="7"/>
        <v>0</v>
      </c>
      <c r="F173" s="140">
        <f t="shared" si="8"/>
        <v>259.7222222</v>
      </c>
      <c r="G173" s="140">
        <f t="shared" si="9"/>
        <v>58437.5</v>
      </c>
    </row>
    <row r="174" hidden="1">
      <c r="A174" s="136">
        <f t="shared" si="10"/>
        <v>136</v>
      </c>
      <c r="B174" s="137">
        <f t="shared" si="11"/>
        <v>49840</v>
      </c>
      <c r="C174" s="138" t="str">
        <f t="shared" si="6"/>
        <v/>
      </c>
      <c r="D174" s="139">
        <f t="shared" si="12"/>
        <v>259.7222222</v>
      </c>
      <c r="E174" s="140">
        <f t="shared" si="7"/>
        <v>0</v>
      </c>
      <c r="F174" s="140">
        <f t="shared" si="8"/>
        <v>259.7222222</v>
      </c>
      <c r="G174" s="140">
        <f t="shared" si="9"/>
        <v>58177.77778</v>
      </c>
    </row>
    <row r="175" hidden="1">
      <c r="A175" s="136">
        <f t="shared" si="10"/>
        <v>137</v>
      </c>
      <c r="B175" s="137">
        <f t="shared" si="11"/>
        <v>49870</v>
      </c>
      <c r="C175" s="138" t="str">
        <f t="shared" si="6"/>
        <v/>
      </c>
      <c r="D175" s="139">
        <f t="shared" si="12"/>
        <v>259.7222222</v>
      </c>
      <c r="E175" s="140">
        <f t="shared" si="7"/>
        <v>0</v>
      </c>
      <c r="F175" s="140">
        <f t="shared" si="8"/>
        <v>259.7222222</v>
      </c>
      <c r="G175" s="140">
        <f t="shared" si="9"/>
        <v>57918.05556</v>
      </c>
    </row>
    <row r="176" hidden="1">
      <c r="A176" s="136">
        <f t="shared" si="10"/>
        <v>138</v>
      </c>
      <c r="B176" s="137">
        <f t="shared" si="11"/>
        <v>49901</v>
      </c>
      <c r="C176" s="138" t="str">
        <f t="shared" si="6"/>
        <v/>
      </c>
      <c r="D176" s="139">
        <f t="shared" si="12"/>
        <v>259.7222222</v>
      </c>
      <c r="E176" s="140">
        <f t="shared" si="7"/>
        <v>0</v>
      </c>
      <c r="F176" s="140">
        <f t="shared" si="8"/>
        <v>259.7222222</v>
      </c>
      <c r="G176" s="140">
        <f t="shared" si="9"/>
        <v>57658.33333</v>
      </c>
    </row>
    <row r="177" hidden="1">
      <c r="A177" s="136">
        <f t="shared" si="10"/>
        <v>139</v>
      </c>
      <c r="B177" s="137">
        <f t="shared" si="11"/>
        <v>49932</v>
      </c>
      <c r="C177" s="138" t="str">
        <f t="shared" si="6"/>
        <v/>
      </c>
      <c r="D177" s="139">
        <f t="shared" si="12"/>
        <v>259.7222222</v>
      </c>
      <c r="E177" s="140">
        <f t="shared" si="7"/>
        <v>0</v>
      </c>
      <c r="F177" s="140">
        <f t="shared" si="8"/>
        <v>259.7222222</v>
      </c>
      <c r="G177" s="140">
        <f t="shared" si="9"/>
        <v>57398.61111</v>
      </c>
    </row>
    <row r="178" hidden="1">
      <c r="A178" s="136">
        <f t="shared" si="10"/>
        <v>140</v>
      </c>
      <c r="B178" s="137">
        <f t="shared" si="11"/>
        <v>49962</v>
      </c>
      <c r="C178" s="138" t="str">
        <f t="shared" si="6"/>
        <v/>
      </c>
      <c r="D178" s="139">
        <f t="shared" si="12"/>
        <v>259.7222222</v>
      </c>
      <c r="E178" s="140">
        <f t="shared" si="7"/>
        <v>0</v>
      </c>
      <c r="F178" s="140">
        <f t="shared" si="8"/>
        <v>259.7222222</v>
      </c>
      <c r="G178" s="140">
        <f t="shared" si="9"/>
        <v>57138.88889</v>
      </c>
    </row>
    <row r="179" hidden="1">
      <c r="A179" s="136">
        <f t="shared" si="10"/>
        <v>141</v>
      </c>
      <c r="B179" s="137">
        <f t="shared" si="11"/>
        <v>49993</v>
      </c>
      <c r="C179" s="138" t="str">
        <f t="shared" si="6"/>
        <v/>
      </c>
      <c r="D179" s="139">
        <f t="shared" si="12"/>
        <v>259.7222222</v>
      </c>
      <c r="E179" s="140">
        <f t="shared" si="7"/>
        <v>0</v>
      </c>
      <c r="F179" s="140">
        <f t="shared" si="8"/>
        <v>259.7222222</v>
      </c>
      <c r="G179" s="140">
        <f t="shared" si="9"/>
        <v>56879.16667</v>
      </c>
    </row>
    <row r="180" hidden="1">
      <c r="A180" s="136">
        <f t="shared" si="10"/>
        <v>142</v>
      </c>
      <c r="B180" s="137">
        <f t="shared" si="11"/>
        <v>50023</v>
      </c>
      <c r="C180" s="138" t="str">
        <f t="shared" si="6"/>
        <v/>
      </c>
      <c r="D180" s="139">
        <f t="shared" si="12"/>
        <v>259.7222222</v>
      </c>
      <c r="E180" s="140">
        <f t="shared" si="7"/>
        <v>0</v>
      </c>
      <c r="F180" s="140">
        <f t="shared" si="8"/>
        <v>259.7222222</v>
      </c>
      <c r="G180" s="140">
        <f t="shared" si="9"/>
        <v>56619.44444</v>
      </c>
    </row>
    <row r="181" hidden="1">
      <c r="A181" s="136">
        <f t="shared" si="10"/>
        <v>143</v>
      </c>
      <c r="B181" s="137">
        <f t="shared" si="11"/>
        <v>50054</v>
      </c>
      <c r="C181" s="138" t="str">
        <f t="shared" si="6"/>
        <v/>
      </c>
      <c r="D181" s="139">
        <f t="shared" si="12"/>
        <v>259.7222222</v>
      </c>
      <c r="E181" s="140">
        <f t="shared" si="7"/>
        <v>0</v>
      </c>
      <c r="F181" s="140">
        <f t="shared" si="8"/>
        <v>259.7222222</v>
      </c>
      <c r="G181" s="140">
        <f t="shared" si="9"/>
        <v>56359.72222</v>
      </c>
    </row>
    <row r="182" hidden="1">
      <c r="A182" s="136">
        <f t="shared" si="10"/>
        <v>144</v>
      </c>
      <c r="B182" s="137">
        <f t="shared" si="11"/>
        <v>50085</v>
      </c>
      <c r="C182" s="141">
        <f t="shared" si="6"/>
        <v>12</v>
      </c>
      <c r="D182" s="139">
        <f t="shared" si="12"/>
        <v>259.7222222</v>
      </c>
      <c r="E182" s="140">
        <f t="shared" si="7"/>
        <v>0</v>
      </c>
      <c r="F182" s="140">
        <f t="shared" si="8"/>
        <v>259.7222222</v>
      </c>
      <c r="G182" s="140">
        <f t="shared" si="9"/>
        <v>56100</v>
      </c>
    </row>
    <row r="183" hidden="1">
      <c r="A183" s="136">
        <f t="shared" si="10"/>
        <v>145</v>
      </c>
      <c r="B183" s="137">
        <f t="shared" si="11"/>
        <v>50113</v>
      </c>
      <c r="C183" s="138" t="str">
        <f t="shared" si="6"/>
        <v/>
      </c>
      <c r="D183" s="139">
        <f t="shared" si="12"/>
        <v>259.7222222</v>
      </c>
      <c r="E183" s="140">
        <f t="shared" si="7"/>
        <v>0</v>
      </c>
      <c r="F183" s="140">
        <f t="shared" si="8"/>
        <v>259.7222222</v>
      </c>
      <c r="G183" s="140">
        <f t="shared" si="9"/>
        <v>55840.27778</v>
      </c>
    </row>
    <row r="184" hidden="1">
      <c r="A184" s="136">
        <f t="shared" si="10"/>
        <v>146</v>
      </c>
      <c r="B184" s="137">
        <f t="shared" si="11"/>
        <v>50144</v>
      </c>
      <c r="C184" s="138" t="str">
        <f t="shared" si="6"/>
        <v/>
      </c>
      <c r="D184" s="139">
        <f t="shared" si="12"/>
        <v>259.7222222</v>
      </c>
      <c r="E184" s="140">
        <f t="shared" si="7"/>
        <v>0</v>
      </c>
      <c r="F184" s="140">
        <f t="shared" si="8"/>
        <v>259.7222222</v>
      </c>
      <c r="G184" s="140">
        <f t="shared" si="9"/>
        <v>55580.55556</v>
      </c>
    </row>
    <row r="185" hidden="1">
      <c r="A185" s="136">
        <f t="shared" si="10"/>
        <v>147</v>
      </c>
      <c r="B185" s="137">
        <f t="shared" si="11"/>
        <v>50174</v>
      </c>
      <c r="C185" s="138" t="str">
        <f t="shared" si="6"/>
        <v/>
      </c>
      <c r="D185" s="139">
        <f t="shared" si="12"/>
        <v>259.7222222</v>
      </c>
      <c r="E185" s="140">
        <f t="shared" si="7"/>
        <v>0</v>
      </c>
      <c r="F185" s="140">
        <f t="shared" si="8"/>
        <v>259.7222222</v>
      </c>
      <c r="G185" s="140">
        <f t="shared" si="9"/>
        <v>55320.83333</v>
      </c>
    </row>
    <row r="186" hidden="1">
      <c r="A186" s="136">
        <f t="shared" si="10"/>
        <v>148</v>
      </c>
      <c r="B186" s="137">
        <f t="shared" si="11"/>
        <v>50205</v>
      </c>
      <c r="C186" s="138" t="str">
        <f t="shared" si="6"/>
        <v/>
      </c>
      <c r="D186" s="139">
        <f t="shared" si="12"/>
        <v>259.7222222</v>
      </c>
      <c r="E186" s="140">
        <f t="shared" si="7"/>
        <v>0</v>
      </c>
      <c r="F186" s="140">
        <f t="shared" si="8"/>
        <v>259.7222222</v>
      </c>
      <c r="G186" s="140">
        <f t="shared" si="9"/>
        <v>55061.11111</v>
      </c>
    </row>
    <row r="187" hidden="1">
      <c r="A187" s="136">
        <f t="shared" si="10"/>
        <v>149</v>
      </c>
      <c r="B187" s="137">
        <f t="shared" si="11"/>
        <v>50235</v>
      </c>
      <c r="C187" s="138" t="str">
        <f t="shared" si="6"/>
        <v/>
      </c>
      <c r="D187" s="139">
        <f t="shared" si="12"/>
        <v>259.7222222</v>
      </c>
      <c r="E187" s="140">
        <f t="shared" si="7"/>
        <v>0</v>
      </c>
      <c r="F187" s="140">
        <f t="shared" si="8"/>
        <v>259.7222222</v>
      </c>
      <c r="G187" s="140">
        <f t="shared" si="9"/>
        <v>54801.38889</v>
      </c>
    </row>
    <row r="188" hidden="1">
      <c r="A188" s="136">
        <f t="shared" si="10"/>
        <v>150</v>
      </c>
      <c r="B188" s="137">
        <f t="shared" si="11"/>
        <v>50266</v>
      </c>
      <c r="C188" s="138" t="str">
        <f t="shared" si="6"/>
        <v/>
      </c>
      <c r="D188" s="139">
        <f t="shared" si="12"/>
        <v>259.7222222</v>
      </c>
      <c r="E188" s="140">
        <f t="shared" si="7"/>
        <v>0</v>
      </c>
      <c r="F188" s="140">
        <f t="shared" si="8"/>
        <v>259.7222222</v>
      </c>
      <c r="G188" s="140">
        <f t="shared" si="9"/>
        <v>54541.66667</v>
      </c>
    </row>
    <row r="189" hidden="1">
      <c r="A189" s="136">
        <f t="shared" si="10"/>
        <v>151</v>
      </c>
      <c r="B189" s="137">
        <f t="shared" si="11"/>
        <v>50297</v>
      </c>
      <c r="C189" s="138" t="str">
        <f t="shared" si="6"/>
        <v/>
      </c>
      <c r="D189" s="139">
        <f t="shared" si="12"/>
        <v>259.7222222</v>
      </c>
      <c r="E189" s="140">
        <f t="shared" si="7"/>
        <v>0</v>
      </c>
      <c r="F189" s="140">
        <f t="shared" si="8"/>
        <v>259.7222222</v>
      </c>
      <c r="G189" s="140">
        <f t="shared" si="9"/>
        <v>54281.94444</v>
      </c>
    </row>
    <row r="190" hidden="1">
      <c r="A190" s="136">
        <f t="shared" si="10"/>
        <v>152</v>
      </c>
      <c r="B190" s="137">
        <f t="shared" si="11"/>
        <v>50327</v>
      </c>
      <c r="C190" s="138" t="str">
        <f t="shared" si="6"/>
        <v/>
      </c>
      <c r="D190" s="139">
        <f t="shared" si="12"/>
        <v>259.7222222</v>
      </c>
      <c r="E190" s="140">
        <f t="shared" si="7"/>
        <v>0</v>
      </c>
      <c r="F190" s="140">
        <f t="shared" si="8"/>
        <v>259.7222222</v>
      </c>
      <c r="G190" s="140">
        <f t="shared" si="9"/>
        <v>54022.22222</v>
      </c>
    </row>
    <row r="191" hidden="1">
      <c r="A191" s="136">
        <f t="shared" si="10"/>
        <v>153</v>
      </c>
      <c r="B191" s="137">
        <f t="shared" si="11"/>
        <v>50358</v>
      </c>
      <c r="C191" s="138" t="str">
        <f t="shared" si="6"/>
        <v/>
      </c>
      <c r="D191" s="139">
        <f t="shared" si="12"/>
        <v>259.7222222</v>
      </c>
      <c r="E191" s="140">
        <f t="shared" si="7"/>
        <v>0</v>
      </c>
      <c r="F191" s="140">
        <f t="shared" si="8"/>
        <v>259.7222222</v>
      </c>
      <c r="G191" s="140">
        <f t="shared" si="9"/>
        <v>53762.5</v>
      </c>
    </row>
    <row r="192" hidden="1">
      <c r="A192" s="136">
        <f t="shared" si="10"/>
        <v>154</v>
      </c>
      <c r="B192" s="137">
        <f t="shared" si="11"/>
        <v>50388</v>
      </c>
      <c r="C192" s="138" t="str">
        <f t="shared" si="6"/>
        <v/>
      </c>
      <c r="D192" s="139">
        <f t="shared" si="12"/>
        <v>259.7222222</v>
      </c>
      <c r="E192" s="140">
        <f t="shared" si="7"/>
        <v>0</v>
      </c>
      <c r="F192" s="140">
        <f t="shared" si="8"/>
        <v>259.7222222</v>
      </c>
      <c r="G192" s="140">
        <f t="shared" si="9"/>
        <v>53502.77778</v>
      </c>
    </row>
    <row r="193" hidden="1">
      <c r="A193" s="136">
        <f t="shared" si="10"/>
        <v>155</v>
      </c>
      <c r="B193" s="137">
        <f t="shared" si="11"/>
        <v>50419</v>
      </c>
      <c r="C193" s="138" t="str">
        <f t="shared" si="6"/>
        <v/>
      </c>
      <c r="D193" s="139">
        <f t="shared" si="12"/>
        <v>259.7222222</v>
      </c>
      <c r="E193" s="140">
        <f t="shared" si="7"/>
        <v>0</v>
      </c>
      <c r="F193" s="140">
        <f t="shared" si="8"/>
        <v>259.7222222</v>
      </c>
      <c r="G193" s="140">
        <f t="shared" si="9"/>
        <v>53243.05556</v>
      </c>
    </row>
    <row r="194" hidden="1">
      <c r="A194" s="136">
        <f t="shared" si="10"/>
        <v>156</v>
      </c>
      <c r="B194" s="137">
        <f t="shared" si="11"/>
        <v>50450</v>
      </c>
      <c r="C194" s="141">
        <f t="shared" si="6"/>
        <v>13</v>
      </c>
      <c r="D194" s="139">
        <f t="shared" si="12"/>
        <v>259.7222222</v>
      </c>
      <c r="E194" s="140">
        <f t="shared" si="7"/>
        <v>0</v>
      </c>
      <c r="F194" s="140">
        <f t="shared" si="8"/>
        <v>259.7222222</v>
      </c>
      <c r="G194" s="140">
        <f t="shared" si="9"/>
        <v>52983.33333</v>
      </c>
    </row>
    <row r="195" hidden="1">
      <c r="A195" s="136">
        <f t="shared" si="10"/>
        <v>157</v>
      </c>
      <c r="B195" s="137">
        <f t="shared" si="11"/>
        <v>50478</v>
      </c>
      <c r="C195" s="138" t="str">
        <f t="shared" si="6"/>
        <v/>
      </c>
      <c r="D195" s="139">
        <f t="shared" si="12"/>
        <v>259.7222222</v>
      </c>
      <c r="E195" s="140">
        <f t="shared" si="7"/>
        <v>0</v>
      </c>
      <c r="F195" s="140">
        <f t="shared" si="8"/>
        <v>259.7222222</v>
      </c>
      <c r="G195" s="140">
        <f t="shared" si="9"/>
        <v>52723.61111</v>
      </c>
    </row>
    <row r="196" hidden="1">
      <c r="A196" s="136">
        <f t="shared" si="10"/>
        <v>158</v>
      </c>
      <c r="B196" s="137">
        <f t="shared" si="11"/>
        <v>50509</v>
      </c>
      <c r="C196" s="138" t="str">
        <f t="shared" si="6"/>
        <v/>
      </c>
      <c r="D196" s="139">
        <f t="shared" si="12"/>
        <v>259.7222222</v>
      </c>
      <c r="E196" s="140">
        <f t="shared" si="7"/>
        <v>0</v>
      </c>
      <c r="F196" s="140">
        <f t="shared" si="8"/>
        <v>259.7222222</v>
      </c>
      <c r="G196" s="140">
        <f t="shared" si="9"/>
        <v>52463.88889</v>
      </c>
    </row>
    <row r="197" hidden="1">
      <c r="A197" s="136">
        <f t="shared" si="10"/>
        <v>159</v>
      </c>
      <c r="B197" s="137">
        <f t="shared" si="11"/>
        <v>50539</v>
      </c>
      <c r="C197" s="138" t="str">
        <f t="shared" si="6"/>
        <v/>
      </c>
      <c r="D197" s="139">
        <f t="shared" si="12"/>
        <v>259.7222222</v>
      </c>
      <c r="E197" s="140">
        <f t="shared" si="7"/>
        <v>0</v>
      </c>
      <c r="F197" s="140">
        <f t="shared" si="8"/>
        <v>259.7222222</v>
      </c>
      <c r="G197" s="140">
        <f t="shared" si="9"/>
        <v>52204.16667</v>
      </c>
    </row>
    <row r="198" hidden="1">
      <c r="A198" s="136">
        <f t="shared" si="10"/>
        <v>160</v>
      </c>
      <c r="B198" s="137">
        <f t="shared" si="11"/>
        <v>50570</v>
      </c>
      <c r="C198" s="138" t="str">
        <f t="shared" si="6"/>
        <v/>
      </c>
      <c r="D198" s="139">
        <f t="shared" si="12"/>
        <v>259.7222222</v>
      </c>
      <c r="E198" s="140">
        <f t="shared" si="7"/>
        <v>0</v>
      </c>
      <c r="F198" s="140">
        <f t="shared" si="8"/>
        <v>259.7222222</v>
      </c>
      <c r="G198" s="140">
        <f t="shared" si="9"/>
        <v>51944.44444</v>
      </c>
    </row>
    <row r="199" hidden="1">
      <c r="A199" s="136">
        <f t="shared" si="10"/>
        <v>161</v>
      </c>
      <c r="B199" s="137">
        <f t="shared" si="11"/>
        <v>50600</v>
      </c>
      <c r="C199" s="138" t="str">
        <f t="shared" si="6"/>
        <v/>
      </c>
      <c r="D199" s="139">
        <f t="shared" si="12"/>
        <v>259.7222222</v>
      </c>
      <c r="E199" s="140">
        <f t="shared" si="7"/>
        <v>0</v>
      </c>
      <c r="F199" s="140">
        <f t="shared" si="8"/>
        <v>259.7222222</v>
      </c>
      <c r="G199" s="140">
        <f t="shared" si="9"/>
        <v>51684.72222</v>
      </c>
    </row>
    <row r="200" hidden="1">
      <c r="A200" s="136">
        <f t="shared" si="10"/>
        <v>162</v>
      </c>
      <c r="B200" s="137">
        <f t="shared" si="11"/>
        <v>50631</v>
      </c>
      <c r="C200" s="138" t="str">
        <f t="shared" si="6"/>
        <v/>
      </c>
      <c r="D200" s="139">
        <f t="shared" si="12"/>
        <v>259.7222222</v>
      </c>
      <c r="E200" s="140">
        <f t="shared" si="7"/>
        <v>0</v>
      </c>
      <c r="F200" s="140">
        <f t="shared" si="8"/>
        <v>259.7222222</v>
      </c>
      <c r="G200" s="140">
        <f t="shared" si="9"/>
        <v>51425</v>
      </c>
    </row>
    <row r="201" hidden="1">
      <c r="A201" s="136">
        <f t="shared" si="10"/>
        <v>163</v>
      </c>
      <c r="B201" s="137">
        <f t="shared" si="11"/>
        <v>50662</v>
      </c>
      <c r="C201" s="138" t="str">
        <f t="shared" si="6"/>
        <v/>
      </c>
      <c r="D201" s="139">
        <f t="shared" si="12"/>
        <v>259.7222222</v>
      </c>
      <c r="E201" s="140">
        <f t="shared" si="7"/>
        <v>0</v>
      </c>
      <c r="F201" s="140">
        <f t="shared" si="8"/>
        <v>259.7222222</v>
      </c>
      <c r="G201" s="140">
        <f t="shared" si="9"/>
        <v>51165.27778</v>
      </c>
    </row>
    <row r="202" hidden="1">
      <c r="A202" s="136">
        <f t="shared" si="10"/>
        <v>164</v>
      </c>
      <c r="B202" s="137">
        <f t="shared" si="11"/>
        <v>50692</v>
      </c>
      <c r="C202" s="138" t="str">
        <f t="shared" si="6"/>
        <v/>
      </c>
      <c r="D202" s="139">
        <f t="shared" si="12"/>
        <v>259.7222222</v>
      </c>
      <c r="E202" s="140">
        <f t="shared" si="7"/>
        <v>0</v>
      </c>
      <c r="F202" s="140">
        <f t="shared" si="8"/>
        <v>259.7222222</v>
      </c>
      <c r="G202" s="140">
        <f t="shared" si="9"/>
        <v>50905.55556</v>
      </c>
    </row>
    <row r="203" hidden="1">
      <c r="A203" s="136">
        <f t="shared" si="10"/>
        <v>165</v>
      </c>
      <c r="B203" s="137">
        <f t="shared" si="11"/>
        <v>50723</v>
      </c>
      <c r="C203" s="138" t="str">
        <f t="shared" si="6"/>
        <v/>
      </c>
      <c r="D203" s="139">
        <f t="shared" si="12"/>
        <v>259.7222222</v>
      </c>
      <c r="E203" s="140">
        <f t="shared" si="7"/>
        <v>0</v>
      </c>
      <c r="F203" s="140">
        <f t="shared" si="8"/>
        <v>259.7222222</v>
      </c>
      <c r="G203" s="140">
        <f t="shared" si="9"/>
        <v>50645.83333</v>
      </c>
    </row>
    <row r="204" hidden="1">
      <c r="A204" s="136">
        <f t="shared" si="10"/>
        <v>166</v>
      </c>
      <c r="B204" s="137">
        <f t="shared" si="11"/>
        <v>50753</v>
      </c>
      <c r="C204" s="138" t="str">
        <f t="shared" si="6"/>
        <v/>
      </c>
      <c r="D204" s="139">
        <f t="shared" si="12"/>
        <v>259.7222222</v>
      </c>
      <c r="E204" s="140">
        <f t="shared" si="7"/>
        <v>0</v>
      </c>
      <c r="F204" s="140">
        <f t="shared" si="8"/>
        <v>259.7222222</v>
      </c>
      <c r="G204" s="140">
        <f t="shared" si="9"/>
        <v>50386.11111</v>
      </c>
    </row>
    <row r="205" hidden="1">
      <c r="A205" s="136">
        <f t="shared" si="10"/>
        <v>167</v>
      </c>
      <c r="B205" s="137">
        <f t="shared" si="11"/>
        <v>50784</v>
      </c>
      <c r="C205" s="138" t="str">
        <f t="shared" si="6"/>
        <v/>
      </c>
      <c r="D205" s="139">
        <f t="shared" si="12"/>
        <v>259.7222222</v>
      </c>
      <c r="E205" s="140">
        <f t="shared" si="7"/>
        <v>0</v>
      </c>
      <c r="F205" s="140">
        <f t="shared" si="8"/>
        <v>259.7222222</v>
      </c>
      <c r="G205" s="140">
        <f t="shared" si="9"/>
        <v>50126.38889</v>
      </c>
    </row>
    <row r="206" hidden="1">
      <c r="A206" s="136">
        <f t="shared" si="10"/>
        <v>168</v>
      </c>
      <c r="B206" s="137">
        <f t="shared" si="11"/>
        <v>50815</v>
      </c>
      <c r="C206" s="141">
        <f t="shared" si="6"/>
        <v>14</v>
      </c>
      <c r="D206" s="139">
        <f t="shared" si="12"/>
        <v>259.7222222</v>
      </c>
      <c r="E206" s="140">
        <f t="shared" si="7"/>
        <v>0</v>
      </c>
      <c r="F206" s="140">
        <f t="shared" si="8"/>
        <v>259.7222222</v>
      </c>
      <c r="G206" s="140">
        <f t="shared" si="9"/>
        <v>49866.66667</v>
      </c>
    </row>
    <row r="207" hidden="1">
      <c r="A207" s="136">
        <f t="shared" si="10"/>
        <v>169</v>
      </c>
      <c r="B207" s="137">
        <f t="shared" si="11"/>
        <v>50843</v>
      </c>
      <c r="C207" s="138" t="str">
        <f t="shared" si="6"/>
        <v/>
      </c>
      <c r="D207" s="139">
        <f t="shared" si="12"/>
        <v>259.7222222</v>
      </c>
      <c r="E207" s="140">
        <f t="shared" si="7"/>
        <v>0</v>
      </c>
      <c r="F207" s="140">
        <f t="shared" si="8"/>
        <v>259.7222222</v>
      </c>
      <c r="G207" s="140">
        <f t="shared" si="9"/>
        <v>49606.94444</v>
      </c>
    </row>
    <row r="208" hidden="1">
      <c r="A208" s="136">
        <f t="shared" si="10"/>
        <v>170</v>
      </c>
      <c r="B208" s="137">
        <f t="shared" si="11"/>
        <v>50874</v>
      </c>
      <c r="C208" s="138" t="str">
        <f t="shared" si="6"/>
        <v/>
      </c>
      <c r="D208" s="139">
        <f t="shared" si="12"/>
        <v>259.7222222</v>
      </c>
      <c r="E208" s="140">
        <f t="shared" si="7"/>
        <v>0</v>
      </c>
      <c r="F208" s="140">
        <f t="shared" si="8"/>
        <v>259.7222222</v>
      </c>
      <c r="G208" s="140">
        <f t="shared" si="9"/>
        <v>49347.22222</v>
      </c>
    </row>
    <row r="209" hidden="1">
      <c r="A209" s="136">
        <f t="shared" si="10"/>
        <v>171</v>
      </c>
      <c r="B209" s="137">
        <f t="shared" si="11"/>
        <v>50904</v>
      </c>
      <c r="C209" s="138" t="str">
        <f t="shared" si="6"/>
        <v/>
      </c>
      <c r="D209" s="139">
        <f t="shared" si="12"/>
        <v>259.7222222</v>
      </c>
      <c r="E209" s="140">
        <f t="shared" si="7"/>
        <v>0</v>
      </c>
      <c r="F209" s="140">
        <f t="shared" si="8"/>
        <v>259.7222222</v>
      </c>
      <c r="G209" s="140">
        <f t="shared" si="9"/>
        <v>49087.5</v>
      </c>
    </row>
    <row r="210" hidden="1">
      <c r="A210" s="136">
        <f t="shared" si="10"/>
        <v>172</v>
      </c>
      <c r="B210" s="137">
        <f t="shared" si="11"/>
        <v>50935</v>
      </c>
      <c r="C210" s="138" t="str">
        <f t="shared" si="6"/>
        <v/>
      </c>
      <c r="D210" s="139">
        <f t="shared" si="12"/>
        <v>259.7222222</v>
      </c>
      <c r="E210" s="140">
        <f t="shared" si="7"/>
        <v>0</v>
      </c>
      <c r="F210" s="140">
        <f t="shared" si="8"/>
        <v>259.7222222</v>
      </c>
      <c r="G210" s="140">
        <f t="shared" si="9"/>
        <v>48827.77778</v>
      </c>
    </row>
    <row r="211" hidden="1">
      <c r="A211" s="136">
        <f t="shared" si="10"/>
        <v>173</v>
      </c>
      <c r="B211" s="137">
        <f t="shared" si="11"/>
        <v>50965</v>
      </c>
      <c r="C211" s="138" t="str">
        <f t="shared" si="6"/>
        <v/>
      </c>
      <c r="D211" s="139">
        <f t="shared" si="12"/>
        <v>259.7222222</v>
      </c>
      <c r="E211" s="140">
        <f t="shared" si="7"/>
        <v>0</v>
      </c>
      <c r="F211" s="140">
        <f t="shared" si="8"/>
        <v>259.7222222</v>
      </c>
      <c r="G211" s="140">
        <f t="shared" si="9"/>
        <v>48568.05556</v>
      </c>
    </row>
    <row r="212" hidden="1">
      <c r="A212" s="136">
        <f t="shared" si="10"/>
        <v>174</v>
      </c>
      <c r="B212" s="137">
        <f t="shared" si="11"/>
        <v>50996</v>
      </c>
      <c r="C212" s="138" t="str">
        <f t="shared" si="6"/>
        <v/>
      </c>
      <c r="D212" s="139">
        <f t="shared" si="12"/>
        <v>259.7222222</v>
      </c>
      <c r="E212" s="140">
        <f t="shared" si="7"/>
        <v>0</v>
      </c>
      <c r="F212" s="140">
        <f t="shared" si="8"/>
        <v>259.7222222</v>
      </c>
      <c r="G212" s="140">
        <f t="shared" si="9"/>
        <v>48308.33333</v>
      </c>
    </row>
    <row r="213" hidden="1">
      <c r="A213" s="136">
        <f t="shared" si="10"/>
        <v>175</v>
      </c>
      <c r="B213" s="137">
        <f t="shared" si="11"/>
        <v>51027</v>
      </c>
      <c r="C213" s="138" t="str">
        <f t="shared" si="6"/>
        <v/>
      </c>
      <c r="D213" s="139">
        <f t="shared" si="12"/>
        <v>259.7222222</v>
      </c>
      <c r="E213" s="140">
        <f t="shared" si="7"/>
        <v>0</v>
      </c>
      <c r="F213" s="140">
        <f t="shared" si="8"/>
        <v>259.7222222</v>
      </c>
      <c r="G213" s="140">
        <f t="shared" si="9"/>
        <v>48048.61111</v>
      </c>
    </row>
    <row r="214" hidden="1">
      <c r="A214" s="136">
        <f t="shared" si="10"/>
        <v>176</v>
      </c>
      <c r="B214" s="137">
        <f t="shared" si="11"/>
        <v>51057</v>
      </c>
      <c r="C214" s="138" t="str">
        <f t="shared" si="6"/>
        <v/>
      </c>
      <c r="D214" s="139">
        <f t="shared" si="12"/>
        <v>259.7222222</v>
      </c>
      <c r="E214" s="140">
        <f t="shared" si="7"/>
        <v>0</v>
      </c>
      <c r="F214" s="140">
        <f t="shared" si="8"/>
        <v>259.7222222</v>
      </c>
      <c r="G214" s="140">
        <f t="shared" si="9"/>
        <v>47788.88889</v>
      </c>
    </row>
    <row r="215" hidden="1">
      <c r="A215" s="136">
        <f t="shared" si="10"/>
        <v>177</v>
      </c>
      <c r="B215" s="137">
        <f t="shared" si="11"/>
        <v>51088</v>
      </c>
      <c r="C215" s="138" t="str">
        <f t="shared" si="6"/>
        <v/>
      </c>
      <c r="D215" s="139">
        <f t="shared" si="12"/>
        <v>259.7222222</v>
      </c>
      <c r="E215" s="140">
        <f t="shared" si="7"/>
        <v>0</v>
      </c>
      <c r="F215" s="140">
        <f t="shared" si="8"/>
        <v>259.7222222</v>
      </c>
      <c r="G215" s="140">
        <f t="shared" si="9"/>
        <v>47529.16667</v>
      </c>
    </row>
    <row r="216" hidden="1">
      <c r="A216" s="136">
        <f t="shared" si="10"/>
        <v>178</v>
      </c>
      <c r="B216" s="137">
        <f t="shared" si="11"/>
        <v>51118</v>
      </c>
      <c r="C216" s="138" t="str">
        <f t="shared" si="6"/>
        <v/>
      </c>
      <c r="D216" s="139">
        <f t="shared" si="12"/>
        <v>259.7222222</v>
      </c>
      <c r="E216" s="140">
        <f t="shared" si="7"/>
        <v>0</v>
      </c>
      <c r="F216" s="140">
        <f t="shared" si="8"/>
        <v>259.7222222</v>
      </c>
      <c r="G216" s="140">
        <f t="shared" si="9"/>
        <v>47269.44444</v>
      </c>
    </row>
    <row r="217" hidden="1">
      <c r="A217" s="136">
        <f t="shared" si="10"/>
        <v>179</v>
      </c>
      <c r="B217" s="137">
        <f t="shared" si="11"/>
        <v>51149</v>
      </c>
      <c r="C217" s="138" t="str">
        <f t="shared" si="6"/>
        <v/>
      </c>
      <c r="D217" s="139">
        <f t="shared" si="12"/>
        <v>259.7222222</v>
      </c>
      <c r="E217" s="140">
        <f t="shared" si="7"/>
        <v>0</v>
      </c>
      <c r="F217" s="140">
        <f t="shared" si="8"/>
        <v>259.7222222</v>
      </c>
      <c r="G217" s="140">
        <f t="shared" si="9"/>
        <v>47009.72222</v>
      </c>
    </row>
    <row r="218" hidden="1">
      <c r="A218" s="136">
        <f t="shared" si="10"/>
        <v>180</v>
      </c>
      <c r="B218" s="137">
        <f t="shared" si="11"/>
        <v>51180</v>
      </c>
      <c r="C218" s="141">
        <f t="shared" si="6"/>
        <v>15</v>
      </c>
      <c r="D218" s="139">
        <f t="shared" si="12"/>
        <v>259.7222222</v>
      </c>
      <c r="E218" s="140">
        <f t="shared" si="7"/>
        <v>0</v>
      </c>
      <c r="F218" s="140">
        <f t="shared" si="8"/>
        <v>259.7222222</v>
      </c>
      <c r="G218" s="140">
        <f t="shared" si="9"/>
        <v>46750</v>
      </c>
    </row>
    <row r="219" hidden="1">
      <c r="A219" s="136">
        <f t="shared" si="10"/>
        <v>181</v>
      </c>
      <c r="B219" s="137">
        <f t="shared" si="11"/>
        <v>51209</v>
      </c>
      <c r="C219" s="138" t="str">
        <f t="shared" si="6"/>
        <v/>
      </c>
      <c r="D219" s="139">
        <f t="shared" si="12"/>
        <v>259.7222222</v>
      </c>
      <c r="E219" s="140">
        <f t="shared" si="7"/>
        <v>0</v>
      </c>
      <c r="F219" s="140">
        <f t="shared" si="8"/>
        <v>259.7222222</v>
      </c>
      <c r="G219" s="140">
        <f t="shared" si="9"/>
        <v>46490.27778</v>
      </c>
    </row>
    <row r="220" hidden="1">
      <c r="A220" s="136">
        <f t="shared" si="10"/>
        <v>182</v>
      </c>
      <c r="B220" s="137">
        <f t="shared" si="11"/>
        <v>51240</v>
      </c>
      <c r="C220" s="138" t="str">
        <f t="shared" si="6"/>
        <v/>
      </c>
      <c r="D220" s="139">
        <f t="shared" si="12"/>
        <v>259.7222222</v>
      </c>
      <c r="E220" s="140">
        <f t="shared" si="7"/>
        <v>0</v>
      </c>
      <c r="F220" s="140">
        <f t="shared" si="8"/>
        <v>259.7222222</v>
      </c>
      <c r="G220" s="140">
        <f t="shared" si="9"/>
        <v>46230.55556</v>
      </c>
    </row>
    <row r="221" hidden="1">
      <c r="A221" s="136">
        <f t="shared" si="10"/>
        <v>183</v>
      </c>
      <c r="B221" s="137">
        <f t="shared" si="11"/>
        <v>51270</v>
      </c>
      <c r="C221" s="138" t="str">
        <f t="shared" si="6"/>
        <v/>
      </c>
      <c r="D221" s="139">
        <f t="shared" si="12"/>
        <v>259.7222222</v>
      </c>
      <c r="E221" s="140">
        <f t="shared" si="7"/>
        <v>0</v>
      </c>
      <c r="F221" s="140">
        <f t="shared" si="8"/>
        <v>259.7222222</v>
      </c>
      <c r="G221" s="140">
        <f t="shared" si="9"/>
        <v>45970.83333</v>
      </c>
    </row>
    <row r="222" hidden="1">
      <c r="A222" s="136">
        <f t="shared" si="10"/>
        <v>184</v>
      </c>
      <c r="B222" s="137">
        <f t="shared" si="11"/>
        <v>51301</v>
      </c>
      <c r="C222" s="138" t="str">
        <f t="shared" si="6"/>
        <v/>
      </c>
      <c r="D222" s="139">
        <f t="shared" si="12"/>
        <v>259.7222222</v>
      </c>
      <c r="E222" s="140">
        <f t="shared" si="7"/>
        <v>0</v>
      </c>
      <c r="F222" s="140">
        <f t="shared" si="8"/>
        <v>259.7222222</v>
      </c>
      <c r="G222" s="140">
        <f t="shared" si="9"/>
        <v>45711.11111</v>
      </c>
    </row>
    <row r="223" hidden="1">
      <c r="A223" s="136">
        <f t="shared" si="10"/>
        <v>185</v>
      </c>
      <c r="B223" s="137">
        <f t="shared" si="11"/>
        <v>51331</v>
      </c>
      <c r="C223" s="138" t="str">
        <f t="shared" si="6"/>
        <v/>
      </c>
      <c r="D223" s="139">
        <f t="shared" si="12"/>
        <v>259.7222222</v>
      </c>
      <c r="E223" s="140">
        <f t="shared" si="7"/>
        <v>0</v>
      </c>
      <c r="F223" s="140">
        <f t="shared" si="8"/>
        <v>259.7222222</v>
      </c>
      <c r="G223" s="140">
        <f t="shared" si="9"/>
        <v>45451.38889</v>
      </c>
    </row>
    <row r="224" hidden="1">
      <c r="A224" s="136">
        <f t="shared" si="10"/>
        <v>186</v>
      </c>
      <c r="B224" s="137">
        <f t="shared" si="11"/>
        <v>51362</v>
      </c>
      <c r="C224" s="138" t="str">
        <f t="shared" si="6"/>
        <v/>
      </c>
      <c r="D224" s="139">
        <f t="shared" si="12"/>
        <v>259.7222222</v>
      </c>
      <c r="E224" s="140">
        <f t="shared" si="7"/>
        <v>0</v>
      </c>
      <c r="F224" s="140">
        <f t="shared" si="8"/>
        <v>259.7222222</v>
      </c>
      <c r="G224" s="140">
        <f t="shared" si="9"/>
        <v>45191.66667</v>
      </c>
    </row>
    <row r="225" hidden="1">
      <c r="A225" s="136">
        <f t="shared" si="10"/>
        <v>187</v>
      </c>
      <c r="B225" s="137">
        <f t="shared" si="11"/>
        <v>51393</v>
      </c>
      <c r="C225" s="138" t="str">
        <f t="shared" si="6"/>
        <v/>
      </c>
      <c r="D225" s="139">
        <f t="shared" si="12"/>
        <v>259.7222222</v>
      </c>
      <c r="E225" s="140">
        <f t="shared" si="7"/>
        <v>0</v>
      </c>
      <c r="F225" s="140">
        <f t="shared" si="8"/>
        <v>259.7222222</v>
      </c>
      <c r="G225" s="140">
        <f t="shared" si="9"/>
        <v>44931.94444</v>
      </c>
    </row>
    <row r="226" hidden="1">
      <c r="A226" s="136">
        <f t="shared" si="10"/>
        <v>188</v>
      </c>
      <c r="B226" s="137">
        <f t="shared" si="11"/>
        <v>51423</v>
      </c>
      <c r="C226" s="138" t="str">
        <f t="shared" si="6"/>
        <v/>
      </c>
      <c r="D226" s="139">
        <f t="shared" si="12"/>
        <v>259.7222222</v>
      </c>
      <c r="E226" s="140">
        <f t="shared" si="7"/>
        <v>0</v>
      </c>
      <c r="F226" s="140">
        <f t="shared" si="8"/>
        <v>259.7222222</v>
      </c>
      <c r="G226" s="140">
        <f t="shared" si="9"/>
        <v>44672.22222</v>
      </c>
    </row>
    <row r="227" hidden="1">
      <c r="A227" s="136">
        <f t="shared" si="10"/>
        <v>189</v>
      </c>
      <c r="B227" s="137">
        <f t="shared" si="11"/>
        <v>51454</v>
      </c>
      <c r="C227" s="138" t="str">
        <f t="shared" si="6"/>
        <v/>
      </c>
      <c r="D227" s="139">
        <f t="shared" si="12"/>
        <v>259.7222222</v>
      </c>
      <c r="E227" s="140">
        <f t="shared" si="7"/>
        <v>0</v>
      </c>
      <c r="F227" s="140">
        <f t="shared" si="8"/>
        <v>259.7222222</v>
      </c>
      <c r="G227" s="140">
        <f t="shared" si="9"/>
        <v>44412.5</v>
      </c>
    </row>
    <row r="228" hidden="1">
      <c r="A228" s="136">
        <f t="shared" si="10"/>
        <v>190</v>
      </c>
      <c r="B228" s="137">
        <f t="shared" si="11"/>
        <v>51484</v>
      </c>
      <c r="C228" s="138" t="str">
        <f t="shared" si="6"/>
        <v/>
      </c>
      <c r="D228" s="139">
        <f t="shared" si="12"/>
        <v>259.7222222</v>
      </c>
      <c r="E228" s="140">
        <f t="shared" si="7"/>
        <v>0</v>
      </c>
      <c r="F228" s="140">
        <f t="shared" si="8"/>
        <v>259.7222222</v>
      </c>
      <c r="G228" s="140">
        <f t="shared" si="9"/>
        <v>44152.77778</v>
      </c>
    </row>
    <row r="229" hidden="1">
      <c r="A229" s="136">
        <f t="shared" si="10"/>
        <v>191</v>
      </c>
      <c r="B229" s="137">
        <f t="shared" si="11"/>
        <v>51515</v>
      </c>
      <c r="C229" s="138" t="str">
        <f t="shared" si="6"/>
        <v/>
      </c>
      <c r="D229" s="139">
        <f t="shared" si="12"/>
        <v>259.7222222</v>
      </c>
      <c r="E229" s="140">
        <f t="shared" si="7"/>
        <v>0</v>
      </c>
      <c r="F229" s="140">
        <f t="shared" si="8"/>
        <v>259.7222222</v>
      </c>
      <c r="G229" s="140">
        <f t="shared" si="9"/>
        <v>43893.05556</v>
      </c>
    </row>
    <row r="230" hidden="1">
      <c r="A230" s="136">
        <f t="shared" si="10"/>
        <v>192</v>
      </c>
      <c r="B230" s="137">
        <f t="shared" si="11"/>
        <v>51546</v>
      </c>
      <c r="C230" s="141">
        <f t="shared" si="6"/>
        <v>16</v>
      </c>
      <c r="D230" s="139">
        <f t="shared" si="12"/>
        <v>259.7222222</v>
      </c>
      <c r="E230" s="140">
        <f t="shared" si="7"/>
        <v>0</v>
      </c>
      <c r="F230" s="140">
        <f t="shared" si="8"/>
        <v>259.7222222</v>
      </c>
      <c r="G230" s="140">
        <f t="shared" si="9"/>
        <v>43633.33333</v>
      </c>
    </row>
    <row r="231" hidden="1">
      <c r="A231" s="136">
        <f t="shared" si="10"/>
        <v>193</v>
      </c>
      <c r="B231" s="137">
        <f t="shared" si="11"/>
        <v>51574</v>
      </c>
      <c r="C231" s="138" t="str">
        <f t="shared" si="6"/>
        <v/>
      </c>
      <c r="D231" s="139">
        <f t="shared" si="12"/>
        <v>259.7222222</v>
      </c>
      <c r="E231" s="140">
        <f t="shared" si="7"/>
        <v>0</v>
      </c>
      <c r="F231" s="140">
        <f t="shared" si="8"/>
        <v>259.7222222</v>
      </c>
      <c r="G231" s="140">
        <f t="shared" si="9"/>
        <v>43373.61111</v>
      </c>
    </row>
    <row r="232" hidden="1">
      <c r="A232" s="136">
        <f t="shared" si="10"/>
        <v>194</v>
      </c>
      <c r="B232" s="137">
        <f t="shared" si="11"/>
        <v>51605</v>
      </c>
      <c r="C232" s="138" t="str">
        <f t="shared" si="6"/>
        <v/>
      </c>
      <c r="D232" s="139">
        <f t="shared" si="12"/>
        <v>259.7222222</v>
      </c>
      <c r="E232" s="140">
        <f t="shared" si="7"/>
        <v>0</v>
      </c>
      <c r="F232" s="140">
        <f t="shared" si="8"/>
        <v>259.7222222</v>
      </c>
      <c r="G232" s="140">
        <f t="shared" si="9"/>
        <v>43113.88889</v>
      </c>
    </row>
    <row r="233" hidden="1">
      <c r="A233" s="136">
        <f t="shared" si="10"/>
        <v>195</v>
      </c>
      <c r="B233" s="137">
        <f t="shared" si="11"/>
        <v>51635</v>
      </c>
      <c r="C233" s="138" t="str">
        <f t="shared" si="6"/>
        <v/>
      </c>
      <c r="D233" s="139">
        <f t="shared" si="12"/>
        <v>259.7222222</v>
      </c>
      <c r="E233" s="140">
        <f t="shared" si="7"/>
        <v>0</v>
      </c>
      <c r="F233" s="140">
        <f t="shared" si="8"/>
        <v>259.7222222</v>
      </c>
      <c r="G233" s="140">
        <f t="shared" si="9"/>
        <v>42854.16667</v>
      </c>
    </row>
    <row r="234" hidden="1">
      <c r="A234" s="136">
        <f t="shared" si="10"/>
        <v>196</v>
      </c>
      <c r="B234" s="137">
        <f t="shared" si="11"/>
        <v>51666</v>
      </c>
      <c r="C234" s="138" t="str">
        <f t="shared" si="6"/>
        <v/>
      </c>
      <c r="D234" s="139">
        <f t="shared" si="12"/>
        <v>259.7222222</v>
      </c>
      <c r="E234" s="140">
        <f t="shared" si="7"/>
        <v>0</v>
      </c>
      <c r="F234" s="140">
        <f t="shared" si="8"/>
        <v>259.7222222</v>
      </c>
      <c r="G234" s="140">
        <f t="shared" si="9"/>
        <v>42594.44444</v>
      </c>
    </row>
    <row r="235" hidden="1">
      <c r="A235" s="136">
        <f t="shared" si="10"/>
        <v>197</v>
      </c>
      <c r="B235" s="137">
        <f t="shared" si="11"/>
        <v>51696</v>
      </c>
      <c r="C235" s="138" t="str">
        <f t="shared" si="6"/>
        <v/>
      </c>
      <c r="D235" s="139">
        <f t="shared" si="12"/>
        <v>259.7222222</v>
      </c>
      <c r="E235" s="140">
        <f t="shared" si="7"/>
        <v>0</v>
      </c>
      <c r="F235" s="140">
        <f t="shared" si="8"/>
        <v>259.7222222</v>
      </c>
      <c r="G235" s="140">
        <f t="shared" si="9"/>
        <v>42334.72222</v>
      </c>
    </row>
    <row r="236" hidden="1">
      <c r="A236" s="136">
        <f t="shared" si="10"/>
        <v>198</v>
      </c>
      <c r="B236" s="137">
        <f t="shared" si="11"/>
        <v>51727</v>
      </c>
      <c r="C236" s="138" t="str">
        <f t="shared" si="6"/>
        <v/>
      </c>
      <c r="D236" s="139">
        <f t="shared" si="12"/>
        <v>259.7222222</v>
      </c>
      <c r="E236" s="140">
        <f t="shared" si="7"/>
        <v>0</v>
      </c>
      <c r="F236" s="140">
        <f t="shared" si="8"/>
        <v>259.7222222</v>
      </c>
      <c r="G236" s="140">
        <f t="shared" si="9"/>
        <v>42075</v>
      </c>
    </row>
    <row r="237" hidden="1">
      <c r="A237" s="136">
        <f t="shared" si="10"/>
        <v>199</v>
      </c>
      <c r="B237" s="137">
        <f t="shared" si="11"/>
        <v>51758</v>
      </c>
      <c r="C237" s="138" t="str">
        <f t="shared" si="6"/>
        <v/>
      </c>
      <c r="D237" s="139">
        <f t="shared" si="12"/>
        <v>259.7222222</v>
      </c>
      <c r="E237" s="140">
        <f t="shared" si="7"/>
        <v>0</v>
      </c>
      <c r="F237" s="140">
        <f t="shared" si="8"/>
        <v>259.7222222</v>
      </c>
      <c r="G237" s="140">
        <f t="shared" si="9"/>
        <v>41815.27778</v>
      </c>
    </row>
    <row r="238" hidden="1">
      <c r="A238" s="136">
        <f t="shared" si="10"/>
        <v>200</v>
      </c>
      <c r="B238" s="137">
        <f t="shared" si="11"/>
        <v>51788</v>
      </c>
      <c r="C238" s="138" t="str">
        <f t="shared" si="6"/>
        <v/>
      </c>
      <c r="D238" s="139">
        <f t="shared" si="12"/>
        <v>259.7222222</v>
      </c>
      <c r="E238" s="140">
        <f t="shared" si="7"/>
        <v>0</v>
      </c>
      <c r="F238" s="140">
        <f t="shared" si="8"/>
        <v>259.7222222</v>
      </c>
      <c r="G238" s="140">
        <f t="shared" si="9"/>
        <v>41555.55556</v>
      </c>
    </row>
    <row r="239" hidden="1">
      <c r="A239" s="136">
        <f t="shared" si="10"/>
        <v>201</v>
      </c>
      <c r="B239" s="137">
        <f t="shared" si="11"/>
        <v>51819</v>
      </c>
      <c r="C239" s="138" t="str">
        <f t="shared" si="6"/>
        <v/>
      </c>
      <c r="D239" s="139">
        <f t="shared" si="12"/>
        <v>259.7222222</v>
      </c>
      <c r="E239" s="140">
        <f t="shared" si="7"/>
        <v>0</v>
      </c>
      <c r="F239" s="140">
        <f t="shared" si="8"/>
        <v>259.7222222</v>
      </c>
      <c r="G239" s="140">
        <f t="shared" si="9"/>
        <v>41295.83333</v>
      </c>
    </row>
    <row r="240" hidden="1">
      <c r="A240" s="136">
        <f t="shared" si="10"/>
        <v>202</v>
      </c>
      <c r="B240" s="137">
        <f t="shared" si="11"/>
        <v>51849</v>
      </c>
      <c r="C240" s="138" t="str">
        <f t="shared" si="6"/>
        <v/>
      </c>
      <c r="D240" s="139">
        <f t="shared" si="12"/>
        <v>259.7222222</v>
      </c>
      <c r="E240" s="140">
        <f t="shared" si="7"/>
        <v>0</v>
      </c>
      <c r="F240" s="140">
        <f t="shared" si="8"/>
        <v>259.7222222</v>
      </c>
      <c r="G240" s="140">
        <f t="shared" si="9"/>
        <v>41036.11111</v>
      </c>
    </row>
    <row r="241" hidden="1">
      <c r="A241" s="136">
        <f t="shared" si="10"/>
        <v>203</v>
      </c>
      <c r="B241" s="137">
        <f t="shared" si="11"/>
        <v>51880</v>
      </c>
      <c r="C241" s="138" t="str">
        <f t="shared" si="6"/>
        <v/>
      </c>
      <c r="D241" s="139">
        <f t="shared" si="12"/>
        <v>259.7222222</v>
      </c>
      <c r="E241" s="140">
        <f t="shared" si="7"/>
        <v>0</v>
      </c>
      <c r="F241" s="140">
        <f t="shared" si="8"/>
        <v>259.7222222</v>
      </c>
      <c r="G241" s="140">
        <f t="shared" si="9"/>
        <v>40776.38889</v>
      </c>
    </row>
    <row r="242" hidden="1">
      <c r="A242" s="136">
        <f t="shared" si="10"/>
        <v>204</v>
      </c>
      <c r="B242" s="137">
        <f t="shared" si="11"/>
        <v>51911</v>
      </c>
      <c r="C242" s="141">
        <f t="shared" si="6"/>
        <v>17</v>
      </c>
      <c r="D242" s="139">
        <f t="shared" si="12"/>
        <v>259.7222222</v>
      </c>
      <c r="E242" s="140">
        <f t="shared" si="7"/>
        <v>0</v>
      </c>
      <c r="F242" s="140">
        <f t="shared" si="8"/>
        <v>259.7222222</v>
      </c>
      <c r="G242" s="140">
        <f t="shared" si="9"/>
        <v>40516.66667</v>
      </c>
    </row>
    <row r="243" hidden="1">
      <c r="A243" s="136">
        <f t="shared" si="10"/>
        <v>205</v>
      </c>
      <c r="B243" s="137">
        <f t="shared" si="11"/>
        <v>51939</v>
      </c>
      <c r="C243" s="138" t="str">
        <f t="shared" si="6"/>
        <v/>
      </c>
      <c r="D243" s="139">
        <f t="shared" si="12"/>
        <v>259.7222222</v>
      </c>
      <c r="E243" s="140">
        <f t="shared" si="7"/>
        <v>0</v>
      </c>
      <c r="F243" s="140">
        <f t="shared" si="8"/>
        <v>259.7222222</v>
      </c>
      <c r="G243" s="140">
        <f t="shared" si="9"/>
        <v>40256.94444</v>
      </c>
    </row>
    <row r="244" hidden="1">
      <c r="A244" s="136">
        <f t="shared" si="10"/>
        <v>206</v>
      </c>
      <c r="B244" s="137">
        <f t="shared" si="11"/>
        <v>51970</v>
      </c>
      <c r="C244" s="138" t="str">
        <f t="shared" si="6"/>
        <v/>
      </c>
      <c r="D244" s="139">
        <f t="shared" si="12"/>
        <v>259.7222222</v>
      </c>
      <c r="E244" s="140">
        <f t="shared" si="7"/>
        <v>0</v>
      </c>
      <c r="F244" s="140">
        <f t="shared" si="8"/>
        <v>259.7222222</v>
      </c>
      <c r="G244" s="140">
        <f t="shared" si="9"/>
        <v>39997.22222</v>
      </c>
    </row>
    <row r="245" hidden="1">
      <c r="A245" s="136">
        <f t="shared" si="10"/>
        <v>207</v>
      </c>
      <c r="B245" s="137">
        <f t="shared" si="11"/>
        <v>52000</v>
      </c>
      <c r="C245" s="138" t="str">
        <f t="shared" si="6"/>
        <v/>
      </c>
      <c r="D245" s="139">
        <f t="shared" si="12"/>
        <v>259.7222222</v>
      </c>
      <c r="E245" s="140">
        <f t="shared" si="7"/>
        <v>0</v>
      </c>
      <c r="F245" s="140">
        <f t="shared" si="8"/>
        <v>259.7222222</v>
      </c>
      <c r="G245" s="140">
        <f t="shared" si="9"/>
        <v>39737.5</v>
      </c>
    </row>
    <row r="246" hidden="1">
      <c r="A246" s="136">
        <f t="shared" si="10"/>
        <v>208</v>
      </c>
      <c r="B246" s="137">
        <f t="shared" si="11"/>
        <v>52031</v>
      </c>
      <c r="C246" s="138" t="str">
        <f t="shared" si="6"/>
        <v/>
      </c>
      <c r="D246" s="139">
        <f t="shared" si="12"/>
        <v>259.7222222</v>
      </c>
      <c r="E246" s="140">
        <f t="shared" si="7"/>
        <v>0</v>
      </c>
      <c r="F246" s="140">
        <f t="shared" si="8"/>
        <v>259.7222222</v>
      </c>
      <c r="G246" s="140">
        <f t="shared" si="9"/>
        <v>39477.77778</v>
      </c>
    </row>
    <row r="247" hidden="1">
      <c r="A247" s="136">
        <f t="shared" si="10"/>
        <v>209</v>
      </c>
      <c r="B247" s="137">
        <f t="shared" si="11"/>
        <v>52061</v>
      </c>
      <c r="C247" s="138" t="str">
        <f t="shared" si="6"/>
        <v/>
      </c>
      <c r="D247" s="139">
        <f t="shared" si="12"/>
        <v>259.7222222</v>
      </c>
      <c r="E247" s="140">
        <f t="shared" si="7"/>
        <v>0</v>
      </c>
      <c r="F247" s="140">
        <f t="shared" si="8"/>
        <v>259.7222222</v>
      </c>
      <c r="G247" s="140">
        <f t="shared" si="9"/>
        <v>39218.05556</v>
      </c>
    </row>
    <row r="248" hidden="1">
      <c r="A248" s="136">
        <f t="shared" si="10"/>
        <v>210</v>
      </c>
      <c r="B248" s="137">
        <f t="shared" si="11"/>
        <v>52092</v>
      </c>
      <c r="C248" s="138" t="str">
        <f t="shared" si="6"/>
        <v/>
      </c>
      <c r="D248" s="139">
        <f t="shared" si="12"/>
        <v>259.7222222</v>
      </c>
      <c r="E248" s="140">
        <f t="shared" si="7"/>
        <v>0</v>
      </c>
      <c r="F248" s="140">
        <f t="shared" si="8"/>
        <v>259.7222222</v>
      </c>
      <c r="G248" s="140">
        <f t="shared" si="9"/>
        <v>38958.33333</v>
      </c>
    </row>
    <row r="249" hidden="1">
      <c r="A249" s="136">
        <f t="shared" si="10"/>
        <v>211</v>
      </c>
      <c r="B249" s="137">
        <f t="shared" si="11"/>
        <v>52123</v>
      </c>
      <c r="C249" s="138" t="str">
        <f t="shared" si="6"/>
        <v/>
      </c>
      <c r="D249" s="139">
        <f t="shared" si="12"/>
        <v>259.7222222</v>
      </c>
      <c r="E249" s="140">
        <f t="shared" si="7"/>
        <v>0</v>
      </c>
      <c r="F249" s="140">
        <f t="shared" si="8"/>
        <v>259.7222222</v>
      </c>
      <c r="G249" s="140">
        <f t="shared" si="9"/>
        <v>38698.61111</v>
      </c>
    </row>
    <row r="250" hidden="1">
      <c r="A250" s="136">
        <f t="shared" si="10"/>
        <v>212</v>
      </c>
      <c r="B250" s="137">
        <f t="shared" si="11"/>
        <v>52153</v>
      </c>
      <c r="C250" s="138" t="str">
        <f t="shared" si="6"/>
        <v/>
      </c>
      <c r="D250" s="139">
        <f t="shared" si="12"/>
        <v>259.7222222</v>
      </c>
      <c r="E250" s="140">
        <f t="shared" si="7"/>
        <v>0</v>
      </c>
      <c r="F250" s="140">
        <f t="shared" si="8"/>
        <v>259.7222222</v>
      </c>
      <c r="G250" s="140">
        <f t="shared" si="9"/>
        <v>38438.88889</v>
      </c>
    </row>
    <row r="251" hidden="1">
      <c r="A251" s="136">
        <f t="shared" si="10"/>
        <v>213</v>
      </c>
      <c r="B251" s="137">
        <f t="shared" si="11"/>
        <v>52184</v>
      </c>
      <c r="C251" s="138" t="str">
        <f t="shared" si="6"/>
        <v/>
      </c>
      <c r="D251" s="139">
        <f t="shared" si="12"/>
        <v>259.7222222</v>
      </c>
      <c r="E251" s="140">
        <f t="shared" si="7"/>
        <v>0</v>
      </c>
      <c r="F251" s="140">
        <f t="shared" si="8"/>
        <v>259.7222222</v>
      </c>
      <c r="G251" s="140">
        <f t="shared" si="9"/>
        <v>38179.16667</v>
      </c>
    </row>
    <row r="252" hidden="1">
      <c r="A252" s="136">
        <f t="shared" si="10"/>
        <v>214</v>
      </c>
      <c r="B252" s="137">
        <f t="shared" si="11"/>
        <v>52214</v>
      </c>
      <c r="C252" s="138" t="str">
        <f t="shared" si="6"/>
        <v/>
      </c>
      <c r="D252" s="139">
        <f t="shared" si="12"/>
        <v>259.7222222</v>
      </c>
      <c r="E252" s="140">
        <f t="shared" si="7"/>
        <v>0</v>
      </c>
      <c r="F252" s="140">
        <f t="shared" si="8"/>
        <v>259.7222222</v>
      </c>
      <c r="G252" s="140">
        <f t="shared" si="9"/>
        <v>37919.44444</v>
      </c>
    </row>
    <row r="253" hidden="1">
      <c r="A253" s="136">
        <f t="shared" si="10"/>
        <v>215</v>
      </c>
      <c r="B253" s="137">
        <f t="shared" si="11"/>
        <v>52245</v>
      </c>
      <c r="C253" s="138" t="str">
        <f t="shared" si="6"/>
        <v/>
      </c>
      <c r="D253" s="139">
        <f t="shared" si="12"/>
        <v>259.7222222</v>
      </c>
      <c r="E253" s="140">
        <f t="shared" si="7"/>
        <v>0</v>
      </c>
      <c r="F253" s="140">
        <f t="shared" si="8"/>
        <v>259.7222222</v>
      </c>
      <c r="G253" s="140">
        <f t="shared" si="9"/>
        <v>37659.72222</v>
      </c>
    </row>
    <row r="254" hidden="1">
      <c r="A254" s="136">
        <f t="shared" si="10"/>
        <v>216</v>
      </c>
      <c r="B254" s="137">
        <f t="shared" si="11"/>
        <v>52276</v>
      </c>
      <c r="C254" s="141">
        <f t="shared" si="6"/>
        <v>18</v>
      </c>
      <c r="D254" s="139">
        <f t="shared" si="12"/>
        <v>259.7222222</v>
      </c>
      <c r="E254" s="140">
        <f t="shared" si="7"/>
        <v>0</v>
      </c>
      <c r="F254" s="140">
        <f t="shared" si="8"/>
        <v>259.7222222</v>
      </c>
      <c r="G254" s="140">
        <f t="shared" si="9"/>
        <v>37400</v>
      </c>
    </row>
    <row r="255" hidden="1">
      <c r="A255" s="136">
        <f t="shared" si="10"/>
        <v>217</v>
      </c>
      <c r="B255" s="137">
        <f t="shared" si="11"/>
        <v>52304</v>
      </c>
      <c r="C255" s="138" t="str">
        <f t="shared" si="6"/>
        <v/>
      </c>
      <c r="D255" s="139">
        <f t="shared" si="12"/>
        <v>259.7222222</v>
      </c>
      <c r="E255" s="140">
        <f t="shared" si="7"/>
        <v>0</v>
      </c>
      <c r="F255" s="140">
        <f t="shared" si="8"/>
        <v>259.7222222</v>
      </c>
      <c r="G255" s="140">
        <f t="shared" si="9"/>
        <v>37140.27778</v>
      </c>
    </row>
    <row r="256" hidden="1">
      <c r="A256" s="136">
        <f t="shared" si="10"/>
        <v>218</v>
      </c>
      <c r="B256" s="137">
        <f t="shared" si="11"/>
        <v>52335</v>
      </c>
      <c r="C256" s="138" t="str">
        <f t="shared" si="6"/>
        <v/>
      </c>
      <c r="D256" s="139">
        <f t="shared" si="12"/>
        <v>259.7222222</v>
      </c>
      <c r="E256" s="140">
        <f t="shared" si="7"/>
        <v>0</v>
      </c>
      <c r="F256" s="140">
        <f t="shared" si="8"/>
        <v>259.7222222</v>
      </c>
      <c r="G256" s="140">
        <f t="shared" si="9"/>
        <v>36880.55556</v>
      </c>
    </row>
    <row r="257" hidden="1">
      <c r="A257" s="136">
        <f t="shared" si="10"/>
        <v>219</v>
      </c>
      <c r="B257" s="137">
        <f t="shared" si="11"/>
        <v>52365</v>
      </c>
      <c r="C257" s="138" t="str">
        <f t="shared" si="6"/>
        <v/>
      </c>
      <c r="D257" s="139">
        <f t="shared" si="12"/>
        <v>259.7222222</v>
      </c>
      <c r="E257" s="140">
        <f t="shared" si="7"/>
        <v>0</v>
      </c>
      <c r="F257" s="140">
        <f t="shared" si="8"/>
        <v>259.7222222</v>
      </c>
      <c r="G257" s="140">
        <f t="shared" si="9"/>
        <v>36620.83333</v>
      </c>
    </row>
    <row r="258" hidden="1">
      <c r="A258" s="136">
        <f t="shared" si="10"/>
        <v>220</v>
      </c>
      <c r="B258" s="137">
        <f t="shared" si="11"/>
        <v>52396</v>
      </c>
      <c r="C258" s="138" t="str">
        <f t="shared" si="6"/>
        <v/>
      </c>
      <c r="D258" s="139">
        <f t="shared" si="12"/>
        <v>259.7222222</v>
      </c>
      <c r="E258" s="140">
        <f t="shared" si="7"/>
        <v>0</v>
      </c>
      <c r="F258" s="140">
        <f t="shared" si="8"/>
        <v>259.7222222</v>
      </c>
      <c r="G258" s="140">
        <f t="shared" si="9"/>
        <v>36361.11111</v>
      </c>
    </row>
    <row r="259" hidden="1">
      <c r="A259" s="136">
        <f t="shared" si="10"/>
        <v>221</v>
      </c>
      <c r="B259" s="137">
        <f t="shared" si="11"/>
        <v>52426</v>
      </c>
      <c r="C259" s="138" t="str">
        <f t="shared" si="6"/>
        <v/>
      </c>
      <c r="D259" s="139">
        <f t="shared" si="12"/>
        <v>259.7222222</v>
      </c>
      <c r="E259" s="140">
        <f t="shared" si="7"/>
        <v>0</v>
      </c>
      <c r="F259" s="140">
        <f t="shared" si="8"/>
        <v>259.7222222</v>
      </c>
      <c r="G259" s="140">
        <f t="shared" si="9"/>
        <v>36101.38889</v>
      </c>
    </row>
    <row r="260" hidden="1">
      <c r="A260" s="136">
        <f t="shared" si="10"/>
        <v>222</v>
      </c>
      <c r="B260" s="137">
        <f t="shared" si="11"/>
        <v>52457</v>
      </c>
      <c r="C260" s="138" t="str">
        <f t="shared" si="6"/>
        <v/>
      </c>
      <c r="D260" s="139">
        <f t="shared" si="12"/>
        <v>259.7222222</v>
      </c>
      <c r="E260" s="140">
        <f t="shared" si="7"/>
        <v>0</v>
      </c>
      <c r="F260" s="140">
        <f t="shared" si="8"/>
        <v>259.7222222</v>
      </c>
      <c r="G260" s="140">
        <f t="shared" si="9"/>
        <v>35841.66667</v>
      </c>
    </row>
    <row r="261" hidden="1">
      <c r="A261" s="136">
        <f t="shared" si="10"/>
        <v>223</v>
      </c>
      <c r="B261" s="137">
        <f t="shared" si="11"/>
        <v>52488</v>
      </c>
      <c r="C261" s="138" t="str">
        <f t="shared" si="6"/>
        <v/>
      </c>
      <c r="D261" s="139">
        <f t="shared" si="12"/>
        <v>259.7222222</v>
      </c>
      <c r="E261" s="140">
        <f t="shared" si="7"/>
        <v>0</v>
      </c>
      <c r="F261" s="140">
        <f t="shared" si="8"/>
        <v>259.7222222</v>
      </c>
      <c r="G261" s="140">
        <f t="shared" si="9"/>
        <v>35581.94444</v>
      </c>
    </row>
    <row r="262" hidden="1">
      <c r="A262" s="136">
        <f t="shared" si="10"/>
        <v>224</v>
      </c>
      <c r="B262" s="137">
        <f t="shared" si="11"/>
        <v>52518</v>
      </c>
      <c r="C262" s="138" t="str">
        <f t="shared" si="6"/>
        <v/>
      </c>
      <c r="D262" s="139">
        <f t="shared" si="12"/>
        <v>259.7222222</v>
      </c>
      <c r="E262" s="140">
        <f t="shared" si="7"/>
        <v>0</v>
      </c>
      <c r="F262" s="140">
        <f t="shared" si="8"/>
        <v>259.7222222</v>
      </c>
      <c r="G262" s="140">
        <f t="shared" si="9"/>
        <v>35322.22222</v>
      </c>
    </row>
    <row r="263" hidden="1">
      <c r="A263" s="136">
        <f t="shared" si="10"/>
        <v>225</v>
      </c>
      <c r="B263" s="137">
        <f t="shared" si="11"/>
        <v>52549</v>
      </c>
      <c r="C263" s="138" t="str">
        <f t="shared" si="6"/>
        <v/>
      </c>
      <c r="D263" s="139">
        <f t="shared" si="12"/>
        <v>259.7222222</v>
      </c>
      <c r="E263" s="140">
        <f t="shared" si="7"/>
        <v>0</v>
      </c>
      <c r="F263" s="140">
        <f t="shared" si="8"/>
        <v>259.7222222</v>
      </c>
      <c r="G263" s="140">
        <f t="shared" si="9"/>
        <v>35062.5</v>
      </c>
    </row>
    <row r="264" hidden="1">
      <c r="A264" s="136">
        <f t="shared" si="10"/>
        <v>226</v>
      </c>
      <c r="B264" s="137">
        <f t="shared" si="11"/>
        <v>52579</v>
      </c>
      <c r="C264" s="138" t="str">
        <f t="shared" si="6"/>
        <v/>
      </c>
      <c r="D264" s="139">
        <f t="shared" si="12"/>
        <v>259.7222222</v>
      </c>
      <c r="E264" s="140">
        <f t="shared" si="7"/>
        <v>0</v>
      </c>
      <c r="F264" s="140">
        <f t="shared" si="8"/>
        <v>259.7222222</v>
      </c>
      <c r="G264" s="140">
        <f t="shared" si="9"/>
        <v>34802.77778</v>
      </c>
    </row>
    <row r="265" hidden="1">
      <c r="A265" s="136">
        <f t="shared" si="10"/>
        <v>227</v>
      </c>
      <c r="B265" s="137">
        <f t="shared" si="11"/>
        <v>52610</v>
      </c>
      <c r="C265" s="138" t="str">
        <f t="shared" si="6"/>
        <v/>
      </c>
      <c r="D265" s="139">
        <f t="shared" si="12"/>
        <v>259.7222222</v>
      </c>
      <c r="E265" s="140">
        <f t="shared" si="7"/>
        <v>0</v>
      </c>
      <c r="F265" s="140">
        <f t="shared" si="8"/>
        <v>259.7222222</v>
      </c>
      <c r="G265" s="140">
        <f t="shared" si="9"/>
        <v>34543.05556</v>
      </c>
    </row>
    <row r="266" hidden="1">
      <c r="A266" s="136">
        <f t="shared" si="10"/>
        <v>228</v>
      </c>
      <c r="B266" s="137">
        <f t="shared" si="11"/>
        <v>52641</v>
      </c>
      <c r="C266" s="141">
        <f t="shared" si="6"/>
        <v>19</v>
      </c>
      <c r="D266" s="139">
        <f t="shared" si="12"/>
        <v>259.7222222</v>
      </c>
      <c r="E266" s="140">
        <f t="shared" si="7"/>
        <v>0</v>
      </c>
      <c r="F266" s="140">
        <f t="shared" si="8"/>
        <v>259.7222222</v>
      </c>
      <c r="G266" s="140">
        <f t="shared" si="9"/>
        <v>34283.33333</v>
      </c>
    </row>
    <row r="267" hidden="1">
      <c r="A267" s="136">
        <f t="shared" si="10"/>
        <v>229</v>
      </c>
      <c r="B267" s="137">
        <f t="shared" si="11"/>
        <v>52670</v>
      </c>
      <c r="C267" s="138" t="str">
        <f t="shared" si="6"/>
        <v/>
      </c>
      <c r="D267" s="139">
        <f t="shared" si="12"/>
        <v>259.7222222</v>
      </c>
      <c r="E267" s="140">
        <f t="shared" si="7"/>
        <v>0</v>
      </c>
      <c r="F267" s="140">
        <f t="shared" si="8"/>
        <v>259.7222222</v>
      </c>
      <c r="G267" s="140">
        <f t="shared" si="9"/>
        <v>34023.61111</v>
      </c>
    </row>
    <row r="268" hidden="1">
      <c r="A268" s="136">
        <f t="shared" si="10"/>
        <v>230</v>
      </c>
      <c r="B268" s="137">
        <f t="shared" si="11"/>
        <v>52701</v>
      </c>
      <c r="C268" s="138" t="str">
        <f t="shared" si="6"/>
        <v/>
      </c>
      <c r="D268" s="139">
        <f t="shared" si="12"/>
        <v>259.7222222</v>
      </c>
      <c r="E268" s="140">
        <f t="shared" si="7"/>
        <v>0</v>
      </c>
      <c r="F268" s="140">
        <f t="shared" si="8"/>
        <v>259.7222222</v>
      </c>
      <c r="G268" s="140">
        <f t="shared" si="9"/>
        <v>33763.88889</v>
      </c>
    </row>
    <row r="269" hidden="1">
      <c r="A269" s="136">
        <f t="shared" si="10"/>
        <v>231</v>
      </c>
      <c r="B269" s="137">
        <f t="shared" si="11"/>
        <v>52731</v>
      </c>
      <c r="C269" s="138" t="str">
        <f t="shared" si="6"/>
        <v/>
      </c>
      <c r="D269" s="139">
        <f t="shared" si="12"/>
        <v>259.7222222</v>
      </c>
      <c r="E269" s="140">
        <f t="shared" si="7"/>
        <v>0</v>
      </c>
      <c r="F269" s="140">
        <f t="shared" si="8"/>
        <v>259.7222222</v>
      </c>
      <c r="G269" s="140">
        <f t="shared" si="9"/>
        <v>33504.16667</v>
      </c>
    </row>
    <row r="270" hidden="1">
      <c r="A270" s="136">
        <f t="shared" si="10"/>
        <v>232</v>
      </c>
      <c r="B270" s="137">
        <f t="shared" si="11"/>
        <v>52762</v>
      </c>
      <c r="C270" s="138" t="str">
        <f t="shared" si="6"/>
        <v/>
      </c>
      <c r="D270" s="139">
        <f t="shared" si="12"/>
        <v>259.7222222</v>
      </c>
      <c r="E270" s="140">
        <f t="shared" si="7"/>
        <v>0</v>
      </c>
      <c r="F270" s="140">
        <f t="shared" si="8"/>
        <v>259.7222222</v>
      </c>
      <c r="G270" s="140">
        <f t="shared" si="9"/>
        <v>33244.44444</v>
      </c>
    </row>
    <row r="271" hidden="1">
      <c r="A271" s="136">
        <f t="shared" si="10"/>
        <v>233</v>
      </c>
      <c r="B271" s="137">
        <f t="shared" si="11"/>
        <v>52792</v>
      </c>
      <c r="C271" s="138" t="str">
        <f t="shared" si="6"/>
        <v/>
      </c>
      <c r="D271" s="139">
        <f t="shared" si="12"/>
        <v>259.7222222</v>
      </c>
      <c r="E271" s="140">
        <f t="shared" si="7"/>
        <v>0</v>
      </c>
      <c r="F271" s="140">
        <f t="shared" si="8"/>
        <v>259.7222222</v>
      </c>
      <c r="G271" s="140">
        <f t="shared" si="9"/>
        <v>32984.72222</v>
      </c>
    </row>
    <row r="272" hidden="1">
      <c r="A272" s="136">
        <f t="shared" si="10"/>
        <v>234</v>
      </c>
      <c r="B272" s="137">
        <f t="shared" si="11"/>
        <v>52823</v>
      </c>
      <c r="C272" s="138" t="str">
        <f t="shared" si="6"/>
        <v/>
      </c>
      <c r="D272" s="139">
        <f t="shared" si="12"/>
        <v>259.7222222</v>
      </c>
      <c r="E272" s="140">
        <f t="shared" si="7"/>
        <v>0</v>
      </c>
      <c r="F272" s="140">
        <f t="shared" si="8"/>
        <v>259.7222222</v>
      </c>
      <c r="G272" s="140">
        <f t="shared" si="9"/>
        <v>32725</v>
      </c>
    </row>
    <row r="273" hidden="1">
      <c r="A273" s="136">
        <f t="shared" si="10"/>
        <v>235</v>
      </c>
      <c r="B273" s="137">
        <f t="shared" si="11"/>
        <v>52854</v>
      </c>
      <c r="C273" s="138" t="str">
        <f t="shared" si="6"/>
        <v/>
      </c>
      <c r="D273" s="139">
        <f t="shared" si="12"/>
        <v>259.7222222</v>
      </c>
      <c r="E273" s="140">
        <f t="shared" si="7"/>
        <v>0</v>
      </c>
      <c r="F273" s="140">
        <f t="shared" si="8"/>
        <v>259.7222222</v>
      </c>
      <c r="G273" s="140">
        <f t="shared" si="9"/>
        <v>32465.27778</v>
      </c>
    </row>
    <row r="274" hidden="1">
      <c r="A274" s="136">
        <f t="shared" si="10"/>
        <v>236</v>
      </c>
      <c r="B274" s="137">
        <f t="shared" si="11"/>
        <v>52884</v>
      </c>
      <c r="C274" s="138" t="str">
        <f t="shared" si="6"/>
        <v/>
      </c>
      <c r="D274" s="139">
        <f t="shared" si="12"/>
        <v>259.7222222</v>
      </c>
      <c r="E274" s="140">
        <f t="shared" si="7"/>
        <v>0</v>
      </c>
      <c r="F274" s="140">
        <f t="shared" si="8"/>
        <v>259.7222222</v>
      </c>
      <c r="G274" s="140">
        <f t="shared" si="9"/>
        <v>32205.55556</v>
      </c>
    </row>
    <row r="275" hidden="1">
      <c r="A275" s="136">
        <f t="shared" si="10"/>
        <v>237</v>
      </c>
      <c r="B275" s="137">
        <f t="shared" si="11"/>
        <v>52915</v>
      </c>
      <c r="C275" s="138" t="str">
        <f t="shared" si="6"/>
        <v/>
      </c>
      <c r="D275" s="139">
        <f t="shared" si="12"/>
        <v>259.7222222</v>
      </c>
      <c r="E275" s="140">
        <f t="shared" si="7"/>
        <v>0</v>
      </c>
      <c r="F275" s="140">
        <f t="shared" si="8"/>
        <v>259.7222222</v>
      </c>
      <c r="G275" s="140">
        <f t="shared" si="9"/>
        <v>31945.83333</v>
      </c>
    </row>
    <row r="276" hidden="1">
      <c r="A276" s="136">
        <f t="shared" si="10"/>
        <v>238</v>
      </c>
      <c r="B276" s="137">
        <f t="shared" si="11"/>
        <v>52945</v>
      </c>
      <c r="C276" s="138" t="str">
        <f t="shared" si="6"/>
        <v/>
      </c>
      <c r="D276" s="139">
        <f t="shared" si="12"/>
        <v>259.7222222</v>
      </c>
      <c r="E276" s="140">
        <f t="shared" si="7"/>
        <v>0</v>
      </c>
      <c r="F276" s="140">
        <f t="shared" si="8"/>
        <v>259.7222222</v>
      </c>
      <c r="G276" s="140">
        <f t="shared" si="9"/>
        <v>31686.11111</v>
      </c>
    </row>
    <row r="277" hidden="1">
      <c r="A277" s="136">
        <f t="shared" si="10"/>
        <v>239</v>
      </c>
      <c r="B277" s="137">
        <f t="shared" si="11"/>
        <v>52976</v>
      </c>
      <c r="C277" s="138" t="str">
        <f t="shared" si="6"/>
        <v/>
      </c>
      <c r="D277" s="139">
        <f t="shared" si="12"/>
        <v>259.7222222</v>
      </c>
      <c r="E277" s="140">
        <f t="shared" si="7"/>
        <v>0</v>
      </c>
      <c r="F277" s="140">
        <f t="shared" si="8"/>
        <v>259.7222222</v>
      </c>
      <c r="G277" s="140">
        <f t="shared" si="9"/>
        <v>31426.38889</v>
      </c>
    </row>
    <row r="278" hidden="1">
      <c r="A278" s="136">
        <f t="shared" si="10"/>
        <v>240</v>
      </c>
      <c r="B278" s="137">
        <f t="shared" si="11"/>
        <v>53007</v>
      </c>
      <c r="C278" s="141">
        <f t="shared" si="6"/>
        <v>20</v>
      </c>
      <c r="D278" s="139">
        <f t="shared" si="12"/>
        <v>259.7222222</v>
      </c>
      <c r="E278" s="140">
        <f t="shared" si="7"/>
        <v>0</v>
      </c>
      <c r="F278" s="140">
        <f t="shared" si="8"/>
        <v>259.7222222</v>
      </c>
      <c r="G278" s="140">
        <f t="shared" si="9"/>
        <v>31166.66667</v>
      </c>
    </row>
    <row r="279" hidden="1">
      <c r="A279" s="136">
        <f t="shared" si="10"/>
        <v>241</v>
      </c>
      <c r="B279" s="137">
        <f t="shared" si="11"/>
        <v>53035</v>
      </c>
      <c r="C279" s="138" t="str">
        <f t="shared" si="6"/>
        <v/>
      </c>
      <c r="D279" s="139">
        <f t="shared" si="12"/>
        <v>259.7222222</v>
      </c>
      <c r="E279" s="140">
        <f t="shared" si="7"/>
        <v>0</v>
      </c>
      <c r="F279" s="140">
        <f t="shared" si="8"/>
        <v>259.7222222</v>
      </c>
      <c r="G279" s="140">
        <f t="shared" si="9"/>
        <v>30906.94444</v>
      </c>
    </row>
    <row r="280" hidden="1">
      <c r="A280" s="136">
        <f t="shared" si="10"/>
        <v>242</v>
      </c>
      <c r="B280" s="137">
        <f t="shared" si="11"/>
        <v>53066</v>
      </c>
      <c r="C280" s="138" t="str">
        <f t="shared" si="6"/>
        <v/>
      </c>
      <c r="D280" s="139">
        <f t="shared" si="12"/>
        <v>259.7222222</v>
      </c>
      <c r="E280" s="140">
        <f t="shared" si="7"/>
        <v>0</v>
      </c>
      <c r="F280" s="140">
        <f t="shared" si="8"/>
        <v>259.7222222</v>
      </c>
      <c r="G280" s="140">
        <f t="shared" si="9"/>
        <v>30647.22222</v>
      </c>
    </row>
    <row r="281" hidden="1">
      <c r="A281" s="136">
        <f t="shared" si="10"/>
        <v>243</v>
      </c>
      <c r="B281" s="137">
        <f t="shared" si="11"/>
        <v>53096</v>
      </c>
      <c r="C281" s="138" t="str">
        <f t="shared" si="6"/>
        <v/>
      </c>
      <c r="D281" s="139">
        <f t="shared" si="12"/>
        <v>259.7222222</v>
      </c>
      <c r="E281" s="140">
        <f t="shared" si="7"/>
        <v>0</v>
      </c>
      <c r="F281" s="140">
        <f t="shared" si="8"/>
        <v>259.7222222</v>
      </c>
      <c r="G281" s="140">
        <f t="shared" si="9"/>
        <v>30387.5</v>
      </c>
    </row>
    <row r="282" hidden="1">
      <c r="A282" s="136">
        <f t="shared" si="10"/>
        <v>244</v>
      </c>
      <c r="B282" s="137">
        <f t="shared" si="11"/>
        <v>53127</v>
      </c>
      <c r="C282" s="138" t="str">
        <f t="shared" si="6"/>
        <v/>
      </c>
      <c r="D282" s="139">
        <f t="shared" si="12"/>
        <v>259.7222222</v>
      </c>
      <c r="E282" s="140">
        <f t="shared" si="7"/>
        <v>0</v>
      </c>
      <c r="F282" s="140">
        <f t="shared" si="8"/>
        <v>259.7222222</v>
      </c>
      <c r="G282" s="140">
        <f t="shared" si="9"/>
        <v>30127.77778</v>
      </c>
    </row>
    <row r="283" hidden="1">
      <c r="A283" s="136">
        <f t="shared" si="10"/>
        <v>245</v>
      </c>
      <c r="B283" s="137">
        <f t="shared" si="11"/>
        <v>53157</v>
      </c>
      <c r="C283" s="138" t="str">
        <f t="shared" si="6"/>
        <v/>
      </c>
      <c r="D283" s="139">
        <f t="shared" si="12"/>
        <v>259.7222222</v>
      </c>
      <c r="E283" s="140">
        <f t="shared" si="7"/>
        <v>0</v>
      </c>
      <c r="F283" s="140">
        <f t="shared" si="8"/>
        <v>259.7222222</v>
      </c>
      <c r="G283" s="140">
        <f t="shared" si="9"/>
        <v>29868.05556</v>
      </c>
    </row>
    <row r="284" hidden="1">
      <c r="A284" s="136">
        <f t="shared" si="10"/>
        <v>246</v>
      </c>
      <c r="B284" s="137">
        <f t="shared" si="11"/>
        <v>53188</v>
      </c>
      <c r="C284" s="138" t="str">
        <f t="shared" si="6"/>
        <v/>
      </c>
      <c r="D284" s="139">
        <f t="shared" si="12"/>
        <v>259.7222222</v>
      </c>
      <c r="E284" s="140">
        <f t="shared" si="7"/>
        <v>0</v>
      </c>
      <c r="F284" s="140">
        <f t="shared" si="8"/>
        <v>259.7222222</v>
      </c>
      <c r="G284" s="140">
        <f t="shared" si="9"/>
        <v>29608.33333</v>
      </c>
    </row>
    <row r="285" hidden="1">
      <c r="A285" s="136">
        <f t="shared" si="10"/>
        <v>247</v>
      </c>
      <c r="B285" s="137">
        <f t="shared" si="11"/>
        <v>53219</v>
      </c>
      <c r="C285" s="138" t="str">
        <f t="shared" si="6"/>
        <v/>
      </c>
      <c r="D285" s="139">
        <f t="shared" si="12"/>
        <v>259.7222222</v>
      </c>
      <c r="E285" s="140">
        <f t="shared" si="7"/>
        <v>0</v>
      </c>
      <c r="F285" s="140">
        <f t="shared" si="8"/>
        <v>259.7222222</v>
      </c>
      <c r="G285" s="140">
        <f t="shared" si="9"/>
        <v>29348.61111</v>
      </c>
    </row>
    <row r="286" hidden="1">
      <c r="A286" s="136">
        <f t="shared" si="10"/>
        <v>248</v>
      </c>
      <c r="B286" s="137">
        <f t="shared" si="11"/>
        <v>53249</v>
      </c>
      <c r="C286" s="138" t="str">
        <f t="shared" si="6"/>
        <v/>
      </c>
      <c r="D286" s="139">
        <f t="shared" si="12"/>
        <v>259.7222222</v>
      </c>
      <c r="E286" s="140">
        <f t="shared" si="7"/>
        <v>0</v>
      </c>
      <c r="F286" s="140">
        <f t="shared" si="8"/>
        <v>259.7222222</v>
      </c>
      <c r="G286" s="140">
        <f t="shared" si="9"/>
        <v>29088.88889</v>
      </c>
    </row>
    <row r="287" hidden="1">
      <c r="A287" s="136">
        <f t="shared" si="10"/>
        <v>249</v>
      </c>
      <c r="B287" s="137">
        <f t="shared" si="11"/>
        <v>53280</v>
      </c>
      <c r="C287" s="138" t="str">
        <f t="shared" si="6"/>
        <v/>
      </c>
      <c r="D287" s="139">
        <f t="shared" si="12"/>
        <v>259.7222222</v>
      </c>
      <c r="E287" s="140">
        <f t="shared" si="7"/>
        <v>0</v>
      </c>
      <c r="F287" s="140">
        <f t="shared" si="8"/>
        <v>259.7222222</v>
      </c>
      <c r="G287" s="140">
        <f t="shared" si="9"/>
        <v>28829.16667</v>
      </c>
    </row>
    <row r="288" hidden="1">
      <c r="A288" s="136">
        <f t="shared" si="10"/>
        <v>250</v>
      </c>
      <c r="B288" s="137">
        <f t="shared" si="11"/>
        <v>53310</v>
      </c>
      <c r="C288" s="138" t="str">
        <f t="shared" si="6"/>
        <v/>
      </c>
      <c r="D288" s="139">
        <f t="shared" si="12"/>
        <v>259.7222222</v>
      </c>
      <c r="E288" s="140">
        <f t="shared" si="7"/>
        <v>0</v>
      </c>
      <c r="F288" s="140">
        <f t="shared" si="8"/>
        <v>259.7222222</v>
      </c>
      <c r="G288" s="140">
        <f t="shared" si="9"/>
        <v>28569.44444</v>
      </c>
    </row>
    <row r="289" hidden="1">
      <c r="A289" s="136">
        <f t="shared" si="10"/>
        <v>251</v>
      </c>
      <c r="B289" s="137">
        <f t="shared" si="11"/>
        <v>53341</v>
      </c>
      <c r="C289" s="138" t="str">
        <f t="shared" si="6"/>
        <v/>
      </c>
      <c r="D289" s="139">
        <f t="shared" si="12"/>
        <v>259.7222222</v>
      </c>
      <c r="E289" s="140">
        <f t="shared" si="7"/>
        <v>0</v>
      </c>
      <c r="F289" s="140">
        <f t="shared" si="8"/>
        <v>259.7222222</v>
      </c>
      <c r="G289" s="140">
        <f t="shared" si="9"/>
        <v>28309.72222</v>
      </c>
    </row>
    <row r="290" hidden="1">
      <c r="A290" s="136">
        <f t="shared" si="10"/>
        <v>252</v>
      </c>
      <c r="B290" s="137">
        <f t="shared" si="11"/>
        <v>53372</v>
      </c>
      <c r="C290" s="141">
        <f t="shared" si="6"/>
        <v>21</v>
      </c>
      <c r="D290" s="139">
        <f t="shared" si="12"/>
        <v>259.7222222</v>
      </c>
      <c r="E290" s="140">
        <f t="shared" si="7"/>
        <v>0</v>
      </c>
      <c r="F290" s="140">
        <f t="shared" si="8"/>
        <v>259.7222222</v>
      </c>
      <c r="G290" s="140">
        <f t="shared" si="9"/>
        <v>28050</v>
      </c>
    </row>
    <row r="291" hidden="1">
      <c r="A291" s="136">
        <f t="shared" si="10"/>
        <v>253</v>
      </c>
      <c r="B291" s="137">
        <f t="shared" si="11"/>
        <v>53400</v>
      </c>
      <c r="C291" s="138" t="str">
        <f t="shared" si="6"/>
        <v/>
      </c>
      <c r="D291" s="139">
        <f t="shared" si="12"/>
        <v>259.7222222</v>
      </c>
      <c r="E291" s="140">
        <f t="shared" si="7"/>
        <v>0</v>
      </c>
      <c r="F291" s="140">
        <f t="shared" si="8"/>
        <v>259.7222222</v>
      </c>
      <c r="G291" s="140">
        <f t="shared" si="9"/>
        <v>27790.27778</v>
      </c>
    </row>
    <row r="292" hidden="1">
      <c r="A292" s="136">
        <f t="shared" si="10"/>
        <v>254</v>
      </c>
      <c r="B292" s="137">
        <f t="shared" si="11"/>
        <v>53431</v>
      </c>
      <c r="C292" s="138" t="str">
        <f t="shared" si="6"/>
        <v/>
      </c>
      <c r="D292" s="139">
        <f t="shared" si="12"/>
        <v>259.7222222</v>
      </c>
      <c r="E292" s="140">
        <f t="shared" si="7"/>
        <v>0</v>
      </c>
      <c r="F292" s="140">
        <f t="shared" si="8"/>
        <v>259.7222222</v>
      </c>
      <c r="G292" s="140">
        <f t="shared" si="9"/>
        <v>27530.55556</v>
      </c>
    </row>
    <row r="293" hidden="1">
      <c r="A293" s="136">
        <f t="shared" si="10"/>
        <v>255</v>
      </c>
      <c r="B293" s="137">
        <f t="shared" si="11"/>
        <v>53461</v>
      </c>
      <c r="C293" s="138" t="str">
        <f t="shared" si="6"/>
        <v/>
      </c>
      <c r="D293" s="139">
        <f t="shared" si="12"/>
        <v>259.7222222</v>
      </c>
      <c r="E293" s="140">
        <f t="shared" si="7"/>
        <v>0</v>
      </c>
      <c r="F293" s="140">
        <f t="shared" si="8"/>
        <v>259.7222222</v>
      </c>
      <c r="G293" s="140">
        <f t="shared" si="9"/>
        <v>27270.83333</v>
      </c>
    </row>
    <row r="294" hidden="1">
      <c r="A294" s="136">
        <f t="shared" si="10"/>
        <v>256</v>
      </c>
      <c r="B294" s="137">
        <f t="shared" si="11"/>
        <v>53492</v>
      </c>
      <c r="C294" s="138" t="str">
        <f t="shared" si="6"/>
        <v/>
      </c>
      <c r="D294" s="139">
        <f t="shared" si="12"/>
        <v>259.7222222</v>
      </c>
      <c r="E294" s="140">
        <f t="shared" si="7"/>
        <v>0</v>
      </c>
      <c r="F294" s="140">
        <f t="shared" si="8"/>
        <v>259.7222222</v>
      </c>
      <c r="G294" s="140">
        <f t="shared" si="9"/>
        <v>27011.11111</v>
      </c>
    </row>
    <row r="295" hidden="1">
      <c r="A295" s="136">
        <f t="shared" si="10"/>
        <v>257</v>
      </c>
      <c r="B295" s="137">
        <f t="shared" si="11"/>
        <v>53522</v>
      </c>
      <c r="C295" s="138" t="str">
        <f t="shared" si="6"/>
        <v/>
      </c>
      <c r="D295" s="139">
        <f t="shared" si="12"/>
        <v>259.7222222</v>
      </c>
      <c r="E295" s="140">
        <f t="shared" si="7"/>
        <v>0</v>
      </c>
      <c r="F295" s="140">
        <f t="shared" si="8"/>
        <v>259.7222222</v>
      </c>
      <c r="G295" s="140">
        <f t="shared" si="9"/>
        <v>26751.38889</v>
      </c>
    </row>
    <row r="296" hidden="1">
      <c r="A296" s="136">
        <f t="shared" si="10"/>
        <v>258</v>
      </c>
      <c r="B296" s="137">
        <f t="shared" si="11"/>
        <v>53553</v>
      </c>
      <c r="C296" s="138" t="str">
        <f t="shared" si="6"/>
        <v/>
      </c>
      <c r="D296" s="139">
        <f t="shared" si="12"/>
        <v>259.7222222</v>
      </c>
      <c r="E296" s="140">
        <f t="shared" si="7"/>
        <v>0</v>
      </c>
      <c r="F296" s="140">
        <f t="shared" si="8"/>
        <v>259.7222222</v>
      </c>
      <c r="G296" s="140">
        <f t="shared" si="9"/>
        <v>26491.66667</v>
      </c>
    </row>
    <row r="297" hidden="1">
      <c r="A297" s="136">
        <f t="shared" si="10"/>
        <v>259</v>
      </c>
      <c r="B297" s="137">
        <f t="shared" si="11"/>
        <v>53584</v>
      </c>
      <c r="C297" s="138" t="str">
        <f t="shared" si="6"/>
        <v/>
      </c>
      <c r="D297" s="139">
        <f t="shared" si="12"/>
        <v>259.7222222</v>
      </c>
      <c r="E297" s="140">
        <f t="shared" si="7"/>
        <v>0</v>
      </c>
      <c r="F297" s="140">
        <f t="shared" si="8"/>
        <v>259.7222222</v>
      </c>
      <c r="G297" s="140">
        <f t="shared" si="9"/>
        <v>26231.94444</v>
      </c>
    </row>
    <row r="298" hidden="1">
      <c r="A298" s="136">
        <f t="shared" si="10"/>
        <v>260</v>
      </c>
      <c r="B298" s="137">
        <f t="shared" si="11"/>
        <v>53614</v>
      </c>
      <c r="C298" s="138" t="str">
        <f t="shared" si="6"/>
        <v/>
      </c>
      <c r="D298" s="139">
        <f t="shared" si="12"/>
        <v>259.7222222</v>
      </c>
      <c r="E298" s="140">
        <f t="shared" si="7"/>
        <v>0</v>
      </c>
      <c r="F298" s="140">
        <f t="shared" si="8"/>
        <v>259.7222222</v>
      </c>
      <c r="G298" s="140">
        <f t="shared" si="9"/>
        <v>25972.22222</v>
      </c>
    </row>
    <row r="299" hidden="1">
      <c r="A299" s="136">
        <f t="shared" si="10"/>
        <v>261</v>
      </c>
      <c r="B299" s="137">
        <f t="shared" si="11"/>
        <v>53645</v>
      </c>
      <c r="C299" s="138" t="str">
        <f t="shared" si="6"/>
        <v/>
      </c>
      <c r="D299" s="139">
        <f t="shared" si="12"/>
        <v>259.7222222</v>
      </c>
      <c r="E299" s="140">
        <f t="shared" si="7"/>
        <v>0</v>
      </c>
      <c r="F299" s="140">
        <f t="shared" si="8"/>
        <v>259.7222222</v>
      </c>
      <c r="G299" s="140">
        <f t="shared" si="9"/>
        <v>25712.5</v>
      </c>
    </row>
    <row r="300" hidden="1">
      <c r="A300" s="136">
        <f t="shared" si="10"/>
        <v>262</v>
      </c>
      <c r="B300" s="137">
        <f t="shared" si="11"/>
        <v>53675</v>
      </c>
      <c r="C300" s="138" t="str">
        <f t="shared" si="6"/>
        <v/>
      </c>
      <c r="D300" s="139">
        <f t="shared" si="12"/>
        <v>259.7222222</v>
      </c>
      <c r="E300" s="140">
        <f t="shared" si="7"/>
        <v>0</v>
      </c>
      <c r="F300" s="140">
        <f t="shared" si="8"/>
        <v>259.7222222</v>
      </c>
      <c r="G300" s="140">
        <f t="shared" si="9"/>
        <v>25452.77778</v>
      </c>
    </row>
    <row r="301" hidden="1">
      <c r="A301" s="136">
        <f t="shared" si="10"/>
        <v>263</v>
      </c>
      <c r="B301" s="137">
        <f t="shared" si="11"/>
        <v>53706</v>
      </c>
      <c r="C301" s="138" t="str">
        <f t="shared" si="6"/>
        <v/>
      </c>
      <c r="D301" s="139">
        <f t="shared" si="12"/>
        <v>259.7222222</v>
      </c>
      <c r="E301" s="140">
        <f t="shared" si="7"/>
        <v>0</v>
      </c>
      <c r="F301" s="140">
        <f t="shared" si="8"/>
        <v>259.7222222</v>
      </c>
      <c r="G301" s="140">
        <f t="shared" si="9"/>
        <v>25193.05556</v>
      </c>
    </row>
    <row r="302" hidden="1">
      <c r="A302" s="136">
        <f t="shared" si="10"/>
        <v>264</v>
      </c>
      <c r="B302" s="137">
        <f t="shared" si="11"/>
        <v>53737</v>
      </c>
      <c r="C302" s="141">
        <f t="shared" si="6"/>
        <v>22</v>
      </c>
      <c r="D302" s="139">
        <f t="shared" si="12"/>
        <v>259.7222222</v>
      </c>
      <c r="E302" s="140">
        <f t="shared" si="7"/>
        <v>0</v>
      </c>
      <c r="F302" s="140">
        <f t="shared" si="8"/>
        <v>259.7222222</v>
      </c>
      <c r="G302" s="140">
        <f t="shared" si="9"/>
        <v>24933.33333</v>
      </c>
    </row>
    <row r="303" hidden="1">
      <c r="A303" s="136">
        <f t="shared" si="10"/>
        <v>265</v>
      </c>
      <c r="B303" s="137">
        <f t="shared" si="11"/>
        <v>53765</v>
      </c>
      <c r="C303" s="138" t="str">
        <f t="shared" si="6"/>
        <v/>
      </c>
      <c r="D303" s="139">
        <f t="shared" si="12"/>
        <v>259.7222222</v>
      </c>
      <c r="E303" s="140">
        <f t="shared" si="7"/>
        <v>0</v>
      </c>
      <c r="F303" s="140">
        <f t="shared" si="8"/>
        <v>259.7222222</v>
      </c>
      <c r="G303" s="140">
        <f t="shared" si="9"/>
        <v>24673.61111</v>
      </c>
    </row>
    <row r="304" hidden="1">
      <c r="A304" s="136">
        <f t="shared" si="10"/>
        <v>266</v>
      </c>
      <c r="B304" s="137">
        <f t="shared" si="11"/>
        <v>53796</v>
      </c>
      <c r="C304" s="138" t="str">
        <f t="shared" si="6"/>
        <v/>
      </c>
      <c r="D304" s="139">
        <f t="shared" si="12"/>
        <v>259.7222222</v>
      </c>
      <c r="E304" s="140">
        <f t="shared" si="7"/>
        <v>0</v>
      </c>
      <c r="F304" s="140">
        <f t="shared" si="8"/>
        <v>259.7222222</v>
      </c>
      <c r="G304" s="140">
        <f t="shared" si="9"/>
        <v>24413.88889</v>
      </c>
    </row>
    <row r="305" hidden="1">
      <c r="A305" s="136">
        <f t="shared" si="10"/>
        <v>267</v>
      </c>
      <c r="B305" s="137">
        <f t="shared" si="11"/>
        <v>53826</v>
      </c>
      <c r="C305" s="138" t="str">
        <f t="shared" si="6"/>
        <v/>
      </c>
      <c r="D305" s="139">
        <f t="shared" si="12"/>
        <v>259.7222222</v>
      </c>
      <c r="E305" s="140">
        <f t="shared" si="7"/>
        <v>0</v>
      </c>
      <c r="F305" s="140">
        <f t="shared" si="8"/>
        <v>259.7222222</v>
      </c>
      <c r="G305" s="140">
        <f t="shared" si="9"/>
        <v>24154.16667</v>
      </c>
    </row>
    <row r="306" hidden="1">
      <c r="A306" s="136">
        <f t="shared" si="10"/>
        <v>268</v>
      </c>
      <c r="B306" s="137">
        <f t="shared" si="11"/>
        <v>53857</v>
      </c>
      <c r="C306" s="138" t="str">
        <f t="shared" si="6"/>
        <v/>
      </c>
      <c r="D306" s="139">
        <f t="shared" si="12"/>
        <v>259.7222222</v>
      </c>
      <c r="E306" s="140">
        <f t="shared" si="7"/>
        <v>0</v>
      </c>
      <c r="F306" s="140">
        <f t="shared" si="8"/>
        <v>259.7222222</v>
      </c>
      <c r="G306" s="140">
        <f t="shared" si="9"/>
        <v>23894.44444</v>
      </c>
    </row>
    <row r="307" hidden="1">
      <c r="A307" s="136">
        <f t="shared" si="10"/>
        <v>269</v>
      </c>
      <c r="B307" s="137">
        <f t="shared" si="11"/>
        <v>53887</v>
      </c>
      <c r="C307" s="138" t="str">
        <f t="shared" si="6"/>
        <v/>
      </c>
      <c r="D307" s="139">
        <f t="shared" si="12"/>
        <v>259.7222222</v>
      </c>
      <c r="E307" s="140">
        <f t="shared" si="7"/>
        <v>0</v>
      </c>
      <c r="F307" s="140">
        <f t="shared" si="8"/>
        <v>259.7222222</v>
      </c>
      <c r="G307" s="140">
        <f t="shared" si="9"/>
        <v>23634.72222</v>
      </c>
    </row>
    <row r="308" hidden="1">
      <c r="A308" s="136">
        <f t="shared" si="10"/>
        <v>270</v>
      </c>
      <c r="B308" s="137">
        <f t="shared" si="11"/>
        <v>53918</v>
      </c>
      <c r="C308" s="138" t="str">
        <f t="shared" si="6"/>
        <v/>
      </c>
      <c r="D308" s="139">
        <f t="shared" si="12"/>
        <v>259.7222222</v>
      </c>
      <c r="E308" s="140">
        <f t="shared" si="7"/>
        <v>0</v>
      </c>
      <c r="F308" s="140">
        <f t="shared" si="8"/>
        <v>259.7222222</v>
      </c>
      <c r="G308" s="140">
        <f t="shared" si="9"/>
        <v>23375</v>
      </c>
    </row>
    <row r="309" hidden="1">
      <c r="A309" s="136">
        <f t="shared" si="10"/>
        <v>271</v>
      </c>
      <c r="B309" s="137">
        <f t="shared" si="11"/>
        <v>53949</v>
      </c>
      <c r="C309" s="138" t="str">
        <f t="shared" si="6"/>
        <v/>
      </c>
      <c r="D309" s="139">
        <f t="shared" si="12"/>
        <v>259.7222222</v>
      </c>
      <c r="E309" s="140">
        <f t="shared" si="7"/>
        <v>0</v>
      </c>
      <c r="F309" s="140">
        <f t="shared" si="8"/>
        <v>259.7222222</v>
      </c>
      <c r="G309" s="140">
        <f t="shared" si="9"/>
        <v>23115.27778</v>
      </c>
    </row>
    <row r="310" hidden="1">
      <c r="A310" s="136">
        <f t="shared" si="10"/>
        <v>272</v>
      </c>
      <c r="B310" s="137">
        <f t="shared" si="11"/>
        <v>53979</v>
      </c>
      <c r="C310" s="138" t="str">
        <f t="shared" si="6"/>
        <v/>
      </c>
      <c r="D310" s="139">
        <f t="shared" si="12"/>
        <v>259.7222222</v>
      </c>
      <c r="E310" s="140">
        <f t="shared" si="7"/>
        <v>0</v>
      </c>
      <c r="F310" s="140">
        <f t="shared" si="8"/>
        <v>259.7222222</v>
      </c>
      <c r="G310" s="140">
        <f t="shared" si="9"/>
        <v>22855.55556</v>
      </c>
    </row>
    <row r="311" hidden="1">
      <c r="A311" s="136">
        <f t="shared" si="10"/>
        <v>273</v>
      </c>
      <c r="B311" s="137">
        <f t="shared" si="11"/>
        <v>54010</v>
      </c>
      <c r="C311" s="138" t="str">
        <f t="shared" si="6"/>
        <v/>
      </c>
      <c r="D311" s="139">
        <f t="shared" si="12"/>
        <v>259.7222222</v>
      </c>
      <c r="E311" s="140">
        <f t="shared" si="7"/>
        <v>0</v>
      </c>
      <c r="F311" s="140">
        <f t="shared" si="8"/>
        <v>259.7222222</v>
      </c>
      <c r="G311" s="140">
        <f t="shared" si="9"/>
        <v>22595.83333</v>
      </c>
    </row>
    <row r="312" hidden="1">
      <c r="A312" s="136">
        <f t="shared" si="10"/>
        <v>274</v>
      </c>
      <c r="B312" s="137">
        <f t="shared" si="11"/>
        <v>54040</v>
      </c>
      <c r="C312" s="138" t="str">
        <f t="shared" si="6"/>
        <v/>
      </c>
      <c r="D312" s="139">
        <f t="shared" si="12"/>
        <v>259.7222222</v>
      </c>
      <c r="E312" s="140">
        <f t="shared" si="7"/>
        <v>0</v>
      </c>
      <c r="F312" s="140">
        <f t="shared" si="8"/>
        <v>259.7222222</v>
      </c>
      <c r="G312" s="140">
        <f t="shared" si="9"/>
        <v>22336.11111</v>
      </c>
    </row>
    <row r="313" hidden="1">
      <c r="A313" s="136">
        <f t="shared" si="10"/>
        <v>275</v>
      </c>
      <c r="B313" s="137">
        <f t="shared" si="11"/>
        <v>54071</v>
      </c>
      <c r="C313" s="138" t="str">
        <f t="shared" si="6"/>
        <v/>
      </c>
      <c r="D313" s="139">
        <f t="shared" si="12"/>
        <v>259.7222222</v>
      </c>
      <c r="E313" s="140">
        <f t="shared" si="7"/>
        <v>0</v>
      </c>
      <c r="F313" s="140">
        <f t="shared" si="8"/>
        <v>259.7222222</v>
      </c>
      <c r="G313" s="140">
        <f t="shared" si="9"/>
        <v>22076.38889</v>
      </c>
    </row>
    <row r="314" hidden="1">
      <c r="A314" s="136">
        <f t="shared" si="10"/>
        <v>276</v>
      </c>
      <c r="B314" s="137">
        <f t="shared" si="11"/>
        <v>54102</v>
      </c>
      <c r="C314" s="141">
        <f t="shared" si="6"/>
        <v>23</v>
      </c>
      <c r="D314" s="139">
        <f t="shared" si="12"/>
        <v>259.7222222</v>
      </c>
      <c r="E314" s="140">
        <f t="shared" si="7"/>
        <v>0</v>
      </c>
      <c r="F314" s="140">
        <f t="shared" si="8"/>
        <v>259.7222222</v>
      </c>
      <c r="G314" s="140">
        <f t="shared" si="9"/>
        <v>21816.66667</v>
      </c>
    </row>
    <row r="315" hidden="1">
      <c r="A315" s="136">
        <f t="shared" si="10"/>
        <v>277</v>
      </c>
      <c r="B315" s="137">
        <f t="shared" si="11"/>
        <v>54131</v>
      </c>
      <c r="C315" s="138" t="str">
        <f t="shared" si="6"/>
        <v/>
      </c>
      <c r="D315" s="139">
        <f t="shared" si="12"/>
        <v>259.7222222</v>
      </c>
      <c r="E315" s="140">
        <f t="shared" si="7"/>
        <v>0</v>
      </c>
      <c r="F315" s="140">
        <f t="shared" si="8"/>
        <v>259.7222222</v>
      </c>
      <c r="G315" s="140">
        <f t="shared" si="9"/>
        <v>21556.94444</v>
      </c>
    </row>
    <row r="316" hidden="1">
      <c r="A316" s="136">
        <f t="shared" si="10"/>
        <v>278</v>
      </c>
      <c r="B316" s="137">
        <f t="shared" si="11"/>
        <v>54162</v>
      </c>
      <c r="C316" s="138" t="str">
        <f t="shared" si="6"/>
        <v/>
      </c>
      <c r="D316" s="139">
        <f t="shared" si="12"/>
        <v>259.7222222</v>
      </c>
      <c r="E316" s="140">
        <f t="shared" si="7"/>
        <v>0</v>
      </c>
      <c r="F316" s="140">
        <f t="shared" si="8"/>
        <v>259.7222222</v>
      </c>
      <c r="G316" s="140">
        <f t="shared" si="9"/>
        <v>21297.22222</v>
      </c>
    </row>
    <row r="317" hidden="1">
      <c r="A317" s="136">
        <f t="shared" si="10"/>
        <v>279</v>
      </c>
      <c r="B317" s="137">
        <f t="shared" si="11"/>
        <v>54192</v>
      </c>
      <c r="C317" s="138" t="str">
        <f t="shared" si="6"/>
        <v/>
      </c>
      <c r="D317" s="139">
        <f t="shared" si="12"/>
        <v>259.7222222</v>
      </c>
      <c r="E317" s="140">
        <f t="shared" si="7"/>
        <v>0</v>
      </c>
      <c r="F317" s="140">
        <f t="shared" si="8"/>
        <v>259.7222222</v>
      </c>
      <c r="G317" s="140">
        <f t="shared" si="9"/>
        <v>21037.5</v>
      </c>
    </row>
    <row r="318" hidden="1">
      <c r="A318" s="136">
        <f t="shared" si="10"/>
        <v>280</v>
      </c>
      <c r="B318" s="137">
        <f t="shared" si="11"/>
        <v>54223</v>
      </c>
      <c r="C318" s="138" t="str">
        <f t="shared" si="6"/>
        <v/>
      </c>
      <c r="D318" s="139">
        <f t="shared" si="12"/>
        <v>259.7222222</v>
      </c>
      <c r="E318" s="140">
        <f t="shared" si="7"/>
        <v>0</v>
      </c>
      <c r="F318" s="140">
        <f t="shared" si="8"/>
        <v>259.7222222</v>
      </c>
      <c r="G318" s="140">
        <f t="shared" si="9"/>
        <v>20777.77778</v>
      </c>
    </row>
    <row r="319" hidden="1">
      <c r="A319" s="136">
        <f t="shared" si="10"/>
        <v>281</v>
      </c>
      <c r="B319" s="137">
        <f t="shared" si="11"/>
        <v>54253</v>
      </c>
      <c r="C319" s="138" t="str">
        <f t="shared" si="6"/>
        <v/>
      </c>
      <c r="D319" s="139">
        <f t="shared" si="12"/>
        <v>259.7222222</v>
      </c>
      <c r="E319" s="140">
        <f t="shared" si="7"/>
        <v>0</v>
      </c>
      <c r="F319" s="140">
        <f t="shared" si="8"/>
        <v>259.7222222</v>
      </c>
      <c r="G319" s="140">
        <f t="shared" si="9"/>
        <v>20518.05556</v>
      </c>
    </row>
    <row r="320" hidden="1">
      <c r="A320" s="136">
        <f t="shared" si="10"/>
        <v>282</v>
      </c>
      <c r="B320" s="137">
        <f t="shared" si="11"/>
        <v>54284</v>
      </c>
      <c r="C320" s="138" t="str">
        <f t="shared" si="6"/>
        <v/>
      </c>
      <c r="D320" s="139">
        <f t="shared" si="12"/>
        <v>259.7222222</v>
      </c>
      <c r="E320" s="140">
        <f t="shared" si="7"/>
        <v>0</v>
      </c>
      <c r="F320" s="140">
        <f t="shared" si="8"/>
        <v>259.7222222</v>
      </c>
      <c r="G320" s="140">
        <f t="shared" si="9"/>
        <v>20258.33333</v>
      </c>
    </row>
    <row r="321" hidden="1">
      <c r="A321" s="136">
        <f t="shared" si="10"/>
        <v>283</v>
      </c>
      <c r="B321" s="137">
        <f t="shared" si="11"/>
        <v>54315</v>
      </c>
      <c r="C321" s="138" t="str">
        <f t="shared" si="6"/>
        <v/>
      </c>
      <c r="D321" s="139">
        <f t="shared" si="12"/>
        <v>259.7222222</v>
      </c>
      <c r="E321" s="140">
        <f t="shared" si="7"/>
        <v>0</v>
      </c>
      <c r="F321" s="140">
        <f t="shared" si="8"/>
        <v>259.7222222</v>
      </c>
      <c r="G321" s="140">
        <f t="shared" si="9"/>
        <v>19998.61111</v>
      </c>
    </row>
    <row r="322" hidden="1">
      <c r="A322" s="136">
        <f t="shared" si="10"/>
        <v>284</v>
      </c>
      <c r="B322" s="137">
        <f t="shared" si="11"/>
        <v>54345</v>
      </c>
      <c r="C322" s="138" t="str">
        <f t="shared" si="6"/>
        <v/>
      </c>
      <c r="D322" s="139">
        <f t="shared" si="12"/>
        <v>259.7222222</v>
      </c>
      <c r="E322" s="140">
        <f t="shared" si="7"/>
        <v>0</v>
      </c>
      <c r="F322" s="140">
        <f t="shared" si="8"/>
        <v>259.7222222</v>
      </c>
      <c r="G322" s="140">
        <f t="shared" si="9"/>
        <v>19738.88889</v>
      </c>
    </row>
    <row r="323" hidden="1">
      <c r="A323" s="136">
        <f t="shared" si="10"/>
        <v>285</v>
      </c>
      <c r="B323" s="137">
        <f t="shared" si="11"/>
        <v>54376</v>
      </c>
      <c r="C323" s="138" t="str">
        <f t="shared" si="6"/>
        <v/>
      </c>
      <c r="D323" s="139">
        <f t="shared" si="12"/>
        <v>259.7222222</v>
      </c>
      <c r="E323" s="140">
        <f t="shared" si="7"/>
        <v>0</v>
      </c>
      <c r="F323" s="140">
        <f t="shared" si="8"/>
        <v>259.7222222</v>
      </c>
      <c r="G323" s="140">
        <f t="shared" si="9"/>
        <v>19479.16667</v>
      </c>
    </row>
    <row r="324" hidden="1">
      <c r="A324" s="136">
        <f t="shared" si="10"/>
        <v>286</v>
      </c>
      <c r="B324" s="137">
        <f t="shared" si="11"/>
        <v>54406</v>
      </c>
      <c r="C324" s="138" t="str">
        <f t="shared" si="6"/>
        <v/>
      </c>
      <c r="D324" s="139">
        <f t="shared" si="12"/>
        <v>259.7222222</v>
      </c>
      <c r="E324" s="140">
        <f t="shared" si="7"/>
        <v>0</v>
      </c>
      <c r="F324" s="140">
        <f t="shared" si="8"/>
        <v>259.7222222</v>
      </c>
      <c r="G324" s="140">
        <f t="shared" si="9"/>
        <v>19219.44444</v>
      </c>
    </row>
    <row r="325" hidden="1">
      <c r="A325" s="136">
        <f t="shared" si="10"/>
        <v>287</v>
      </c>
      <c r="B325" s="137">
        <f t="shared" si="11"/>
        <v>54437</v>
      </c>
      <c r="C325" s="138" t="str">
        <f t="shared" si="6"/>
        <v/>
      </c>
      <c r="D325" s="139">
        <f t="shared" si="12"/>
        <v>259.7222222</v>
      </c>
      <c r="E325" s="140">
        <f t="shared" si="7"/>
        <v>0</v>
      </c>
      <c r="F325" s="140">
        <f t="shared" si="8"/>
        <v>259.7222222</v>
      </c>
      <c r="G325" s="140">
        <f t="shared" si="9"/>
        <v>18959.72222</v>
      </c>
    </row>
    <row r="326" hidden="1">
      <c r="A326" s="136">
        <f t="shared" si="10"/>
        <v>288</v>
      </c>
      <c r="B326" s="137">
        <f t="shared" si="11"/>
        <v>54468</v>
      </c>
      <c r="C326" s="141">
        <f t="shared" si="6"/>
        <v>24</v>
      </c>
      <c r="D326" s="139">
        <f t="shared" si="12"/>
        <v>259.7222222</v>
      </c>
      <c r="E326" s="140">
        <f t="shared" si="7"/>
        <v>0</v>
      </c>
      <c r="F326" s="140">
        <f t="shared" si="8"/>
        <v>259.7222222</v>
      </c>
      <c r="G326" s="140">
        <f t="shared" si="9"/>
        <v>18700</v>
      </c>
    </row>
    <row r="327" hidden="1">
      <c r="A327" s="136">
        <f t="shared" si="10"/>
        <v>289</v>
      </c>
      <c r="B327" s="137">
        <f t="shared" si="11"/>
        <v>54496</v>
      </c>
      <c r="C327" s="138" t="str">
        <f t="shared" si="6"/>
        <v/>
      </c>
      <c r="D327" s="139">
        <f t="shared" si="12"/>
        <v>259.7222222</v>
      </c>
      <c r="E327" s="140">
        <f t="shared" si="7"/>
        <v>0</v>
      </c>
      <c r="F327" s="140">
        <f t="shared" si="8"/>
        <v>259.7222222</v>
      </c>
      <c r="G327" s="140">
        <f t="shared" si="9"/>
        <v>18440.27778</v>
      </c>
    </row>
    <row r="328" hidden="1">
      <c r="A328" s="136">
        <f t="shared" si="10"/>
        <v>290</v>
      </c>
      <c r="B328" s="137">
        <f t="shared" si="11"/>
        <v>54527</v>
      </c>
      <c r="C328" s="138" t="str">
        <f t="shared" si="6"/>
        <v/>
      </c>
      <c r="D328" s="139">
        <f t="shared" si="12"/>
        <v>259.7222222</v>
      </c>
      <c r="E328" s="140">
        <f t="shared" si="7"/>
        <v>0</v>
      </c>
      <c r="F328" s="140">
        <f t="shared" si="8"/>
        <v>259.7222222</v>
      </c>
      <c r="G328" s="140">
        <f t="shared" si="9"/>
        <v>18180.55556</v>
      </c>
    </row>
    <row r="329" hidden="1">
      <c r="A329" s="136">
        <f t="shared" si="10"/>
        <v>291</v>
      </c>
      <c r="B329" s="137">
        <f t="shared" si="11"/>
        <v>54557</v>
      </c>
      <c r="C329" s="138" t="str">
        <f t="shared" si="6"/>
        <v/>
      </c>
      <c r="D329" s="139">
        <f t="shared" si="12"/>
        <v>259.7222222</v>
      </c>
      <c r="E329" s="140">
        <f t="shared" si="7"/>
        <v>0</v>
      </c>
      <c r="F329" s="140">
        <f t="shared" si="8"/>
        <v>259.7222222</v>
      </c>
      <c r="G329" s="140">
        <f t="shared" si="9"/>
        <v>17920.83333</v>
      </c>
    </row>
    <row r="330" hidden="1">
      <c r="A330" s="136">
        <f t="shared" si="10"/>
        <v>292</v>
      </c>
      <c r="B330" s="137">
        <f t="shared" si="11"/>
        <v>54588</v>
      </c>
      <c r="C330" s="138" t="str">
        <f t="shared" si="6"/>
        <v/>
      </c>
      <c r="D330" s="139">
        <f t="shared" si="12"/>
        <v>259.7222222</v>
      </c>
      <c r="E330" s="140">
        <f t="shared" si="7"/>
        <v>0</v>
      </c>
      <c r="F330" s="140">
        <f t="shared" si="8"/>
        <v>259.7222222</v>
      </c>
      <c r="G330" s="140">
        <f t="shared" si="9"/>
        <v>17661.11111</v>
      </c>
    </row>
    <row r="331" hidden="1">
      <c r="A331" s="136">
        <f t="shared" si="10"/>
        <v>293</v>
      </c>
      <c r="B331" s="137">
        <f t="shared" si="11"/>
        <v>54618</v>
      </c>
      <c r="C331" s="138" t="str">
        <f t="shared" si="6"/>
        <v/>
      </c>
      <c r="D331" s="139">
        <f t="shared" si="12"/>
        <v>259.7222222</v>
      </c>
      <c r="E331" s="140">
        <f t="shared" si="7"/>
        <v>0</v>
      </c>
      <c r="F331" s="140">
        <f t="shared" si="8"/>
        <v>259.7222222</v>
      </c>
      <c r="G331" s="140">
        <f t="shared" si="9"/>
        <v>17401.38889</v>
      </c>
    </row>
    <row r="332" hidden="1">
      <c r="A332" s="136">
        <f t="shared" si="10"/>
        <v>294</v>
      </c>
      <c r="B332" s="137">
        <f t="shared" si="11"/>
        <v>54649</v>
      </c>
      <c r="C332" s="138" t="str">
        <f t="shared" si="6"/>
        <v/>
      </c>
      <c r="D332" s="139">
        <f t="shared" si="12"/>
        <v>259.7222222</v>
      </c>
      <c r="E332" s="140">
        <f t="shared" si="7"/>
        <v>0</v>
      </c>
      <c r="F332" s="140">
        <f t="shared" si="8"/>
        <v>259.7222222</v>
      </c>
      <c r="G332" s="140">
        <f t="shared" si="9"/>
        <v>17141.66667</v>
      </c>
    </row>
    <row r="333" hidden="1">
      <c r="A333" s="136">
        <f t="shared" si="10"/>
        <v>295</v>
      </c>
      <c r="B333" s="137">
        <f t="shared" si="11"/>
        <v>54680</v>
      </c>
      <c r="C333" s="138" t="str">
        <f t="shared" si="6"/>
        <v/>
      </c>
      <c r="D333" s="139">
        <f t="shared" si="12"/>
        <v>259.7222222</v>
      </c>
      <c r="E333" s="140">
        <f t="shared" si="7"/>
        <v>0</v>
      </c>
      <c r="F333" s="140">
        <f t="shared" si="8"/>
        <v>259.7222222</v>
      </c>
      <c r="G333" s="140">
        <f t="shared" si="9"/>
        <v>16881.94444</v>
      </c>
    </row>
    <row r="334" hidden="1">
      <c r="A334" s="136">
        <f t="shared" si="10"/>
        <v>296</v>
      </c>
      <c r="B334" s="137">
        <f t="shared" si="11"/>
        <v>54710</v>
      </c>
      <c r="C334" s="138" t="str">
        <f t="shared" si="6"/>
        <v/>
      </c>
      <c r="D334" s="139">
        <f t="shared" si="12"/>
        <v>259.7222222</v>
      </c>
      <c r="E334" s="140">
        <f t="shared" si="7"/>
        <v>0</v>
      </c>
      <c r="F334" s="140">
        <f t="shared" si="8"/>
        <v>259.7222222</v>
      </c>
      <c r="G334" s="140">
        <f t="shared" si="9"/>
        <v>16622.22222</v>
      </c>
    </row>
    <row r="335" hidden="1">
      <c r="A335" s="136">
        <f t="shared" si="10"/>
        <v>297</v>
      </c>
      <c r="B335" s="137">
        <f t="shared" si="11"/>
        <v>54741</v>
      </c>
      <c r="C335" s="138" t="str">
        <f t="shared" si="6"/>
        <v/>
      </c>
      <c r="D335" s="139">
        <f t="shared" si="12"/>
        <v>259.7222222</v>
      </c>
      <c r="E335" s="140">
        <f t="shared" si="7"/>
        <v>0</v>
      </c>
      <c r="F335" s="140">
        <f t="shared" si="8"/>
        <v>259.7222222</v>
      </c>
      <c r="G335" s="140">
        <f t="shared" si="9"/>
        <v>16362.5</v>
      </c>
    </row>
    <row r="336" hidden="1">
      <c r="A336" s="136">
        <f t="shared" si="10"/>
        <v>298</v>
      </c>
      <c r="B336" s="137">
        <f t="shared" si="11"/>
        <v>54771</v>
      </c>
      <c r="C336" s="138" t="str">
        <f t="shared" si="6"/>
        <v/>
      </c>
      <c r="D336" s="139">
        <f t="shared" si="12"/>
        <v>259.7222222</v>
      </c>
      <c r="E336" s="140">
        <f t="shared" si="7"/>
        <v>0</v>
      </c>
      <c r="F336" s="140">
        <f t="shared" si="8"/>
        <v>259.7222222</v>
      </c>
      <c r="G336" s="140">
        <f t="shared" si="9"/>
        <v>16102.77778</v>
      </c>
    </row>
    <row r="337" hidden="1">
      <c r="A337" s="136">
        <f t="shared" si="10"/>
        <v>299</v>
      </c>
      <c r="B337" s="137">
        <f t="shared" si="11"/>
        <v>54802</v>
      </c>
      <c r="C337" s="138" t="str">
        <f t="shared" si="6"/>
        <v/>
      </c>
      <c r="D337" s="139">
        <f t="shared" si="12"/>
        <v>259.7222222</v>
      </c>
      <c r="E337" s="140">
        <f t="shared" si="7"/>
        <v>0</v>
      </c>
      <c r="F337" s="140">
        <f t="shared" si="8"/>
        <v>259.7222222</v>
      </c>
      <c r="G337" s="140">
        <f t="shared" si="9"/>
        <v>15843.05556</v>
      </c>
    </row>
    <row r="338" hidden="1">
      <c r="A338" s="136">
        <f t="shared" si="10"/>
        <v>300</v>
      </c>
      <c r="B338" s="137">
        <f t="shared" si="11"/>
        <v>54833</v>
      </c>
      <c r="C338" s="141">
        <f t="shared" si="6"/>
        <v>25</v>
      </c>
      <c r="D338" s="139">
        <f t="shared" si="12"/>
        <v>259.7222222</v>
      </c>
      <c r="E338" s="140">
        <f t="shared" si="7"/>
        <v>0</v>
      </c>
      <c r="F338" s="140">
        <f t="shared" si="8"/>
        <v>259.7222222</v>
      </c>
      <c r="G338" s="140">
        <f t="shared" si="9"/>
        <v>15583.33333</v>
      </c>
    </row>
    <row r="339" hidden="1">
      <c r="A339" s="136">
        <f t="shared" si="10"/>
        <v>301</v>
      </c>
      <c r="B339" s="137">
        <f t="shared" si="11"/>
        <v>54861</v>
      </c>
      <c r="C339" s="138" t="str">
        <f t="shared" si="6"/>
        <v/>
      </c>
      <c r="D339" s="139">
        <f t="shared" si="12"/>
        <v>259.7222222</v>
      </c>
      <c r="E339" s="140">
        <f t="shared" si="7"/>
        <v>0</v>
      </c>
      <c r="F339" s="140">
        <f t="shared" si="8"/>
        <v>259.7222222</v>
      </c>
      <c r="G339" s="140">
        <f t="shared" si="9"/>
        <v>15323.61111</v>
      </c>
    </row>
    <row r="340" hidden="1">
      <c r="A340" s="136">
        <f t="shared" si="10"/>
        <v>302</v>
      </c>
      <c r="B340" s="137">
        <f t="shared" si="11"/>
        <v>54892</v>
      </c>
      <c r="C340" s="138" t="str">
        <f t="shared" si="6"/>
        <v/>
      </c>
      <c r="D340" s="139">
        <f t="shared" si="12"/>
        <v>259.7222222</v>
      </c>
      <c r="E340" s="140">
        <f t="shared" si="7"/>
        <v>0</v>
      </c>
      <c r="F340" s="140">
        <f t="shared" si="8"/>
        <v>259.7222222</v>
      </c>
      <c r="G340" s="140">
        <f t="shared" si="9"/>
        <v>15063.88889</v>
      </c>
    </row>
    <row r="341" hidden="1">
      <c r="A341" s="136">
        <f t="shared" si="10"/>
        <v>303</v>
      </c>
      <c r="B341" s="137">
        <f t="shared" si="11"/>
        <v>54922</v>
      </c>
      <c r="C341" s="138" t="str">
        <f t="shared" si="6"/>
        <v/>
      </c>
      <c r="D341" s="139">
        <f t="shared" si="12"/>
        <v>259.7222222</v>
      </c>
      <c r="E341" s="140">
        <f t="shared" si="7"/>
        <v>0</v>
      </c>
      <c r="F341" s="140">
        <f t="shared" si="8"/>
        <v>259.7222222</v>
      </c>
      <c r="G341" s="140">
        <f t="shared" si="9"/>
        <v>14804.16667</v>
      </c>
    </row>
    <row r="342" hidden="1">
      <c r="A342" s="136">
        <f t="shared" si="10"/>
        <v>304</v>
      </c>
      <c r="B342" s="137">
        <f t="shared" si="11"/>
        <v>54953</v>
      </c>
      <c r="C342" s="138" t="str">
        <f t="shared" si="6"/>
        <v/>
      </c>
      <c r="D342" s="139">
        <f t="shared" si="12"/>
        <v>259.7222222</v>
      </c>
      <c r="E342" s="140">
        <f t="shared" si="7"/>
        <v>0</v>
      </c>
      <c r="F342" s="140">
        <f t="shared" si="8"/>
        <v>259.7222222</v>
      </c>
      <c r="G342" s="140">
        <f t="shared" si="9"/>
        <v>14544.44444</v>
      </c>
    </row>
    <row r="343" hidden="1">
      <c r="A343" s="136">
        <f t="shared" si="10"/>
        <v>305</v>
      </c>
      <c r="B343" s="137">
        <f t="shared" si="11"/>
        <v>54983</v>
      </c>
      <c r="C343" s="138" t="str">
        <f t="shared" si="6"/>
        <v/>
      </c>
      <c r="D343" s="139">
        <f t="shared" si="12"/>
        <v>259.7222222</v>
      </c>
      <c r="E343" s="140">
        <f t="shared" si="7"/>
        <v>0</v>
      </c>
      <c r="F343" s="140">
        <f t="shared" si="8"/>
        <v>259.7222222</v>
      </c>
      <c r="G343" s="140">
        <f t="shared" si="9"/>
        <v>14284.72222</v>
      </c>
    </row>
    <row r="344" hidden="1">
      <c r="A344" s="136">
        <f t="shared" si="10"/>
        <v>306</v>
      </c>
      <c r="B344" s="137">
        <f t="shared" si="11"/>
        <v>55014</v>
      </c>
      <c r="C344" s="138" t="str">
        <f t="shared" si="6"/>
        <v/>
      </c>
      <c r="D344" s="139">
        <f t="shared" si="12"/>
        <v>259.7222222</v>
      </c>
      <c r="E344" s="140">
        <f t="shared" si="7"/>
        <v>0</v>
      </c>
      <c r="F344" s="140">
        <f t="shared" si="8"/>
        <v>259.7222222</v>
      </c>
      <c r="G344" s="140">
        <f t="shared" si="9"/>
        <v>14025</v>
      </c>
    </row>
    <row r="345" hidden="1">
      <c r="A345" s="136">
        <f t="shared" si="10"/>
        <v>307</v>
      </c>
      <c r="B345" s="137">
        <f t="shared" si="11"/>
        <v>55045</v>
      </c>
      <c r="C345" s="138" t="str">
        <f t="shared" si="6"/>
        <v/>
      </c>
      <c r="D345" s="139">
        <f t="shared" si="12"/>
        <v>259.7222222</v>
      </c>
      <c r="E345" s="140">
        <f t="shared" si="7"/>
        <v>0</v>
      </c>
      <c r="F345" s="140">
        <f t="shared" si="8"/>
        <v>259.7222222</v>
      </c>
      <c r="G345" s="140">
        <f t="shared" si="9"/>
        <v>13765.27778</v>
      </c>
    </row>
    <row r="346" hidden="1">
      <c r="A346" s="136">
        <f t="shared" si="10"/>
        <v>308</v>
      </c>
      <c r="B346" s="137">
        <f t="shared" si="11"/>
        <v>55075</v>
      </c>
      <c r="C346" s="138" t="str">
        <f t="shared" si="6"/>
        <v/>
      </c>
      <c r="D346" s="139">
        <f t="shared" si="12"/>
        <v>259.7222222</v>
      </c>
      <c r="E346" s="140">
        <f t="shared" si="7"/>
        <v>0</v>
      </c>
      <c r="F346" s="140">
        <f t="shared" si="8"/>
        <v>259.7222222</v>
      </c>
      <c r="G346" s="140">
        <f t="shared" si="9"/>
        <v>13505.55556</v>
      </c>
    </row>
    <row r="347" hidden="1">
      <c r="A347" s="136">
        <f t="shared" si="10"/>
        <v>309</v>
      </c>
      <c r="B347" s="137">
        <f t="shared" si="11"/>
        <v>55106</v>
      </c>
      <c r="C347" s="138" t="str">
        <f t="shared" si="6"/>
        <v/>
      </c>
      <c r="D347" s="139">
        <f t="shared" si="12"/>
        <v>259.7222222</v>
      </c>
      <c r="E347" s="140">
        <f t="shared" si="7"/>
        <v>0</v>
      </c>
      <c r="F347" s="140">
        <f t="shared" si="8"/>
        <v>259.7222222</v>
      </c>
      <c r="G347" s="140">
        <f t="shared" si="9"/>
        <v>13245.83333</v>
      </c>
    </row>
    <row r="348" hidden="1">
      <c r="A348" s="136">
        <f t="shared" si="10"/>
        <v>310</v>
      </c>
      <c r="B348" s="137">
        <f t="shared" si="11"/>
        <v>55136</v>
      </c>
      <c r="C348" s="138" t="str">
        <f t="shared" si="6"/>
        <v/>
      </c>
      <c r="D348" s="139">
        <f t="shared" si="12"/>
        <v>259.7222222</v>
      </c>
      <c r="E348" s="140">
        <f t="shared" si="7"/>
        <v>0</v>
      </c>
      <c r="F348" s="140">
        <f t="shared" si="8"/>
        <v>259.7222222</v>
      </c>
      <c r="G348" s="140">
        <f t="shared" si="9"/>
        <v>12986.11111</v>
      </c>
    </row>
    <row r="349" hidden="1">
      <c r="A349" s="136">
        <f t="shared" si="10"/>
        <v>311</v>
      </c>
      <c r="B349" s="137">
        <f t="shared" si="11"/>
        <v>55167</v>
      </c>
      <c r="C349" s="138" t="str">
        <f t="shared" si="6"/>
        <v/>
      </c>
      <c r="D349" s="139">
        <f t="shared" si="12"/>
        <v>259.7222222</v>
      </c>
      <c r="E349" s="140">
        <f t="shared" si="7"/>
        <v>0</v>
      </c>
      <c r="F349" s="140">
        <f t="shared" si="8"/>
        <v>259.7222222</v>
      </c>
      <c r="G349" s="140">
        <f t="shared" si="9"/>
        <v>12726.38889</v>
      </c>
    </row>
    <row r="350" hidden="1">
      <c r="A350" s="136">
        <f t="shared" si="10"/>
        <v>312</v>
      </c>
      <c r="B350" s="137">
        <f t="shared" si="11"/>
        <v>55198</v>
      </c>
      <c r="C350" s="141">
        <f t="shared" si="6"/>
        <v>26</v>
      </c>
      <c r="D350" s="139">
        <f t="shared" si="12"/>
        <v>259.7222222</v>
      </c>
      <c r="E350" s="140">
        <f t="shared" si="7"/>
        <v>0</v>
      </c>
      <c r="F350" s="140">
        <f t="shared" si="8"/>
        <v>259.7222222</v>
      </c>
      <c r="G350" s="140">
        <f t="shared" si="9"/>
        <v>12466.66667</v>
      </c>
    </row>
    <row r="351" hidden="1">
      <c r="A351" s="136">
        <f t="shared" si="10"/>
        <v>313</v>
      </c>
      <c r="B351" s="137">
        <f t="shared" si="11"/>
        <v>55226</v>
      </c>
      <c r="C351" s="138" t="str">
        <f t="shared" si="6"/>
        <v/>
      </c>
      <c r="D351" s="139">
        <f t="shared" si="12"/>
        <v>259.7222222</v>
      </c>
      <c r="E351" s="140">
        <f t="shared" si="7"/>
        <v>0</v>
      </c>
      <c r="F351" s="140">
        <f t="shared" si="8"/>
        <v>259.7222222</v>
      </c>
      <c r="G351" s="140">
        <f t="shared" si="9"/>
        <v>12206.94444</v>
      </c>
    </row>
    <row r="352" hidden="1">
      <c r="A352" s="136">
        <f t="shared" si="10"/>
        <v>314</v>
      </c>
      <c r="B352" s="137">
        <f t="shared" si="11"/>
        <v>55257</v>
      </c>
      <c r="C352" s="138" t="str">
        <f t="shared" si="6"/>
        <v/>
      </c>
      <c r="D352" s="139">
        <f t="shared" si="12"/>
        <v>259.7222222</v>
      </c>
      <c r="E352" s="140">
        <f t="shared" si="7"/>
        <v>0</v>
      </c>
      <c r="F352" s="140">
        <f t="shared" si="8"/>
        <v>259.7222222</v>
      </c>
      <c r="G352" s="140">
        <f t="shared" si="9"/>
        <v>11947.22222</v>
      </c>
    </row>
    <row r="353" hidden="1">
      <c r="A353" s="136">
        <f t="shared" si="10"/>
        <v>315</v>
      </c>
      <c r="B353" s="137">
        <f t="shared" si="11"/>
        <v>55287</v>
      </c>
      <c r="C353" s="138" t="str">
        <f t="shared" si="6"/>
        <v/>
      </c>
      <c r="D353" s="139">
        <f t="shared" si="12"/>
        <v>259.7222222</v>
      </c>
      <c r="E353" s="140">
        <f t="shared" si="7"/>
        <v>0</v>
      </c>
      <c r="F353" s="140">
        <f t="shared" si="8"/>
        <v>259.7222222</v>
      </c>
      <c r="G353" s="140">
        <f t="shared" si="9"/>
        <v>11687.5</v>
      </c>
    </row>
    <row r="354" hidden="1">
      <c r="A354" s="136">
        <f t="shared" si="10"/>
        <v>316</v>
      </c>
      <c r="B354" s="137">
        <f t="shared" si="11"/>
        <v>55318</v>
      </c>
      <c r="C354" s="138" t="str">
        <f t="shared" si="6"/>
        <v/>
      </c>
      <c r="D354" s="139">
        <f t="shared" si="12"/>
        <v>259.7222222</v>
      </c>
      <c r="E354" s="140">
        <f t="shared" si="7"/>
        <v>0</v>
      </c>
      <c r="F354" s="140">
        <f t="shared" si="8"/>
        <v>259.7222222</v>
      </c>
      <c r="G354" s="140">
        <f t="shared" si="9"/>
        <v>11427.77778</v>
      </c>
    </row>
    <row r="355" hidden="1">
      <c r="A355" s="136">
        <f t="shared" si="10"/>
        <v>317</v>
      </c>
      <c r="B355" s="137">
        <f t="shared" si="11"/>
        <v>55348</v>
      </c>
      <c r="C355" s="138" t="str">
        <f t="shared" si="6"/>
        <v/>
      </c>
      <c r="D355" s="139">
        <f t="shared" si="12"/>
        <v>259.7222222</v>
      </c>
      <c r="E355" s="140">
        <f t="shared" si="7"/>
        <v>0</v>
      </c>
      <c r="F355" s="140">
        <f t="shared" si="8"/>
        <v>259.7222222</v>
      </c>
      <c r="G355" s="140">
        <f t="shared" si="9"/>
        <v>11168.05556</v>
      </c>
    </row>
    <row r="356" hidden="1">
      <c r="A356" s="136">
        <f t="shared" si="10"/>
        <v>318</v>
      </c>
      <c r="B356" s="137">
        <f t="shared" si="11"/>
        <v>55379</v>
      </c>
      <c r="C356" s="138" t="str">
        <f t="shared" si="6"/>
        <v/>
      </c>
      <c r="D356" s="139">
        <f t="shared" si="12"/>
        <v>259.7222222</v>
      </c>
      <c r="E356" s="140">
        <f t="shared" si="7"/>
        <v>0</v>
      </c>
      <c r="F356" s="140">
        <f t="shared" si="8"/>
        <v>259.7222222</v>
      </c>
      <c r="G356" s="140">
        <f t="shared" si="9"/>
        <v>10908.33333</v>
      </c>
    </row>
    <row r="357" hidden="1">
      <c r="A357" s="136">
        <f t="shared" si="10"/>
        <v>319</v>
      </c>
      <c r="B357" s="137">
        <f t="shared" si="11"/>
        <v>55410</v>
      </c>
      <c r="C357" s="138" t="str">
        <f t="shared" si="6"/>
        <v/>
      </c>
      <c r="D357" s="139">
        <f t="shared" si="12"/>
        <v>259.7222222</v>
      </c>
      <c r="E357" s="140">
        <f t="shared" si="7"/>
        <v>0</v>
      </c>
      <c r="F357" s="140">
        <f t="shared" si="8"/>
        <v>259.7222222</v>
      </c>
      <c r="G357" s="140">
        <f t="shared" si="9"/>
        <v>10648.61111</v>
      </c>
    </row>
    <row r="358" hidden="1">
      <c r="A358" s="136">
        <f t="shared" si="10"/>
        <v>320</v>
      </c>
      <c r="B358" s="137">
        <f t="shared" si="11"/>
        <v>55440</v>
      </c>
      <c r="C358" s="138" t="str">
        <f t="shared" si="6"/>
        <v/>
      </c>
      <c r="D358" s="139">
        <f t="shared" si="12"/>
        <v>259.7222222</v>
      </c>
      <c r="E358" s="140">
        <f t="shared" si="7"/>
        <v>0</v>
      </c>
      <c r="F358" s="140">
        <f t="shared" si="8"/>
        <v>259.7222222</v>
      </c>
      <c r="G358" s="140">
        <f t="shared" si="9"/>
        <v>10388.88889</v>
      </c>
    </row>
    <row r="359" hidden="1">
      <c r="A359" s="136">
        <f t="shared" si="10"/>
        <v>321</v>
      </c>
      <c r="B359" s="137">
        <f t="shared" si="11"/>
        <v>55471</v>
      </c>
      <c r="C359" s="138" t="str">
        <f t="shared" si="6"/>
        <v/>
      </c>
      <c r="D359" s="139">
        <f t="shared" si="12"/>
        <v>259.7222222</v>
      </c>
      <c r="E359" s="140">
        <f t="shared" si="7"/>
        <v>0</v>
      </c>
      <c r="F359" s="140">
        <f t="shared" si="8"/>
        <v>259.7222222</v>
      </c>
      <c r="G359" s="140">
        <f t="shared" si="9"/>
        <v>10129.16667</v>
      </c>
    </row>
    <row r="360" hidden="1">
      <c r="A360" s="136">
        <f t="shared" si="10"/>
        <v>322</v>
      </c>
      <c r="B360" s="137">
        <f t="shared" si="11"/>
        <v>55501</v>
      </c>
      <c r="C360" s="138" t="str">
        <f t="shared" si="6"/>
        <v/>
      </c>
      <c r="D360" s="139">
        <f t="shared" si="12"/>
        <v>259.7222222</v>
      </c>
      <c r="E360" s="140">
        <f t="shared" si="7"/>
        <v>0</v>
      </c>
      <c r="F360" s="140">
        <f t="shared" si="8"/>
        <v>259.7222222</v>
      </c>
      <c r="G360" s="140">
        <f t="shared" si="9"/>
        <v>9869.444444</v>
      </c>
    </row>
    <row r="361" hidden="1">
      <c r="A361" s="136">
        <f t="shared" si="10"/>
        <v>323</v>
      </c>
      <c r="B361" s="137">
        <f t="shared" si="11"/>
        <v>55532</v>
      </c>
      <c r="C361" s="138" t="str">
        <f t="shared" si="6"/>
        <v/>
      </c>
      <c r="D361" s="139">
        <f t="shared" si="12"/>
        <v>259.7222222</v>
      </c>
      <c r="E361" s="140">
        <f t="shared" si="7"/>
        <v>0</v>
      </c>
      <c r="F361" s="140">
        <f t="shared" si="8"/>
        <v>259.7222222</v>
      </c>
      <c r="G361" s="140">
        <f t="shared" si="9"/>
        <v>9609.722222</v>
      </c>
    </row>
    <row r="362" hidden="1">
      <c r="A362" s="136">
        <f t="shared" si="10"/>
        <v>324</v>
      </c>
      <c r="B362" s="137">
        <f t="shared" si="11"/>
        <v>55563</v>
      </c>
      <c r="C362" s="141">
        <f t="shared" si="6"/>
        <v>27</v>
      </c>
      <c r="D362" s="139">
        <f t="shared" si="12"/>
        <v>259.7222222</v>
      </c>
      <c r="E362" s="140">
        <f t="shared" si="7"/>
        <v>0</v>
      </c>
      <c r="F362" s="140">
        <f t="shared" si="8"/>
        <v>259.7222222</v>
      </c>
      <c r="G362" s="140">
        <f t="shared" si="9"/>
        <v>9350</v>
      </c>
    </row>
    <row r="363" hidden="1">
      <c r="A363" s="136">
        <f t="shared" si="10"/>
        <v>325</v>
      </c>
      <c r="B363" s="137">
        <f t="shared" si="11"/>
        <v>55592</v>
      </c>
      <c r="C363" s="138" t="str">
        <f t="shared" si="6"/>
        <v/>
      </c>
      <c r="D363" s="139">
        <f t="shared" si="12"/>
        <v>259.7222222</v>
      </c>
      <c r="E363" s="140">
        <f t="shared" si="7"/>
        <v>0</v>
      </c>
      <c r="F363" s="140">
        <f t="shared" si="8"/>
        <v>259.7222222</v>
      </c>
      <c r="G363" s="140">
        <f t="shared" si="9"/>
        <v>9090.277778</v>
      </c>
    </row>
    <row r="364" hidden="1">
      <c r="A364" s="136">
        <f t="shared" si="10"/>
        <v>326</v>
      </c>
      <c r="B364" s="137">
        <f t="shared" si="11"/>
        <v>55623</v>
      </c>
      <c r="C364" s="138" t="str">
        <f t="shared" si="6"/>
        <v/>
      </c>
      <c r="D364" s="139">
        <f t="shared" si="12"/>
        <v>259.7222222</v>
      </c>
      <c r="E364" s="140">
        <f t="shared" si="7"/>
        <v>0</v>
      </c>
      <c r="F364" s="140">
        <f t="shared" si="8"/>
        <v>259.7222222</v>
      </c>
      <c r="G364" s="140">
        <f t="shared" si="9"/>
        <v>8830.555556</v>
      </c>
    </row>
    <row r="365" hidden="1">
      <c r="A365" s="136">
        <f t="shared" si="10"/>
        <v>327</v>
      </c>
      <c r="B365" s="137">
        <f t="shared" si="11"/>
        <v>55653</v>
      </c>
      <c r="C365" s="138" t="str">
        <f t="shared" si="6"/>
        <v/>
      </c>
      <c r="D365" s="139">
        <f t="shared" si="12"/>
        <v>259.7222222</v>
      </c>
      <c r="E365" s="140">
        <f t="shared" si="7"/>
        <v>0</v>
      </c>
      <c r="F365" s="140">
        <f t="shared" si="8"/>
        <v>259.7222222</v>
      </c>
      <c r="G365" s="140">
        <f t="shared" si="9"/>
        <v>8570.833333</v>
      </c>
    </row>
    <row r="366" hidden="1">
      <c r="A366" s="136">
        <f t="shared" si="10"/>
        <v>328</v>
      </c>
      <c r="B366" s="137">
        <f t="shared" si="11"/>
        <v>55684</v>
      </c>
      <c r="C366" s="138" t="str">
        <f t="shared" si="6"/>
        <v/>
      </c>
      <c r="D366" s="139">
        <f t="shared" si="12"/>
        <v>259.7222222</v>
      </c>
      <c r="E366" s="140">
        <f t="shared" si="7"/>
        <v>0</v>
      </c>
      <c r="F366" s="140">
        <f t="shared" si="8"/>
        <v>259.7222222</v>
      </c>
      <c r="G366" s="140">
        <f t="shared" si="9"/>
        <v>8311.111111</v>
      </c>
    </row>
    <row r="367" hidden="1">
      <c r="A367" s="136">
        <f t="shared" si="10"/>
        <v>329</v>
      </c>
      <c r="B367" s="137">
        <f t="shared" si="11"/>
        <v>55714</v>
      </c>
      <c r="C367" s="138" t="str">
        <f t="shared" si="6"/>
        <v/>
      </c>
      <c r="D367" s="139">
        <f t="shared" si="12"/>
        <v>259.7222222</v>
      </c>
      <c r="E367" s="140">
        <f t="shared" si="7"/>
        <v>0</v>
      </c>
      <c r="F367" s="140">
        <f t="shared" si="8"/>
        <v>259.7222222</v>
      </c>
      <c r="G367" s="140">
        <f t="shared" si="9"/>
        <v>8051.388889</v>
      </c>
    </row>
    <row r="368" hidden="1">
      <c r="A368" s="136">
        <f t="shared" si="10"/>
        <v>330</v>
      </c>
      <c r="B368" s="137">
        <f t="shared" si="11"/>
        <v>55745</v>
      </c>
      <c r="C368" s="138" t="str">
        <f t="shared" si="6"/>
        <v/>
      </c>
      <c r="D368" s="139">
        <f t="shared" si="12"/>
        <v>259.7222222</v>
      </c>
      <c r="E368" s="140">
        <f t="shared" si="7"/>
        <v>0</v>
      </c>
      <c r="F368" s="140">
        <f t="shared" si="8"/>
        <v>259.7222222</v>
      </c>
      <c r="G368" s="140">
        <f t="shared" si="9"/>
        <v>7791.666667</v>
      </c>
    </row>
    <row r="369" hidden="1">
      <c r="A369" s="136">
        <f t="shared" si="10"/>
        <v>331</v>
      </c>
      <c r="B369" s="137">
        <f t="shared" si="11"/>
        <v>55776</v>
      </c>
      <c r="C369" s="138" t="str">
        <f t="shared" si="6"/>
        <v/>
      </c>
      <c r="D369" s="139">
        <f t="shared" si="12"/>
        <v>259.7222222</v>
      </c>
      <c r="E369" s="140">
        <f t="shared" si="7"/>
        <v>0</v>
      </c>
      <c r="F369" s="140">
        <f t="shared" si="8"/>
        <v>259.7222222</v>
      </c>
      <c r="G369" s="140">
        <f t="shared" si="9"/>
        <v>7531.944444</v>
      </c>
    </row>
    <row r="370" hidden="1">
      <c r="A370" s="136">
        <f t="shared" si="10"/>
        <v>332</v>
      </c>
      <c r="B370" s="137">
        <f t="shared" si="11"/>
        <v>55806</v>
      </c>
      <c r="C370" s="138" t="str">
        <f t="shared" si="6"/>
        <v/>
      </c>
      <c r="D370" s="139">
        <f t="shared" si="12"/>
        <v>259.7222222</v>
      </c>
      <c r="E370" s="140">
        <f t="shared" si="7"/>
        <v>0</v>
      </c>
      <c r="F370" s="140">
        <f t="shared" si="8"/>
        <v>259.7222222</v>
      </c>
      <c r="G370" s="140">
        <f t="shared" si="9"/>
        <v>7272.222222</v>
      </c>
    </row>
    <row r="371" hidden="1">
      <c r="A371" s="136">
        <f t="shared" si="10"/>
        <v>333</v>
      </c>
      <c r="B371" s="137">
        <f t="shared" si="11"/>
        <v>55837</v>
      </c>
      <c r="C371" s="138" t="str">
        <f t="shared" si="6"/>
        <v/>
      </c>
      <c r="D371" s="139">
        <f t="shared" si="12"/>
        <v>259.7222222</v>
      </c>
      <c r="E371" s="140">
        <f t="shared" si="7"/>
        <v>0</v>
      </c>
      <c r="F371" s="140">
        <f t="shared" si="8"/>
        <v>259.7222222</v>
      </c>
      <c r="G371" s="140">
        <f t="shared" si="9"/>
        <v>7012.5</v>
      </c>
    </row>
    <row r="372" hidden="1">
      <c r="A372" s="136">
        <f t="shared" si="10"/>
        <v>334</v>
      </c>
      <c r="B372" s="137">
        <f t="shared" si="11"/>
        <v>55867</v>
      </c>
      <c r="C372" s="138" t="str">
        <f t="shared" si="6"/>
        <v/>
      </c>
      <c r="D372" s="139">
        <f t="shared" si="12"/>
        <v>259.7222222</v>
      </c>
      <c r="E372" s="140">
        <f t="shared" si="7"/>
        <v>0</v>
      </c>
      <c r="F372" s="140">
        <f t="shared" si="8"/>
        <v>259.7222222</v>
      </c>
      <c r="G372" s="140">
        <f t="shared" si="9"/>
        <v>6752.777778</v>
      </c>
    </row>
    <row r="373" hidden="1">
      <c r="A373" s="136">
        <f t="shared" si="10"/>
        <v>335</v>
      </c>
      <c r="B373" s="137">
        <f t="shared" si="11"/>
        <v>55898</v>
      </c>
      <c r="C373" s="138" t="str">
        <f t="shared" si="6"/>
        <v/>
      </c>
      <c r="D373" s="139">
        <f t="shared" si="12"/>
        <v>259.7222222</v>
      </c>
      <c r="E373" s="140">
        <f t="shared" si="7"/>
        <v>0</v>
      </c>
      <c r="F373" s="140">
        <f t="shared" si="8"/>
        <v>259.7222222</v>
      </c>
      <c r="G373" s="140">
        <f t="shared" si="9"/>
        <v>6493.055556</v>
      </c>
    </row>
    <row r="374" hidden="1">
      <c r="A374" s="136">
        <f t="shared" si="10"/>
        <v>336</v>
      </c>
      <c r="B374" s="137">
        <f t="shared" si="11"/>
        <v>55929</v>
      </c>
      <c r="C374" s="141">
        <f t="shared" si="6"/>
        <v>28</v>
      </c>
      <c r="D374" s="139">
        <f t="shared" si="12"/>
        <v>259.7222222</v>
      </c>
      <c r="E374" s="140">
        <f t="shared" si="7"/>
        <v>0</v>
      </c>
      <c r="F374" s="140">
        <f t="shared" si="8"/>
        <v>259.7222222</v>
      </c>
      <c r="G374" s="140">
        <f t="shared" si="9"/>
        <v>6233.333333</v>
      </c>
    </row>
    <row r="375" hidden="1">
      <c r="A375" s="136">
        <f t="shared" si="10"/>
        <v>337</v>
      </c>
      <c r="B375" s="137">
        <f t="shared" si="11"/>
        <v>55957</v>
      </c>
      <c r="C375" s="138" t="str">
        <f t="shared" si="6"/>
        <v/>
      </c>
      <c r="D375" s="139">
        <f t="shared" si="12"/>
        <v>259.7222222</v>
      </c>
      <c r="E375" s="140">
        <f t="shared" si="7"/>
        <v>0</v>
      </c>
      <c r="F375" s="140">
        <f t="shared" si="8"/>
        <v>259.7222222</v>
      </c>
      <c r="G375" s="140">
        <f t="shared" si="9"/>
        <v>5973.611111</v>
      </c>
    </row>
    <row r="376" hidden="1">
      <c r="A376" s="136">
        <f t="shared" si="10"/>
        <v>338</v>
      </c>
      <c r="B376" s="137">
        <f t="shared" si="11"/>
        <v>55988</v>
      </c>
      <c r="C376" s="138" t="str">
        <f t="shared" si="6"/>
        <v/>
      </c>
      <c r="D376" s="139">
        <f t="shared" si="12"/>
        <v>259.7222222</v>
      </c>
      <c r="E376" s="140">
        <f t="shared" si="7"/>
        <v>0</v>
      </c>
      <c r="F376" s="140">
        <f t="shared" si="8"/>
        <v>259.7222222</v>
      </c>
      <c r="G376" s="140">
        <f t="shared" si="9"/>
        <v>5713.888889</v>
      </c>
    </row>
    <row r="377" hidden="1">
      <c r="A377" s="136">
        <f t="shared" si="10"/>
        <v>339</v>
      </c>
      <c r="B377" s="137">
        <f t="shared" si="11"/>
        <v>56018</v>
      </c>
      <c r="C377" s="138" t="str">
        <f t="shared" si="6"/>
        <v/>
      </c>
      <c r="D377" s="139">
        <f t="shared" si="12"/>
        <v>259.7222222</v>
      </c>
      <c r="E377" s="140">
        <f t="shared" si="7"/>
        <v>0</v>
      </c>
      <c r="F377" s="140">
        <f t="shared" si="8"/>
        <v>259.7222222</v>
      </c>
      <c r="G377" s="140">
        <f t="shared" si="9"/>
        <v>5454.166667</v>
      </c>
    </row>
    <row r="378" hidden="1">
      <c r="A378" s="136">
        <f t="shared" si="10"/>
        <v>340</v>
      </c>
      <c r="B378" s="137">
        <f t="shared" si="11"/>
        <v>56049</v>
      </c>
      <c r="C378" s="138" t="str">
        <f t="shared" si="6"/>
        <v/>
      </c>
      <c r="D378" s="139">
        <f t="shared" si="12"/>
        <v>259.7222222</v>
      </c>
      <c r="E378" s="140">
        <f t="shared" si="7"/>
        <v>0</v>
      </c>
      <c r="F378" s="140">
        <f t="shared" si="8"/>
        <v>259.7222222</v>
      </c>
      <c r="G378" s="140">
        <f t="shared" si="9"/>
        <v>5194.444444</v>
      </c>
    </row>
    <row r="379" hidden="1">
      <c r="A379" s="136">
        <f t="shared" si="10"/>
        <v>341</v>
      </c>
      <c r="B379" s="137">
        <f t="shared" si="11"/>
        <v>56079</v>
      </c>
      <c r="C379" s="138" t="str">
        <f t="shared" si="6"/>
        <v/>
      </c>
      <c r="D379" s="139">
        <f t="shared" si="12"/>
        <v>259.7222222</v>
      </c>
      <c r="E379" s="140">
        <f t="shared" si="7"/>
        <v>0</v>
      </c>
      <c r="F379" s="140">
        <f t="shared" si="8"/>
        <v>259.7222222</v>
      </c>
      <c r="G379" s="140">
        <f t="shared" si="9"/>
        <v>4934.722222</v>
      </c>
    </row>
    <row r="380" hidden="1">
      <c r="A380" s="136">
        <f t="shared" si="10"/>
        <v>342</v>
      </c>
      <c r="B380" s="137">
        <f t="shared" si="11"/>
        <v>56110</v>
      </c>
      <c r="C380" s="138" t="str">
        <f t="shared" si="6"/>
        <v/>
      </c>
      <c r="D380" s="139">
        <f t="shared" si="12"/>
        <v>259.7222222</v>
      </c>
      <c r="E380" s="140">
        <f t="shared" si="7"/>
        <v>0</v>
      </c>
      <c r="F380" s="140">
        <f t="shared" si="8"/>
        <v>259.7222222</v>
      </c>
      <c r="G380" s="140">
        <f t="shared" si="9"/>
        <v>4675</v>
      </c>
    </row>
    <row r="381" hidden="1">
      <c r="A381" s="136">
        <f t="shared" si="10"/>
        <v>343</v>
      </c>
      <c r="B381" s="137">
        <f t="shared" si="11"/>
        <v>56141</v>
      </c>
      <c r="C381" s="138" t="str">
        <f t="shared" si="6"/>
        <v/>
      </c>
      <c r="D381" s="139">
        <f t="shared" si="12"/>
        <v>259.7222222</v>
      </c>
      <c r="E381" s="140">
        <f t="shared" si="7"/>
        <v>0</v>
      </c>
      <c r="F381" s="140">
        <f t="shared" si="8"/>
        <v>259.7222222</v>
      </c>
      <c r="G381" s="140">
        <f t="shared" si="9"/>
        <v>4415.277778</v>
      </c>
    </row>
    <row r="382" hidden="1">
      <c r="A382" s="136">
        <f t="shared" si="10"/>
        <v>344</v>
      </c>
      <c r="B382" s="137">
        <f t="shared" si="11"/>
        <v>56171</v>
      </c>
      <c r="C382" s="138" t="str">
        <f t="shared" si="6"/>
        <v/>
      </c>
      <c r="D382" s="139">
        <f t="shared" si="12"/>
        <v>259.7222222</v>
      </c>
      <c r="E382" s="140">
        <f t="shared" si="7"/>
        <v>0</v>
      </c>
      <c r="F382" s="140">
        <f t="shared" si="8"/>
        <v>259.7222222</v>
      </c>
      <c r="G382" s="140">
        <f t="shared" si="9"/>
        <v>4155.555556</v>
      </c>
    </row>
    <row r="383" hidden="1">
      <c r="A383" s="136">
        <f t="shared" si="10"/>
        <v>345</v>
      </c>
      <c r="B383" s="137">
        <f t="shared" si="11"/>
        <v>56202</v>
      </c>
      <c r="C383" s="138" t="str">
        <f t="shared" si="6"/>
        <v/>
      </c>
      <c r="D383" s="139">
        <f t="shared" si="12"/>
        <v>259.7222222</v>
      </c>
      <c r="E383" s="140">
        <f t="shared" si="7"/>
        <v>0</v>
      </c>
      <c r="F383" s="140">
        <f t="shared" si="8"/>
        <v>259.7222222</v>
      </c>
      <c r="G383" s="140">
        <f t="shared" si="9"/>
        <v>3895.833333</v>
      </c>
    </row>
    <row r="384" hidden="1">
      <c r="A384" s="136">
        <f t="shared" si="10"/>
        <v>346</v>
      </c>
      <c r="B384" s="137">
        <f t="shared" si="11"/>
        <v>56232</v>
      </c>
      <c r="C384" s="138" t="str">
        <f t="shared" si="6"/>
        <v/>
      </c>
      <c r="D384" s="139">
        <f t="shared" si="12"/>
        <v>259.7222222</v>
      </c>
      <c r="E384" s="140">
        <f t="shared" si="7"/>
        <v>0</v>
      </c>
      <c r="F384" s="140">
        <f t="shared" si="8"/>
        <v>259.7222222</v>
      </c>
      <c r="G384" s="140">
        <f t="shared" si="9"/>
        <v>3636.111111</v>
      </c>
    </row>
    <row r="385" hidden="1">
      <c r="A385" s="136">
        <f t="shared" si="10"/>
        <v>347</v>
      </c>
      <c r="B385" s="137">
        <f t="shared" si="11"/>
        <v>56263</v>
      </c>
      <c r="C385" s="138" t="str">
        <f t="shared" si="6"/>
        <v/>
      </c>
      <c r="D385" s="139">
        <f t="shared" si="12"/>
        <v>259.7222222</v>
      </c>
      <c r="E385" s="140">
        <f t="shared" si="7"/>
        <v>0</v>
      </c>
      <c r="F385" s="140">
        <f t="shared" si="8"/>
        <v>259.7222222</v>
      </c>
      <c r="G385" s="140">
        <f t="shared" si="9"/>
        <v>3376.388889</v>
      </c>
    </row>
    <row r="386" hidden="1">
      <c r="A386" s="136">
        <f t="shared" si="10"/>
        <v>348</v>
      </c>
      <c r="B386" s="137">
        <f t="shared" si="11"/>
        <v>56294</v>
      </c>
      <c r="C386" s="141">
        <f t="shared" si="6"/>
        <v>29</v>
      </c>
      <c r="D386" s="139">
        <f t="shared" si="12"/>
        <v>259.7222222</v>
      </c>
      <c r="E386" s="140">
        <f t="shared" si="7"/>
        <v>0</v>
      </c>
      <c r="F386" s="140">
        <f t="shared" si="8"/>
        <v>259.7222222</v>
      </c>
      <c r="G386" s="140">
        <f t="shared" si="9"/>
        <v>3116.666667</v>
      </c>
    </row>
    <row r="387" hidden="1">
      <c r="A387" s="136">
        <f t="shared" si="10"/>
        <v>349</v>
      </c>
      <c r="B387" s="137">
        <f t="shared" si="11"/>
        <v>56322</v>
      </c>
      <c r="C387" s="138" t="str">
        <f t="shared" si="6"/>
        <v/>
      </c>
      <c r="D387" s="139">
        <f t="shared" si="12"/>
        <v>259.7222222</v>
      </c>
      <c r="E387" s="140">
        <f t="shared" si="7"/>
        <v>0</v>
      </c>
      <c r="F387" s="140">
        <f t="shared" si="8"/>
        <v>259.7222222</v>
      </c>
      <c r="G387" s="140">
        <f t="shared" si="9"/>
        <v>2856.944444</v>
      </c>
    </row>
    <row r="388" hidden="1">
      <c r="A388" s="136">
        <f t="shared" si="10"/>
        <v>350</v>
      </c>
      <c r="B388" s="137">
        <f t="shared" si="11"/>
        <v>56353</v>
      </c>
      <c r="C388" s="138" t="str">
        <f t="shared" si="6"/>
        <v/>
      </c>
      <c r="D388" s="139">
        <f t="shared" si="12"/>
        <v>259.7222222</v>
      </c>
      <c r="E388" s="140">
        <f t="shared" si="7"/>
        <v>0</v>
      </c>
      <c r="F388" s="140">
        <f t="shared" si="8"/>
        <v>259.7222222</v>
      </c>
      <c r="G388" s="140">
        <f t="shared" si="9"/>
        <v>2597.222222</v>
      </c>
    </row>
    <row r="389" hidden="1">
      <c r="A389" s="136">
        <f t="shared" si="10"/>
        <v>351</v>
      </c>
      <c r="B389" s="137">
        <f t="shared" si="11"/>
        <v>56383</v>
      </c>
      <c r="C389" s="138" t="str">
        <f t="shared" si="6"/>
        <v/>
      </c>
      <c r="D389" s="139">
        <f t="shared" si="12"/>
        <v>259.7222222</v>
      </c>
      <c r="E389" s="140">
        <f t="shared" si="7"/>
        <v>0</v>
      </c>
      <c r="F389" s="140">
        <f t="shared" si="8"/>
        <v>259.7222222</v>
      </c>
      <c r="G389" s="140">
        <f t="shared" si="9"/>
        <v>2337.5</v>
      </c>
    </row>
    <row r="390" hidden="1">
      <c r="A390" s="136">
        <f t="shared" si="10"/>
        <v>352</v>
      </c>
      <c r="B390" s="137">
        <f t="shared" si="11"/>
        <v>56414</v>
      </c>
      <c r="C390" s="138" t="str">
        <f t="shared" si="6"/>
        <v/>
      </c>
      <c r="D390" s="139">
        <f t="shared" si="12"/>
        <v>259.7222222</v>
      </c>
      <c r="E390" s="140">
        <f t="shared" si="7"/>
        <v>0</v>
      </c>
      <c r="F390" s="140">
        <f t="shared" si="8"/>
        <v>259.7222222</v>
      </c>
      <c r="G390" s="140">
        <f t="shared" si="9"/>
        <v>2077.777778</v>
      </c>
    </row>
    <row r="391" hidden="1">
      <c r="A391" s="136">
        <f t="shared" si="10"/>
        <v>353</v>
      </c>
      <c r="B391" s="137">
        <f t="shared" si="11"/>
        <v>56444</v>
      </c>
      <c r="C391" s="138" t="str">
        <f t="shared" si="6"/>
        <v/>
      </c>
      <c r="D391" s="139">
        <f t="shared" si="12"/>
        <v>259.7222222</v>
      </c>
      <c r="E391" s="140">
        <f t="shared" si="7"/>
        <v>0</v>
      </c>
      <c r="F391" s="140">
        <f t="shared" si="8"/>
        <v>259.7222222</v>
      </c>
      <c r="G391" s="140">
        <f t="shared" si="9"/>
        <v>1818.055556</v>
      </c>
    </row>
    <row r="392" hidden="1">
      <c r="A392" s="136">
        <f t="shared" si="10"/>
        <v>354</v>
      </c>
      <c r="B392" s="137">
        <f t="shared" si="11"/>
        <v>56475</v>
      </c>
      <c r="C392" s="138" t="str">
        <f t="shared" si="6"/>
        <v/>
      </c>
      <c r="D392" s="139">
        <f t="shared" si="12"/>
        <v>259.7222222</v>
      </c>
      <c r="E392" s="140">
        <f t="shared" si="7"/>
        <v>0</v>
      </c>
      <c r="F392" s="140">
        <f t="shared" si="8"/>
        <v>259.7222222</v>
      </c>
      <c r="G392" s="140">
        <f t="shared" si="9"/>
        <v>1558.333333</v>
      </c>
    </row>
    <row r="393" hidden="1">
      <c r="A393" s="136">
        <f t="shared" si="10"/>
        <v>355</v>
      </c>
      <c r="B393" s="137">
        <f t="shared" si="11"/>
        <v>56506</v>
      </c>
      <c r="C393" s="138" t="str">
        <f t="shared" si="6"/>
        <v/>
      </c>
      <c r="D393" s="139">
        <f t="shared" si="12"/>
        <v>259.7222222</v>
      </c>
      <c r="E393" s="140">
        <f t="shared" si="7"/>
        <v>0</v>
      </c>
      <c r="F393" s="140">
        <f t="shared" si="8"/>
        <v>259.7222222</v>
      </c>
      <c r="G393" s="140">
        <f t="shared" si="9"/>
        <v>1298.611111</v>
      </c>
    </row>
    <row r="394" hidden="1">
      <c r="A394" s="136">
        <f t="shared" si="10"/>
        <v>356</v>
      </c>
      <c r="B394" s="137">
        <f t="shared" si="11"/>
        <v>56536</v>
      </c>
      <c r="C394" s="138" t="str">
        <f t="shared" si="6"/>
        <v/>
      </c>
      <c r="D394" s="139">
        <f t="shared" si="12"/>
        <v>259.7222222</v>
      </c>
      <c r="E394" s="140">
        <f t="shared" si="7"/>
        <v>0</v>
      </c>
      <c r="F394" s="140">
        <f t="shared" si="8"/>
        <v>259.7222222</v>
      </c>
      <c r="G394" s="140">
        <f t="shared" si="9"/>
        <v>1038.888889</v>
      </c>
    </row>
    <row r="395" hidden="1">
      <c r="A395" s="136">
        <f t="shared" si="10"/>
        <v>357</v>
      </c>
      <c r="B395" s="137">
        <f t="shared" si="11"/>
        <v>56567</v>
      </c>
      <c r="C395" s="138" t="str">
        <f t="shared" si="6"/>
        <v/>
      </c>
      <c r="D395" s="139">
        <f t="shared" si="12"/>
        <v>259.7222222</v>
      </c>
      <c r="E395" s="140">
        <f t="shared" si="7"/>
        <v>0</v>
      </c>
      <c r="F395" s="140">
        <f t="shared" si="8"/>
        <v>259.7222222</v>
      </c>
      <c r="G395" s="140">
        <f t="shared" si="9"/>
        <v>779.1666667</v>
      </c>
    </row>
    <row r="396" hidden="1">
      <c r="A396" s="136">
        <f t="shared" si="10"/>
        <v>358</v>
      </c>
      <c r="B396" s="137">
        <f t="shared" si="11"/>
        <v>56597</v>
      </c>
      <c r="C396" s="138" t="str">
        <f t="shared" si="6"/>
        <v/>
      </c>
      <c r="D396" s="139">
        <f t="shared" si="12"/>
        <v>259.7222222</v>
      </c>
      <c r="E396" s="140">
        <f t="shared" si="7"/>
        <v>0</v>
      </c>
      <c r="F396" s="140">
        <f t="shared" si="8"/>
        <v>259.7222222</v>
      </c>
      <c r="G396" s="140">
        <f t="shared" si="9"/>
        <v>519.4444444</v>
      </c>
    </row>
    <row r="397" hidden="1">
      <c r="A397" s="136">
        <f t="shared" si="10"/>
        <v>359</v>
      </c>
      <c r="B397" s="137">
        <f t="shared" si="11"/>
        <v>56628</v>
      </c>
      <c r="C397" s="138" t="str">
        <f t="shared" si="6"/>
        <v/>
      </c>
      <c r="D397" s="139">
        <f t="shared" si="12"/>
        <v>259.7222222</v>
      </c>
      <c r="E397" s="140">
        <f t="shared" si="7"/>
        <v>0</v>
      </c>
      <c r="F397" s="140">
        <f t="shared" si="8"/>
        <v>259.7222222</v>
      </c>
      <c r="G397" s="140">
        <f t="shared" si="9"/>
        <v>259.7222222</v>
      </c>
    </row>
    <row r="398" hidden="1">
      <c r="A398" s="136">
        <f t="shared" si="10"/>
        <v>360</v>
      </c>
      <c r="B398" s="137">
        <f t="shared" si="11"/>
        <v>56659</v>
      </c>
      <c r="C398" s="141">
        <f t="shared" si="6"/>
        <v>30</v>
      </c>
      <c r="D398" s="139">
        <f t="shared" si="12"/>
        <v>259.7222222</v>
      </c>
      <c r="E398" s="140">
        <f t="shared" si="7"/>
        <v>0</v>
      </c>
      <c r="F398" s="140">
        <f t="shared" si="8"/>
        <v>259.7222222</v>
      </c>
      <c r="G398" s="140">
        <f t="shared" si="9"/>
        <v>0.0000000007092921805</v>
      </c>
    </row>
    <row r="399" hidden="1">
      <c r="A399" s="136">
        <f t="shared" si="10"/>
        <v>361</v>
      </c>
      <c r="B399" s="137">
        <f t="shared" si="11"/>
        <v>56687</v>
      </c>
      <c r="C399" s="138" t="str">
        <f t="shared" si="6"/>
        <v/>
      </c>
      <c r="D399" s="139">
        <f t="shared" si="12"/>
        <v>259.7222222</v>
      </c>
      <c r="E399" s="140">
        <f t="shared" si="7"/>
        <v>0</v>
      </c>
      <c r="F399" s="140">
        <f t="shared" si="8"/>
        <v>259.7222222</v>
      </c>
      <c r="G399" s="140">
        <f t="shared" si="9"/>
        <v>-259.7222222</v>
      </c>
    </row>
    <row r="400" hidden="1">
      <c r="A400" s="136">
        <f t="shared" si="10"/>
        <v>362</v>
      </c>
      <c r="B400" s="137">
        <f t="shared" ref="B400:B499" si="13">EDATE(C799, 1)</f>
        <v>31</v>
      </c>
      <c r="C400" s="138" t="str">
        <f t="shared" si="6"/>
        <v/>
      </c>
      <c r="D400" s="139">
        <f t="shared" si="12"/>
        <v>259.7222222</v>
      </c>
      <c r="E400" s="140">
        <f t="shared" si="7"/>
        <v>0</v>
      </c>
      <c r="F400" s="140">
        <f t="shared" si="8"/>
        <v>259.7222222</v>
      </c>
      <c r="G400" s="140">
        <f t="shared" si="9"/>
        <v>-519.4444444</v>
      </c>
    </row>
    <row r="401" hidden="1">
      <c r="A401" s="136">
        <f t="shared" si="10"/>
        <v>363</v>
      </c>
      <c r="B401" s="137">
        <f t="shared" si="13"/>
        <v>31</v>
      </c>
      <c r="C401" s="138" t="str">
        <f t="shared" si="6"/>
        <v/>
      </c>
      <c r="D401" s="139">
        <f t="shared" si="12"/>
        <v>259.7222222</v>
      </c>
      <c r="E401" s="140">
        <f t="shared" si="7"/>
        <v>0</v>
      </c>
      <c r="F401" s="140">
        <f t="shared" si="8"/>
        <v>259.7222222</v>
      </c>
      <c r="G401" s="140">
        <f t="shared" si="9"/>
        <v>-779.1666667</v>
      </c>
    </row>
    <row r="402" hidden="1">
      <c r="A402" s="136">
        <f t="shared" si="10"/>
        <v>364</v>
      </c>
      <c r="B402" s="137">
        <f t="shared" si="13"/>
        <v>31</v>
      </c>
      <c r="C402" s="138" t="str">
        <f t="shared" si="6"/>
        <v/>
      </c>
      <c r="D402" s="139">
        <f t="shared" si="12"/>
        <v>259.7222222</v>
      </c>
      <c r="E402" s="140">
        <f t="shared" si="7"/>
        <v>0</v>
      </c>
      <c r="F402" s="140">
        <f t="shared" si="8"/>
        <v>259.7222222</v>
      </c>
      <c r="G402" s="140">
        <f t="shared" si="9"/>
        <v>-1038.888889</v>
      </c>
    </row>
    <row r="403" hidden="1">
      <c r="A403" s="136">
        <f t="shared" si="10"/>
        <v>365</v>
      </c>
      <c r="B403" s="137">
        <f t="shared" si="13"/>
        <v>31</v>
      </c>
      <c r="C403" s="138" t="str">
        <f t="shared" si="6"/>
        <v/>
      </c>
      <c r="D403" s="139">
        <f t="shared" si="12"/>
        <v>259.7222222</v>
      </c>
      <c r="E403" s="140">
        <f t="shared" si="7"/>
        <v>0</v>
      </c>
      <c r="F403" s="140">
        <f t="shared" si="8"/>
        <v>259.7222222</v>
      </c>
      <c r="G403" s="140">
        <f t="shared" si="9"/>
        <v>-1298.611111</v>
      </c>
    </row>
    <row r="404" hidden="1">
      <c r="A404" s="136">
        <f t="shared" si="10"/>
        <v>366</v>
      </c>
      <c r="B404" s="137">
        <f t="shared" si="13"/>
        <v>31</v>
      </c>
      <c r="C404" s="138" t="str">
        <f t="shared" si="6"/>
        <v/>
      </c>
      <c r="D404" s="139">
        <f t="shared" si="12"/>
        <v>259.7222222</v>
      </c>
      <c r="E404" s="140">
        <f t="shared" si="7"/>
        <v>0</v>
      </c>
      <c r="F404" s="140">
        <f t="shared" si="8"/>
        <v>259.7222222</v>
      </c>
      <c r="G404" s="140">
        <f t="shared" si="9"/>
        <v>-1558.333333</v>
      </c>
    </row>
    <row r="405" hidden="1">
      <c r="A405" s="136">
        <f t="shared" si="10"/>
        <v>367</v>
      </c>
      <c r="B405" s="137">
        <f t="shared" si="13"/>
        <v>31</v>
      </c>
      <c r="C405" s="138" t="str">
        <f t="shared" si="6"/>
        <v/>
      </c>
      <c r="D405" s="139">
        <f t="shared" si="12"/>
        <v>259.7222222</v>
      </c>
      <c r="E405" s="140">
        <f t="shared" si="7"/>
        <v>0</v>
      </c>
      <c r="F405" s="140">
        <f t="shared" si="8"/>
        <v>259.7222222</v>
      </c>
      <c r="G405" s="140">
        <f t="shared" si="9"/>
        <v>-1818.055556</v>
      </c>
    </row>
    <row r="406" hidden="1">
      <c r="A406" s="136">
        <f t="shared" si="10"/>
        <v>368</v>
      </c>
      <c r="B406" s="137">
        <f t="shared" si="13"/>
        <v>31</v>
      </c>
      <c r="C406" s="138" t="str">
        <f t="shared" si="6"/>
        <v/>
      </c>
      <c r="D406" s="139">
        <f t="shared" si="12"/>
        <v>259.7222222</v>
      </c>
      <c r="E406" s="140">
        <f t="shared" si="7"/>
        <v>0</v>
      </c>
      <c r="F406" s="140">
        <f t="shared" si="8"/>
        <v>259.7222222</v>
      </c>
      <c r="G406" s="140">
        <f t="shared" si="9"/>
        <v>-2077.777778</v>
      </c>
    </row>
    <row r="407" hidden="1">
      <c r="A407" s="136">
        <f t="shared" si="10"/>
        <v>369</v>
      </c>
      <c r="B407" s="137">
        <f t="shared" si="13"/>
        <v>31</v>
      </c>
      <c r="C407" s="138" t="str">
        <f t="shared" si="6"/>
        <v/>
      </c>
      <c r="D407" s="139">
        <f t="shared" si="12"/>
        <v>259.7222222</v>
      </c>
      <c r="E407" s="140">
        <f t="shared" si="7"/>
        <v>0</v>
      </c>
      <c r="F407" s="140">
        <f t="shared" si="8"/>
        <v>259.7222222</v>
      </c>
      <c r="G407" s="140">
        <f t="shared" si="9"/>
        <v>-2337.5</v>
      </c>
    </row>
    <row r="408" hidden="1">
      <c r="A408" s="136">
        <f t="shared" si="10"/>
        <v>370</v>
      </c>
      <c r="B408" s="137">
        <f t="shared" si="13"/>
        <v>31</v>
      </c>
      <c r="C408" s="138" t="str">
        <f t="shared" si="6"/>
        <v/>
      </c>
      <c r="D408" s="139">
        <f t="shared" si="12"/>
        <v>259.7222222</v>
      </c>
      <c r="E408" s="140">
        <f t="shared" si="7"/>
        <v>0</v>
      </c>
      <c r="F408" s="140">
        <f t="shared" si="8"/>
        <v>259.7222222</v>
      </c>
      <c r="G408" s="140">
        <f t="shared" si="9"/>
        <v>-2597.222222</v>
      </c>
    </row>
    <row r="409" hidden="1">
      <c r="A409" s="136">
        <f t="shared" si="10"/>
        <v>371</v>
      </c>
      <c r="B409" s="137">
        <f t="shared" si="13"/>
        <v>31</v>
      </c>
      <c r="C409" s="138" t="str">
        <f t="shared" si="6"/>
        <v/>
      </c>
      <c r="D409" s="139">
        <f t="shared" si="12"/>
        <v>259.7222222</v>
      </c>
      <c r="E409" s="140">
        <f t="shared" si="7"/>
        <v>0</v>
      </c>
      <c r="F409" s="140">
        <f t="shared" si="8"/>
        <v>259.7222222</v>
      </c>
      <c r="G409" s="140">
        <f t="shared" si="9"/>
        <v>-2856.944444</v>
      </c>
    </row>
    <row r="410" hidden="1">
      <c r="A410" s="136">
        <f t="shared" si="10"/>
        <v>372</v>
      </c>
      <c r="B410" s="137">
        <f t="shared" si="13"/>
        <v>31</v>
      </c>
      <c r="C410" s="141">
        <f t="shared" si="6"/>
        <v>31</v>
      </c>
      <c r="D410" s="139">
        <f t="shared" si="12"/>
        <v>259.7222222</v>
      </c>
      <c r="E410" s="140">
        <f t="shared" si="7"/>
        <v>0</v>
      </c>
      <c r="F410" s="140">
        <f t="shared" si="8"/>
        <v>259.7222222</v>
      </c>
      <c r="G410" s="140">
        <f t="shared" si="9"/>
        <v>-3116.666667</v>
      </c>
    </row>
    <row r="411" hidden="1">
      <c r="A411" s="136">
        <f t="shared" si="10"/>
        <v>373</v>
      </c>
      <c r="B411" s="137">
        <f t="shared" si="13"/>
        <v>31</v>
      </c>
      <c r="C411" s="138" t="str">
        <f t="shared" si="6"/>
        <v/>
      </c>
      <c r="D411" s="139">
        <f t="shared" si="12"/>
        <v>259.7222222</v>
      </c>
      <c r="E411" s="140">
        <f t="shared" si="7"/>
        <v>0</v>
      </c>
      <c r="F411" s="140">
        <f t="shared" si="8"/>
        <v>259.7222222</v>
      </c>
      <c r="G411" s="140">
        <f t="shared" si="9"/>
        <v>-3376.388889</v>
      </c>
    </row>
    <row r="412" hidden="1">
      <c r="A412" s="136">
        <f t="shared" si="10"/>
        <v>374</v>
      </c>
      <c r="B412" s="137">
        <f t="shared" si="13"/>
        <v>31</v>
      </c>
      <c r="C412" s="138" t="str">
        <f t="shared" si="6"/>
        <v/>
      </c>
      <c r="D412" s="139">
        <f t="shared" si="12"/>
        <v>259.7222222</v>
      </c>
      <c r="E412" s="140">
        <f t="shared" si="7"/>
        <v>0</v>
      </c>
      <c r="F412" s="140">
        <f t="shared" si="8"/>
        <v>259.7222222</v>
      </c>
      <c r="G412" s="140">
        <f t="shared" si="9"/>
        <v>-3636.111111</v>
      </c>
    </row>
    <row r="413" hidden="1">
      <c r="A413" s="136">
        <f t="shared" si="10"/>
        <v>375</v>
      </c>
      <c r="B413" s="137">
        <f t="shared" si="13"/>
        <v>31</v>
      </c>
      <c r="C413" s="138" t="str">
        <f t="shared" si="6"/>
        <v/>
      </c>
      <c r="D413" s="139">
        <f t="shared" si="12"/>
        <v>259.7222222</v>
      </c>
      <c r="E413" s="140">
        <f t="shared" si="7"/>
        <v>0</v>
      </c>
      <c r="F413" s="140">
        <f t="shared" si="8"/>
        <v>259.7222222</v>
      </c>
      <c r="G413" s="140">
        <f t="shared" si="9"/>
        <v>-3895.833333</v>
      </c>
    </row>
    <row r="414" hidden="1">
      <c r="A414" s="136">
        <f t="shared" si="10"/>
        <v>376</v>
      </c>
      <c r="B414" s="137">
        <f t="shared" si="13"/>
        <v>31</v>
      </c>
      <c r="C414" s="138" t="str">
        <f t="shared" si="6"/>
        <v/>
      </c>
      <c r="D414" s="139">
        <f t="shared" si="12"/>
        <v>259.7222222</v>
      </c>
      <c r="E414" s="140">
        <f t="shared" si="7"/>
        <v>0</v>
      </c>
      <c r="F414" s="140">
        <f t="shared" si="8"/>
        <v>259.7222222</v>
      </c>
      <c r="G414" s="140">
        <f t="shared" si="9"/>
        <v>-4155.555556</v>
      </c>
    </row>
    <row r="415" hidden="1">
      <c r="A415" s="136">
        <f t="shared" si="10"/>
        <v>377</v>
      </c>
      <c r="B415" s="137">
        <f t="shared" si="13"/>
        <v>31</v>
      </c>
      <c r="C415" s="138" t="str">
        <f t="shared" si="6"/>
        <v/>
      </c>
      <c r="D415" s="139">
        <f t="shared" si="12"/>
        <v>259.7222222</v>
      </c>
      <c r="E415" s="140">
        <f t="shared" si="7"/>
        <v>0</v>
      </c>
      <c r="F415" s="140">
        <f t="shared" si="8"/>
        <v>259.7222222</v>
      </c>
      <c r="G415" s="140">
        <f t="shared" si="9"/>
        <v>-4415.277778</v>
      </c>
    </row>
    <row r="416" hidden="1">
      <c r="A416" s="136">
        <f t="shared" si="10"/>
        <v>378</v>
      </c>
      <c r="B416" s="137">
        <f t="shared" si="13"/>
        <v>31</v>
      </c>
      <c r="C416" s="138" t="str">
        <f t="shared" si="6"/>
        <v/>
      </c>
      <c r="D416" s="139">
        <f t="shared" si="12"/>
        <v>259.7222222</v>
      </c>
      <c r="E416" s="140">
        <f t="shared" si="7"/>
        <v>0</v>
      </c>
      <c r="F416" s="140">
        <f t="shared" si="8"/>
        <v>259.7222222</v>
      </c>
      <c r="G416" s="140">
        <f t="shared" si="9"/>
        <v>-4675</v>
      </c>
    </row>
    <row r="417" hidden="1">
      <c r="A417" s="136">
        <f t="shared" si="10"/>
        <v>379</v>
      </c>
      <c r="B417" s="137">
        <f t="shared" si="13"/>
        <v>31</v>
      </c>
      <c r="C417" s="138" t="str">
        <f t="shared" si="6"/>
        <v/>
      </c>
      <c r="D417" s="139">
        <f t="shared" si="12"/>
        <v>259.7222222</v>
      </c>
      <c r="E417" s="140">
        <f t="shared" si="7"/>
        <v>0</v>
      </c>
      <c r="F417" s="140">
        <f t="shared" si="8"/>
        <v>259.7222222</v>
      </c>
      <c r="G417" s="140">
        <f t="shared" si="9"/>
        <v>-4934.722222</v>
      </c>
    </row>
    <row r="418" hidden="1">
      <c r="A418" s="136">
        <f t="shared" si="10"/>
        <v>380</v>
      </c>
      <c r="B418" s="137">
        <f t="shared" si="13"/>
        <v>31</v>
      </c>
      <c r="C418" s="138" t="str">
        <f t="shared" si="6"/>
        <v/>
      </c>
      <c r="D418" s="139">
        <f t="shared" si="12"/>
        <v>259.7222222</v>
      </c>
      <c r="E418" s="140">
        <f t="shared" si="7"/>
        <v>0</v>
      </c>
      <c r="F418" s="140">
        <f t="shared" si="8"/>
        <v>259.7222222</v>
      </c>
      <c r="G418" s="140">
        <f t="shared" si="9"/>
        <v>-5194.444444</v>
      </c>
    </row>
    <row r="419" hidden="1">
      <c r="A419" s="136">
        <f t="shared" si="10"/>
        <v>381</v>
      </c>
      <c r="B419" s="137">
        <f t="shared" si="13"/>
        <v>31</v>
      </c>
      <c r="C419" s="138" t="str">
        <f t="shared" si="6"/>
        <v/>
      </c>
      <c r="D419" s="139">
        <f t="shared" si="12"/>
        <v>259.7222222</v>
      </c>
      <c r="E419" s="140">
        <f t="shared" si="7"/>
        <v>0</v>
      </c>
      <c r="F419" s="140">
        <f t="shared" si="8"/>
        <v>259.7222222</v>
      </c>
      <c r="G419" s="140">
        <f t="shared" si="9"/>
        <v>-5454.166667</v>
      </c>
    </row>
    <row r="420" hidden="1">
      <c r="A420" s="136">
        <f t="shared" si="10"/>
        <v>382</v>
      </c>
      <c r="B420" s="137">
        <f t="shared" si="13"/>
        <v>31</v>
      </c>
      <c r="C420" s="138" t="str">
        <f t="shared" si="6"/>
        <v/>
      </c>
      <c r="D420" s="139">
        <f t="shared" si="12"/>
        <v>259.7222222</v>
      </c>
      <c r="E420" s="140">
        <f t="shared" si="7"/>
        <v>0</v>
      </c>
      <c r="F420" s="140">
        <f t="shared" si="8"/>
        <v>259.7222222</v>
      </c>
      <c r="G420" s="140">
        <f t="shared" si="9"/>
        <v>-5713.888889</v>
      </c>
    </row>
    <row r="421" hidden="1">
      <c r="A421" s="136">
        <f t="shared" si="10"/>
        <v>383</v>
      </c>
      <c r="B421" s="137">
        <f t="shared" si="13"/>
        <v>31</v>
      </c>
      <c r="C421" s="138" t="str">
        <f t="shared" si="6"/>
        <v/>
      </c>
      <c r="D421" s="139">
        <f t="shared" si="12"/>
        <v>259.7222222</v>
      </c>
      <c r="E421" s="140">
        <f t="shared" si="7"/>
        <v>0</v>
      </c>
      <c r="F421" s="140">
        <f t="shared" si="8"/>
        <v>259.7222222</v>
      </c>
      <c r="G421" s="140">
        <f t="shared" si="9"/>
        <v>-5973.611111</v>
      </c>
    </row>
    <row r="422" hidden="1">
      <c r="A422" s="136">
        <f t="shared" si="10"/>
        <v>384</v>
      </c>
      <c r="B422" s="137">
        <f t="shared" si="13"/>
        <v>31</v>
      </c>
      <c r="C422" s="141">
        <f t="shared" si="6"/>
        <v>32</v>
      </c>
      <c r="D422" s="139">
        <f t="shared" si="12"/>
        <v>259.7222222</v>
      </c>
      <c r="E422" s="140">
        <f t="shared" si="7"/>
        <v>0</v>
      </c>
      <c r="F422" s="140">
        <f t="shared" si="8"/>
        <v>259.7222222</v>
      </c>
      <c r="G422" s="140">
        <f t="shared" si="9"/>
        <v>-6233.333333</v>
      </c>
    </row>
    <row r="423" hidden="1">
      <c r="A423" s="136">
        <f t="shared" si="10"/>
        <v>385</v>
      </c>
      <c r="B423" s="137">
        <f t="shared" si="13"/>
        <v>31</v>
      </c>
      <c r="C423" s="138" t="str">
        <f t="shared" si="6"/>
        <v/>
      </c>
      <c r="D423" s="139">
        <f t="shared" si="12"/>
        <v>259.7222222</v>
      </c>
      <c r="E423" s="140">
        <f t="shared" si="7"/>
        <v>0</v>
      </c>
      <c r="F423" s="140">
        <f t="shared" si="8"/>
        <v>259.7222222</v>
      </c>
      <c r="G423" s="140">
        <f t="shared" si="9"/>
        <v>-6493.055556</v>
      </c>
    </row>
    <row r="424" hidden="1">
      <c r="A424" s="136">
        <f t="shared" si="10"/>
        <v>386</v>
      </c>
      <c r="B424" s="137">
        <f t="shared" si="13"/>
        <v>31</v>
      </c>
      <c r="C424" s="138" t="str">
        <f t="shared" si="6"/>
        <v/>
      </c>
      <c r="D424" s="139">
        <f t="shared" si="12"/>
        <v>259.7222222</v>
      </c>
      <c r="E424" s="140">
        <f t="shared" si="7"/>
        <v>0</v>
      </c>
      <c r="F424" s="140">
        <f t="shared" si="8"/>
        <v>259.7222222</v>
      </c>
      <c r="G424" s="140">
        <f t="shared" si="9"/>
        <v>-6752.777778</v>
      </c>
    </row>
    <row r="425" hidden="1">
      <c r="A425" s="136">
        <f t="shared" si="10"/>
        <v>387</v>
      </c>
      <c r="B425" s="137">
        <f t="shared" si="13"/>
        <v>31</v>
      </c>
      <c r="C425" s="138" t="str">
        <f t="shared" si="6"/>
        <v/>
      </c>
      <c r="D425" s="139">
        <f t="shared" si="12"/>
        <v>259.7222222</v>
      </c>
      <c r="E425" s="140">
        <f t="shared" si="7"/>
        <v>0</v>
      </c>
      <c r="F425" s="140">
        <f t="shared" si="8"/>
        <v>259.7222222</v>
      </c>
      <c r="G425" s="140">
        <f t="shared" si="9"/>
        <v>-7012.5</v>
      </c>
    </row>
    <row r="426" hidden="1">
      <c r="A426" s="136">
        <f t="shared" si="10"/>
        <v>388</v>
      </c>
      <c r="B426" s="137">
        <f t="shared" si="13"/>
        <v>31</v>
      </c>
      <c r="C426" s="138" t="str">
        <f t="shared" si="6"/>
        <v/>
      </c>
      <c r="D426" s="139">
        <f t="shared" si="12"/>
        <v>259.7222222</v>
      </c>
      <c r="E426" s="140">
        <f t="shared" si="7"/>
        <v>0</v>
      </c>
      <c r="F426" s="140">
        <f t="shared" si="8"/>
        <v>259.7222222</v>
      </c>
      <c r="G426" s="140">
        <f t="shared" si="9"/>
        <v>-7272.222222</v>
      </c>
    </row>
    <row r="427" hidden="1">
      <c r="A427" s="136">
        <f t="shared" si="10"/>
        <v>389</v>
      </c>
      <c r="B427" s="137">
        <f t="shared" si="13"/>
        <v>31</v>
      </c>
      <c r="C427" s="138" t="str">
        <f t="shared" si="6"/>
        <v/>
      </c>
      <c r="D427" s="139">
        <f t="shared" si="12"/>
        <v>259.7222222</v>
      </c>
      <c r="E427" s="140">
        <f t="shared" si="7"/>
        <v>0</v>
      </c>
      <c r="F427" s="140">
        <f t="shared" si="8"/>
        <v>259.7222222</v>
      </c>
      <c r="G427" s="140">
        <f t="shared" si="9"/>
        <v>-7531.944444</v>
      </c>
    </row>
    <row r="428" hidden="1">
      <c r="A428" s="136">
        <f t="shared" si="10"/>
        <v>390</v>
      </c>
      <c r="B428" s="137">
        <f t="shared" si="13"/>
        <v>31</v>
      </c>
      <c r="C428" s="138" t="str">
        <f t="shared" si="6"/>
        <v/>
      </c>
      <c r="D428" s="139">
        <f t="shared" si="12"/>
        <v>259.7222222</v>
      </c>
      <c r="E428" s="140">
        <f t="shared" si="7"/>
        <v>0</v>
      </c>
      <c r="F428" s="140">
        <f t="shared" si="8"/>
        <v>259.7222222</v>
      </c>
      <c r="G428" s="140">
        <f t="shared" si="9"/>
        <v>-7791.666667</v>
      </c>
    </row>
    <row r="429" hidden="1">
      <c r="A429" s="136">
        <f t="shared" si="10"/>
        <v>391</v>
      </c>
      <c r="B429" s="137">
        <f t="shared" si="13"/>
        <v>31</v>
      </c>
      <c r="C429" s="138" t="str">
        <f t="shared" si="6"/>
        <v/>
      </c>
      <c r="D429" s="139">
        <f t="shared" si="12"/>
        <v>259.7222222</v>
      </c>
      <c r="E429" s="140">
        <f t="shared" si="7"/>
        <v>0</v>
      </c>
      <c r="F429" s="140">
        <f t="shared" si="8"/>
        <v>259.7222222</v>
      </c>
      <c r="G429" s="140">
        <f t="shared" si="9"/>
        <v>-8051.388889</v>
      </c>
    </row>
    <row r="430" hidden="1">
      <c r="A430" s="136">
        <f t="shared" si="10"/>
        <v>392</v>
      </c>
      <c r="B430" s="137">
        <f t="shared" si="13"/>
        <v>31</v>
      </c>
      <c r="C430" s="138" t="str">
        <f t="shared" si="6"/>
        <v/>
      </c>
      <c r="D430" s="139">
        <f t="shared" si="12"/>
        <v>259.7222222</v>
      </c>
      <c r="E430" s="140">
        <f t="shared" si="7"/>
        <v>0</v>
      </c>
      <c r="F430" s="140">
        <f t="shared" si="8"/>
        <v>259.7222222</v>
      </c>
      <c r="G430" s="140">
        <f t="shared" si="9"/>
        <v>-8311.111111</v>
      </c>
    </row>
    <row r="431" hidden="1">
      <c r="A431" s="136">
        <f t="shared" si="10"/>
        <v>393</v>
      </c>
      <c r="B431" s="137">
        <f t="shared" si="13"/>
        <v>31</v>
      </c>
      <c r="C431" s="138" t="str">
        <f t="shared" si="6"/>
        <v/>
      </c>
      <c r="D431" s="139">
        <f t="shared" si="12"/>
        <v>259.7222222</v>
      </c>
      <c r="E431" s="140">
        <f t="shared" si="7"/>
        <v>0</v>
      </c>
      <c r="F431" s="140">
        <f t="shared" si="8"/>
        <v>259.7222222</v>
      </c>
      <c r="G431" s="140">
        <f t="shared" si="9"/>
        <v>-8570.833333</v>
      </c>
    </row>
    <row r="432" hidden="1">
      <c r="A432" s="136">
        <f t="shared" si="10"/>
        <v>394</v>
      </c>
      <c r="B432" s="137">
        <f t="shared" si="13"/>
        <v>31</v>
      </c>
      <c r="C432" s="138" t="str">
        <f t="shared" si="6"/>
        <v/>
      </c>
      <c r="D432" s="139">
        <f t="shared" si="12"/>
        <v>259.7222222</v>
      </c>
      <c r="E432" s="140">
        <f t="shared" si="7"/>
        <v>0</v>
      </c>
      <c r="F432" s="140">
        <f t="shared" si="8"/>
        <v>259.7222222</v>
      </c>
      <c r="G432" s="140">
        <f t="shared" si="9"/>
        <v>-8830.555556</v>
      </c>
    </row>
    <row r="433" hidden="1">
      <c r="A433" s="136">
        <f t="shared" si="10"/>
        <v>395</v>
      </c>
      <c r="B433" s="137">
        <f t="shared" si="13"/>
        <v>31</v>
      </c>
      <c r="C433" s="138" t="str">
        <f t="shared" si="6"/>
        <v/>
      </c>
      <c r="D433" s="139">
        <f t="shared" si="12"/>
        <v>259.7222222</v>
      </c>
      <c r="E433" s="140">
        <f t="shared" si="7"/>
        <v>0</v>
      </c>
      <c r="F433" s="140">
        <f t="shared" si="8"/>
        <v>259.7222222</v>
      </c>
      <c r="G433" s="140">
        <f t="shared" si="9"/>
        <v>-9090.277778</v>
      </c>
    </row>
    <row r="434" hidden="1">
      <c r="A434" s="136">
        <f t="shared" si="10"/>
        <v>396</v>
      </c>
      <c r="B434" s="137">
        <f t="shared" si="13"/>
        <v>31</v>
      </c>
      <c r="C434" s="141">
        <f t="shared" si="6"/>
        <v>33</v>
      </c>
      <c r="D434" s="139">
        <f t="shared" si="12"/>
        <v>259.7222222</v>
      </c>
      <c r="E434" s="140">
        <f t="shared" si="7"/>
        <v>0</v>
      </c>
      <c r="F434" s="140">
        <f t="shared" si="8"/>
        <v>259.7222222</v>
      </c>
      <c r="G434" s="140">
        <f t="shared" si="9"/>
        <v>-9350</v>
      </c>
    </row>
    <row r="435" hidden="1">
      <c r="A435" s="136">
        <f t="shared" si="10"/>
        <v>397</v>
      </c>
      <c r="B435" s="137">
        <f t="shared" si="13"/>
        <v>31</v>
      </c>
      <c r="C435" s="138" t="str">
        <f t="shared" si="6"/>
        <v/>
      </c>
      <c r="D435" s="139">
        <f t="shared" si="12"/>
        <v>259.7222222</v>
      </c>
      <c r="E435" s="140">
        <f t="shared" si="7"/>
        <v>0</v>
      </c>
      <c r="F435" s="140">
        <f t="shared" si="8"/>
        <v>259.7222222</v>
      </c>
      <c r="G435" s="140">
        <f t="shared" si="9"/>
        <v>-9609.722222</v>
      </c>
    </row>
    <row r="436" hidden="1">
      <c r="A436" s="136">
        <f t="shared" si="10"/>
        <v>398</v>
      </c>
      <c r="B436" s="137">
        <f t="shared" si="13"/>
        <v>31</v>
      </c>
      <c r="C436" s="138" t="str">
        <f t="shared" si="6"/>
        <v/>
      </c>
      <c r="D436" s="139">
        <f t="shared" si="12"/>
        <v>259.7222222</v>
      </c>
      <c r="E436" s="140">
        <f t="shared" si="7"/>
        <v>0</v>
      </c>
      <c r="F436" s="140">
        <f t="shared" si="8"/>
        <v>259.7222222</v>
      </c>
      <c r="G436" s="140">
        <f t="shared" si="9"/>
        <v>-9869.444444</v>
      </c>
    </row>
    <row r="437" hidden="1">
      <c r="A437" s="136">
        <f t="shared" si="10"/>
        <v>399</v>
      </c>
      <c r="B437" s="137">
        <f t="shared" si="13"/>
        <v>31</v>
      </c>
      <c r="C437" s="138" t="str">
        <f t="shared" si="6"/>
        <v/>
      </c>
      <c r="D437" s="139">
        <f t="shared" si="12"/>
        <v>259.7222222</v>
      </c>
      <c r="E437" s="140">
        <f t="shared" si="7"/>
        <v>0</v>
      </c>
      <c r="F437" s="140">
        <f t="shared" si="8"/>
        <v>259.7222222</v>
      </c>
      <c r="G437" s="140">
        <f t="shared" si="9"/>
        <v>-10129.16667</v>
      </c>
    </row>
    <row r="438" hidden="1">
      <c r="A438" s="136">
        <f t="shared" si="10"/>
        <v>400</v>
      </c>
      <c r="B438" s="137">
        <f t="shared" si="13"/>
        <v>31</v>
      </c>
      <c r="C438" s="138" t="str">
        <f t="shared" si="6"/>
        <v/>
      </c>
      <c r="D438" s="139">
        <f t="shared" si="12"/>
        <v>259.7222222</v>
      </c>
      <c r="E438" s="140">
        <f t="shared" si="7"/>
        <v>0</v>
      </c>
      <c r="F438" s="140">
        <f t="shared" si="8"/>
        <v>259.7222222</v>
      </c>
      <c r="G438" s="140">
        <f t="shared" si="9"/>
        <v>-10388.88889</v>
      </c>
    </row>
    <row r="439" hidden="1">
      <c r="A439" s="136">
        <f t="shared" si="10"/>
        <v>401</v>
      </c>
      <c r="B439" s="137">
        <f t="shared" si="13"/>
        <v>31</v>
      </c>
      <c r="C439" s="138" t="str">
        <f t="shared" si="6"/>
        <v/>
      </c>
      <c r="D439" s="139">
        <f t="shared" si="12"/>
        <v>259.7222222</v>
      </c>
      <c r="E439" s="140">
        <f t="shared" si="7"/>
        <v>0</v>
      </c>
      <c r="F439" s="140">
        <f t="shared" si="8"/>
        <v>259.7222222</v>
      </c>
      <c r="G439" s="140">
        <f t="shared" si="9"/>
        <v>-10648.61111</v>
      </c>
    </row>
    <row r="440" hidden="1">
      <c r="A440" s="136">
        <f t="shared" si="10"/>
        <v>402</v>
      </c>
      <c r="B440" s="137">
        <f t="shared" si="13"/>
        <v>31</v>
      </c>
      <c r="C440" s="138" t="str">
        <f t="shared" si="6"/>
        <v/>
      </c>
      <c r="D440" s="139">
        <f t="shared" si="12"/>
        <v>259.7222222</v>
      </c>
      <c r="E440" s="140">
        <f t="shared" si="7"/>
        <v>0</v>
      </c>
      <c r="F440" s="140">
        <f t="shared" si="8"/>
        <v>259.7222222</v>
      </c>
      <c r="G440" s="140">
        <f t="shared" si="9"/>
        <v>-10908.33333</v>
      </c>
    </row>
    <row r="441" hidden="1">
      <c r="A441" s="136">
        <f t="shared" si="10"/>
        <v>403</v>
      </c>
      <c r="B441" s="137">
        <f t="shared" si="13"/>
        <v>31</v>
      </c>
      <c r="C441" s="138" t="str">
        <f t="shared" si="6"/>
        <v/>
      </c>
      <c r="D441" s="139">
        <f t="shared" si="12"/>
        <v>259.7222222</v>
      </c>
      <c r="E441" s="140">
        <f t="shared" si="7"/>
        <v>0</v>
      </c>
      <c r="F441" s="140">
        <f t="shared" si="8"/>
        <v>259.7222222</v>
      </c>
      <c r="G441" s="140">
        <f t="shared" si="9"/>
        <v>-11168.05556</v>
      </c>
    </row>
    <row r="442" hidden="1">
      <c r="A442" s="136">
        <f t="shared" si="10"/>
        <v>404</v>
      </c>
      <c r="B442" s="137">
        <f t="shared" si="13"/>
        <v>31</v>
      </c>
      <c r="C442" s="138" t="str">
        <f t="shared" si="6"/>
        <v/>
      </c>
      <c r="D442" s="139">
        <f t="shared" si="12"/>
        <v>259.7222222</v>
      </c>
      <c r="E442" s="140">
        <f t="shared" si="7"/>
        <v>0</v>
      </c>
      <c r="F442" s="140">
        <f t="shared" si="8"/>
        <v>259.7222222</v>
      </c>
      <c r="G442" s="140">
        <f t="shared" si="9"/>
        <v>-11427.77778</v>
      </c>
    </row>
    <row r="443" hidden="1">
      <c r="A443" s="136">
        <f t="shared" si="10"/>
        <v>405</v>
      </c>
      <c r="B443" s="137">
        <f t="shared" si="13"/>
        <v>31</v>
      </c>
      <c r="C443" s="138" t="str">
        <f t="shared" si="6"/>
        <v/>
      </c>
      <c r="D443" s="139">
        <f t="shared" si="12"/>
        <v>259.7222222</v>
      </c>
      <c r="E443" s="140">
        <f t="shared" si="7"/>
        <v>0</v>
      </c>
      <c r="F443" s="140">
        <f t="shared" si="8"/>
        <v>259.7222222</v>
      </c>
      <c r="G443" s="140">
        <f t="shared" si="9"/>
        <v>-11687.5</v>
      </c>
    </row>
    <row r="444" hidden="1">
      <c r="A444" s="136">
        <f t="shared" si="10"/>
        <v>406</v>
      </c>
      <c r="B444" s="137">
        <f t="shared" si="13"/>
        <v>31</v>
      </c>
      <c r="C444" s="138" t="str">
        <f t="shared" si="6"/>
        <v/>
      </c>
      <c r="D444" s="139">
        <f t="shared" si="12"/>
        <v>259.7222222</v>
      </c>
      <c r="E444" s="140">
        <f t="shared" si="7"/>
        <v>0</v>
      </c>
      <c r="F444" s="140">
        <f t="shared" si="8"/>
        <v>259.7222222</v>
      </c>
      <c r="G444" s="140">
        <f t="shared" si="9"/>
        <v>-11947.22222</v>
      </c>
    </row>
    <row r="445" hidden="1">
      <c r="A445" s="136">
        <f t="shared" si="10"/>
        <v>407</v>
      </c>
      <c r="B445" s="137">
        <f t="shared" si="13"/>
        <v>31</v>
      </c>
      <c r="C445" s="138" t="str">
        <f t="shared" si="6"/>
        <v/>
      </c>
      <c r="D445" s="139">
        <f t="shared" si="12"/>
        <v>259.7222222</v>
      </c>
      <c r="E445" s="140">
        <f t="shared" si="7"/>
        <v>0</v>
      </c>
      <c r="F445" s="140">
        <f t="shared" si="8"/>
        <v>259.7222222</v>
      </c>
      <c r="G445" s="140">
        <f t="shared" si="9"/>
        <v>-12206.94444</v>
      </c>
    </row>
    <row r="446" hidden="1">
      <c r="A446" s="136">
        <f t="shared" si="10"/>
        <v>408</v>
      </c>
      <c r="B446" s="137">
        <f t="shared" si="13"/>
        <v>31</v>
      </c>
      <c r="C446" s="141">
        <f t="shared" si="6"/>
        <v>34</v>
      </c>
      <c r="D446" s="139">
        <f t="shared" si="12"/>
        <v>259.7222222</v>
      </c>
      <c r="E446" s="140">
        <f t="shared" si="7"/>
        <v>0</v>
      </c>
      <c r="F446" s="140">
        <f t="shared" si="8"/>
        <v>259.7222222</v>
      </c>
      <c r="G446" s="140">
        <f t="shared" si="9"/>
        <v>-12466.66667</v>
      </c>
    </row>
    <row r="447" hidden="1">
      <c r="A447" s="136">
        <f t="shared" si="10"/>
        <v>409</v>
      </c>
      <c r="B447" s="137">
        <f t="shared" si="13"/>
        <v>31</v>
      </c>
      <c r="C447" s="138" t="str">
        <f t="shared" si="6"/>
        <v/>
      </c>
      <c r="D447" s="139">
        <f t="shared" si="12"/>
        <v>259.7222222</v>
      </c>
      <c r="E447" s="140">
        <f t="shared" si="7"/>
        <v>0</v>
      </c>
      <c r="F447" s="140">
        <f t="shared" si="8"/>
        <v>259.7222222</v>
      </c>
      <c r="G447" s="140">
        <f t="shared" si="9"/>
        <v>-12726.38889</v>
      </c>
    </row>
    <row r="448" hidden="1">
      <c r="A448" s="136">
        <f t="shared" si="10"/>
        <v>410</v>
      </c>
      <c r="B448" s="137">
        <f t="shared" si="13"/>
        <v>31</v>
      </c>
      <c r="C448" s="138" t="str">
        <f t="shared" si="6"/>
        <v/>
      </c>
      <c r="D448" s="139">
        <f t="shared" si="12"/>
        <v>259.7222222</v>
      </c>
      <c r="E448" s="140">
        <f t="shared" si="7"/>
        <v>0</v>
      </c>
      <c r="F448" s="140">
        <f t="shared" si="8"/>
        <v>259.7222222</v>
      </c>
      <c r="G448" s="140">
        <f t="shared" si="9"/>
        <v>-12986.11111</v>
      </c>
    </row>
    <row r="449" hidden="1">
      <c r="A449" s="136">
        <f t="shared" si="10"/>
        <v>411</v>
      </c>
      <c r="B449" s="137">
        <f t="shared" si="13"/>
        <v>31</v>
      </c>
      <c r="C449" s="138" t="str">
        <f t="shared" si="6"/>
        <v/>
      </c>
      <c r="D449" s="139">
        <f t="shared" si="12"/>
        <v>259.7222222</v>
      </c>
      <c r="E449" s="140">
        <f t="shared" si="7"/>
        <v>0</v>
      </c>
      <c r="F449" s="140">
        <f t="shared" si="8"/>
        <v>259.7222222</v>
      </c>
      <c r="G449" s="140">
        <f t="shared" si="9"/>
        <v>-13245.83333</v>
      </c>
    </row>
    <row r="450" hidden="1">
      <c r="A450" s="136">
        <f t="shared" si="10"/>
        <v>412</v>
      </c>
      <c r="B450" s="137">
        <f t="shared" si="13"/>
        <v>31</v>
      </c>
      <c r="C450" s="138" t="str">
        <f t="shared" si="6"/>
        <v/>
      </c>
      <c r="D450" s="139">
        <f t="shared" si="12"/>
        <v>259.7222222</v>
      </c>
      <c r="E450" s="140">
        <f t="shared" si="7"/>
        <v>0</v>
      </c>
      <c r="F450" s="140">
        <f t="shared" si="8"/>
        <v>259.7222222</v>
      </c>
      <c r="G450" s="140">
        <f t="shared" si="9"/>
        <v>-13505.55556</v>
      </c>
    </row>
    <row r="451" hidden="1">
      <c r="A451" s="136">
        <f t="shared" si="10"/>
        <v>413</v>
      </c>
      <c r="B451" s="137">
        <f t="shared" si="13"/>
        <v>31</v>
      </c>
      <c r="C451" s="138" t="str">
        <f t="shared" si="6"/>
        <v/>
      </c>
      <c r="D451" s="139">
        <f t="shared" si="12"/>
        <v>259.7222222</v>
      </c>
      <c r="E451" s="140">
        <f t="shared" si="7"/>
        <v>0</v>
      </c>
      <c r="F451" s="140">
        <f t="shared" si="8"/>
        <v>259.7222222</v>
      </c>
      <c r="G451" s="140">
        <f t="shared" si="9"/>
        <v>-13765.27778</v>
      </c>
    </row>
    <row r="452" hidden="1">
      <c r="A452" s="136">
        <f t="shared" si="10"/>
        <v>414</v>
      </c>
      <c r="B452" s="137">
        <f t="shared" si="13"/>
        <v>31</v>
      </c>
      <c r="C452" s="138" t="str">
        <f t="shared" si="6"/>
        <v/>
      </c>
      <c r="D452" s="139">
        <f t="shared" si="12"/>
        <v>259.7222222</v>
      </c>
      <c r="E452" s="140">
        <f t="shared" si="7"/>
        <v>0</v>
      </c>
      <c r="F452" s="140">
        <f t="shared" si="8"/>
        <v>259.7222222</v>
      </c>
      <c r="G452" s="140">
        <f t="shared" si="9"/>
        <v>-14025</v>
      </c>
    </row>
    <row r="453" hidden="1">
      <c r="A453" s="136">
        <f t="shared" si="10"/>
        <v>415</v>
      </c>
      <c r="B453" s="137">
        <f t="shared" si="13"/>
        <v>31</v>
      </c>
      <c r="C453" s="138" t="str">
        <f t="shared" si="6"/>
        <v/>
      </c>
      <c r="D453" s="139">
        <f t="shared" si="12"/>
        <v>259.7222222</v>
      </c>
      <c r="E453" s="140">
        <f t="shared" si="7"/>
        <v>0</v>
      </c>
      <c r="F453" s="140">
        <f t="shared" si="8"/>
        <v>259.7222222</v>
      </c>
      <c r="G453" s="140">
        <f t="shared" si="9"/>
        <v>-14284.72222</v>
      </c>
    </row>
    <row r="454" hidden="1">
      <c r="A454" s="136">
        <f t="shared" si="10"/>
        <v>416</v>
      </c>
      <c r="B454" s="137">
        <f t="shared" si="13"/>
        <v>31</v>
      </c>
      <c r="C454" s="138" t="str">
        <f t="shared" si="6"/>
        <v/>
      </c>
      <c r="D454" s="139">
        <f t="shared" si="12"/>
        <v>259.7222222</v>
      </c>
      <c r="E454" s="140">
        <f t="shared" si="7"/>
        <v>0</v>
      </c>
      <c r="F454" s="140">
        <f t="shared" si="8"/>
        <v>259.7222222</v>
      </c>
      <c r="G454" s="140">
        <f t="shared" si="9"/>
        <v>-14544.44444</v>
      </c>
    </row>
    <row r="455" hidden="1">
      <c r="A455" s="136">
        <f t="shared" si="10"/>
        <v>417</v>
      </c>
      <c r="B455" s="137">
        <f t="shared" si="13"/>
        <v>31</v>
      </c>
      <c r="C455" s="138" t="str">
        <f t="shared" si="6"/>
        <v/>
      </c>
      <c r="D455" s="139">
        <f t="shared" si="12"/>
        <v>259.7222222</v>
      </c>
      <c r="E455" s="140">
        <f t="shared" si="7"/>
        <v>0</v>
      </c>
      <c r="F455" s="140">
        <f t="shared" si="8"/>
        <v>259.7222222</v>
      </c>
      <c r="G455" s="140">
        <f t="shared" si="9"/>
        <v>-14804.16667</v>
      </c>
    </row>
    <row r="456" hidden="1">
      <c r="A456" s="136">
        <f t="shared" si="10"/>
        <v>418</v>
      </c>
      <c r="B456" s="137">
        <f t="shared" si="13"/>
        <v>31</v>
      </c>
      <c r="C456" s="138" t="str">
        <f t="shared" si="6"/>
        <v/>
      </c>
      <c r="D456" s="139">
        <f t="shared" si="12"/>
        <v>259.7222222</v>
      </c>
      <c r="E456" s="140">
        <f t="shared" si="7"/>
        <v>0</v>
      </c>
      <c r="F456" s="140">
        <f t="shared" si="8"/>
        <v>259.7222222</v>
      </c>
      <c r="G456" s="140">
        <f t="shared" si="9"/>
        <v>-15063.88889</v>
      </c>
    </row>
    <row r="457" hidden="1">
      <c r="A457" s="136">
        <f t="shared" si="10"/>
        <v>419</v>
      </c>
      <c r="B457" s="137">
        <f t="shared" si="13"/>
        <v>31</v>
      </c>
      <c r="C457" s="138" t="str">
        <f t="shared" si="6"/>
        <v/>
      </c>
      <c r="D457" s="139">
        <f t="shared" si="12"/>
        <v>259.7222222</v>
      </c>
      <c r="E457" s="140">
        <f t="shared" si="7"/>
        <v>0</v>
      </c>
      <c r="F457" s="140">
        <f t="shared" si="8"/>
        <v>259.7222222</v>
      </c>
      <c r="G457" s="140">
        <f t="shared" si="9"/>
        <v>-15323.61111</v>
      </c>
    </row>
    <row r="458" hidden="1">
      <c r="A458" s="136">
        <f t="shared" si="10"/>
        <v>420</v>
      </c>
      <c r="B458" s="137">
        <f t="shared" si="13"/>
        <v>31</v>
      </c>
      <c r="C458" s="141">
        <f t="shared" si="6"/>
        <v>35</v>
      </c>
      <c r="D458" s="139">
        <f t="shared" si="12"/>
        <v>259.7222222</v>
      </c>
      <c r="E458" s="140">
        <f t="shared" si="7"/>
        <v>0</v>
      </c>
      <c r="F458" s="140">
        <f t="shared" si="8"/>
        <v>259.7222222</v>
      </c>
      <c r="G458" s="140">
        <f t="shared" si="9"/>
        <v>-15583.33333</v>
      </c>
    </row>
    <row r="459" hidden="1">
      <c r="A459" s="136">
        <f t="shared" si="10"/>
        <v>421</v>
      </c>
      <c r="B459" s="137">
        <f t="shared" si="13"/>
        <v>31</v>
      </c>
      <c r="C459" s="138" t="str">
        <f t="shared" si="6"/>
        <v/>
      </c>
      <c r="D459" s="139">
        <f t="shared" si="12"/>
        <v>259.7222222</v>
      </c>
      <c r="E459" s="140">
        <f t="shared" si="7"/>
        <v>0</v>
      </c>
      <c r="F459" s="140">
        <f t="shared" si="8"/>
        <v>259.7222222</v>
      </c>
      <c r="G459" s="140">
        <f t="shared" si="9"/>
        <v>-15843.05556</v>
      </c>
    </row>
    <row r="460" hidden="1">
      <c r="A460" s="136">
        <f t="shared" si="10"/>
        <v>422</v>
      </c>
      <c r="B460" s="137">
        <f t="shared" si="13"/>
        <v>31</v>
      </c>
      <c r="C460" s="138" t="str">
        <f t="shared" si="6"/>
        <v/>
      </c>
      <c r="D460" s="139">
        <f t="shared" si="12"/>
        <v>259.7222222</v>
      </c>
      <c r="E460" s="140">
        <f t="shared" si="7"/>
        <v>0</v>
      </c>
      <c r="F460" s="140">
        <f t="shared" si="8"/>
        <v>259.7222222</v>
      </c>
      <c r="G460" s="140">
        <f t="shared" si="9"/>
        <v>-16102.77778</v>
      </c>
    </row>
    <row r="461" hidden="1">
      <c r="A461" s="136">
        <f t="shared" si="10"/>
        <v>423</v>
      </c>
      <c r="B461" s="137">
        <f t="shared" si="13"/>
        <v>31</v>
      </c>
      <c r="C461" s="138" t="str">
        <f t="shared" si="6"/>
        <v/>
      </c>
      <c r="D461" s="139">
        <f t="shared" si="12"/>
        <v>259.7222222</v>
      </c>
      <c r="E461" s="140">
        <f t="shared" si="7"/>
        <v>0</v>
      </c>
      <c r="F461" s="140">
        <f t="shared" si="8"/>
        <v>259.7222222</v>
      </c>
      <c r="G461" s="140">
        <f t="shared" si="9"/>
        <v>-16362.5</v>
      </c>
    </row>
    <row r="462" hidden="1">
      <c r="A462" s="136">
        <f t="shared" si="10"/>
        <v>424</v>
      </c>
      <c r="B462" s="137">
        <f t="shared" si="13"/>
        <v>31</v>
      </c>
      <c r="C462" s="138" t="str">
        <f t="shared" si="6"/>
        <v/>
      </c>
      <c r="D462" s="139">
        <f t="shared" si="12"/>
        <v>259.7222222</v>
      </c>
      <c r="E462" s="140">
        <f t="shared" si="7"/>
        <v>0</v>
      </c>
      <c r="F462" s="140">
        <f t="shared" si="8"/>
        <v>259.7222222</v>
      </c>
      <c r="G462" s="140">
        <f t="shared" si="9"/>
        <v>-16622.22222</v>
      </c>
    </row>
    <row r="463" hidden="1">
      <c r="A463" s="136">
        <f t="shared" si="10"/>
        <v>425</v>
      </c>
      <c r="B463" s="137">
        <f t="shared" si="13"/>
        <v>31</v>
      </c>
      <c r="C463" s="138" t="str">
        <f t="shared" si="6"/>
        <v/>
      </c>
      <c r="D463" s="139">
        <f t="shared" si="12"/>
        <v>259.7222222</v>
      </c>
      <c r="E463" s="140">
        <f t="shared" si="7"/>
        <v>0</v>
      </c>
      <c r="F463" s="140">
        <f t="shared" si="8"/>
        <v>259.7222222</v>
      </c>
      <c r="G463" s="140">
        <f t="shared" si="9"/>
        <v>-16881.94444</v>
      </c>
    </row>
    <row r="464" hidden="1">
      <c r="A464" s="136">
        <f t="shared" si="10"/>
        <v>426</v>
      </c>
      <c r="B464" s="137">
        <f t="shared" si="13"/>
        <v>31</v>
      </c>
      <c r="C464" s="138" t="str">
        <f t="shared" si="6"/>
        <v/>
      </c>
      <c r="D464" s="139">
        <f t="shared" si="12"/>
        <v>259.7222222</v>
      </c>
      <c r="E464" s="140">
        <f t="shared" si="7"/>
        <v>0</v>
      </c>
      <c r="F464" s="140">
        <f t="shared" si="8"/>
        <v>259.7222222</v>
      </c>
      <c r="G464" s="140">
        <f t="shared" si="9"/>
        <v>-17141.66667</v>
      </c>
    </row>
    <row r="465" hidden="1">
      <c r="A465" s="136">
        <f t="shared" si="10"/>
        <v>427</v>
      </c>
      <c r="B465" s="137">
        <f t="shared" si="13"/>
        <v>31</v>
      </c>
      <c r="C465" s="138" t="str">
        <f t="shared" si="6"/>
        <v/>
      </c>
      <c r="D465" s="139">
        <f t="shared" si="12"/>
        <v>259.7222222</v>
      </c>
      <c r="E465" s="140">
        <f t="shared" si="7"/>
        <v>0</v>
      </c>
      <c r="F465" s="140">
        <f t="shared" si="8"/>
        <v>259.7222222</v>
      </c>
      <c r="G465" s="140">
        <f t="shared" si="9"/>
        <v>-17401.38889</v>
      </c>
    </row>
    <row r="466" hidden="1">
      <c r="A466" s="136">
        <f t="shared" si="10"/>
        <v>428</v>
      </c>
      <c r="B466" s="137">
        <f t="shared" si="13"/>
        <v>31</v>
      </c>
      <c r="C466" s="138" t="str">
        <f t="shared" si="6"/>
        <v/>
      </c>
      <c r="D466" s="139">
        <f t="shared" si="12"/>
        <v>259.7222222</v>
      </c>
      <c r="E466" s="140">
        <f t="shared" si="7"/>
        <v>0</v>
      </c>
      <c r="F466" s="140">
        <f t="shared" si="8"/>
        <v>259.7222222</v>
      </c>
      <c r="G466" s="140">
        <f t="shared" si="9"/>
        <v>-17661.11111</v>
      </c>
    </row>
    <row r="467" hidden="1">
      <c r="A467" s="136">
        <f t="shared" si="10"/>
        <v>429</v>
      </c>
      <c r="B467" s="137">
        <f t="shared" si="13"/>
        <v>31</v>
      </c>
      <c r="C467" s="138" t="str">
        <f t="shared" si="6"/>
        <v/>
      </c>
      <c r="D467" s="139">
        <f t="shared" si="12"/>
        <v>259.7222222</v>
      </c>
      <c r="E467" s="140">
        <f t="shared" si="7"/>
        <v>0</v>
      </c>
      <c r="F467" s="140">
        <f t="shared" si="8"/>
        <v>259.7222222</v>
      </c>
      <c r="G467" s="140">
        <f t="shared" si="9"/>
        <v>-17920.83333</v>
      </c>
    </row>
    <row r="468" hidden="1">
      <c r="A468" s="136">
        <f t="shared" si="10"/>
        <v>430</v>
      </c>
      <c r="B468" s="137">
        <f t="shared" si="13"/>
        <v>31</v>
      </c>
      <c r="C468" s="138" t="str">
        <f t="shared" si="6"/>
        <v/>
      </c>
      <c r="D468" s="139">
        <f t="shared" si="12"/>
        <v>259.7222222</v>
      </c>
      <c r="E468" s="140">
        <f t="shared" si="7"/>
        <v>0</v>
      </c>
      <c r="F468" s="140">
        <f t="shared" si="8"/>
        <v>259.7222222</v>
      </c>
      <c r="G468" s="140">
        <f t="shared" si="9"/>
        <v>-18180.55556</v>
      </c>
    </row>
    <row r="469" hidden="1">
      <c r="A469" s="136">
        <f t="shared" si="10"/>
        <v>431</v>
      </c>
      <c r="B469" s="137">
        <f t="shared" si="13"/>
        <v>31</v>
      </c>
      <c r="C469" s="138" t="str">
        <f t="shared" si="6"/>
        <v/>
      </c>
      <c r="D469" s="139">
        <f t="shared" si="12"/>
        <v>259.7222222</v>
      </c>
      <c r="E469" s="140">
        <f t="shared" si="7"/>
        <v>0</v>
      </c>
      <c r="F469" s="140">
        <f t="shared" si="8"/>
        <v>259.7222222</v>
      </c>
      <c r="G469" s="140">
        <f t="shared" si="9"/>
        <v>-18440.27778</v>
      </c>
    </row>
    <row r="470" hidden="1">
      <c r="A470" s="136">
        <f t="shared" si="10"/>
        <v>432</v>
      </c>
      <c r="B470" s="137">
        <f t="shared" si="13"/>
        <v>31</v>
      </c>
      <c r="C470" s="141">
        <f t="shared" si="6"/>
        <v>36</v>
      </c>
      <c r="D470" s="139">
        <f t="shared" si="12"/>
        <v>259.7222222</v>
      </c>
      <c r="E470" s="140">
        <f t="shared" si="7"/>
        <v>0</v>
      </c>
      <c r="F470" s="140">
        <f t="shared" si="8"/>
        <v>259.7222222</v>
      </c>
      <c r="G470" s="140">
        <f t="shared" si="9"/>
        <v>-18700</v>
      </c>
    </row>
    <row r="471" hidden="1">
      <c r="A471" s="136">
        <f t="shared" si="10"/>
        <v>433</v>
      </c>
      <c r="B471" s="137">
        <f t="shared" si="13"/>
        <v>31</v>
      </c>
      <c r="C471" s="138" t="str">
        <f t="shared" si="6"/>
        <v/>
      </c>
      <c r="D471" s="139">
        <f t="shared" si="12"/>
        <v>259.7222222</v>
      </c>
      <c r="E471" s="140">
        <f t="shared" si="7"/>
        <v>0</v>
      </c>
      <c r="F471" s="140">
        <f t="shared" si="8"/>
        <v>259.7222222</v>
      </c>
      <c r="G471" s="140">
        <f t="shared" si="9"/>
        <v>-18959.72222</v>
      </c>
    </row>
    <row r="472" hidden="1">
      <c r="A472" s="136">
        <f t="shared" si="10"/>
        <v>434</v>
      </c>
      <c r="B472" s="137">
        <f t="shared" si="13"/>
        <v>31</v>
      </c>
      <c r="C472" s="138" t="str">
        <f t="shared" si="6"/>
        <v/>
      </c>
      <c r="D472" s="139">
        <f t="shared" si="12"/>
        <v>259.7222222</v>
      </c>
      <c r="E472" s="140">
        <f t="shared" si="7"/>
        <v>0</v>
      </c>
      <c r="F472" s="140">
        <f t="shared" si="8"/>
        <v>259.7222222</v>
      </c>
      <c r="G472" s="140">
        <f t="shared" si="9"/>
        <v>-19219.44444</v>
      </c>
    </row>
    <row r="473" hidden="1">
      <c r="A473" s="136">
        <f t="shared" si="10"/>
        <v>435</v>
      </c>
      <c r="B473" s="137">
        <f t="shared" si="13"/>
        <v>31</v>
      </c>
      <c r="C473" s="138" t="str">
        <f t="shared" si="6"/>
        <v/>
      </c>
      <c r="D473" s="139">
        <f t="shared" si="12"/>
        <v>259.7222222</v>
      </c>
      <c r="E473" s="140">
        <f t="shared" si="7"/>
        <v>0</v>
      </c>
      <c r="F473" s="140">
        <f t="shared" si="8"/>
        <v>259.7222222</v>
      </c>
      <c r="G473" s="140">
        <f t="shared" si="9"/>
        <v>-19479.16667</v>
      </c>
    </row>
    <row r="474" hidden="1">
      <c r="A474" s="136">
        <f t="shared" si="10"/>
        <v>436</v>
      </c>
      <c r="B474" s="137">
        <f t="shared" si="13"/>
        <v>31</v>
      </c>
      <c r="C474" s="138" t="str">
        <f t="shared" si="6"/>
        <v/>
      </c>
      <c r="D474" s="139">
        <f t="shared" si="12"/>
        <v>259.7222222</v>
      </c>
      <c r="E474" s="140">
        <f t="shared" si="7"/>
        <v>0</v>
      </c>
      <c r="F474" s="140">
        <f t="shared" si="8"/>
        <v>259.7222222</v>
      </c>
      <c r="G474" s="140">
        <f t="shared" si="9"/>
        <v>-19738.88889</v>
      </c>
    </row>
    <row r="475" hidden="1">
      <c r="A475" s="136">
        <f t="shared" si="10"/>
        <v>437</v>
      </c>
      <c r="B475" s="137">
        <f t="shared" si="13"/>
        <v>31</v>
      </c>
      <c r="C475" s="138" t="str">
        <f t="shared" si="6"/>
        <v/>
      </c>
      <c r="D475" s="139">
        <f t="shared" si="12"/>
        <v>259.7222222</v>
      </c>
      <c r="E475" s="140">
        <f t="shared" si="7"/>
        <v>0</v>
      </c>
      <c r="F475" s="140">
        <f t="shared" si="8"/>
        <v>259.7222222</v>
      </c>
      <c r="G475" s="140">
        <f t="shared" si="9"/>
        <v>-19998.61111</v>
      </c>
    </row>
    <row r="476" hidden="1">
      <c r="A476" s="136">
        <f t="shared" si="10"/>
        <v>438</v>
      </c>
      <c r="B476" s="137">
        <f t="shared" si="13"/>
        <v>31</v>
      </c>
      <c r="C476" s="138" t="str">
        <f t="shared" si="6"/>
        <v/>
      </c>
      <c r="D476" s="139">
        <f t="shared" si="12"/>
        <v>259.7222222</v>
      </c>
      <c r="E476" s="140">
        <f t="shared" si="7"/>
        <v>0</v>
      </c>
      <c r="F476" s="140">
        <f t="shared" si="8"/>
        <v>259.7222222</v>
      </c>
      <c r="G476" s="140">
        <f t="shared" si="9"/>
        <v>-20258.33333</v>
      </c>
    </row>
    <row r="477" hidden="1">
      <c r="A477" s="136">
        <f t="shared" si="10"/>
        <v>439</v>
      </c>
      <c r="B477" s="137">
        <f t="shared" si="13"/>
        <v>31</v>
      </c>
      <c r="C477" s="138" t="str">
        <f t="shared" si="6"/>
        <v/>
      </c>
      <c r="D477" s="139">
        <f t="shared" si="12"/>
        <v>259.7222222</v>
      </c>
      <c r="E477" s="140">
        <f t="shared" si="7"/>
        <v>0</v>
      </c>
      <c r="F477" s="140">
        <f t="shared" si="8"/>
        <v>259.7222222</v>
      </c>
      <c r="G477" s="140">
        <f t="shared" si="9"/>
        <v>-20518.05556</v>
      </c>
    </row>
    <row r="478" hidden="1">
      <c r="A478" s="136">
        <f t="shared" si="10"/>
        <v>440</v>
      </c>
      <c r="B478" s="137">
        <f t="shared" si="13"/>
        <v>31</v>
      </c>
      <c r="C478" s="138" t="str">
        <f t="shared" si="6"/>
        <v/>
      </c>
      <c r="D478" s="139">
        <f t="shared" si="12"/>
        <v>259.7222222</v>
      </c>
      <c r="E478" s="140">
        <f t="shared" si="7"/>
        <v>0</v>
      </c>
      <c r="F478" s="140">
        <f t="shared" si="8"/>
        <v>259.7222222</v>
      </c>
      <c r="G478" s="140">
        <f t="shared" si="9"/>
        <v>-20777.77778</v>
      </c>
    </row>
    <row r="479" hidden="1">
      <c r="A479" s="136">
        <f t="shared" si="10"/>
        <v>441</v>
      </c>
      <c r="B479" s="137">
        <f t="shared" si="13"/>
        <v>31</v>
      </c>
      <c r="C479" s="138" t="str">
        <f t="shared" si="6"/>
        <v/>
      </c>
      <c r="D479" s="139">
        <f t="shared" si="12"/>
        <v>259.7222222</v>
      </c>
      <c r="E479" s="140">
        <f t="shared" si="7"/>
        <v>0</v>
      </c>
      <c r="F479" s="140">
        <f t="shared" si="8"/>
        <v>259.7222222</v>
      </c>
      <c r="G479" s="140">
        <f t="shared" si="9"/>
        <v>-21037.5</v>
      </c>
    </row>
    <row r="480" hidden="1">
      <c r="A480" s="136">
        <f t="shared" si="10"/>
        <v>442</v>
      </c>
      <c r="B480" s="137">
        <f t="shared" si="13"/>
        <v>31</v>
      </c>
      <c r="C480" s="138" t="str">
        <f t="shared" si="6"/>
        <v/>
      </c>
      <c r="D480" s="139">
        <f t="shared" si="12"/>
        <v>259.7222222</v>
      </c>
      <c r="E480" s="140">
        <f t="shared" si="7"/>
        <v>0</v>
      </c>
      <c r="F480" s="140">
        <f t="shared" si="8"/>
        <v>259.7222222</v>
      </c>
      <c r="G480" s="140">
        <f t="shared" si="9"/>
        <v>-21297.22222</v>
      </c>
    </row>
    <row r="481" hidden="1">
      <c r="A481" s="136">
        <f t="shared" si="10"/>
        <v>443</v>
      </c>
      <c r="B481" s="137">
        <f t="shared" si="13"/>
        <v>31</v>
      </c>
      <c r="C481" s="138" t="str">
        <f t="shared" si="6"/>
        <v/>
      </c>
      <c r="D481" s="139">
        <f t="shared" si="12"/>
        <v>259.7222222</v>
      </c>
      <c r="E481" s="140">
        <f t="shared" si="7"/>
        <v>0</v>
      </c>
      <c r="F481" s="140">
        <f t="shared" si="8"/>
        <v>259.7222222</v>
      </c>
      <c r="G481" s="140">
        <f t="shared" si="9"/>
        <v>-21556.94444</v>
      </c>
    </row>
    <row r="482" hidden="1">
      <c r="A482" s="136">
        <f t="shared" si="10"/>
        <v>444</v>
      </c>
      <c r="B482" s="137">
        <f t="shared" si="13"/>
        <v>31</v>
      </c>
      <c r="C482" s="141">
        <f t="shared" si="6"/>
        <v>37</v>
      </c>
      <c r="D482" s="139">
        <f t="shared" si="12"/>
        <v>259.7222222</v>
      </c>
      <c r="E482" s="140">
        <f t="shared" si="7"/>
        <v>0</v>
      </c>
      <c r="F482" s="140">
        <f t="shared" si="8"/>
        <v>259.7222222</v>
      </c>
      <c r="G482" s="140">
        <f t="shared" si="9"/>
        <v>-21816.66667</v>
      </c>
    </row>
    <row r="483" hidden="1">
      <c r="A483" s="136">
        <f t="shared" si="10"/>
        <v>445</v>
      </c>
      <c r="B483" s="137">
        <f t="shared" si="13"/>
        <v>31</v>
      </c>
      <c r="C483" s="138" t="str">
        <f t="shared" si="6"/>
        <v/>
      </c>
      <c r="D483" s="139">
        <f t="shared" si="12"/>
        <v>259.7222222</v>
      </c>
      <c r="E483" s="140">
        <f t="shared" si="7"/>
        <v>0</v>
      </c>
      <c r="F483" s="140">
        <f t="shared" si="8"/>
        <v>259.7222222</v>
      </c>
      <c r="G483" s="140">
        <f t="shared" si="9"/>
        <v>-22076.38889</v>
      </c>
    </row>
    <row r="484" hidden="1">
      <c r="A484" s="136">
        <f t="shared" si="10"/>
        <v>446</v>
      </c>
      <c r="B484" s="137">
        <f t="shared" si="13"/>
        <v>31</v>
      </c>
      <c r="C484" s="138" t="str">
        <f t="shared" si="6"/>
        <v/>
      </c>
      <c r="D484" s="139">
        <f t="shared" si="12"/>
        <v>259.7222222</v>
      </c>
      <c r="E484" s="140">
        <f t="shared" si="7"/>
        <v>0</v>
      </c>
      <c r="F484" s="140">
        <f t="shared" si="8"/>
        <v>259.7222222</v>
      </c>
      <c r="G484" s="140">
        <f t="shared" si="9"/>
        <v>-22336.11111</v>
      </c>
    </row>
    <row r="485" hidden="1">
      <c r="A485" s="136">
        <f t="shared" si="10"/>
        <v>447</v>
      </c>
      <c r="B485" s="137">
        <f t="shared" si="13"/>
        <v>31</v>
      </c>
      <c r="C485" s="138" t="str">
        <f t="shared" si="6"/>
        <v/>
      </c>
      <c r="D485" s="139">
        <f t="shared" si="12"/>
        <v>259.7222222</v>
      </c>
      <c r="E485" s="140">
        <f t="shared" si="7"/>
        <v>0</v>
      </c>
      <c r="F485" s="140">
        <f t="shared" si="8"/>
        <v>259.7222222</v>
      </c>
      <c r="G485" s="140">
        <f t="shared" si="9"/>
        <v>-22595.83333</v>
      </c>
    </row>
    <row r="486" hidden="1">
      <c r="A486" s="136">
        <f t="shared" si="10"/>
        <v>448</v>
      </c>
      <c r="B486" s="137">
        <f t="shared" si="13"/>
        <v>31</v>
      </c>
      <c r="C486" s="138" t="str">
        <f t="shared" si="6"/>
        <v/>
      </c>
      <c r="D486" s="139">
        <f t="shared" si="12"/>
        <v>259.7222222</v>
      </c>
      <c r="E486" s="140">
        <f t="shared" si="7"/>
        <v>0</v>
      </c>
      <c r="F486" s="140">
        <f t="shared" si="8"/>
        <v>259.7222222</v>
      </c>
      <c r="G486" s="140">
        <f t="shared" si="9"/>
        <v>-22855.55556</v>
      </c>
    </row>
    <row r="487" hidden="1">
      <c r="A487" s="136">
        <f t="shared" si="10"/>
        <v>449</v>
      </c>
      <c r="B487" s="137">
        <f t="shared" si="13"/>
        <v>31</v>
      </c>
      <c r="C487" s="138" t="str">
        <f t="shared" si="6"/>
        <v/>
      </c>
      <c r="D487" s="139">
        <f t="shared" si="12"/>
        <v>259.7222222</v>
      </c>
      <c r="E487" s="140">
        <f t="shared" si="7"/>
        <v>0</v>
      </c>
      <c r="F487" s="140">
        <f t="shared" si="8"/>
        <v>259.7222222</v>
      </c>
      <c r="G487" s="140">
        <f t="shared" si="9"/>
        <v>-23115.27778</v>
      </c>
    </row>
    <row r="488" hidden="1">
      <c r="A488" s="136">
        <f t="shared" si="10"/>
        <v>450</v>
      </c>
      <c r="B488" s="137">
        <f t="shared" si="13"/>
        <v>31</v>
      </c>
      <c r="C488" s="138" t="str">
        <f t="shared" si="6"/>
        <v/>
      </c>
      <c r="D488" s="139">
        <f t="shared" si="12"/>
        <v>259.7222222</v>
      </c>
      <c r="E488" s="140">
        <f t="shared" si="7"/>
        <v>0</v>
      </c>
      <c r="F488" s="140">
        <f t="shared" si="8"/>
        <v>259.7222222</v>
      </c>
      <c r="G488" s="140">
        <f t="shared" si="9"/>
        <v>-23375</v>
      </c>
    </row>
    <row r="489" hidden="1">
      <c r="A489" s="136">
        <f t="shared" si="10"/>
        <v>451</v>
      </c>
      <c r="B489" s="137">
        <f t="shared" si="13"/>
        <v>31</v>
      </c>
      <c r="C489" s="138" t="str">
        <f t="shared" si="6"/>
        <v/>
      </c>
      <c r="D489" s="139">
        <f t="shared" si="12"/>
        <v>259.7222222</v>
      </c>
      <c r="E489" s="140">
        <f t="shared" si="7"/>
        <v>0</v>
      </c>
      <c r="F489" s="140">
        <f t="shared" si="8"/>
        <v>259.7222222</v>
      </c>
      <c r="G489" s="140">
        <f t="shared" si="9"/>
        <v>-23634.72222</v>
      </c>
    </row>
    <row r="490" hidden="1">
      <c r="A490" s="136">
        <f t="shared" si="10"/>
        <v>452</v>
      </c>
      <c r="B490" s="137">
        <f t="shared" si="13"/>
        <v>31</v>
      </c>
      <c r="C490" s="138" t="str">
        <f t="shared" si="6"/>
        <v/>
      </c>
      <c r="D490" s="139">
        <f t="shared" si="12"/>
        <v>259.7222222</v>
      </c>
      <c r="E490" s="140">
        <f t="shared" si="7"/>
        <v>0</v>
      </c>
      <c r="F490" s="140">
        <f t="shared" si="8"/>
        <v>259.7222222</v>
      </c>
      <c r="G490" s="140">
        <f t="shared" si="9"/>
        <v>-23894.44444</v>
      </c>
    </row>
    <row r="491" hidden="1">
      <c r="A491" s="136">
        <f t="shared" si="10"/>
        <v>453</v>
      </c>
      <c r="B491" s="137">
        <f t="shared" si="13"/>
        <v>31</v>
      </c>
      <c r="C491" s="138" t="str">
        <f t="shared" si="6"/>
        <v/>
      </c>
      <c r="D491" s="139">
        <f t="shared" si="12"/>
        <v>259.7222222</v>
      </c>
      <c r="E491" s="140">
        <f t="shared" si="7"/>
        <v>0</v>
      </c>
      <c r="F491" s="140">
        <f t="shared" si="8"/>
        <v>259.7222222</v>
      </c>
      <c r="G491" s="140">
        <f t="shared" si="9"/>
        <v>-24154.16667</v>
      </c>
    </row>
    <row r="492" hidden="1">
      <c r="A492" s="136">
        <f t="shared" si="10"/>
        <v>454</v>
      </c>
      <c r="B492" s="137">
        <f t="shared" si="13"/>
        <v>31</v>
      </c>
      <c r="C492" s="138" t="str">
        <f t="shared" si="6"/>
        <v/>
      </c>
      <c r="D492" s="139">
        <f t="shared" si="12"/>
        <v>259.7222222</v>
      </c>
      <c r="E492" s="140">
        <f t="shared" si="7"/>
        <v>0</v>
      </c>
      <c r="F492" s="140">
        <f t="shared" si="8"/>
        <v>259.7222222</v>
      </c>
      <c r="G492" s="140">
        <f t="shared" si="9"/>
        <v>-24413.88889</v>
      </c>
    </row>
    <row r="493" hidden="1">
      <c r="A493" s="136">
        <f t="shared" si="10"/>
        <v>455</v>
      </c>
      <c r="B493" s="137">
        <f t="shared" si="13"/>
        <v>31</v>
      </c>
      <c r="C493" s="138" t="str">
        <f t="shared" si="6"/>
        <v/>
      </c>
      <c r="D493" s="139">
        <f t="shared" si="12"/>
        <v>259.7222222</v>
      </c>
      <c r="E493" s="140">
        <f t="shared" si="7"/>
        <v>0</v>
      </c>
      <c r="F493" s="140">
        <f t="shared" si="8"/>
        <v>259.7222222</v>
      </c>
      <c r="G493" s="140">
        <f t="shared" si="9"/>
        <v>-24673.61111</v>
      </c>
    </row>
    <row r="494" hidden="1">
      <c r="A494" s="136">
        <f t="shared" si="10"/>
        <v>456</v>
      </c>
      <c r="B494" s="137">
        <f t="shared" si="13"/>
        <v>31</v>
      </c>
      <c r="C494" s="141">
        <f t="shared" si="6"/>
        <v>38</v>
      </c>
      <c r="D494" s="139">
        <f t="shared" si="12"/>
        <v>259.7222222</v>
      </c>
      <c r="E494" s="140">
        <f t="shared" si="7"/>
        <v>0</v>
      </c>
      <c r="F494" s="140">
        <f t="shared" si="8"/>
        <v>259.7222222</v>
      </c>
      <c r="G494" s="140">
        <f t="shared" si="9"/>
        <v>-24933.33333</v>
      </c>
    </row>
    <row r="495" hidden="1">
      <c r="A495" s="136">
        <f t="shared" si="10"/>
        <v>457</v>
      </c>
      <c r="B495" s="137">
        <f t="shared" si="13"/>
        <v>31</v>
      </c>
      <c r="C495" s="138" t="str">
        <f t="shared" si="6"/>
        <v/>
      </c>
      <c r="D495" s="139">
        <f t="shared" si="12"/>
        <v>259.7222222</v>
      </c>
      <c r="E495" s="140">
        <f t="shared" si="7"/>
        <v>0</v>
      </c>
      <c r="F495" s="140">
        <f t="shared" si="8"/>
        <v>259.7222222</v>
      </c>
      <c r="G495" s="140">
        <f t="shared" si="9"/>
        <v>-25193.05556</v>
      </c>
    </row>
    <row r="496" hidden="1">
      <c r="A496" s="136">
        <f t="shared" si="10"/>
        <v>458</v>
      </c>
      <c r="B496" s="137">
        <f t="shared" si="13"/>
        <v>31</v>
      </c>
      <c r="C496" s="138" t="str">
        <f t="shared" si="6"/>
        <v/>
      </c>
      <c r="D496" s="139">
        <f t="shared" si="12"/>
        <v>259.7222222</v>
      </c>
      <c r="E496" s="140">
        <f t="shared" si="7"/>
        <v>0</v>
      </c>
      <c r="F496" s="140">
        <f t="shared" si="8"/>
        <v>259.7222222</v>
      </c>
      <c r="G496" s="140">
        <f t="shared" si="9"/>
        <v>-25452.77778</v>
      </c>
    </row>
    <row r="497" hidden="1">
      <c r="A497" s="136">
        <f t="shared" si="10"/>
        <v>459</v>
      </c>
      <c r="B497" s="137">
        <f t="shared" si="13"/>
        <v>31</v>
      </c>
      <c r="C497" s="138" t="str">
        <f t="shared" si="6"/>
        <v/>
      </c>
      <c r="D497" s="139">
        <f t="shared" si="12"/>
        <v>259.7222222</v>
      </c>
      <c r="E497" s="140">
        <f t="shared" si="7"/>
        <v>0</v>
      </c>
      <c r="F497" s="140">
        <f t="shared" si="8"/>
        <v>259.7222222</v>
      </c>
      <c r="G497" s="140">
        <f t="shared" si="9"/>
        <v>-25712.5</v>
      </c>
    </row>
    <row r="498" hidden="1">
      <c r="A498" s="136">
        <f t="shared" si="10"/>
        <v>460</v>
      </c>
      <c r="B498" s="137">
        <f t="shared" si="13"/>
        <v>31</v>
      </c>
      <c r="C498" s="138" t="str">
        <f t="shared" si="6"/>
        <v/>
      </c>
      <c r="D498" s="139">
        <f t="shared" si="12"/>
        <v>259.7222222</v>
      </c>
      <c r="E498" s="140">
        <f t="shared" si="7"/>
        <v>0</v>
      </c>
      <c r="F498" s="140">
        <f t="shared" si="8"/>
        <v>259.7222222</v>
      </c>
      <c r="G498" s="140">
        <f t="shared" si="9"/>
        <v>-25972.22222</v>
      </c>
    </row>
    <row r="499" hidden="1">
      <c r="A499" s="136">
        <f t="shared" si="10"/>
        <v>461</v>
      </c>
      <c r="B499" s="137">
        <f t="shared" si="13"/>
        <v>31</v>
      </c>
      <c r="C499" s="138" t="str">
        <f t="shared" si="6"/>
        <v/>
      </c>
      <c r="D499" s="139">
        <f t="shared" si="12"/>
        <v>259.7222222</v>
      </c>
      <c r="E499" s="140">
        <f t="shared" si="7"/>
        <v>0</v>
      </c>
      <c r="F499" s="140">
        <f t="shared" si="8"/>
        <v>259.7222222</v>
      </c>
      <c r="G499" s="140">
        <f t="shared" si="9"/>
        <v>-26231.94444</v>
      </c>
    </row>
    <row r="500" hidden="1">
      <c r="A500" s="136">
        <f t="shared" si="10"/>
        <v>462</v>
      </c>
      <c r="B500" s="137">
        <f t="shared" ref="B500:B758" si="14">EDATE(B499, 1)</f>
        <v>60</v>
      </c>
      <c r="C500" s="138" t="str">
        <f t="shared" si="6"/>
        <v/>
      </c>
      <c r="D500" s="139">
        <f t="shared" si="12"/>
        <v>259.7222222</v>
      </c>
      <c r="E500" s="140">
        <f t="shared" si="7"/>
        <v>0</v>
      </c>
      <c r="F500" s="140">
        <f t="shared" si="8"/>
        <v>259.7222222</v>
      </c>
      <c r="G500" s="140">
        <f t="shared" si="9"/>
        <v>-26491.66667</v>
      </c>
    </row>
    <row r="501" hidden="1">
      <c r="A501" s="136">
        <f t="shared" si="10"/>
        <v>463</v>
      </c>
      <c r="B501" s="137">
        <f t="shared" si="14"/>
        <v>88</v>
      </c>
      <c r="C501" s="138" t="str">
        <f t="shared" si="6"/>
        <v/>
      </c>
      <c r="D501" s="139">
        <f t="shared" si="12"/>
        <v>259.7222222</v>
      </c>
      <c r="E501" s="140">
        <f t="shared" si="7"/>
        <v>0</v>
      </c>
      <c r="F501" s="140">
        <f t="shared" si="8"/>
        <v>259.7222222</v>
      </c>
      <c r="G501" s="140">
        <f t="shared" si="9"/>
        <v>-26751.38889</v>
      </c>
    </row>
    <row r="502" hidden="1">
      <c r="A502" s="136">
        <f t="shared" si="10"/>
        <v>464</v>
      </c>
      <c r="B502" s="137">
        <f t="shared" si="14"/>
        <v>119</v>
      </c>
      <c r="C502" s="138" t="str">
        <f t="shared" si="6"/>
        <v/>
      </c>
      <c r="D502" s="139">
        <f t="shared" si="12"/>
        <v>259.7222222</v>
      </c>
      <c r="E502" s="140">
        <f t="shared" si="7"/>
        <v>0</v>
      </c>
      <c r="F502" s="140">
        <f t="shared" si="8"/>
        <v>259.7222222</v>
      </c>
      <c r="G502" s="140">
        <f t="shared" si="9"/>
        <v>-27011.11111</v>
      </c>
    </row>
    <row r="503" hidden="1">
      <c r="A503" s="136">
        <f t="shared" si="10"/>
        <v>465</v>
      </c>
      <c r="B503" s="137">
        <f t="shared" si="14"/>
        <v>149</v>
      </c>
      <c r="C503" s="138" t="str">
        <f t="shared" si="6"/>
        <v/>
      </c>
      <c r="D503" s="139">
        <f t="shared" si="12"/>
        <v>259.7222222</v>
      </c>
      <c r="E503" s="140">
        <f t="shared" si="7"/>
        <v>0</v>
      </c>
      <c r="F503" s="140">
        <f t="shared" si="8"/>
        <v>259.7222222</v>
      </c>
      <c r="G503" s="140">
        <f t="shared" si="9"/>
        <v>-27270.83333</v>
      </c>
    </row>
    <row r="504" hidden="1">
      <c r="A504" s="136">
        <f t="shared" si="10"/>
        <v>466</v>
      </c>
      <c r="B504" s="137">
        <f t="shared" si="14"/>
        <v>180</v>
      </c>
      <c r="C504" s="138" t="str">
        <f t="shared" si="6"/>
        <v/>
      </c>
      <c r="D504" s="139">
        <f t="shared" si="12"/>
        <v>259.7222222</v>
      </c>
      <c r="E504" s="140">
        <f t="shared" si="7"/>
        <v>0</v>
      </c>
      <c r="F504" s="140">
        <f t="shared" si="8"/>
        <v>259.7222222</v>
      </c>
      <c r="G504" s="140">
        <f t="shared" si="9"/>
        <v>-27530.55556</v>
      </c>
    </row>
    <row r="505" hidden="1">
      <c r="A505" s="136">
        <f t="shared" si="10"/>
        <v>467</v>
      </c>
      <c r="B505" s="137">
        <f t="shared" si="14"/>
        <v>210</v>
      </c>
      <c r="C505" s="138" t="str">
        <f t="shared" si="6"/>
        <v/>
      </c>
      <c r="D505" s="139">
        <f t="shared" si="12"/>
        <v>259.7222222</v>
      </c>
      <c r="E505" s="140">
        <f t="shared" si="7"/>
        <v>0</v>
      </c>
      <c r="F505" s="140">
        <f t="shared" si="8"/>
        <v>259.7222222</v>
      </c>
      <c r="G505" s="140">
        <f t="shared" si="9"/>
        <v>-27790.27778</v>
      </c>
    </row>
    <row r="506" hidden="1">
      <c r="A506" s="136">
        <f t="shared" si="10"/>
        <v>468</v>
      </c>
      <c r="B506" s="137">
        <f t="shared" si="14"/>
        <v>241</v>
      </c>
      <c r="C506" s="141">
        <f t="shared" si="6"/>
        <v>39</v>
      </c>
      <c r="D506" s="139">
        <f t="shared" si="12"/>
        <v>259.7222222</v>
      </c>
      <c r="E506" s="140">
        <f t="shared" si="7"/>
        <v>0</v>
      </c>
      <c r="F506" s="140">
        <f t="shared" si="8"/>
        <v>259.7222222</v>
      </c>
      <c r="G506" s="140">
        <f t="shared" si="9"/>
        <v>-28050</v>
      </c>
    </row>
    <row r="507" hidden="1">
      <c r="A507" s="136">
        <f t="shared" si="10"/>
        <v>469</v>
      </c>
      <c r="B507" s="137">
        <f t="shared" si="14"/>
        <v>272</v>
      </c>
      <c r="C507" s="138" t="str">
        <f t="shared" si="6"/>
        <v/>
      </c>
      <c r="D507" s="139">
        <f t="shared" si="12"/>
        <v>259.7222222</v>
      </c>
      <c r="E507" s="140">
        <f t="shared" si="7"/>
        <v>0</v>
      </c>
      <c r="F507" s="140">
        <f t="shared" si="8"/>
        <v>259.7222222</v>
      </c>
      <c r="G507" s="140">
        <f t="shared" si="9"/>
        <v>-28309.72222</v>
      </c>
    </row>
    <row r="508" hidden="1">
      <c r="A508" s="136">
        <f t="shared" si="10"/>
        <v>470</v>
      </c>
      <c r="B508" s="137">
        <f t="shared" si="14"/>
        <v>302</v>
      </c>
      <c r="C508" s="138" t="str">
        <f t="shared" si="6"/>
        <v/>
      </c>
      <c r="D508" s="139">
        <f t="shared" si="12"/>
        <v>259.7222222</v>
      </c>
      <c r="E508" s="140">
        <f t="shared" si="7"/>
        <v>0</v>
      </c>
      <c r="F508" s="140">
        <f t="shared" si="8"/>
        <v>259.7222222</v>
      </c>
      <c r="G508" s="140">
        <f t="shared" si="9"/>
        <v>-28569.44444</v>
      </c>
    </row>
    <row r="509" hidden="1">
      <c r="A509" s="136">
        <f t="shared" si="10"/>
        <v>471</v>
      </c>
      <c r="B509" s="137">
        <f t="shared" si="14"/>
        <v>333</v>
      </c>
      <c r="C509" s="138" t="str">
        <f t="shared" si="6"/>
        <v/>
      </c>
      <c r="D509" s="139">
        <f t="shared" si="12"/>
        <v>259.7222222</v>
      </c>
      <c r="E509" s="140">
        <f t="shared" si="7"/>
        <v>0</v>
      </c>
      <c r="F509" s="140">
        <f t="shared" si="8"/>
        <v>259.7222222</v>
      </c>
      <c r="G509" s="140">
        <f t="shared" si="9"/>
        <v>-28829.16667</v>
      </c>
    </row>
    <row r="510" hidden="1">
      <c r="A510" s="136">
        <f t="shared" si="10"/>
        <v>472</v>
      </c>
      <c r="B510" s="137">
        <f t="shared" si="14"/>
        <v>363</v>
      </c>
      <c r="C510" s="138" t="str">
        <f t="shared" si="6"/>
        <v/>
      </c>
      <c r="D510" s="139">
        <f t="shared" si="12"/>
        <v>259.7222222</v>
      </c>
      <c r="E510" s="140">
        <f t="shared" si="7"/>
        <v>0</v>
      </c>
      <c r="F510" s="140">
        <f t="shared" si="8"/>
        <v>259.7222222</v>
      </c>
      <c r="G510" s="140">
        <f t="shared" si="9"/>
        <v>-29088.88889</v>
      </c>
    </row>
    <row r="511" hidden="1">
      <c r="A511" s="136">
        <f t="shared" si="10"/>
        <v>473</v>
      </c>
      <c r="B511" s="137">
        <f t="shared" si="14"/>
        <v>394</v>
      </c>
      <c r="C511" s="138" t="str">
        <f t="shared" si="6"/>
        <v/>
      </c>
      <c r="D511" s="139">
        <f t="shared" si="12"/>
        <v>259.7222222</v>
      </c>
      <c r="E511" s="140">
        <f t="shared" si="7"/>
        <v>0</v>
      </c>
      <c r="F511" s="140">
        <f t="shared" si="8"/>
        <v>259.7222222</v>
      </c>
      <c r="G511" s="140">
        <f t="shared" si="9"/>
        <v>-29348.61111</v>
      </c>
    </row>
    <row r="512" hidden="1">
      <c r="A512" s="136">
        <f t="shared" si="10"/>
        <v>474</v>
      </c>
      <c r="B512" s="137">
        <f t="shared" si="14"/>
        <v>425</v>
      </c>
      <c r="C512" s="138" t="str">
        <f t="shared" si="6"/>
        <v/>
      </c>
      <c r="D512" s="139">
        <f t="shared" si="12"/>
        <v>259.7222222</v>
      </c>
      <c r="E512" s="140">
        <f t="shared" si="7"/>
        <v>0</v>
      </c>
      <c r="F512" s="140">
        <f t="shared" si="8"/>
        <v>259.7222222</v>
      </c>
      <c r="G512" s="140">
        <f t="shared" si="9"/>
        <v>-29608.33333</v>
      </c>
    </row>
    <row r="513" hidden="1">
      <c r="A513" s="136">
        <f t="shared" si="10"/>
        <v>475</v>
      </c>
      <c r="B513" s="137">
        <f t="shared" si="14"/>
        <v>453</v>
      </c>
      <c r="C513" s="138" t="str">
        <f t="shared" si="6"/>
        <v/>
      </c>
      <c r="D513" s="139">
        <f t="shared" si="12"/>
        <v>259.7222222</v>
      </c>
      <c r="E513" s="140">
        <f t="shared" si="7"/>
        <v>0</v>
      </c>
      <c r="F513" s="140">
        <f t="shared" si="8"/>
        <v>259.7222222</v>
      </c>
      <c r="G513" s="140">
        <f t="shared" si="9"/>
        <v>-29868.05556</v>
      </c>
    </row>
    <row r="514" hidden="1">
      <c r="A514" s="136">
        <f t="shared" si="10"/>
        <v>476</v>
      </c>
      <c r="B514" s="137">
        <f t="shared" si="14"/>
        <v>484</v>
      </c>
      <c r="C514" s="138" t="str">
        <f t="shared" si="6"/>
        <v/>
      </c>
      <c r="D514" s="139">
        <f t="shared" si="12"/>
        <v>259.7222222</v>
      </c>
      <c r="E514" s="140">
        <f t="shared" si="7"/>
        <v>0</v>
      </c>
      <c r="F514" s="140">
        <f t="shared" si="8"/>
        <v>259.7222222</v>
      </c>
      <c r="G514" s="140">
        <f t="shared" si="9"/>
        <v>-30127.77778</v>
      </c>
    </row>
    <row r="515" hidden="1">
      <c r="A515" s="136">
        <f t="shared" si="10"/>
        <v>477</v>
      </c>
      <c r="B515" s="137">
        <f t="shared" si="14"/>
        <v>514</v>
      </c>
      <c r="C515" s="138" t="str">
        <f t="shared" si="6"/>
        <v/>
      </c>
      <c r="D515" s="139">
        <f t="shared" si="12"/>
        <v>259.7222222</v>
      </c>
      <c r="E515" s="140">
        <f t="shared" si="7"/>
        <v>0</v>
      </c>
      <c r="F515" s="140">
        <f t="shared" si="8"/>
        <v>259.7222222</v>
      </c>
      <c r="G515" s="140">
        <f t="shared" si="9"/>
        <v>-30387.5</v>
      </c>
    </row>
    <row r="516" hidden="1">
      <c r="A516" s="136">
        <f t="shared" si="10"/>
        <v>478</v>
      </c>
      <c r="B516" s="137">
        <f t="shared" si="14"/>
        <v>545</v>
      </c>
      <c r="C516" s="138" t="str">
        <f t="shared" si="6"/>
        <v/>
      </c>
      <c r="D516" s="139">
        <f t="shared" si="12"/>
        <v>259.7222222</v>
      </c>
      <c r="E516" s="140">
        <f t="shared" si="7"/>
        <v>0</v>
      </c>
      <c r="F516" s="140">
        <f t="shared" si="8"/>
        <v>259.7222222</v>
      </c>
      <c r="G516" s="140">
        <f t="shared" si="9"/>
        <v>-30647.22222</v>
      </c>
    </row>
    <row r="517" hidden="1">
      <c r="A517" s="136">
        <f t="shared" si="10"/>
        <v>479</v>
      </c>
      <c r="B517" s="137">
        <f t="shared" si="14"/>
        <v>575</v>
      </c>
      <c r="C517" s="138" t="str">
        <f t="shared" si="6"/>
        <v/>
      </c>
      <c r="D517" s="139">
        <f t="shared" si="12"/>
        <v>259.7222222</v>
      </c>
      <c r="E517" s="140">
        <f t="shared" si="7"/>
        <v>0</v>
      </c>
      <c r="F517" s="140">
        <f t="shared" si="8"/>
        <v>259.7222222</v>
      </c>
      <c r="G517" s="140">
        <f t="shared" si="9"/>
        <v>-30906.94444</v>
      </c>
    </row>
    <row r="518" hidden="1">
      <c r="A518" s="136">
        <f t="shared" si="10"/>
        <v>480</v>
      </c>
      <c r="B518" s="137">
        <f t="shared" si="14"/>
        <v>606</v>
      </c>
      <c r="C518" s="141">
        <f t="shared" si="6"/>
        <v>40</v>
      </c>
      <c r="D518" s="139">
        <f t="shared" si="12"/>
        <v>259.7222222</v>
      </c>
      <c r="E518" s="140">
        <f t="shared" si="7"/>
        <v>0</v>
      </c>
      <c r="F518" s="140">
        <f t="shared" si="8"/>
        <v>259.7222222</v>
      </c>
      <c r="G518" s="140">
        <f t="shared" si="9"/>
        <v>-31166.66667</v>
      </c>
    </row>
    <row r="519" hidden="1">
      <c r="A519" s="136">
        <f t="shared" si="10"/>
        <v>481</v>
      </c>
      <c r="B519" s="137">
        <f t="shared" si="14"/>
        <v>637</v>
      </c>
      <c r="C519" s="138" t="str">
        <f t="shared" si="6"/>
        <v/>
      </c>
      <c r="D519" s="139">
        <f t="shared" si="12"/>
        <v>259.7222222</v>
      </c>
      <c r="E519" s="140">
        <f t="shared" si="7"/>
        <v>0</v>
      </c>
      <c r="F519" s="140">
        <f t="shared" si="8"/>
        <v>259.7222222</v>
      </c>
      <c r="G519" s="140">
        <f t="shared" si="9"/>
        <v>-31426.38889</v>
      </c>
    </row>
    <row r="520" hidden="1">
      <c r="A520" s="136">
        <f t="shared" si="10"/>
        <v>482</v>
      </c>
      <c r="B520" s="137">
        <f t="shared" si="14"/>
        <v>667</v>
      </c>
      <c r="C520" s="138" t="str">
        <f t="shared" si="6"/>
        <v/>
      </c>
      <c r="D520" s="139">
        <f t="shared" si="12"/>
        <v>259.7222222</v>
      </c>
      <c r="E520" s="140">
        <f t="shared" si="7"/>
        <v>0</v>
      </c>
      <c r="F520" s="140">
        <f t="shared" si="8"/>
        <v>259.7222222</v>
      </c>
      <c r="G520" s="140">
        <f t="shared" si="9"/>
        <v>-31686.11111</v>
      </c>
    </row>
    <row r="521" hidden="1">
      <c r="A521" s="136">
        <f t="shared" si="10"/>
        <v>483</v>
      </c>
      <c r="B521" s="137">
        <f t="shared" si="14"/>
        <v>698</v>
      </c>
      <c r="C521" s="138" t="str">
        <f t="shared" si="6"/>
        <v/>
      </c>
      <c r="D521" s="139">
        <f t="shared" si="12"/>
        <v>259.7222222</v>
      </c>
      <c r="E521" s="140">
        <f t="shared" si="7"/>
        <v>0</v>
      </c>
      <c r="F521" s="140">
        <f t="shared" si="8"/>
        <v>259.7222222</v>
      </c>
      <c r="G521" s="140">
        <f t="shared" si="9"/>
        <v>-31945.83333</v>
      </c>
    </row>
    <row r="522" hidden="1">
      <c r="A522" s="136">
        <f t="shared" si="10"/>
        <v>484</v>
      </c>
      <c r="B522" s="137">
        <f t="shared" si="14"/>
        <v>728</v>
      </c>
      <c r="C522" s="138" t="str">
        <f t="shared" si="6"/>
        <v/>
      </c>
      <c r="D522" s="139">
        <f t="shared" si="12"/>
        <v>259.7222222</v>
      </c>
      <c r="E522" s="140">
        <f t="shared" si="7"/>
        <v>0</v>
      </c>
      <c r="F522" s="140">
        <f t="shared" si="8"/>
        <v>259.7222222</v>
      </c>
      <c r="G522" s="140">
        <f t="shared" si="9"/>
        <v>-32205.55556</v>
      </c>
    </row>
    <row r="523" hidden="1">
      <c r="A523" s="136">
        <f t="shared" si="10"/>
        <v>485</v>
      </c>
      <c r="B523" s="137">
        <f t="shared" si="14"/>
        <v>759</v>
      </c>
      <c r="C523" s="138" t="str">
        <f t="shared" si="6"/>
        <v/>
      </c>
      <c r="D523" s="139">
        <f t="shared" si="12"/>
        <v>259.7222222</v>
      </c>
      <c r="E523" s="140">
        <f t="shared" si="7"/>
        <v>0</v>
      </c>
      <c r="F523" s="140">
        <f t="shared" si="8"/>
        <v>259.7222222</v>
      </c>
      <c r="G523" s="140">
        <f t="shared" si="9"/>
        <v>-32465.27778</v>
      </c>
    </row>
    <row r="524" hidden="1">
      <c r="A524" s="136">
        <f t="shared" si="10"/>
        <v>486</v>
      </c>
      <c r="B524" s="137">
        <f t="shared" si="14"/>
        <v>790</v>
      </c>
      <c r="C524" s="138" t="str">
        <f t="shared" si="6"/>
        <v/>
      </c>
      <c r="D524" s="139">
        <f t="shared" si="12"/>
        <v>259.7222222</v>
      </c>
      <c r="E524" s="140">
        <f t="shared" si="7"/>
        <v>0</v>
      </c>
      <c r="F524" s="140">
        <f t="shared" si="8"/>
        <v>259.7222222</v>
      </c>
      <c r="G524" s="140">
        <f t="shared" si="9"/>
        <v>-32725</v>
      </c>
    </row>
    <row r="525" hidden="1">
      <c r="A525" s="136">
        <f t="shared" si="10"/>
        <v>487</v>
      </c>
      <c r="B525" s="137">
        <f t="shared" si="14"/>
        <v>818</v>
      </c>
      <c r="C525" s="138" t="str">
        <f t="shared" si="6"/>
        <v/>
      </c>
      <c r="D525" s="139">
        <f t="shared" si="12"/>
        <v>259.7222222</v>
      </c>
      <c r="E525" s="140">
        <f t="shared" si="7"/>
        <v>0</v>
      </c>
      <c r="F525" s="140">
        <f t="shared" si="8"/>
        <v>259.7222222</v>
      </c>
      <c r="G525" s="140">
        <f t="shared" si="9"/>
        <v>-32984.72222</v>
      </c>
    </row>
    <row r="526" hidden="1">
      <c r="A526" s="136">
        <f t="shared" si="10"/>
        <v>488</v>
      </c>
      <c r="B526" s="137">
        <f t="shared" si="14"/>
        <v>849</v>
      </c>
      <c r="C526" s="138" t="str">
        <f t="shared" si="6"/>
        <v/>
      </c>
      <c r="D526" s="139">
        <f t="shared" si="12"/>
        <v>259.7222222</v>
      </c>
      <c r="E526" s="140">
        <f t="shared" si="7"/>
        <v>0</v>
      </c>
      <c r="F526" s="140">
        <f t="shared" si="8"/>
        <v>259.7222222</v>
      </c>
      <c r="G526" s="140">
        <f t="shared" si="9"/>
        <v>-33244.44444</v>
      </c>
    </row>
    <row r="527" hidden="1">
      <c r="A527" s="136">
        <f t="shared" si="10"/>
        <v>489</v>
      </c>
      <c r="B527" s="137">
        <f t="shared" si="14"/>
        <v>879</v>
      </c>
      <c r="C527" s="138" t="str">
        <f t="shared" si="6"/>
        <v/>
      </c>
      <c r="D527" s="139">
        <f t="shared" si="12"/>
        <v>259.7222222</v>
      </c>
      <c r="E527" s="140">
        <f t="shared" si="7"/>
        <v>0</v>
      </c>
      <c r="F527" s="140">
        <f t="shared" si="8"/>
        <v>259.7222222</v>
      </c>
      <c r="G527" s="140">
        <f t="shared" si="9"/>
        <v>-33504.16667</v>
      </c>
    </row>
    <row r="528" hidden="1">
      <c r="A528" s="136">
        <f t="shared" si="10"/>
        <v>490</v>
      </c>
      <c r="B528" s="137">
        <f t="shared" si="14"/>
        <v>910</v>
      </c>
      <c r="C528" s="138" t="str">
        <f t="shared" si="6"/>
        <v/>
      </c>
      <c r="D528" s="139">
        <f t="shared" si="12"/>
        <v>259.7222222</v>
      </c>
      <c r="E528" s="140">
        <f t="shared" si="7"/>
        <v>0</v>
      </c>
      <c r="F528" s="140">
        <f t="shared" si="8"/>
        <v>259.7222222</v>
      </c>
      <c r="G528" s="140">
        <f t="shared" si="9"/>
        <v>-33763.88889</v>
      </c>
    </row>
    <row r="529" hidden="1">
      <c r="A529" s="136">
        <f t="shared" si="10"/>
        <v>491</v>
      </c>
      <c r="B529" s="137">
        <f t="shared" si="14"/>
        <v>940</v>
      </c>
      <c r="C529" s="138" t="str">
        <f t="shared" si="6"/>
        <v/>
      </c>
      <c r="D529" s="139">
        <f t="shared" si="12"/>
        <v>259.7222222</v>
      </c>
      <c r="E529" s="140">
        <f t="shared" si="7"/>
        <v>0</v>
      </c>
      <c r="F529" s="140">
        <f t="shared" si="8"/>
        <v>259.7222222</v>
      </c>
      <c r="G529" s="140">
        <f t="shared" si="9"/>
        <v>-34023.61111</v>
      </c>
    </row>
    <row r="530" hidden="1">
      <c r="A530" s="136">
        <f t="shared" si="10"/>
        <v>492</v>
      </c>
      <c r="B530" s="137">
        <f t="shared" si="14"/>
        <v>971</v>
      </c>
      <c r="C530" s="141">
        <f t="shared" si="6"/>
        <v>41</v>
      </c>
      <c r="D530" s="139">
        <f t="shared" si="12"/>
        <v>259.7222222</v>
      </c>
      <c r="E530" s="140">
        <f t="shared" si="7"/>
        <v>0</v>
      </c>
      <c r="F530" s="140">
        <f t="shared" si="8"/>
        <v>259.7222222</v>
      </c>
      <c r="G530" s="140">
        <f t="shared" si="9"/>
        <v>-34283.33333</v>
      </c>
    </row>
    <row r="531" hidden="1">
      <c r="A531" s="136">
        <f t="shared" si="10"/>
        <v>493</v>
      </c>
      <c r="B531" s="137">
        <f t="shared" si="14"/>
        <v>1002</v>
      </c>
      <c r="C531" s="138" t="str">
        <f t="shared" si="6"/>
        <v/>
      </c>
      <c r="D531" s="139">
        <f t="shared" si="12"/>
        <v>259.7222222</v>
      </c>
      <c r="E531" s="140">
        <f t="shared" si="7"/>
        <v>0</v>
      </c>
      <c r="F531" s="140">
        <f t="shared" si="8"/>
        <v>259.7222222</v>
      </c>
      <c r="G531" s="140">
        <f t="shared" si="9"/>
        <v>-34543.05556</v>
      </c>
    </row>
    <row r="532" hidden="1">
      <c r="A532" s="136">
        <f t="shared" si="10"/>
        <v>494</v>
      </c>
      <c r="B532" s="137">
        <f t="shared" si="14"/>
        <v>1032</v>
      </c>
      <c r="C532" s="138" t="str">
        <f t="shared" si="6"/>
        <v/>
      </c>
      <c r="D532" s="139">
        <f t="shared" si="12"/>
        <v>259.7222222</v>
      </c>
      <c r="E532" s="140">
        <f t="shared" si="7"/>
        <v>0</v>
      </c>
      <c r="F532" s="140">
        <f t="shared" si="8"/>
        <v>259.7222222</v>
      </c>
      <c r="G532" s="140">
        <f t="shared" si="9"/>
        <v>-34802.77778</v>
      </c>
    </row>
    <row r="533" hidden="1">
      <c r="A533" s="136">
        <f t="shared" si="10"/>
        <v>495</v>
      </c>
      <c r="B533" s="137">
        <f t="shared" si="14"/>
        <v>1063</v>
      </c>
      <c r="C533" s="138" t="str">
        <f t="shared" si="6"/>
        <v/>
      </c>
      <c r="D533" s="139">
        <f t="shared" si="12"/>
        <v>259.7222222</v>
      </c>
      <c r="E533" s="140">
        <f t="shared" si="7"/>
        <v>0</v>
      </c>
      <c r="F533" s="140">
        <f t="shared" si="8"/>
        <v>259.7222222</v>
      </c>
      <c r="G533" s="140">
        <f t="shared" si="9"/>
        <v>-35062.5</v>
      </c>
    </row>
    <row r="534" hidden="1">
      <c r="A534" s="136">
        <f t="shared" si="10"/>
        <v>496</v>
      </c>
      <c r="B534" s="137">
        <f t="shared" si="14"/>
        <v>1093</v>
      </c>
      <c r="C534" s="138" t="str">
        <f t="shared" si="6"/>
        <v/>
      </c>
      <c r="D534" s="139">
        <f t="shared" si="12"/>
        <v>259.7222222</v>
      </c>
      <c r="E534" s="140">
        <f t="shared" si="7"/>
        <v>0</v>
      </c>
      <c r="F534" s="140">
        <f t="shared" si="8"/>
        <v>259.7222222</v>
      </c>
      <c r="G534" s="140">
        <f t="shared" si="9"/>
        <v>-35322.22222</v>
      </c>
    </row>
    <row r="535" hidden="1">
      <c r="A535" s="136">
        <f t="shared" si="10"/>
        <v>497</v>
      </c>
      <c r="B535" s="137">
        <f t="shared" si="14"/>
        <v>1124</v>
      </c>
      <c r="C535" s="138" t="str">
        <f t="shared" si="6"/>
        <v/>
      </c>
      <c r="D535" s="139">
        <f t="shared" si="12"/>
        <v>259.7222222</v>
      </c>
      <c r="E535" s="140">
        <f t="shared" si="7"/>
        <v>0</v>
      </c>
      <c r="F535" s="140">
        <f t="shared" si="8"/>
        <v>259.7222222</v>
      </c>
      <c r="G535" s="140">
        <f t="shared" si="9"/>
        <v>-35581.94444</v>
      </c>
    </row>
    <row r="536" hidden="1">
      <c r="A536" s="136">
        <f t="shared" si="10"/>
        <v>498</v>
      </c>
      <c r="B536" s="137">
        <f t="shared" si="14"/>
        <v>1155</v>
      </c>
      <c r="C536" s="138" t="str">
        <f t="shared" si="6"/>
        <v/>
      </c>
      <c r="D536" s="139">
        <f t="shared" si="12"/>
        <v>259.7222222</v>
      </c>
      <c r="E536" s="140">
        <f t="shared" si="7"/>
        <v>0</v>
      </c>
      <c r="F536" s="140">
        <f t="shared" si="8"/>
        <v>259.7222222</v>
      </c>
      <c r="G536" s="140">
        <f t="shared" si="9"/>
        <v>-35841.66667</v>
      </c>
    </row>
    <row r="537" hidden="1">
      <c r="A537" s="136">
        <f t="shared" si="10"/>
        <v>499</v>
      </c>
      <c r="B537" s="137">
        <f t="shared" si="14"/>
        <v>1183</v>
      </c>
      <c r="C537" s="138" t="str">
        <f t="shared" si="6"/>
        <v/>
      </c>
      <c r="D537" s="139">
        <f t="shared" si="12"/>
        <v>259.7222222</v>
      </c>
      <c r="E537" s="140">
        <f t="shared" si="7"/>
        <v>0</v>
      </c>
      <c r="F537" s="140">
        <f t="shared" si="8"/>
        <v>259.7222222</v>
      </c>
      <c r="G537" s="140">
        <f t="shared" si="9"/>
        <v>-36101.38889</v>
      </c>
    </row>
    <row r="538" hidden="1">
      <c r="A538" s="136">
        <f t="shared" si="10"/>
        <v>500</v>
      </c>
      <c r="B538" s="137">
        <f t="shared" si="14"/>
        <v>1214</v>
      </c>
      <c r="C538" s="141" t="str">
        <f t="shared" si="6"/>
        <v/>
      </c>
      <c r="D538" s="139">
        <f t="shared" si="12"/>
        <v>259.7222222</v>
      </c>
      <c r="E538" s="140">
        <f t="shared" si="7"/>
        <v>0</v>
      </c>
      <c r="F538" s="140">
        <f t="shared" si="8"/>
        <v>259.7222222</v>
      </c>
      <c r="G538" s="140">
        <f t="shared" si="9"/>
        <v>-36361.11111</v>
      </c>
    </row>
    <row r="539" hidden="1">
      <c r="A539" s="136">
        <f t="shared" si="10"/>
        <v>501</v>
      </c>
      <c r="B539" s="137">
        <f t="shared" si="14"/>
        <v>1244</v>
      </c>
      <c r="C539" s="138" t="str">
        <f t="shared" si="6"/>
        <v/>
      </c>
      <c r="D539" s="139">
        <f t="shared" si="12"/>
        <v>259.7222222</v>
      </c>
      <c r="E539" s="140">
        <f t="shared" si="7"/>
        <v>0</v>
      </c>
      <c r="F539" s="140">
        <f t="shared" si="8"/>
        <v>259.7222222</v>
      </c>
      <c r="G539" s="140">
        <f t="shared" si="9"/>
        <v>-36620.83333</v>
      </c>
    </row>
    <row r="540" hidden="1">
      <c r="A540" s="136">
        <f t="shared" si="10"/>
        <v>502</v>
      </c>
      <c r="B540" s="137">
        <f t="shared" si="14"/>
        <v>1275</v>
      </c>
      <c r="C540" s="138" t="str">
        <f t="shared" si="6"/>
        <v/>
      </c>
      <c r="D540" s="139">
        <f t="shared" si="12"/>
        <v>259.7222222</v>
      </c>
      <c r="E540" s="140">
        <f t="shared" si="7"/>
        <v>0</v>
      </c>
      <c r="F540" s="140">
        <f t="shared" si="8"/>
        <v>259.7222222</v>
      </c>
      <c r="G540" s="140">
        <f t="shared" si="9"/>
        <v>-36880.55556</v>
      </c>
    </row>
    <row r="541" hidden="1">
      <c r="A541" s="136">
        <f t="shared" si="10"/>
        <v>503</v>
      </c>
      <c r="B541" s="137">
        <f t="shared" si="14"/>
        <v>1305</v>
      </c>
      <c r="C541" s="138" t="str">
        <f t="shared" si="6"/>
        <v/>
      </c>
      <c r="D541" s="139">
        <f t="shared" si="12"/>
        <v>259.7222222</v>
      </c>
      <c r="E541" s="140">
        <f t="shared" si="7"/>
        <v>0</v>
      </c>
      <c r="F541" s="140">
        <f t="shared" si="8"/>
        <v>259.7222222</v>
      </c>
      <c r="G541" s="140">
        <f t="shared" si="9"/>
        <v>-37140.27778</v>
      </c>
    </row>
    <row r="542" hidden="1">
      <c r="A542" s="136">
        <f t="shared" si="10"/>
        <v>504</v>
      </c>
      <c r="B542" s="137">
        <f t="shared" si="14"/>
        <v>1336</v>
      </c>
      <c r="C542" s="141">
        <f t="shared" si="6"/>
        <v>42</v>
      </c>
      <c r="D542" s="139">
        <f t="shared" si="12"/>
        <v>259.7222222</v>
      </c>
      <c r="E542" s="140">
        <f t="shared" si="7"/>
        <v>0</v>
      </c>
      <c r="F542" s="140">
        <f t="shared" si="8"/>
        <v>259.7222222</v>
      </c>
      <c r="G542" s="140">
        <f t="shared" si="9"/>
        <v>-37400</v>
      </c>
    </row>
    <row r="543" hidden="1">
      <c r="A543" s="136">
        <f t="shared" si="10"/>
        <v>505</v>
      </c>
      <c r="B543" s="137">
        <f t="shared" si="14"/>
        <v>1367</v>
      </c>
      <c r="C543" s="138" t="str">
        <f t="shared" si="6"/>
        <v/>
      </c>
      <c r="D543" s="139">
        <f t="shared" si="12"/>
        <v>259.7222222</v>
      </c>
      <c r="E543" s="140">
        <f t="shared" si="7"/>
        <v>0</v>
      </c>
      <c r="F543" s="140">
        <f t="shared" si="8"/>
        <v>259.7222222</v>
      </c>
      <c r="G543" s="140">
        <f t="shared" si="9"/>
        <v>-37659.72222</v>
      </c>
    </row>
    <row r="544" hidden="1">
      <c r="A544" s="136">
        <f t="shared" si="10"/>
        <v>506</v>
      </c>
      <c r="B544" s="137">
        <f t="shared" si="14"/>
        <v>1397</v>
      </c>
      <c r="C544" s="138" t="str">
        <f t="shared" si="6"/>
        <v/>
      </c>
      <c r="D544" s="139">
        <f t="shared" si="12"/>
        <v>259.7222222</v>
      </c>
      <c r="E544" s="140">
        <f t="shared" si="7"/>
        <v>0</v>
      </c>
      <c r="F544" s="140">
        <f t="shared" si="8"/>
        <v>259.7222222</v>
      </c>
      <c r="G544" s="140">
        <f t="shared" si="9"/>
        <v>-37919.44444</v>
      </c>
    </row>
    <row r="545" hidden="1">
      <c r="A545" s="136">
        <f t="shared" si="10"/>
        <v>507</v>
      </c>
      <c r="B545" s="137">
        <f t="shared" si="14"/>
        <v>1428</v>
      </c>
      <c r="C545" s="138" t="str">
        <f t="shared" si="6"/>
        <v/>
      </c>
      <c r="D545" s="139">
        <f t="shared" si="12"/>
        <v>259.7222222</v>
      </c>
      <c r="E545" s="140">
        <f t="shared" si="7"/>
        <v>0</v>
      </c>
      <c r="F545" s="140">
        <f t="shared" si="8"/>
        <v>259.7222222</v>
      </c>
      <c r="G545" s="140">
        <f t="shared" si="9"/>
        <v>-38179.16667</v>
      </c>
    </row>
    <row r="546" hidden="1">
      <c r="A546" s="136">
        <f t="shared" si="10"/>
        <v>508</v>
      </c>
      <c r="B546" s="137">
        <f t="shared" si="14"/>
        <v>1458</v>
      </c>
      <c r="C546" s="138" t="str">
        <f t="shared" si="6"/>
        <v/>
      </c>
      <c r="D546" s="139">
        <f t="shared" si="12"/>
        <v>259.7222222</v>
      </c>
      <c r="E546" s="140">
        <f t="shared" si="7"/>
        <v>0</v>
      </c>
      <c r="F546" s="140">
        <f t="shared" si="8"/>
        <v>259.7222222</v>
      </c>
      <c r="G546" s="140">
        <f t="shared" si="9"/>
        <v>-38438.88889</v>
      </c>
    </row>
    <row r="547" hidden="1">
      <c r="A547" s="136">
        <f t="shared" si="10"/>
        <v>509</v>
      </c>
      <c r="B547" s="137">
        <f t="shared" si="14"/>
        <v>1489</v>
      </c>
      <c r="C547" s="138" t="str">
        <f t="shared" si="6"/>
        <v/>
      </c>
      <c r="D547" s="139">
        <f t="shared" si="12"/>
        <v>259.7222222</v>
      </c>
      <c r="E547" s="140">
        <f t="shared" si="7"/>
        <v>0</v>
      </c>
      <c r="F547" s="140">
        <f t="shared" si="8"/>
        <v>259.7222222</v>
      </c>
      <c r="G547" s="140">
        <f t="shared" si="9"/>
        <v>-38698.61111</v>
      </c>
    </row>
    <row r="548" hidden="1">
      <c r="A548" s="136">
        <f t="shared" si="10"/>
        <v>510</v>
      </c>
      <c r="B548" s="137">
        <f t="shared" si="14"/>
        <v>1520</v>
      </c>
      <c r="C548" s="138" t="str">
        <f t="shared" si="6"/>
        <v/>
      </c>
      <c r="D548" s="139">
        <f t="shared" si="12"/>
        <v>259.7222222</v>
      </c>
      <c r="E548" s="140">
        <f t="shared" si="7"/>
        <v>0</v>
      </c>
      <c r="F548" s="140">
        <f t="shared" si="8"/>
        <v>259.7222222</v>
      </c>
      <c r="G548" s="140">
        <f t="shared" si="9"/>
        <v>-38958.33333</v>
      </c>
    </row>
    <row r="549" hidden="1">
      <c r="A549" s="136">
        <f t="shared" si="10"/>
        <v>511</v>
      </c>
      <c r="B549" s="137">
        <f t="shared" si="14"/>
        <v>1549</v>
      </c>
      <c r="C549" s="138" t="str">
        <f t="shared" si="6"/>
        <v/>
      </c>
      <c r="D549" s="139">
        <f t="shared" si="12"/>
        <v>259.7222222</v>
      </c>
      <c r="E549" s="140">
        <f t="shared" si="7"/>
        <v>0</v>
      </c>
      <c r="F549" s="140">
        <f t="shared" si="8"/>
        <v>259.7222222</v>
      </c>
      <c r="G549" s="140">
        <f t="shared" si="9"/>
        <v>-39218.05556</v>
      </c>
    </row>
    <row r="550" hidden="1">
      <c r="A550" s="136">
        <f t="shared" si="10"/>
        <v>512</v>
      </c>
      <c r="B550" s="137">
        <f t="shared" si="14"/>
        <v>1580</v>
      </c>
      <c r="C550" s="138" t="str">
        <f t="shared" si="6"/>
        <v/>
      </c>
      <c r="D550" s="139">
        <f t="shared" si="12"/>
        <v>259.7222222</v>
      </c>
      <c r="E550" s="140">
        <f t="shared" si="7"/>
        <v>0</v>
      </c>
      <c r="F550" s="140">
        <f t="shared" si="8"/>
        <v>259.7222222</v>
      </c>
      <c r="G550" s="140">
        <f t="shared" si="9"/>
        <v>-39477.77778</v>
      </c>
    </row>
    <row r="551" hidden="1">
      <c r="A551" s="136">
        <f t="shared" si="10"/>
        <v>513</v>
      </c>
      <c r="B551" s="137">
        <f t="shared" si="14"/>
        <v>1610</v>
      </c>
      <c r="C551" s="138" t="str">
        <f t="shared" si="6"/>
        <v/>
      </c>
      <c r="D551" s="139">
        <f t="shared" si="12"/>
        <v>259.7222222</v>
      </c>
      <c r="E551" s="140">
        <f t="shared" si="7"/>
        <v>0</v>
      </c>
      <c r="F551" s="140">
        <f t="shared" si="8"/>
        <v>259.7222222</v>
      </c>
      <c r="G551" s="140">
        <f t="shared" si="9"/>
        <v>-39737.5</v>
      </c>
    </row>
    <row r="552" hidden="1">
      <c r="A552" s="136">
        <f t="shared" si="10"/>
        <v>514</v>
      </c>
      <c r="B552" s="137">
        <f t="shared" si="14"/>
        <v>1641</v>
      </c>
      <c r="C552" s="138" t="str">
        <f t="shared" si="6"/>
        <v/>
      </c>
      <c r="D552" s="139">
        <f t="shared" si="12"/>
        <v>259.7222222</v>
      </c>
      <c r="E552" s="140">
        <f t="shared" si="7"/>
        <v>0</v>
      </c>
      <c r="F552" s="140">
        <f t="shared" si="8"/>
        <v>259.7222222</v>
      </c>
      <c r="G552" s="140">
        <f t="shared" si="9"/>
        <v>-39997.22222</v>
      </c>
    </row>
    <row r="553" hidden="1">
      <c r="A553" s="136">
        <f t="shared" si="10"/>
        <v>515</v>
      </c>
      <c r="B553" s="137">
        <f t="shared" si="14"/>
        <v>1671</v>
      </c>
      <c r="C553" s="138" t="str">
        <f t="shared" si="6"/>
        <v/>
      </c>
      <c r="D553" s="139">
        <f t="shared" si="12"/>
        <v>259.7222222</v>
      </c>
      <c r="E553" s="140">
        <f t="shared" si="7"/>
        <v>0</v>
      </c>
      <c r="F553" s="140">
        <f t="shared" si="8"/>
        <v>259.7222222</v>
      </c>
      <c r="G553" s="140">
        <f t="shared" si="9"/>
        <v>-40256.94444</v>
      </c>
    </row>
    <row r="554" hidden="1">
      <c r="A554" s="136">
        <f t="shared" si="10"/>
        <v>516</v>
      </c>
      <c r="B554" s="137">
        <f t="shared" si="14"/>
        <v>1702</v>
      </c>
      <c r="C554" s="141">
        <f t="shared" si="6"/>
        <v>43</v>
      </c>
      <c r="D554" s="139">
        <f t="shared" si="12"/>
        <v>259.7222222</v>
      </c>
      <c r="E554" s="140">
        <f t="shared" si="7"/>
        <v>0</v>
      </c>
      <c r="F554" s="140">
        <f t="shared" si="8"/>
        <v>259.7222222</v>
      </c>
      <c r="G554" s="140">
        <f t="shared" si="9"/>
        <v>-40516.66667</v>
      </c>
    </row>
    <row r="555" hidden="1">
      <c r="A555" s="136">
        <f t="shared" si="10"/>
        <v>517</v>
      </c>
      <c r="B555" s="137">
        <f t="shared" si="14"/>
        <v>1733</v>
      </c>
      <c r="C555" s="138" t="str">
        <f t="shared" si="6"/>
        <v/>
      </c>
      <c r="D555" s="139">
        <f t="shared" si="12"/>
        <v>259.7222222</v>
      </c>
      <c r="E555" s="140">
        <f t="shared" si="7"/>
        <v>0</v>
      </c>
      <c r="F555" s="140">
        <f t="shared" si="8"/>
        <v>259.7222222</v>
      </c>
      <c r="G555" s="140">
        <f t="shared" si="9"/>
        <v>-40776.38889</v>
      </c>
    </row>
    <row r="556" hidden="1">
      <c r="A556" s="136">
        <f t="shared" si="10"/>
        <v>518</v>
      </c>
      <c r="B556" s="137">
        <f t="shared" si="14"/>
        <v>1763</v>
      </c>
      <c r="C556" s="138" t="str">
        <f t="shared" si="6"/>
        <v/>
      </c>
      <c r="D556" s="139">
        <f t="shared" si="12"/>
        <v>259.7222222</v>
      </c>
      <c r="E556" s="140">
        <f t="shared" si="7"/>
        <v>0</v>
      </c>
      <c r="F556" s="140">
        <f t="shared" si="8"/>
        <v>259.7222222</v>
      </c>
      <c r="G556" s="140">
        <f t="shared" si="9"/>
        <v>-41036.11111</v>
      </c>
    </row>
    <row r="557" hidden="1">
      <c r="A557" s="136">
        <f t="shared" si="10"/>
        <v>519</v>
      </c>
      <c r="B557" s="137">
        <f t="shared" si="14"/>
        <v>1794</v>
      </c>
      <c r="C557" s="138" t="str">
        <f t="shared" si="6"/>
        <v/>
      </c>
      <c r="D557" s="139">
        <f t="shared" si="12"/>
        <v>259.7222222</v>
      </c>
      <c r="E557" s="140">
        <f t="shared" si="7"/>
        <v>0</v>
      </c>
      <c r="F557" s="140">
        <f t="shared" si="8"/>
        <v>259.7222222</v>
      </c>
      <c r="G557" s="140">
        <f t="shared" si="9"/>
        <v>-41295.83333</v>
      </c>
    </row>
    <row r="558" hidden="1">
      <c r="A558" s="136">
        <f t="shared" si="10"/>
        <v>520</v>
      </c>
      <c r="B558" s="137">
        <f t="shared" si="14"/>
        <v>1824</v>
      </c>
      <c r="C558" s="138" t="str">
        <f t="shared" si="6"/>
        <v/>
      </c>
      <c r="D558" s="139">
        <f t="shared" si="12"/>
        <v>259.7222222</v>
      </c>
      <c r="E558" s="140">
        <f t="shared" si="7"/>
        <v>0</v>
      </c>
      <c r="F558" s="140">
        <f t="shared" si="8"/>
        <v>259.7222222</v>
      </c>
      <c r="G558" s="140">
        <f t="shared" si="9"/>
        <v>-41555.55556</v>
      </c>
    </row>
    <row r="559" hidden="1">
      <c r="A559" s="136">
        <f t="shared" si="10"/>
        <v>521</v>
      </c>
      <c r="B559" s="137">
        <f t="shared" si="14"/>
        <v>1855</v>
      </c>
      <c r="C559" s="138" t="str">
        <f t="shared" si="6"/>
        <v/>
      </c>
      <c r="D559" s="139">
        <f t="shared" si="12"/>
        <v>259.7222222</v>
      </c>
      <c r="E559" s="140">
        <f t="shared" si="7"/>
        <v>0</v>
      </c>
      <c r="F559" s="140">
        <f t="shared" si="8"/>
        <v>259.7222222</v>
      </c>
      <c r="G559" s="140">
        <f t="shared" si="9"/>
        <v>-41815.27778</v>
      </c>
    </row>
    <row r="560" hidden="1">
      <c r="A560" s="136">
        <f t="shared" si="10"/>
        <v>522</v>
      </c>
      <c r="B560" s="137">
        <f t="shared" si="14"/>
        <v>1886</v>
      </c>
      <c r="C560" s="138" t="str">
        <f t="shared" si="6"/>
        <v/>
      </c>
      <c r="D560" s="139">
        <f t="shared" si="12"/>
        <v>259.7222222</v>
      </c>
      <c r="E560" s="140">
        <f t="shared" si="7"/>
        <v>0</v>
      </c>
      <c r="F560" s="140">
        <f t="shared" si="8"/>
        <v>259.7222222</v>
      </c>
      <c r="G560" s="140">
        <f t="shared" si="9"/>
        <v>-42075</v>
      </c>
    </row>
    <row r="561" hidden="1">
      <c r="A561" s="136">
        <f t="shared" si="10"/>
        <v>523</v>
      </c>
      <c r="B561" s="137">
        <f t="shared" si="14"/>
        <v>1914</v>
      </c>
      <c r="C561" s="138" t="str">
        <f t="shared" si="6"/>
        <v/>
      </c>
      <c r="D561" s="139">
        <f t="shared" si="12"/>
        <v>259.7222222</v>
      </c>
      <c r="E561" s="140">
        <f t="shared" si="7"/>
        <v>0</v>
      </c>
      <c r="F561" s="140">
        <f t="shared" si="8"/>
        <v>259.7222222</v>
      </c>
      <c r="G561" s="140">
        <f t="shared" si="9"/>
        <v>-42334.72222</v>
      </c>
    </row>
    <row r="562" hidden="1">
      <c r="A562" s="136">
        <f t="shared" si="10"/>
        <v>524</v>
      </c>
      <c r="B562" s="137">
        <f t="shared" si="14"/>
        <v>1945</v>
      </c>
      <c r="C562" s="138" t="str">
        <f t="shared" si="6"/>
        <v/>
      </c>
      <c r="D562" s="139">
        <f t="shared" si="12"/>
        <v>259.7222222</v>
      </c>
      <c r="E562" s="140">
        <f t="shared" si="7"/>
        <v>0</v>
      </c>
      <c r="F562" s="140">
        <f t="shared" si="8"/>
        <v>259.7222222</v>
      </c>
      <c r="G562" s="140">
        <f t="shared" si="9"/>
        <v>-42594.44444</v>
      </c>
    </row>
    <row r="563" hidden="1">
      <c r="A563" s="136">
        <f t="shared" si="10"/>
        <v>525</v>
      </c>
      <c r="B563" s="137">
        <f t="shared" si="14"/>
        <v>1975</v>
      </c>
      <c r="C563" s="138" t="str">
        <f t="shared" si="6"/>
        <v/>
      </c>
      <c r="D563" s="139">
        <f t="shared" si="12"/>
        <v>259.7222222</v>
      </c>
      <c r="E563" s="140">
        <f t="shared" si="7"/>
        <v>0</v>
      </c>
      <c r="F563" s="140">
        <f t="shared" si="8"/>
        <v>259.7222222</v>
      </c>
      <c r="G563" s="140">
        <f t="shared" si="9"/>
        <v>-42854.16667</v>
      </c>
    </row>
    <row r="564" hidden="1">
      <c r="A564" s="136">
        <f t="shared" si="10"/>
        <v>526</v>
      </c>
      <c r="B564" s="137">
        <f t="shared" si="14"/>
        <v>2006</v>
      </c>
      <c r="C564" s="138" t="str">
        <f t="shared" si="6"/>
        <v/>
      </c>
      <c r="D564" s="139">
        <f t="shared" si="12"/>
        <v>259.7222222</v>
      </c>
      <c r="E564" s="140">
        <f t="shared" si="7"/>
        <v>0</v>
      </c>
      <c r="F564" s="140">
        <f t="shared" si="8"/>
        <v>259.7222222</v>
      </c>
      <c r="G564" s="140">
        <f t="shared" si="9"/>
        <v>-43113.88889</v>
      </c>
    </row>
    <row r="565" hidden="1">
      <c r="A565" s="136">
        <f t="shared" si="10"/>
        <v>527</v>
      </c>
      <c r="B565" s="137">
        <f t="shared" si="14"/>
        <v>2036</v>
      </c>
      <c r="C565" s="138" t="str">
        <f t="shared" si="6"/>
        <v/>
      </c>
      <c r="D565" s="139">
        <f t="shared" si="12"/>
        <v>259.7222222</v>
      </c>
      <c r="E565" s="140">
        <f t="shared" si="7"/>
        <v>0</v>
      </c>
      <c r="F565" s="140">
        <f t="shared" si="8"/>
        <v>259.7222222</v>
      </c>
      <c r="G565" s="140">
        <f t="shared" si="9"/>
        <v>-43373.61111</v>
      </c>
    </row>
    <row r="566" hidden="1">
      <c r="A566" s="136">
        <f t="shared" si="10"/>
        <v>528</v>
      </c>
      <c r="B566" s="137">
        <f t="shared" si="14"/>
        <v>2067</v>
      </c>
      <c r="C566" s="141">
        <f t="shared" si="6"/>
        <v>44</v>
      </c>
      <c r="D566" s="139">
        <f t="shared" si="12"/>
        <v>259.7222222</v>
      </c>
      <c r="E566" s="140">
        <f t="shared" si="7"/>
        <v>0</v>
      </c>
      <c r="F566" s="140">
        <f t="shared" si="8"/>
        <v>259.7222222</v>
      </c>
      <c r="G566" s="140">
        <f t="shared" si="9"/>
        <v>-43633.33333</v>
      </c>
    </row>
    <row r="567" hidden="1">
      <c r="A567" s="136">
        <f t="shared" si="10"/>
        <v>529</v>
      </c>
      <c r="B567" s="137">
        <f t="shared" si="14"/>
        <v>2098</v>
      </c>
      <c r="C567" s="138" t="str">
        <f t="shared" si="6"/>
        <v/>
      </c>
      <c r="D567" s="139">
        <f t="shared" si="12"/>
        <v>259.7222222</v>
      </c>
      <c r="E567" s="140">
        <f t="shared" si="7"/>
        <v>0</v>
      </c>
      <c r="F567" s="140">
        <f t="shared" si="8"/>
        <v>259.7222222</v>
      </c>
      <c r="G567" s="140">
        <f t="shared" si="9"/>
        <v>-43893.05556</v>
      </c>
    </row>
    <row r="568" hidden="1">
      <c r="A568" s="136">
        <f t="shared" si="10"/>
        <v>530</v>
      </c>
      <c r="B568" s="137">
        <f t="shared" si="14"/>
        <v>2128</v>
      </c>
      <c r="C568" s="138" t="str">
        <f t="shared" si="6"/>
        <v/>
      </c>
      <c r="D568" s="139">
        <f t="shared" si="12"/>
        <v>259.7222222</v>
      </c>
      <c r="E568" s="140">
        <f t="shared" si="7"/>
        <v>0</v>
      </c>
      <c r="F568" s="140">
        <f t="shared" si="8"/>
        <v>259.7222222</v>
      </c>
      <c r="G568" s="140">
        <f t="shared" si="9"/>
        <v>-44152.77778</v>
      </c>
    </row>
    <row r="569" hidden="1">
      <c r="A569" s="136">
        <f t="shared" si="10"/>
        <v>531</v>
      </c>
      <c r="B569" s="137">
        <f t="shared" si="14"/>
        <v>2159</v>
      </c>
      <c r="C569" s="138" t="str">
        <f t="shared" si="6"/>
        <v/>
      </c>
      <c r="D569" s="139">
        <f t="shared" si="12"/>
        <v>259.7222222</v>
      </c>
      <c r="E569" s="140">
        <f t="shared" si="7"/>
        <v>0</v>
      </c>
      <c r="F569" s="140">
        <f t="shared" si="8"/>
        <v>259.7222222</v>
      </c>
      <c r="G569" s="140">
        <f t="shared" si="9"/>
        <v>-44412.5</v>
      </c>
    </row>
    <row r="570" hidden="1">
      <c r="A570" s="136">
        <f t="shared" si="10"/>
        <v>532</v>
      </c>
      <c r="B570" s="137">
        <f t="shared" si="14"/>
        <v>2189</v>
      </c>
      <c r="C570" s="138" t="str">
        <f t="shared" si="6"/>
        <v/>
      </c>
      <c r="D570" s="139">
        <f t="shared" si="12"/>
        <v>259.7222222</v>
      </c>
      <c r="E570" s="140">
        <f t="shared" si="7"/>
        <v>0</v>
      </c>
      <c r="F570" s="140">
        <f t="shared" si="8"/>
        <v>259.7222222</v>
      </c>
      <c r="G570" s="140">
        <f t="shared" si="9"/>
        <v>-44672.22222</v>
      </c>
    </row>
    <row r="571" hidden="1">
      <c r="A571" s="136">
        <f t="shared" si="10"/>
        <v>533</v>
      </c>
      <c r="B571" s="137">
        <f t="shared" si="14"/>
        <v>2220</v>
      </c>
      <c r="C571" s="138" t="str">
        <f t="shared" si="6"/>
        <v/>
      </c>
      <c r="D571" s="139">
        <f t="shared" si="12"/>
        <v>259.7222222</v>
      </c>
      <c r="E571" s="140">
        <f t="shared" si="7"/>
        <v>0</v>
      </c>
      <c r="F571" s="140">
        <f t="shared" si="8"/>
        <v>259.7222222</v>
      </c>
      <c r="G571" s="140">
        <f t="shared" si="9"/>
        <v>-44931.94444</v>
      </c>
    </row>
    <row r="572" hidden="1">
      <c r="A572" s="136">
        <f t="shared" si="10"/>
        <v>534</v>
      </c>
      <c r="B572" s="137">
        <f t="shared" si="14"/>
        <v>2251</v>
      </c>
      <c r="C572" s="138" t="str">
        <f t="shared" si="6"/>
        <v/>
      </c>
      <c r="D572" s="139">
        <f t="shared" si="12"/>
        <v>259.7222222</v>
      </c>
      <c r="E572" s="140">
        <f t="shared" si="7"/>
        <v>0</v>
      </c>
      <c r="F572" s="140">
        <f t="shared" si="8"/>
        <v>259.7222222</v>
      </c>
      <c r="G572" s="140">
        <f t="shared" si="9"/>
        <v>-45191.66667</v>
      </c>
    </row>
    <row r="573" hidden="1">
      <c r="A573" s="136">
        <f t="shared" si="10"/>
        <v>535</v>
      </c>
      <c r="B573" s="137">
        <f t="shared" si="14"/>
        <v>2279</v>
      </c>
      <c r="C573" s="138" t="str">
        <f t="shared" si="6"/>
        <v/>
      </c>
      <c r="D573" s="139">
        <f t="shared" si="12"/>
        <v>259.7222222</v>
      </c>
      <c r="E573" s="140">
        <f t="shared" si="7"/>
        <v>0</v>
      </c>
      <c r="F573" s="140">
        <f t="shared" si="8"/>
        <v>259.7222222</v>
      </c>
      <c r="G573" s="140">
        <f t="shared" si="9"/>
        <v>-45451.38889</v>
      </c>
    </row>
    <row r="574" hidden="1">
      <c r="A574" s="136">
        <f t="shared" si="10"/>
        <v>536</v>
      </c>
      <c r="B574" s="137">
        <f t="shared" si="14"/>
        <v>2310</v>
      </c>
      <c r="C574" s="138" t="str">
        <f t="shared" si="6"/>
        <v/>
      </c>
      <c r="D574" s="139">
        <f t="shared" si="12"/>
        <v>259.7222222</v>
      </c>
      <c r="E574" s="140">
        <f t="shared" si="7"/>
        <v>0</v>
      </c>
      <c r="F574" s="140">
        <f t="shared" si="8"/>
        <v>259.7222222</v>
      </c>
      <c r="G574" s="140">
        <f t="shared" si="9"/>
        <v>-45711.11111</v>
      </c>
    </row>
    <row r="575" hidden="1">
      <c r="A575" s="136">
        <f t="shared" si="10"/>
        <v>537</v>
      </c>
      <c r="B575" s="137">
        <f t="shared" si="14"/>
        <v>2340</v>
      </c>
      <c r="C575" s="138" t="str">
        <f t="shared" si="6"/>
        <v/>
      </c>
      <c r="D575" s="139">
        <f t="shared" si="12"/>
        <v>259.7222222</v>
      </c>
      <c r="E575" s="140">
        <f t="shared" si="7"/>
        <v>0</v>
      </c>
      <c r="F575" s="140">
        <f t="shared" si="8"/>
        <v>259.7222222</v>
      </c>
      <c r="G575" s="140">
        <f t="shared" si="9"/>
        <v>-45970.83333</v>
      </c>
    </row>
    <row r="576" hidden="1">
      <c r="A576" s="136">
        <f t="shared" si="10"/>
        <v>538</v>
      </c>
      <c r="B576" s="137">
        <f t="shared" si="14"/>
        <v>2371</v>
      </c>
      <c r="C576" s="138" t="str">
        <f t="shared" si="6"/>
        <v/>
      </c>
      <c r="D576" s="139">
        <f t="shared" si="12"/>
        <v>259.7222222</v>
      </c>
      <c r="E576" s="140">
        <f t="shared" si="7"/>
        <v>0</v>
      </c>
      <c r="F576" s="140">
        <f t="shared" si="8"/>
        <v>259.7222222</v>
      </c>
      <c r="G576" s="140">
        <f t="shared" si="9"/>
        <v>-46230.55556</v>
      </c>
    </row>
    <row r="577" hidden="1">
      <c r="A577" s="136">
        <f t="shared" si="10"/>
        <v>539</v>
      </c>
      <c r="B577" s="137">
        <f t="shared" si="14"/>
        <v>2401</v>
      </c>
      <c r="C577" s="138" t="str">
        <f t="shared" si="6"/>
        <v/>
      </c>
      <c r="D577" s="139">
        <f t="shared" si="12"/>
        <v>259.7222222</v>
      </c>
      <c r="E577" s="140">
        <f t="shared" si="7"/>
        <v>0</v>
      </c>
      <c r="F577" s="140">
        <f t="shared" si="8"/>
        <v>259.7222222</v>
      </c>
      <c r="G577" s="140">
        <f t="shared" si="9"/>
        <v>-46490.27778</v>
      </c>
    </row>
    <row r="578" hidden="1">
      <c r="A578" s="136">
        <f t="shared" si="10"/>
        <v>540</v>
      </c>
      <c r="B578" s="137">
        <f t="shared" si="14"/>
        <v>2432</v>
      </c>
      <c r="C578" s="141">
        <f t="shared" si="6"/>
        <v>45</v>
      </c>
      <c r="D578" s="139">
        <f t="shared" si="12"/>
        <v>259.7222222</v>
      </c>
      <c r="E578" s="140">
        <f t="shared" si="7"/>
        <v>0</v>
      </c>
      <c r="F578" s="140">
        <f t="shared" si="8"/>
        <v>259.7222222</v>
      </c>
      <c r="G578" s="140">
        <f t="shared" si="9"/>
        <v>-46750</v>
      </c>
    </row>
    <row r="579" hidden="1">
      <c r="A579" s="136">
        <f t="shared" si="10"/>
        <v>541</v>
      </c>
      <c r="B579" s="137">
        <f t="shared" si="14"/>
        <v>2463</v>
      </c>
      <c r="C579" s="138" t="str">
        <f t="shared" si="6"/>
        <v/>
      </c>
      <c r="D579" s="139">
        <f t="shared" si="12"/>
        <v>259.7222222</v>
      </c>
      <c r="E579" s="140">
        <f t="shared" si="7"/>
        <v>0</v>
      </c>
      <c r="F579" s="140">
        <f t="shared" si="8"/>
        <v>259.7222222</v>
      </c>
      <c r="G579" s="140">
        <f t="shared" si="9"/>
        <v>-47009.72222</v>
      </c>
    </row>
    <row r="580" hidden="1">
      <c r="A580" s="136">
        <f t="shared" si="10"/>
        <v>542</v>
      </c>
      <c r="B580" s="137">
        <f t="shared" si="14"/>
        <v>2493</v>
      </c>
      <c r="C580" s="138" t="str">
        <f t="shared" si="6"/>
        <v/>
      </c>
      <c r="D580" s="139">
        <f t="shared" si="12"/>
        <v>259.7222222</v>
      </c>
      <c r="E580" s="140">
        <f t="shared" si="7"/>
        <v>0</v>
      </c>
      <c r="F580" s="140">
        <f t="shared" si="8"/>
        <v>259.7222222</v>
      </c>
      <c r="G580" s="140">
        <f t="shared" si="9"/>
        <v>-47269.44444</v>
      </c>
    </row>
    <row r="581" hidden="1">
      <c r="A581" s="136">
        <f t="shared" si="10"/>
        <v>543</v>
      </c>
      <c r="B581" s="137">
        <f t="shared" si="14"/>
        <v>2524</v>
      </c>
      <c r="C581" s="138" t="str">
        <f t="shared" si="6"/>
        <v/>
      </c>
      <c r="D581" s="139">
        <f t="shared" si="12"/>
        <v>259.7222222</v>
      </c>
      <c r="E581" s="140">
        <f t="shared" si="7"/>
        <v>0</v>
      </c>
      <c r="F581" s="140">
        <f t="shared" si="8"/>
        <v>259.7222222</v>
      </c>
      <c r="G581" s="140">
        <f t="shared" si="9"/>
        <v>-47529.16667</v>
      </c>
    </row>
    <row r="582" hidden="1">
      <c r="A582" s="136">
        <f t="shared" si="10"/>
        <v>544</v>
      </c>
      <c r="B582" s="137">
        <f t="shared" si="14"/>
        <v>2554</v>
      </c>
      <c r="C582" s="138" t="str">
        <f t="shared" si="6"/>
        <v/>
      </c>
      <c r="D582" s="139">
        <f t="shared" si="12"/>
        <v>259.7222222</v>
      </c>
      <c r="E582" s="140">
        <f t="shared" si="7"/>
        <v>0</v>
      </c>
      <c r="F582" s="140">
        <f t="shared" si="8"/>
        <v>259.7222222</v>
      </c>
      <c r="G582" s="140">
        <f t="shared" si="9"/>
        <v>-47788.88889</v>
      </c>
    </row>
    <row r="583" hidden="1">
      <c r="A583" s="136">
        <f t="shared" si="10"/>
        <v>545</v>
      </c>
      <c r="B583" s="137">
        <f t="shared" si="14"/>
        <v>2585</v>
      </c>
      <c r="C583" s="138" t="str">
        <f t="shared" si="6"/>
        <v/>
      </c>
      <c r="D583" s="139">
        <f t="shared" si="12"/>
        <v>259.7222222</v>
      </c>
      <c r="E583" s="140">
        <f t="shared" si="7"/>
        <v>0</v>
      </c>
      <c r="F583" s="140">
        <f t="shared" si="8"/>
        <v>259.7222222</v>
      </c>
      <c r="G583" s="140">
        <f t="shared" si="9"/>
        <v>-48048.61111</v>
      </c>
    </row>
    <row r="584" hidden="1">
      <c r="A584" s="136">
        <f t="shared" si="10"/>
        <v>546</v>
      </c>
      <c r="B584" s="137">
        <f t="shared" si="14"/>
        <v>2616</v>
      </c>
      <c r="C584" s="138" t="str">
        <f t="shared" si="6"/>
        <v/>
      </c>
      <c r="D584" s="139">
        <f t="shared" si="12"/>
        <v>259.7222222</v>
      </c>
      <c r="E584" s="140">
        <f t="shared" si="7"/>
        <v>0</v>
      </c>
      <c r="F584" s="140">
        <f t="shared" si="8"/>
        <v>259.7222222</v>
      </c>
      <c r="G584" s="140">
        <f t="shared" si="9"/>
        <v>-48308.33333</v>
      </c>
    </row>
    <row r="585" hidden="1">
      <c r="A585" s="136">
        <f t="shared" si="10"/>
        <v>547</v>
      </c>
      <c r="B585" s="137">
        <f t="shared" si="14"/>
        <v>2644</v>
      </c>
      <c r="C585" s="138" t="str">
        <f t="shared" si="6"/>
        <v/>
      </c>
      <c r="D585" s="139">
        <f t="shared" si="12"/>
        <v>259.7222222</v>
      </c>
      <c r="E585" s="140">
        <f t="shared" si="7"/>
        <v>0</v>
      </c>
      <c r="F585" s="140">
        <f t="shared" si="8"/>
        <v>259.7222222</v>
      </c>
      <c r="G585" s="140">
        <f t="shared" si="9"/>
        <v>-48568.05556</v>
      </c>
    </row>
    <row r="586" hidden="1">
      <c r="A586" s="136">
        <f t="shared" si="10"/>
        <v>548</v>
      </c>
      <c r="B586" s="137">
        <f t="shared" si="14"/>
        <v>2675</v>
      </c>
      <c r="C586" s="138" t="str">
        <f t="shared" si="6"/>
        <v/>
      </c>
      <c r="D586" s="139">
        <f t="shared" si="12"/>
        <v>259.7222222</v>
      </c>
      <c r="E586" s="140">
        <f t="shared" si="7"/>
        <v>0</v>
      </c>
      <c r="F586" s="140">
        <f t="shared" si="8"/>
        <v>259.7222222</v>
      </c>
      <c r="G586" s="140">
        <f t="shared" si="9"/>
        <v>-48827.77778</v>
      </c>
    </row>
    <row r="587" hidden="1">
      <c r="A587" s="136">
        <f t="shared" si="10"/>
        <v>549</v>
      </c>
      <c r="B587" s="137">
        <f t="shared" si="14"/>
        <v>2705</v>
      </c>
      <c r="C587" s="138" t="str">
        <f t="shared" si="6"/>
        <v/>
      </c>
      <c r="D587" s="139">
        <f t="shared" si="12"/>
        <v>259.7222222</v>
      </c>
      <c r="E587" s="140">
        <f t="shared" si="7"/>
        <v>0</v>
      </c>
      <c r="F587" s="140">
        <f t="shared" si="8"/>
        <v>259.7222222</v>
      </c>
      <c r="G587" s="140">
        <f t="shared" si="9"/>
        <v>-49087.5</v>
      </c>
    </row>
    <row r="588" hidden="1">
      <c r="A588" s="136">
        <f t="shared" si="10"/>
        <v>550</v>
      </c>
      <c r="B588" s="137">
        <f t="shared" si="14"/>
        <v>2736</v>
      </c>
      <c r="C588" s="138" t="str">
        <f t="shared" si="6"/>
        <v/>
      </c>
      <c r="D588" s="139">
        <f t="shared" si="12"/>
        <v>259.7222222</v>
      </c>
      <c r="E588" s="140">
        <f t="shared" si="7"/>
        <v>0</v>
      </c>
      <c r="F588" s="140">
        <f t="shared" si="8"/>
        <v>259.7222222</v>
      </c>
      <c r="G588" s="140">
        <f t="shared" si="9"/>
        <v>-49347.22222</v>
      </c>
    </row>
    <row r="589" hidden="1">
      <c r="A589" s="136">
        <f t="shared" si="10"/>
        <v>551</v>
      </c>
      <c r="B589" s="137">
        <f t="shared" si="14"/>
        <v>2766</v>
      </c>
      <c r="C589" s="138" t="str">
        <f t="shared" si="6"/>
        <v/>
      </c>
      <c r="D589" s="139">
        <f t="shared" si="12"/>
        <v>259.7222222</v>
      </c>
      <c r="E589" s="140">
        <f t="shared" si="7"/>
        <v>0</v>
      </c>
      <c r="F589" s="140">
        <f t="shared" si="8"/>
        <v>259.7222222</v>
      </c>
      <c r="G589" s="140">
        <f t="shared" si="9"/>
        <v>-49606.94444</v>
      </c>
    </row>
    <row r="590" hidden="1">
      <c r="A590" s="136">
        <f t="shared" si="10"/>
        <v>552</v>
      </c>
      <c r="B590" s="137">
        <f t="shared" si="14"/>
        <v>2797</v>
      </c>
      <c r="C590" s="141">
        <f t="shared" si="6"/>
        <v>46</v>
      </c>
      <c r="D590" s="139">
        <f t="shared" si="12"/>
        <v>259.7222222</v>
      </c>
      <c r="E590" s="140">
        <f t="shared" si="7"/>
        <v>0</v>
      </c>
      <c r="F590" s="140">
        <f t="shared" si="8"/>
        <v>259.7222222</v>
      </c>
      <c r="G590" s="140">
        <f t="shared" si="9"/>
        <v>-49866.66667</v>
      </c>
    </row>
    <row r="591" hidden="1">
      <c r="A591" s="136">
        <f t="shared" si="10"/>
        <v>553</v>
      </c>
      <c r="B591" s="137">
        <f t="shared" si="14"/>
        <v>2828</v>
      </c>
      <c r="C591" s="138" t="str">
        <f t="shared" si="6"/>
        <v/>
      </c>
      <c r="D591" s="139">
        <f t="shared" si="12"/>
        <v>259.7222222</v>
      </c>
      <c r="E591" s="140">
        <f t="shared" si="7"/>
        <v>0</v>
      </c>
      <c r="F591" s="140">
        <f t="shared" si="8"/>
        <v>259.7222222</v>
      </c>
      <c r="G591" s="140">
        <f t="shared" si="9"/>
        <v>-50126.38889</v>
      </c>
    </row>
    <row r="592" hidden="1">
      <c r="A592" s="136">
        <f t="shared" si="10"/>
        <v>554</v>
      </c>
      <c r="B592" s="137">
        <f t="shared" si="14"/>
        <v>2858</v>
      </c>
      <c r="C592" s="138" t="str">
        <f t="shared" si="6"/>
        <v/>
      </c>
      <c r="D592" s="139">
        <f t="shared" si="12"/>
        <v>259.7222222</v>
      </c>
      <c r="E592" s="140">
        <f t="shared" si="7"/>
        <v>0</v>
      </c>
      <c r="F592" s="140">
        <f t="shared" si="8"/>
        <v>259.7222222</v>
      </c>
      <c r="G592" s="140">
        <f t="shared" si="9"/>
        <v>-50386.11111</v>
      </c>
    </row>
    <row r="593" hidden="1">
      <c r="A593" s="136">
        <f t="shared" si="10"/>
        <v>555</v>
      </c>
      <c r="B593" s="137">
        <f t="shared" si="14"/>
        <v>2889</v>
      </c>
      <c r="C593" s="138" t="str">
        <f t="shared" si="6"/>
        <v/>
      </c>
      <c r="D593" s="139">
        <f t="shared" si="12"/>
        <v>259.7222222</v>
      </c>
      <c r="E593" s="140">
        <f t="shared" si="7"/>
        <v>0</v>
      </c>
      <c r="F593" s="140">
        <f t="shared" si="8"/>
        <v>259.7222222</v>
      </c>
      <c r="G593" s="140">
        <f t="shared" si="9"/>
        <v>-50645.83333</v>
      </c>
    </row>
    <row r="594" hidden="1">
      <c r="A594" s="136">
        <f t="shared" si="10"/>
        <v>556</v>
      </c>
      <c r="B594" s="137">
        <f t="shared" si="14"/>
        <v>2919</v>
      </c>
      <c r="C594" s="138" t="str">
        <f t="shared" si="6"/>
        <v/>
      </c>
      <c r="D594" s="139">
        <f t="shared" si="12"/>
        <v>259.7222222</v>
      </c>
      <c r="E594" s="140">
        <f t="shared" si="7"/>
        <v>0</v>
      </c>
      <c r="F594" s="140">
        <f t="shared" si="8"/>
        <v>259.7222222</v>
      </c>
      <c r="G594" s="140">
        <f t="shared" si="9"/>
        <v>-50905.55556</v>
      </c>
    </row>
    <row r="595" hidden="1">
      <c r="A595" s="136">
        <f t="shared" si="10"/>
        <v>557</v>
      </c>
      <c r="B595" s="137">
        <f t="shared" si="14"/>
        <v>2950</v>
      </c>
      <c r="C595" s="138" t="str">
        <f t="shared" si="6"/>
        <v/>
      </c>
      <c r="D595" s="139">
        <f t="shared" si="12"/>
        <v>259.7222222</v>
      </c>
      <c r="E595" s="140">
        <f t="shared" si="7"/>
        <v>0</v>
      </c>
      <c r="F595" s="140">
        <f t="shared" si="8"/>
        <v>259.7222222</v>
      </c>
      <c r="G595" s="140">
        <f t="shared" si="9"/>
        <v>-51165.27778</v>
      </c>
    </row>
    <row r="596" hidden="1">
      <c r="A596" s="136">
        <f t="shared" si="10"/>
        <v>558</v>
      </c>
      <c r="B596" s="137">
        <f t="shared" si="14"/>
        <v>2981</v>
      </c>
      <c r="C596" s="138" t="str">
        <f t="shared" si="6"/>
        <v/>
      </c>
      <c r="D596" s="139">
        <f t="shared" si="12"/>
        <v>259.7222222</v>
      </c>
      <c r="E596" s="140">
        <f t="shared" si="7"/>
        <v>0</v>
      </c>
      <c r="F596" s="140">
        <f t="shared" si="8"/>
        <v>259.7222222</v>
      </c>
      <c r="G596" s="140">
        <f t="shared" si="9"/>
        <v>-51425</v>
      </c>
    </row>
    <row r="597" hidden="1">
      <c r="A597" s="136">
        <f t="shared" si="10"/>
        <v>559</v>
      </c>
      <c r="B597" s="137">
        <f t="shared" si="14"/>
        <v>3010</v>
      </c>
      <c r="C597" s="138" t="str">
        <f t="shared" si="6"/>
        <v/>
      </c>
      <c r="D597" s="139">
        <f t="shared" si="12"/>
        <v>259.7222222</v>
      </c>
      <c r="E597" s="140">
        <f t="shared" si="7"/>
        <v>0</v>
      </c>
      <c r="F597" s="140">
        <f t="shared" si="8"/>
        <v>259.7222222</v>
      </c>
      <c r="G597" s="140">
        <f t="shared" si="9"/>
        <v>-51684.72222</v>
      </c>
    </row>
    <row r="598" hidden="1">
      <c r="A598" s="136">
        <f t="shared" si="10"/>
        <v>560</v>
      </c>
      <c r="B598" s="137">
        <f t="shared" si="14"/>
        <v>3041</v>
      </c>
      <c r="C598" s="138" t="str">
        <f t="shared" si="6"/>
        <v/>
      </c>
      <c r="D598" s="139">
        <f t="shared" si="12"/>
        <v>259.7222222</v>
      </c>
      <c r="E598" s="140">
        <f t="shared" si="7"/>
        <v>0</v>
      </c>
      <c r="F598" s="140">
        <f t="shared" si="8"/>
        <v>259.7222222</v>
      </c>
      <c r="G598" s="140">
        <f t="shared" si="9"/>
        <v>-51944.44444</v>
      </c>
    </row>
    <row r="599" hidden="1">
      <c r="A599" s="136">
        <f t="shared" si="10"/>
        <v>561</v>
      </c>
      <c r="B599" s="137">
        <f t="shared" si="14"/>
        <v>3071</v>
      </c>
      <c r="C599" s="138" t="str">
        <f t="shared" si="6"/>
        <v/>
      </c>
      <c r="D599" s="139">
        <f t="shared" si="12"/>
        <v>259.7222222</v>
      </c>
      <c r="E599" s="140">
        <f t="shared" si="7"/>
        <v>0</v>
      </c>
      <c r="F599" s="140">
        <f t="shared" si="8"/>
        <v>259.7222222</v>
      </c>
      <c r="G599" s="140">
        <f t="shared" si="9"/>
        <v>-52204.16667</v>
      </c>
    </row>
    <row r="600" hidden="1">
      <c r="A600" s="136">
        <f t="shared" si="10"/>
        <v>562</v>
      </c>
      <c r="B600" s="137">
        <f t="shared" si="14"/>
        <v>3102</v>
      </c>
      <c r="C600" s="138" t="str">
        <f t="shared" si="6"/>
        <v/>
      </c>
      <c r="D600" s="139">
        <f t="shared" si="12"/>
        <v>259.7222222</v>
      </c>
      <c r="E600" s="140">
        <f t="shared" si="7"/>
        <v>0</v>
      </c>
      <c r="F600" s="140">
        <f t="shared" si="8"/>
        <v>259.7222222</v>
      </c>
      <c r="G600" s="140">
        <f t="shared" si="9"/>
        <v>-52463.88889</v>
      </c>
    </row>
    <row r="601" hidden="1">
      <c r="A601" s="136">
        <f t="shared" si="10"/>
        <v>563</v>
      </c>
      <c r="B601" s="137">
        <f t="shared" si="14"/>
        <v>3132</v>
      </c>
      <c r="C601" s="138" t="str">
        <f t="shared" si="6"/>
        <v/>
      </c>
      <c r="D601" s="139">
        <f t="shared" si="12"/>
        <v>259.7222222</v>
      </c>
      <c r="E601" s="140">
        <f t="shared" si="7"/>
        <v>0</v>
      </c>
      <c r="F601" s="140">
        <f t="shared" si="8"/>
        <v>259.7222222</v>
      </c>
      <c r="G601" s="140">
        <f t="shared" si="9"/>
        <v>-52723.61111</v>
      </c>
    </row>
    <row r="602" hidden="1">
      <c r="A602" s="136">
        <f t="shared" si="10"/>
        <v>564</v>
      </c>
      <c r="B602" s="137">
        <f t="shared" si="14"/>
        <v>3163</v>
      </c>
      <c r="C602" s="141">
        <f t="shared" si="6"/>
        <v>47</v>
      </c>
      <c r="D602" s="139">
        <f t="shared" si="12"/>
        <v>259.7222222</v>
      </c>
      <c r="E602" s="140">
        <f t="shared" si="7"/>
        <v>0</v>
      </c>
      <c r="F602" s="140">
        <f t="shared" si="8"/>
        <v>259.7222222</v>
      </c>
      <c r="G602" s="140">
        <f t="shared" si="9"/>
        <v>-52983.33333</v>
      </c>
    </row>
    <row r="603" hidden="1">
      <c r="A603" s="136">
        <f t="shared" si="10"/>
        <v>565</v>
      </c>
      <c r="B603" s="137">
        <f t="shared" si="14"/>
        <v>3194</v>
      </c>
      <c r="C603" s="138" t="str">
        <f t="shared" si="6"/>
        <v/>
      </c>
      <c r="D603" s="139">
        <f t="shared" si="12"/>
        <v>259.7222222</v>
      </c>
      <c r="E603" s="140">
        <f t="shared" si="7"/>
        <v>0</v>
      </c>
      <c r="F603" s="140">
        <f t="shared" si="8"/>
        <v>259.7222222</v>
      </c>
      <c r="G603" s="140">
        <f t="shared" si="9"/>
        <v>-53243.05556</v>
      </c>
    </row>
    <row r="604" hidden="1">
      <c r="A604" s="136">
        <f t="shared" si="10"/>
        <v>566</v>
      </c>
      <c r="B604" s="137">
        <f t="shared" si="14"/>
        <v>3224</v>
      </c>
      <c r="C604" s="138" t="str">
        <f t="shared" si="6"/>
        <v/>
      </c>
      <c r="D604" s="139">
        <f t="shared" si="12"/>
        <v>259.7222222</v>
      </c>
      <c r="E604" s="140">
        <f t="shared" si="7"/>
        <v>0</v>
      </c>
      <c r="F604" s="140">
        <f t="shared" si="8"/>
        <v>259.7222222</v>
      </c>
      <c r="G604" s="140">
        <f t="shared" si="9"/>
        <v>-53502.77778</v>
      </c>
    </row>
    <row r="605" hidden="1">
      <c r="A605" s="136">
        <f t="shared" si="10"/>
        <v>567</v>
      </c>
      <c r="B605" s="137">
        <f t="shared" si="14"/>
        <v>3255</v>
      </c>
      <c r="C605" s="138" t="str">
        <f t="shared" si="6"/>
        <v/>
      </c>
      <c r="D605" s="139">
        <f t="shared" si="12"/>
        <v>259.7222222</v>
      </c>
      <c r="E605" s="140">
        <f t="shared" si="7"/>
        <v>0</v>
      </c>
      <c r="F605" s="140">
        <f t="shared" si="8"/>
        <v>259.7222222</v>
      </c>
      <c r="G605" s="140">
        <f t="shared" si="9"/>
        <v>-53762.5</v>
      </c>
    </row>
    <row r="606" hidden="1">
      <c r="A606" s="136">
        <f t="shared" si="10"/>
        <v>568</v>
      </c>
      <c r="B606" s="137">
        <f t="shared" si="14"/>
        <v>3285</v>
      </c>
      <c r="C606" s="138" t="str">
        <f t="shared" si="6"/>
        <v/>
      </c>
      <c r="D606" s="139">
        <f t="shared" si="12"/>
        <v>259.7222222</v>
      </c>
      <c r="E606" s="140">
        <f t="shared" si="7"/>
        <v>0</v>
      </c>
      <c r="F606" s="140">
        <f t="shared" si="8"/>
        <v>259.7222222</v>
      </c>
      <c r="G606" s="140">
        <f t="shared" si="9"/>
        <v>-54022.22222</v>
      </c>
    </row>
    <row r="607" hidden="1">
      <c r="A607" s="136">
        <f t="shared" si="10"/>
        <v>569</v>
      </c>
      <c r="B607" s="137">
        <f t="shared" si="14"/>
        <v>3316</v>
      </c>
      <c r="C607" s="138" t="str">
        <f t="shared" si="6"/>
        <v/>
      </c>
      <c r="D607" s="139">
        <f t="shared" si="12"/>
        <v>259.7222222</v>
      </c>
      <c r="E607" s="140">
        <f t="shared" si="7"/>
        <v>0</v>
      </c>
      <c r="F607" s="140">
        <f t="shared" si="8"/>
        <v>259.7222222</v>
      </c>
      <c r="G607" s="140">
        <f t="shared" si="9"/>
        <v>-54281.94444</v>
      </c>
    </row>
    <row r="608" hidden="1">
      <c r="A608" s="136">
        <f t="shared" si="10"/>
        <v>570</v>
      </c>
      <c r="B608" s="137">
        <f t="shared" si="14"/>
        <v>3347</v>
      </c>
      <c r="C608" s="138" t="str">
        <f t="shared" si="6"/>
        <v/>
      </c>
      <c r="D608" s="139">
        <f t="shared" si="12"/>
        <v>259.7222222</v>
      </c>
      <c r="E608" s="140">
        <f t="shared" si="7"/>
        <v>0</v>
      </c>
      <c r="F608" s="140">
        <f t="shared" si="8"/>
        <v>259.7222222</v>
      </c>
      <c r="G608" s="140">
        <f t="shared" si="9"/>
        <v>-54541.66667</v>
      </c>
    </row>
    <row r="609" hidden="1">
      <c r="A609" s="136">
        <f t="shared" si="10"/>
        <v>571</v>
      </c>
      <c r="B609" s="137">
        <f t="shared" si="14"/>
        <v>3375</v>
      </c>
      <c r="C609" s="138" t="str">
        <f t="shared" si="6"/>
        <v/>
      </c>
      <c r="D609" s="139">
        <f t="shared" si="12"/>
        <v>259.7222222</v>
      </c>
      <c r="E609" s="140">
        <f t="shared" si="7"/>
        <v>0</v>
      </c>
      <c r="F609" s="140">
        <f t="shared" si="8"/>
        <v>259.7222222</v>
      </c>
      <c r="G609" s="140">
        <f t="shared" si="9"/>
        <v>-54801.38889</v>
      </c>
    </row>
    <row r="610" hidden="1">
      <c r="A610" s="136">
        <f t="shared" si="10"/>
        <v>572</v>
      </c>
      <c r="B610" s="137">
        <f t="shared" si="14"/>
        <v>3406</v>
      </c>
      <c r="C610" s="138" t="str">
        <f t="shared" si="6"/>
        <v/>
      </c>
      <c r="D610" s="139">
        <f t="shared" si="12"/>
        <v>259.7222222</v>
      </c>
      <c r="E610" s="140">
        <f t="shared" si="7"/>
        <v>0</v>
      </c>
      <c r="F610" s="140">
        <f t="shared" si="8"/>
        <v>259.7222222</v>
      </c>
      <c r="G610" s="140">
        <f t="shared" si="9"/>
        <v>-55061.11111</v>
      </c>
    </row>
    <row r="611" hidden="1">
      <c r="A611" s="136">
        <f t="shared" si="10"/>
        <v>573</v>
      </c>
      <c r="B611" s="137">
        <f t="shared" si="14"/>
        <v>3436</v>
      </c>
      <c r="C611" s="138" t="str">
        <f t="shared" si="6"/>
        <v/>
      </c>
      <c r="D611" s="139">
        <f t="shared" si="12"/>
        <v>259.7222222</v>
      </c>
      <c r="E611" s="140">
        <f t="shared" si="7"/>
        <v>0</v>
      </c>
      <c r="F611" s="140">
        <f t="shared" si="8"/>
        <v>259.7222222</v>
      </c>
      <c r="G611" s="140">
        <f t="shared" si="9"/>
        <v>-55320.83333</v>
      </c>
    </row>
    <row r="612" hidden="1">
      <c r="A612" s="136">
        <f t="shared" si="10"/>
        <v>574</v>
      </c>
      <c r="B612" s="137">
        <f t="shared" si="14"/>
        <v>3467</v>
      </c>
      <c r="C612" s="138" t="str">
        <f t="shared" si="6"/>
        <v/>
      </c>
      <c r="D612" s="139">
        <f t="shared" si="12"/>
        <v>259.7222222</v>
      </c>
      <c r="E612" s="140">
        <f t="shared" si="7"/>
        <v>0</v>
      </c>
      <c r="F612" s="140">
        <f t="shared" si="8"/>
        <v>259.7222222</v>
      </c>
      <c r="G612" s="140">
        <f t="shared" si="9"/>
        <v>-55580.55556</v>
      </c>
    </row>
    <row r="613" hidden="1">
      <c r="A613" s="136">
        <f t="shared" si="10"/>
        <v>575</v>
      </c>
      <c r="B613" s="137">
        <f t="shared" si="14"/>
        <v>3497</v>
      </c>
      <c r="C613" s="138" t="str">
        <f t="shared" si="6"/>
        <v/>
      </c>
      <c r="D613" s="139">
        <f t="shared" si="12"/>
        <v>259.7222222</v>
      </c>
      <c r="E613" s="140">
        <f t="shared" si="7"/>
        <v>0</v>
      </c>
      <c r="F613" s="140">
        <f t="shared" si="8"/>
        <v>259.7222222</v>
      </c>
      <c r="G613" s="140">
        <f t="shared" si="9"/>
        <v>-55840.27778</v>
      </c>
    </row>
    <row r="614" hidden="1">
      <c r="A614" s="136">
        <f t="shared" si="10"/>
        <v>576</v>
      </c>
      <c r="B614" s="137">
        <f t="shared" si="14"/>
        <v>3528</v>
      </c>
      <c r="C614" s="141">
        <f t="shared" si="6"/>
        <v>48</v>
      </c>
      <c r="D614" s="139">
        <f t="shared" si="12"/>
        <v>259.7222222</v>
      </c>
      <c r="E614" s="140">
        <f t="shared" si="7"/>
        <v>0</v>
      </c>
      <c r="F614" s="140">
        <f t="shared" si="8"/>
        <v>259.7222222</v>
      </c>
      <c r="G614" s="140">
        <f t="shared" si="9"/>
        <v>-56100</v>
      </c>
    </row>
    <row r="615" hidden="1">
      <c r="A615" s="136">
        <f t="shared" si="10"/>
        <v>577</v>
      </c>
      <c r="B615" s="137">
        <f t="shared" si="14"/>
        <v>3559</v>
      </c>
      <c r="C615" s="138" t="str">
        <f t="shared" si="6"/>
        <v/>
      </c>
      <c r="D615" s="139">
        <f t="shared" si="12"/>
        <v>259.7222222</v>
      </c>
      <c r="E615" s="140">
        <f t="shared" si="7"/>
        <v>0</v>
      </c>
      <c r="F615" s="140">
        <f t="shared" si="8"/>
        <v>259.7222222</v>
      </c>
      <c r="G615" s="140">
        <f t="shared" si="9"/>
        <v>-56359.72222</v>
      </c>
    </row>
    <row r="616" hidden="1">
      <c r="A616" s="136">
        <f t="shared" si="10"/>
        <v>578</v>
      </c>
      <c r="B616" s="137">
        <f t="shared" si="14"/>
        <v>3589</v>
      </c>
      <c r="C616" s="138" t="str">
        <f t="shared" si="6"/>
        <v/>
      </c>
      <c r="D616" s="139">
        <f t="shared" si="12"/>
        <v>259.7222222</v>
      </c>
      <c r="E616" s="140">
        <f t="shared" si="7"/>
        <v>0</v>
      </c>
      <c r="F616" s="140">
        <f t="shared" si="8"/>
        <v>259.7222222</v>
      </c>
      <c r="G616" s="140">
        <f t="shared" si="9"/>
        <v>-56619.44444</v>
      </c>
    </row>
    <row r="617" hidden="1">
      <c r="A617" s="136">
        <f t="shared" si="10"/>
        <v>579</v>
      </c>
      <c r="B617" s="137">
        <f t="shared" si="14"/>
        <v>3620</v>
      </c>
      <c r="C617" s="138" t="str">
        <f t="shared" si="6"/>
        <v/>
      </c>
      <c r="D617" s="139">
        <f t="shared" si="12"/>
        <v>259.7222222</v>
      </c>
      <c r="E617" s="140">
        <f t="shared" si="7"/>
        <v>0</v>
      </c>
      <c r="F617" s="140">
        <f t="shared" si="8"/>
        <v>259.7222222</v>
      </c>
      <c r="G617" s="140">
        <f t="shared" si="9"/>
        <v>-56879.16667</v>
      </c>
    </row>
    <row r="618" hidden="1">
      <c r="A618" s="136">
        <f t="shared" si="10"/>
        <v>580</v>
      </c>
      <c r="B618" s="137">
        <f t="shared" si="14"/>
        <v>3650</v>
      </c>
      <c r="C618" s="138" t="str">
        <f t="shared" si="6"/>
        <v/>
      </c>
      <c r="D618" s="139">
        <f t="shared" si="12"/>
        <v>259.7222222</v>
      </c>
      <c r="E618" s="140">
        <f t="shared" si="7"/>
        <v>0</v>
      </c>
      <c r="F618" s="140">
        <f t="shared" si="8"/>
        <v>259.7222222</v>
      </c>
      <c r="G618" s="140">
        <f t="shared" si="9"/>
        <v>-57138.88889</v>
      </c>
    </row>
    <row r="619" hidden="1">
      <c r="A619" s="136">
        <f t="shared" si="10"/>
        <v>581</v>
      </c>
      <c r="B619" s="137">
        <f t="shared" si="14"/>
        <v>3681</v>
      </c>
      <c r="C619" s="138" t="str">
        <f t="shared" si="6"/>
        <v/>
      </c>
      <c r="D619" s="139">
        <f t="shared" si="12"/>
        <v>259.7222222</v>
      </c>
      <c r="E619" s="140">
        <f t="shared" si="7"/>
        <v>0</v>
      </c>
      <c r="F619" s="140">
        <f t="shared" si="8"/>
        <v>259.7222222</v>
      </c>
      <c r="G619" s="140">
        <f t="shared" si="9"/>
        <v>-57398.61111</v>
      </c>
    </row>
    <row r="620" hidden="1">
      <c r="A620" s="136">
        <f t="shared" si="10"/>
        <v>582</v>
      </c>
      <c r="B620" s="137">
        <f t="shared" si="14"/>
        <v>3712</v>
      </c>
      <c r="C620" s="138" t="str">
        <f t="shared" si="6"/>
        <v/>
      </c>
      <c r="D620" s="139">
        <f t="shared" si="12"/>
        <v>259.7222222</v>
      </c>
      <c r="E620" s="140">
        <f t="shared" si="7"/>
        <v>0</v>
      </c>
      <c r="F620" s="140">
        <f t="shared" si="8"/>
        <v>259.7222222</v>
      </c>
      <c r="G620" s="140">
        <f t="shared" si="9"/>
        <v>-57658.33333</v>
      </c>
    </row>
    <row r="621" hidden="1">
      <c r="A621" s="136">
        <f t="shared" si="10"/>
        <v>583</v>
      </c>
      <c r="B621" s="137">
        <f t="shared" si="14"/>
        <v>3740</v>
      </c>
      <c r="C621" s="138" t="str">
        <f t="shared" si="6"/>
        <v/>
      </c>
      <c r="D621" s="139">
        <f t="shared" si="12"/>
        <v>259.7222222</v>
      </c>
      <c r="E621" s="140">
        <f t="shared" si="7"/>
        <v>0</v>
      </c>
      <c r="F621" s="140">
        <f t="shared" si="8"/>
        <v>259.7222222</v>
      </c>
      <c r="G621" s="140">
        <f t="shared" si="9"/>
        <v>-57918.05556</v>
      </c>
    </row>
    <row r="622" hidden="1">
      <c r="A622" s="136">
        <f t="shared" si="10"/>
        <v>584</v>
      </c>
      <c r="B622" s="137">
        <f t="shared" si="14"/>
        <v>3771</v>
      </c>
      <c r="C622" s="138" t="str">
        <f t="shared" si="6"/>
        <v/>
      </c>
      <c r="D622" s="139">
        <f t="shared" si="12"/>
        <v>259.7222222</v>
      </c>
      <c r="E622" s="140">
        <f t="shared" si="7"/>
        <v>0</v>
      </c>
      <c r="F622" s="140">
        <f t="shared" si="8"/>
        <v>259.7222222</v>
      </c>
      <c r="G622" s="140">
        <f t="shared" si="9"/>
        <v>-58177.77778</v>
      </c>
    </row>
    <row r="623" hidden="1">
      <c r="A623" s="136">
        <f t="shared" si="10"/>
        <v>585</v>
      </c>
      <c r="B623" s="137">
        <f t="shared" si="14"/>
        <v>3801</v>
      </c>
      <c r="C623" s="138" t="str">
        <f t="shared" si="6"/>
        <v/>
      </c>
      <c r="D623" s="139">
        <f t="shared" si="12"/>
        <v>259.7222222</v>
      </c>
      <c r="E623" s="140">
        <f t="shared" si="7"/>
        <v>0</v>
      </c>
      <c r="F623" s="140">
        <f t="shared" si="8"/>
        <v>259.7222222</v>
      </c>
      <c r="G623" s="140">
        <f t="shared" si="9"/>
        <v>-58437.5</v>
      </c>
    </row>
    <row r="624" hidden="1">
      <c r="A624" s="136">
        <f t="shared" si="10"/>
        <v>586</v>
      </c>
      <c r="B624" s="137">
        <f t="shared" si="14"/>
        <v>3832</v>
      </c>
      <c r="C624" s="138" t="str">
        <f t="shared" si="6"/>
        <v/>
      </c>
      <c r="D624" s="139">
        <f t="shared" si="12"/>
        <v>259.7222222</v>
      </c>
      <c r="E624" s="140">
        <f t="shared" si="7"/>
        <v>0</v>
      </c>
      <c r="F624" s="140">
        <f t="shared" si="8"/>
        <v>259.7222222</v>
      </c>
      <c r="G624" s="140">
        <f t="shared" si="9"/>
        <v>-58697.22222</v>
      </c>
    </row>
    <row r="625" hidden="1">
      <c r="A625" s="136">
        <f t="shared" si="10"/>
        <v>587</v>
      </c>
      <c r="B625" s="137">
        <f t="shared" si="14"/>
        <v>3862</v>
      </c>
      <c r="C625" s="138" t="str">
        <f t="shared" si="6"/>
        <v/>
      </c>
      <c r="D625" s="139">
        <f t="shared" si="12"/>
        <v>259.7222222</v>
      </c>
      <c r="E625" s="140">
        <f t="shared" si="7"/>
        <v>0</v>
      </c>
      <c r="F625" s="140">
        <f t="shared" si="8"/>
        <v>259.7222222</v>
      </c>
      <c r="G625" s="140">
        <f t="shared" si="9"/>
        <v>-58956.94444</v>
      </c>
    </row>
    <row r="626" hidden="1">
      <c r="A626" s="136">
        <f t="shared" si="10"/>
        <v>588</v>
      </c>
      <c r="B626" s="137">
        <f t="shared" si="14"/>
        <v>3893</v>
      </c>
      <c r="C626" s="141">
        <f t="shared" si="6"/>
        <v>49</v>
      </c>
      <c r="D626" s="139">
        <f t="shared" si="12"/>
        <v>259.7222222</v>
      </c>
      <c r="E626" s="140">
        <f t="shared" si="7"/>
        <v>0</v>
      </c>
      <c r="F626" s="140">
        <f t="shared" si="8"/>
        <v>259.7222222</v>
      </c>
      <c r="G626" s="140">
        <f t="shared" si="9"/>
        <v>-59216.66667</v>
      </c>
    </row>
    <row r="627" hidden="1">
      <c r="A627" s="136">
        <f t="shared" si="10"/>
        <v>589</v>
      </c>
      <c r="B627" s="137">
        <f t="shared" si="14"/>
        <v>3924</v>
      </c>
      <c r="C627" s="138" t="str">
        <f t="shared" si="6"/>
        <v/>
      </c>
      <c r="D627" s="139">
        <f t="shared" si="12"/>
        <v>259.7222222</v>
      </c>
      <c r="E627" s="140">
        <f t="shared" si="7"/>
        <v>0</v>
      </c>
      <c r="F627" s="140">
        <f t="shared" si="8"/>
        <v>259.7222222</v>
      </c>
      <c r="G627" s="140">
        <f t="shared" si="9"/>
        <v>-59476.38889</v>
      </c>
    </row>
    <row r="628" hidden="1">
      <c r="A628" s="136">
        <f t="shared" si="10"/>
        <v>590</v>
      </c>
      <c r="B628" s="137">
        <f t="shared" si="14"/>
        <v>3954</v>
      </c>
      <c r="C628" s="138" t="str">
        <f t="shared" si="6"/>
        <v/>
      </c>
      <c r="D628" s="139">
        <f t="shared" si="12"/>
        <v>259.7222222</v>
      </c>
      <c r="E628" s="140">
        <f t="shared" si="7"/>
        <v>0</v>
      </c>
      <c r="F628" s="140">
        <f t="shared" si="8"/>
        <v>259.7222222</v>
      </c>
      <c r="G628" s="140">
        <f t="shared" si="9"/>
        <v>-59736.11111</v>
      </c>
    </row>
    <row r="629" hidden="1">
      <c r="A629" s="136">
        <f t="shared" si="10"/>
        <v>591</v>
      </c>
      <c r="B629" s="137">
        <f t="shared" si="14"/>
        <v>3985</v>
      </c>
      <c r="C629" s="138" t="str">
        <f t="shared" si="6"/>
        <v/>
      </c>
      <c r="D629" s="139">
        <f t="shared" si="12"/>
        <v>259.7222222</v>
      </c>
      <c r="E629" s="140">
        <f t="shared" si="7"/>
        <v>0</v>
      </c>
      <c r="F629" s="140">
        <f t="shared" si="8"/>
        <v>259.7222222</v>
      </c>
      <c r="G629" s="140">
        <f t="shared" si="9"/>
        <v>-59995.83333</v>
      </c>
    </row>
    <row r="630" hidden="1">
      <c r="A630" s="136">
        <f t="shared" si="10"/>
        <v>592</v>
      </c>
      <c r="B630" s="137">
        <f t="shared" si="14"/>
        <v>4015</v>
      </c>
      <c r="C630" s="138" t="str">
        <f t="shared" si="6"/>
        <v/>
      </c>
      <c r="D630" s="139">
        <f t="shared" si="12"/>
        <v>259.7222222</v>
      </c>
      <c r="E630" s="140">
        <f t="shared" si="7"/>
        <v>0</v>
      </c>
      <c r="F630" s="140">
        <f t="shared" si="8"/>
        <v>259.7222222</v>
      </c>
      <c r="G630" s="140">
        <f t="shared" si="9"/>
        <v>-60255.55556</v>
      </c>
    </row>
    <row r="631" hidden="1">
      <c r="A631" s="136">
        <f t="shared" si="10"/>
        <v>593</v>
      </c>
      <c r="B631" s="137">
        <f t="shared" si="14"/>
        <v>4046</v>
      </c>
      <c r="C631" s="138" t="str">
        <f t="shared" si="6"/>
        <v/>
      </c>
      <c r="D631" s="139">
        <f t="shared" si="12"/>
        <v>259.7222222</v>
      </c>
      <c r="E631" s="140">
        <f t="shared" si="7"/>
        <v>0</v>
      </c>
      <c r="F631" s="140">
        <f t="shared" si="8"/>
        <v>259.7222222</v>
      </c>
      <c r="G631" s="140">
        <f t="shared" si="9"/>
        <v>-60515.27778</v>
      </c>
    </row>
    <row r="632" hidden="1">
      <c r="A632" s="136">
        <f t="shared" si="10"/>
        <v>594</v>
      </c>
      <c r="B632" s="137">
        <f t="shared" si="14"/>
        <v>4077</v>
      </c>
      <c r="C632" s="138" t="str">
        <f t="shared" si="6"/>
        <v/>
      </c>
      <c r="D632" s="139">
        <f t="shared" si="12"/>
        <v>259.7222222</v>
      </c>
      <c r="E632" s="140">
        <f t="shared" si="7"/>
        <v>0</v>
      </c>
      <c r="F632" s="140">
        <f t="shared" si="8"/>
        <v>259.7222222</v>
      </c>
      <c r="G632" s="140">
        <f t="shared" si="9"/>
        <v>-60775</v>
      </c>
    </row>
    <row r="633" hidden="1">
      <c r="A633" s="136">
        <f t="shared" si="10"/>
        <v>595</v>
      </c>
      <c r="B633" s="137">
        <f t="shared" si="14"/>
        <v>4105</v>
      </c>
      <c r="C633" s="138" t="str">
        <f t="shared" si="6"/>
        <v/>
      </c>
      <c r="D633" s="139">
        <f t="shared" si="12"/>
        <v>259.7222222</v>
      </c>
      <c r="E633" s="140">
        <f t="shared" si="7"/>
        <v>0</v>
      </c>
      <c r="F633" s="140">
        <f t="shared" si="8"/>
        <v>259.7222222</v>
      </c>
      <c r="G633" s="140">
        <f t="shared" si="9"/>
        <v>-61034.72222</v>
      </c>
    </row>
    <row r="634" hidden="1">
      <c r="A634" s="136">
        <f t="shared" si="10"/>
        <v>596</v>
      </c>
      <c r="B634" s="137">
        <f t="shared" si="14"/>
        <v>4136</v>
      </c>
      <c r="C634" s="138" t="str">
        <f t="shared" si="6"/>
        <v/>
      </c>
      <c r="D634" s="139">
        <f t="shared" si="12"/>
        <v>259.7222222</v>
      </c>
      <c r="E634" s="140">
        <f t="shared" si="7"/>
        <v>0</v>
      </c>
      <c r="F634" s="140">
        <f t="shared" si="8"/>
        <v>259.7222222</v>
      </c>
      <c r="G634" s="140">
        <f t="shared" si="9"/>
        <v>-61294.44444</v>
      </c>
    </row>
    <row r="635" hidden="1">
      <c r="A635" s="136">
        <f t="shared" si="10"/>
        <v>597</v>
      </c>
      <c r="B635" s="137">
        <f t="shared" si="14"/>
        <v>4166</v>
      </c>
      <c r="C635" s="138" t="str">
        <f t="shared" si="6"/>
        <v/>
      </c>
      <c r="D635" s="139">
        <f t="shared" si="12"/>
        <v>259.7222222</v>
      </c>
      <c r="E635" s="140">
        <f t="shared" si="7"/>
        <v>0</v>
      </c>
      <c r="F635" s="140">
        <f t="shared" si="8"/>
        <v>259.7222222</v>
      </c>
      <c r="G635" s="140">
        <f t="shared" si="9"/>
        <v>-61554.16667</v>
      </c>
    </row>
    <row r="636" hidden="1">
      <c r="A636" s="136">
        <f t="shared" si="10"/>
        <v>598</v>
      </c>
      <c r="B636" s="137">
        <f t="shared" si="14"/>
        <v>4197</v>
      </c>
      <c r="C636" s="138" t="str">
        <f t="shared" si="6"/>
        <v/>
      </c>
      <c r="D636" s="139">
        <f t="shared" si="12"/>
        <v>259.7222222</v>
      </c>
      <c r="E636" s="140">
        <f t="shared" si="7"/>
        <v>0</v>
      </c>
      <c r="F636" s="140">
        <f t="shared" si="8"/>
        <v>259.7222222</v>
      </c>
      <c r="G636" s="140">
        <f t="shared" si="9"/>
        <v>-61813.88889</v>
      </c>
    </row>
    <row r="637" hidden="1">
      <c r="A637" s="136">
        <f t="shared" si="10"/>
        <v>599</v>
      </c>
      <c r="B637" s="137">
        <f t="shared" si="14"/>
        <v>4227</v>
      </c>
      <c r="C637" s="138" t="str">
        <f t="shared" si="6"/>
        <v/>
      </c>
      <c r="D637" s="139">
        <f t="shared" si="12"/>
        <v>259.7222222</v>
      </c>
      <c r="E637" s="140">
        <f t="shared" si="7"/>
        <v>0</v>
      </c>
      <c r="F637" s="140">
        <f t="shared" si="8"/>
        <v>259.7222222</v>
      </c>
      <c r="G637" s="140">
        <f t="shared" si="9"/>
        <v>-62073.61111</v>
      </c>
    </row>
    <row r="638" hidden="1">
      <c r="A638" s="136">
        <f t="shared" si="10"/>
        <v>600</v>
      </c>
      <c r="B638" s="137">
        <f t="shared" si="14"/>
        <v>4258</v>
      </c>
      <c r="C638" s="141">
        <f t="shared" si="6"/>
        <v>50</v>
      </c>
      <c r="D638" s="139">
        <f t="shared" si="12"/>
        <v>259.7222222</v>
      </c>
      <c r="E638" s="140">
        <f t="shared" si="7"/>
        <v>0</v>
      </c>
      <c r="F638" s="140">
        <f t="shared" si="8"/>
        <v>259.7222222</v>
      </c>
      <c r="G638" s="140">
        <f t="shared" si="9"/>
        <v>-62333.33333</v>
      </c>
    </row>
    <row r="639" hidden="1">
      <c r="A639" s="136">
        <f t="shared" si="10"/>
        <v>601</v>
      </c>
      <c r="B639" s="137">
        <f t="shared" si="14"/>
        <v>4289</v>
      </c>
      <c r="C639" s="138" t="str">
        <f t="shared" si="6"/>
        <v/>
      </c>
      <c r="D639" s="139">
        <f t="shared" si="12"/>
        <v>259.7222222</v>
      </c>
      <c r="E639" s="140">
        <f t="shared" si="7"/>
        <v>0</v>
      </c>
      <c r="F639" s="140">
        <f t="shared" si="8"/>
        <v>259.7222222</v>
      </c>
      <c r="G639" s="140">
        <f t="shared" si="9"/>
        <v>-62593.05556</v>
      </c>
    </row>
    <row r="640" hidden="1">
      <c r="A640" s="136">
        <f t="shared" si="10"/>
        <v>602</v>
      </c>
      <c r="B640" s="137">
        <f t="shared" si="14"/>
        <v>4319</v>
      </c>
      <c r="C640" s="138" t="str">
        <f t="shared" si="6"/>
        <v/>
      </c>
      <c r="D640" s="139">
        <f t="shared" si="12"/>
        <v>259.7222222</v>
      </c>
      <c r="E640" s="140">
        <f t="shared" si="7"/>
        <v>0</v>
      </c>
      <c r="F640" s="140">
        <f t="shared" si="8"/>
        <v>259.7222222</v>
      </c>
      <c r="G640" s="140">
        <f t="shared" si="9"/>
        <v>-62852.77778</v>
      </c>
    </row>
    <row r="641" hidden="1">
      <c r="A641" s="136">
        <f t="shared" si="10"/>
        <v>603</v>
      </c>
      <c r="B641" s="137">
        <f t="shared" si="14"/>
        <v>4350</v>
      </c>
      <c r="C641" s="138" t="str">
        <f t="shared" si="6"/>
        <v/>
      </c>
      <c r="D641" s="139">
        <f t="shared" si="12"/>
        <v>259.7222222</v>
      </c>
      <c r="E641" s="140">
        <f t="shared" si="7"/>
        <v>0</v>
      </c>
      <c r="F641" s="140">
        <f t="shared" si="8"/>
        <v>259.7222222</v>
      </c>
      <c r="G641" s="140">
        <f t="shared" si="9"/>
        <v>-63112.5</v>
      </c>
    </row>
    <row r="642" hidden="1">
      <c r="A642" s="136">
        <f t="shared" si="10"/>
        <v>604</v>
      </c>
      <c r="B642" s="137">
        <f t="shared" si="14"/>
        <v>4380</v>
      </c>
      <c r="C642" s="138" t="str">
        <f t="shared" si="6"/>
        <v/>
      </c>
      <c r="D642" s="139">
        <f t="shared" si="12"/>
        <v>259.7222222</v>
      </c>
      <c r="E642" s="140">
        <f t="shared" si="7"/>
        <v>0</v>
      </c>
      <c r="F642" s="140">
        <f t="shared" si="8"/>
        <v>259.7222222</v>
      </c>
      <c r="G642" s="140">
        <f t="shared" si="9"/>
        <v>-63372.22222</v>
      </c>
    </row>
    <row r="643" hidden="1">
      <c r="A643" s="136">
        <f t="shared" si="10"/>
        <v>605</v>
      </c>
      <c r="B643" s="137">
        <f t="shared" si="14"/>
        <v>4411</v>
      </c>
      <c r="C643" s="138" t="str">
        <f t="shared" si="6"/>
        <v/>
      </c>
      <c r="D643" s="139">
        <f t="shared" si="12"/>
        <v>259.7222222</v>
      </c>
      <c r="E643" s="140">
        <f t="shared" si="7"/>
        <v>0</v>
      </c>
      <c r="F643" s="140">
        <f t="shared" si="8"/>
        <v>259.7222222</v>
      </c>
      <c r="G643" s="140">
        <f t="shared" si="9"/>
        <v>-63631.94444</v>
      </c>
    </row>
    <row r="644" hidden="1">
      <c r="A644" s="136">
        <f t="shared" si="10"/>
        <v>606</v>
      </c>
      <c r="B644" s="137">
        <f t="shared" si="14"/>
        <v>4442</v>
      </c>
      <c r="C644" s="138" t="str">
        <f t="shared" si="6"/>
        <v/>
      </c>
      <c r="D644" s="139">
        <f t="shared" si="12"/>
        <v>259.7222222</v>
      </c>
      <c r="E644" s="140">
        <f t="shared" si="7"/>
        <v>0</v>
      </c>
      <c r="F644" s="140">
        <f t="shared" si="8"/>
        <v>259.7222222</v>
      </c>
      <c r="G644" s="140">
        <f t="shared" si="9"/>
        <v>-63891.66667</v>
      </c>
    </row>
    <row r="645" hidden="1">
      <c r="A645" s="136">
        <f t="shared" si="10"/>
        <v>607</v>
      </c>
      <c r="B645" s="137">
        <f t="shared" si="14"/>
        <v>4471</v>
      </c>
      <c r="C645" s="138" t="str">
        <f t="shared" si="6"/>
        <v/>
      </c>
      <c r="D645" s="139">
        <f t="shared" si="12"/>
        <v>259.7222222</v>
      </c>
      <c r="E645" s="140">
        <f t="shared" si="7"/>
        <v>0</v>
      </c>
      <c r="F645" s="140">
        <f t="shared" si="8"/>
        <v>259.7222222</v>
      </c>
      <c r="G645" s="140">
        <f t="shared" si="9"/>
        <v>-64151.38889</v>
      </c>
    </row>
    <row r="646" hidden="1">
      <c r="A646" s="136">
        <f t="shared" si="10"/>
        <v>608</v>
      </c>
      <c r="B646" s="137">
        <f t="shared" si="14"/>
        <v>4502</v>
      </c>
      <c r="C646" s="138" t="str">
        <f t="shared" si="6"/>
        <v/>
      </c>
      <c r="D646" s="139">
        <f t="shared" si="12"/>
        <v>259.7222222</v>
      </c>
      <c r="E646" s="140">
        <f t="shared" si="7"/>
        <v>0</v>
      </c>
      <c r="F646" s="140">
        <f t="shared" si="8"/>
        <v>259.7222222</v>
      </c>
      <c r="G646" s="140">
        <f t="shared" si="9"/>
        <v>-64411.11111</v>
      </c>
    </row>
    <row r="647" hidden="1">
      <c r="A647" s="136">
        <f t="shared" si="10"/>
        <v>609</v>
      </c>
      <c r="B647" s="137">
        <f t="shared" si="14"/>
        <v>4532</v>
      </c>
      <c r="C647" s="138" t="str">
        <f t="shared" si="6"/>
        <v/>
      </c>
      <c r="D647" s="139">
        <f t="shared" si="12"/>
        <v>259.7222222</v>
      </c>
      <c r="E647" s="140">
        <f t="shared" si="7"/>
        <v>0</v>
      </c>
      <c r="F647" s="140">
        <f t="shared" si="8"/>
        <v>259.7222222</v>
      </c>
      <c r="G647" s="140">
        <f t="shared" si="9"/>
        <v>-64670.83333</v>
      </c>
    </row>
    <row r="648" hidden="1">
      <c r="A648" s="136">
        <f t="shared" si="10"/>
        <v>610</v>
      </c>
      <c r="B648" s="137">
        <f t="shared" si="14"/>
        <v>4563</v>
      </c>
      <c r="C648" s="138" t="str">
        <f t="shared" si="6"/>
        <v/>
      </c>
      <c r="D648" s="139">
        <f t="shared" si="12"/>
        <v>259.7222222</v>
      </c>
      <c r="E648" s="140">
        <f t="shared" si="7"/>
        <v>0</v>
      </c>
      <c r="F648" s="140">
        <f t="shared" si="8"/>
        <v>259.7222222</v>
      </c>
      <c r="G648" s="140">
        <f t="shared" si="9"/>
        <v>-64930.55556</v>
      </c>
    </row>
    <row r="649" hidden="1">
      <c r="A649" s="136">
        <f t="shared" si="10"/>
        <v>611</v>
      </c>
      <c r="B649" s="137">
        <f t="shared" si="14"/>
        <v>4593</v>
      </c>
      <c r="C649" s="138" t="str">
        <f t="shared" si="6"/>
        <v/>
      </c>
      <c r="D649" s="139">
        <f t="shared" si="12"/>
        <v>259.7222222</v>
      </c>
      <c r="E649" s="140">
        <f t="shared" si="7"/>
        <v>0</v>
      </c>
      <c r="F649" s="140">
        <f t="shared" si="8"/>
        <v>259.7222222</v>
      </c>
      <c r="G649" s="140">
        <f t="shared" si="9"/>
        <v>-65190.27778</v>
      </c>
    </row>
    <row r="650" hidden="1">
      <c r="A650" s="136">
        <f t="shared" si="10"/>
        <v>612</v>
      </c>
      <c r="B650" s="137">
        <f t="shared" si="14"/>
        <v>4624</v>
      </c>
      <c r="C650" s="141">
        <f t="shared" si="6"/>
        <v>51</v>
      </c>
      <c r="D650" s="139">
        <f t="shared" si="12"/>
        <v>259.7222222</v>
      </c>
      <c r="E650" s="140">
        <f t="shared" si="7"/>
        <v>0</v>
      </c>
      <c r="F650" s="140">
        <f t="shared" si="8"/>
        <v>259.7222222</v>
      </c>
      <c r="G650" s="140">
        <f t="shared" si="9"/>
        <v>-65450</v>
      </c>
    </row>
    <row r="651" hidden="1">
      <c r="A651" s="136">
        <f t="shared" si="10"/>
        <v>613</v>
      </c>
      <c r="B651" s="137">
        <f t="shared" si="14"/>
        <v>4655</v>
      </c>
      <c r="C651" s="138" t="str">
        <f t="shared" si="6"/>
        <v/>
      </c>
      <c r="D651" s="139">
        <f t="shared" si="12"/>
        <v>259.7222222</v>
      </c>
      <c r="E651" s="140">
        <f t="shared" si="7"/>
        <v>0</v>
      </c>
      <c r="F651" s="140">
        <f t="shared" si="8"/>
        <v>259.7222222</v>
      </c>
      <c r="G651" s="140">
        <f t="shared" si="9"/>
        <v>-65709.72222</v>
      </c>
    </row>
    <row r="652" hidden="1">
      <c r="A652" s="136">
        <f t="shared" si="10"/>
        <v>614</v>
      </c>
      <c r="B652" s="137">
        <f t="shared" si="14"/>
        <v>4685</v>
      </c>
      <c r="C652" s="138" t="str">
        <f t="shared" si="6"/>
        <v/>
      </c>
      <c r="D652" s="139">
        <f t="shared" si="12"/>
        <v>259.7222222</v>
      </c>
      <c r="E652" s="140">
        <f t="shared" si="7"/>
        <v>0</v>
      </c>
      <c r="F652" s="140">
        <f t="shared" si="8"/>
        <v>259.7222222</v>
      </c>
      <c r="G652" s="140">
        <f t="shared" si="9"/>
        <v>-65969.44444</v>
      </c>
    </row>
    <row r="653" hidden="1">
      <c r="A653" s="136">
        <f t="shared" si="10"/>
        <v>615</v>
      </c>
      <c r="B653" s="137">
        <f t="shared" si="14"/>
        <v>4716</v>
      </c>
      <c r="C653" s="138" t="str">
        <f t="shared" si="6"/>
        <v/>
      </c>
      <c r="D653" s="139">
        <f t="shared" si="12"/>
        <v>259.7222222</v>
      </c>
      <c r="E653" s="140">
        <f t="shared" si="7"/>
        <v>0</v>
      </c>
      <c r="F653" s="140">
        <f t="shared" si="8"/>
        <v>259.7222222</v>
      </c>
      <c r="G653" s="140">
        <f t="shared" si="9"/>
        <v>-66229.16667</v>
      </c>
    </row>
    <row r="654" hidden="1">
      <c r="A654" s="136">
        <f t="shared" si="10"/>
        <v>616</v>
      </c>
      <c r="B654" s="137">
        <f t="shared" si="14"/>
        <v>4746</v>
      </c>
      <c r="C654" s="138" t="str">
        <f t="shared" si="6"/>
        <v/>
      </c>
      <c r="D654" s="139">
        <f t="shared" si="12"/>
        <v>259.7222222</v>
      </c>
      <c r="E654" s="140">
        <f t="shared" si="7"/>
        <v>0</v>
      </c>
      <c r="F654" s="140">
        <f t="shared" si="8"/>
        <v>259.7222222</v>
      </c>
      <c r="G654" s="140">
        <f t="shared" si="9"/>
        <v>-66488.88889</v>
      </c>
    </row>
    <row r="655" hidden="1">
      <c r="A655" s="136">
        <f t="shared" si="10"/>
        <v>617</v>
      </c>
      <c r="B655" s="137">
        <f t="shared" si="14"/>
        <v>4777</v>
      </c>
      <c r="C655" s="138" t="str">
        <f t="shared" si="6"/>
        <v/>
      </c>
      <c r="D655" s="139">
        <f t="shared" si="12"/>
        <v>259.7222222</v>
      </c>
      <c r="E655" s="140">
        <f t="shared" si="7"/>
        <v>0</v>
      </c>
      <c r="F655" s="140">
        <f t="shared" si="8"/>
        <v>259.7222222</v>
      </c>
      <c r="G655" s="140">
        <f t="shared" si="9"/>
        <v>-66748.61111</v>
      </c>
    </row>
    <row r="656" hidden="1">
      <c r="A656" s="136">
        <f t="shared" si="10"/>
        <v>618</v>
      </c>
      <c r="B656" s="137">
        <f t="shared" si="14"/>
        <v>4808</v>
      </c>
      <c r="C656" s="138" t="str">
        <f t="shared" si="6"/>
        <v/>
      </c>
      <c r="D656" s="139">
        <f t="shared" si="12"/>
        <v>259.7222222</v>
      </c>
      <c r="E656" s="140">
        <f t="shared" si="7"/>
        <v>0</v>
      </c>
      <c r="F656" s="140">
        <f t="shared" si="8"/>
        <v>259.7222222</v>
      </c>
      <c r="G656" s="140">
        <f t="shared" si="9"/>
        <v>-67008.33333</v>
      </c>
    </row>
    <row r="657" hidden="1">
      <c r="A657" s="136">
        <f t="shared" si="10"/>
        <v>619</v>
      </c>
      <c r="B657" s="137">
        <f t="shared" si="14"/>
        <v>4836</v>
      </c>
      <c r="C657" s="138" t="str">
        <f t="shared" si="6"/>
        <v/>
      </c>
      <c r="D657" s="139">
        <f t="shared" si="12"/>
        <v>259.7222222</v>
      </c>
      <c r="E657" s="140">
        <f t="shared" si="7"/>
        <v>0</v>
      </c>
      <c r="F657" s="140">
        <f t="shared" si="8"/>
        <v>259.7222222</v>
      </c>
      <c r="G657" s="140">
        <f t="shared" si="9"/>
        <v>-67268.05556</v>
      </c>
    </row>
    <row r="658" hidden="1">
      <c r="A658" s="136">
        <f t="shared" si="10"/>
        <v>620</v>
      </c>
      <c r="B658" s="137">
        <f t="shared" si="14"/>
        <v>4867</v>
      </c>
      <c r="C658" s="138" t="str">
        <f t="shared" si="6"/>
        <v/>
      </c>
      <c r="D658" s="139">
        <f t="shared" si="12"/>
        <v>259.7222222</v>
      </c>
      <c r="E658" s="140">
        <f t="shared" si="7"/>
        <v>0</v>
      </c>
      <c r="F658" s="140">
        <f t="shared" si="8"/>
        <v>259.7222222</v>
      </c>
      <c r="G658" s="140">
        <f t="shared" si="9"/>
        <v>-67527.77778</v>
      </c>
    </row>
    <row r="659" hidden="1">
      <c r="A659" s="136">
        <f t="shared" si="10"/>
        <v>621</v>
      </c>
      <c r="B659" s="137">
        <f t="shared" si="14"/>
        <v>4897</v>
      </c>
      <c r="C659" s="138" t="str">
        <f t="shared" si="6"/>
        <v/>
      </c>
      <c r="D659" s="139">
        <f t="shared" si="12"/>
        <v>259.7222222</v>
      </c>
      <c r="E659" s="140">
        <f t="shared" si="7"/>
        <v>0</v>
      </c>
      <c r="F659" s="140">
        <f t="shared" si="8"/>
        <v>259.7222222</v>
      </c>
      <c r="G659" s="140">
        <f t="shared" si="9"/>
        <v>-67787.5</v>
      </c>
    </row>
    <row r="660" hidden="1">
      <c r="A660" s="136">
        <f t="shared" si="10"/>
        <v>622</v>
      </c>
      <c r="B660" s="137">
        <f t="shared" si="14"/>
        <v>4928</v>
      </c>
      <c r="C660" s="138" t="str">
        <f t="shared" si="6"/>
        <v/>
      </c>
      <c r="D660" s="139">
        <f t="shared" si="12"/>
        <v>259.7222222</v>
      </c>
      <c r="E660" s="140">
        <f t="shared" si="7"/>
        <v>0</v>
      </c>
      <c r="F660" s="140">
        <f t="shared" si="8"/>
        <v>259.7222222</v>
      </c>
      <c r="G660" s="140">
        <f t="shared" si="9"/>
        <v>-68047.22222</v>
      </c>
    </row>
    <row r="661" hidden="1">
      <c r="A661" s="136">
        <f t="shared" si="10"/>
        <v>623</v>
      </c>
      <c r="B661" s="137">
        <f t="shared" si="14"/>
        <v>4958</v>
      </c>
      <c r="C661" s="138" t="str">
        <f t="shared" si="6"/>
        <v/>
      </c>
      <c r="D661" s="139">
        <f t="shared" si="12"/>
        <v>259.7222222</v>
      </c>
      <c r="E661" s="140">
        <f t="shared" si="7"/>
        <v>0</v>
      </c>
      <c r="F661" s="140">
        <f t="shared" si="8"/>
        <v>259.7222222</v>
      </c>
      <c r="G661" s="140">
        <f t="shared" si="9"/>
        <v>-68306.94444</v>
      </c>
    </row>
    <row r="662" hidden="1">
      <c r="A662" s="136">
        <f t="shared" si="10"/>
        <v>624</v>
      </c>
      <c r="B662" s="137">
        <f t="shared" si="14"/>
        <v>4989</v>
      </c>
      <c r="C662" s="141">
        <f t="shared" si="6"/>
        <v>52</v>
      </c>
      <c r="D662" s="139">
        <f t="shared" si="12"/>
        <v>259.7222222</v>
      </c>
      <c r="E662" s="140">
        <f t="shared" si="7"/>
        <v>0</v>
      </c>
      <c r="F662" s="140">
        <f t="shared" si="8"/>
        <v>259.7222222</v>
      </c>
      <c r="G662" s="140">
        <f t="shared" si="9"/>
        <v>-68566.66667</v>
      </c>
    </row>
    <row r="663" hidden="1">
      <c r="A663" s="136">
        <f t="shared" si="10"/>
        <v>625</v>
      </c>
      <c r="B663" s="137">
        <f t="shared" si="14"/>
        <v>5020</v>
      </c>
      <c r="C663" s="138" t="str">
        <f t="shared" si="6"/>
        <v/>
      </c>
      <c r="D663" s="139">
        <f t="shared" si="12"/>
        <v>259.7222222</v>
      </c>
      <c r="E663" s="140">
        <f t="shared" si="7"/>
        <v>0</v>
      </c>
      <c r="F663" s="140">
        <f t="shared" si="8"/>
        <v>259.7222222</v>
      </c>
      <c r="G663" s="140">
        <f t="shared" si="9"/>
        <v>-68826.38889</v>
      </c>
    </row>
    <row r="664" hidden="1">
      <c r="A664" s="136">
        <f t="shared" si="10"/>
        <v>626</v>
      </c>
      <c r="B664" s="137">
        <f t="shared" si="14"/>
        <v>5050</v>
      </c>
      <c r="C664" s="138" t="str">
        <f t="shared" si="6"/>
        <v/>
      </c>
      <c r="D664" s="139">
        <f t="shared" si="12"/>
        <v>259.7222222</v>
      </c>
      <c r="E664" s="140">
        <f t="shared" si="7"/>
        <v>0</v>
      </c>
      <c r="F664" s="140">
        <f t="shared" si="8"/>
        <v>259.7222222</v>
      </c>
      <c r="G664" s="140">
        <f t="shared" si="9"/>
        <v>-69086.11111</v>
      </c>
    </row>
    <row r="665" hidden="1">
      <c r="A665" s="136">
        <f t="shared" si="10"/>
        <v>627</v>
      </c>
      <c r="B665" s="137">
        <f t="shared" si="14"/>
        <v>5081</v>
      </c>
      <c r="C665" s="138" t="str">
        <f t="shared" si="6"/>
        <v/>
      </c>
      <c r="D665" s="139">
        <f t="shared" si="12"/>
        <v>259.7222222</v>
      </c>
      <c r="E665" s="140">
        <f t="shared" si="7"/>
        <v>0</v>
      </c>
      <c r="F665" s="140">
        <f t="shared" si="8"/>
        <v>259.7222222</v>
      </c>
      <c r="G665" s="140">
        <f t="shared" si="9"/>
        <v>-69345.83333</v>
      </c>
    </row>
    <row r="666" hidden="1">
      <c r="A666" s="136">
        <f t="shared" si="10"/>
        <v>628</v>
      </c>
      <c r="B666" s="137">
        <f t="shared" si="14"/>
        <v>5111</v>
      </c>
      <c r="C666" s="138" t="str">
        <f t="shared" si="6"/>
        <v/>
      </c>
      <c r="D666" s="139">
        <f t="shared" si="12"/>
        <v>259.7222222</v>
      </c>
      <c r="E666" s="140">
        <f t="shared" si="7"/>
        <v>0</v>
      </c>
      <c r="F666" s="140">
        <f t="shared" si="8"/>
        <v>259.7222222</v>
      </c>
      <c r="G666" s="140">
        <f t="shared" si="9"/>
        <v>-69605.55556</v>
      </c>
    </row>
    <row r="667" hidden="1">
      <c r="A667" s="136">
        <f t="shared" si="10"/>
        <v>629</v>
      </c>
      <c r="B667" s="137">
        <f t="shared" si="14"/>
        <v>5142</v>
      </c>
      <c r="C667" s="138" t="str">
        <f t="shared" si="6"/>
        <v/>
      </c>
      <c r="D667" s="139">
        <f t="shared" si="12"/>
        <v>259.7222222</v>
      </c>
      <c r="E667" s="140">
        <f t="shared" si="7"/>
        <v>0</v>
      </c>
      <c r="F667" s="140">
        <f t="shared" si="8"/>
        <v>259.7222222</v>
      </c>
      <c r="G667" s="140">
        <f t="shared" si="9"/>
        <v>-69865.27778</v>
      </c>
    </row>
    <row r="668" hidden="1">
      <c r="A668" s="136">
        <f t="shared" si="10"/>
        <v>630</v>
      </c>
      <c r="B668" s="137">
        <f t="shared" si="14"/>
        <v>5173</v>
      </c>
      <c r="C668" s="138" t="str">
        <f t="shared" si="6"/>
        <v/>
      </c>
      <c r="D668" s="139">
        <f t="shared" si="12"/>
        <v>259.7222222</v>
      </c>
      <c r="E668" s="140">
        <f t="shared" si="7"/>
        <v>0</v>
      </c>
      <c r="F668" s="140">
        <f t="shared" si="8"/>
        <v>259.7222222</v>
      </c>
      <c r="G668" s="140">
        <f t="shared" si="9"/>
        <v>-70125</v>
      </c>
    </row>
    <row r="669" hidden="1">
      <c r="A669" s="136">
        <f t="shared" si="10"/>
        <v>631</v>
      </c>
      <c r="B669" s="137">
        <f t="shared" si="14"/>
        <v>5201</v>
      </c>
      <c r="C669" s="138" t="str">
        <f t="shared" si="6"/>
        <v/>
      </c>
      <c r="D669" s="139">
        <f t="shared" si="12"/>
        <v>259.7222222</v>
      </c>
      <c r="E669" s="140">
        <f t="shared" si="7"/>
        <v>0</v>
      </c>
      <c r="F669" s="140">
        <f t="shared" si="8"/>
        <v>259.7222222</v>
      </c>
      <c r="G669" s="140">
        <f t="shared" si="9"/>
        <v>-70384.72222</v>
      </c>
    </row>
    <row r="670" hidden="1">
      <c r="A670" s="136">
        <f t="shared" si="10"/>
        <v>632</v>
      </c>
      <c r="B670" s="137">
        <f t="shared" si="14"/>
        <v>5232</v>
      </c>
      <c r="C670" s="138" t="str">
        <f t="shared" si="6"/>
        <v/>
      </c>
      <c r="D670" s="139">
        <f t="shared" si="12"/>
        <v>259.7222222</v>
      </c>
      <c r="E670" s="140">
        <f t="shared" si="7"/>
        <v>0</v>
      </c>
      <c r="F670" s="140">
        <f t="shared" si="8"/>
        <v>259.7222222</v>
      </c>
      <c r="G670" s="140">
        <f t="shared" si="9"/>
        <v>-70644.44444</v>
      </c>
    </row>
    <row r="671" hidden="1">
      <c r="A671" s="136">
        <f t="shared" si="10"/>
        <v>633</v>
      </c>
      <c r="B671" s="137">
        <f t="shared" si="14"/>
        <v>5262</v>
      </c>
      <c r="C671" s="138" t="str">
        <f t="shared" si="6"/>
        <v/>
      </c>
      <c r="D671" s="139">
        <f t="shared" si="12"/>
        <v>259.7222222</v>
      </c>
      <c r="E671" s="140">
        <f t="shared" si="7"/>
        <v>0</v>
      </c>
      <c r="F671" s="140">
        <f t="shared" si="8"/>
        <v>259.7222222</v>
      </c>
      <c r="G671" s="140">
        <f t="shared" si="9"/>
        <v>-70904.16667</v>
      </c>
    </row>
    <row r="672" hidden="1">
      <c r="A672" s="136">
        <f t="shared" si="10"/>
        <v>634</v>
      </c>
      <c r="B672" s="137">
        <f t="shared" si="14"/>
        <v>5293</v>
      </c>
      <c r="C672" s="138" t="str">
        <f t="shared" si="6"/>
        <v/>
      </c>
      <c r="D672" s="139">
        <f t="shared" si="12"/>
        <v>259.7222222</v>
      </c>
      <c r="E672" s="140">
        <f t="shared" si="7"/>
        <v>0</v>
      </c>
      <c r="F672" s="140">
        <f t="shared" si="8"/>
        <v>259.7222222</v>
      </c>
      <c r="G672" s="140">
        <f t="shared" si="9"/>
        <v>-71163.88889</v>
      </c>
    </row>
    <row r="673" hidden="1">
      <c r="A673" s="136">
        <f t="shared" si="10"/>
        <v>635</v>
      </c>
      <c r="B673" s="137">
        <f t="shared" si="14"/>
        <v>5323</v>
      </c>
      <c r="C673" s="138" t="str">
        <f t="shared" si="6"/>
        <v/>
      </c>
      <c r="D673" s="139">
        <f t="shared" si="12"/>
        <v>259.7222222</v>
      </c>
      <c r="E673" s="140">
        <f t="shared" si="7"/>
        <v>0</v>
      </c>
      <c r="F673" s="140">
        <f t="shared" si="8"/>
        <v>259.7222222</v>
      </c>
      <c r="G673" s="140">
        <f t="shared" si="9"/>
        <v>-71423.61111</v>
      </c>
    </row>
    <row r="674" hidden="1">
      <c r="A674" s="136">
        <f t="shared" si="10"/>
        <v>636</v>
      </c>
      <c r="B674" s="137">
        <f t="shared" si="14"/>
        <v>5354</v>
      </c>
      <c r="C674" s="141">
        <f t="shared" si="6"/>
        <v>53</v>
      </c>
      <c r="D674" s="139">
        <f t="shared" si="12"/>
        <v>259.7222222</v>
      </c>
      <c r="E674" s="140">
        <f t="shared" si="7"/>
        <v>0</v>
      </c>
      <c r="F674" s="140">
        <f t="shared" si="8"/>
        <v>259.7222222</v>
      </c>
      <c r="G674" s="140">
        <f t="shared" si="9"/>
        <v>-71683.33333</v>
      </c>
    </row>
    <row r="675" hidden="1">
      <c r="A675" s="136">
        <f t="shared" si="10"/>
        <v>637</v>
      </c>
      <c r="B675" s="137">
        <f t="shared" si="14"/>
        <v>5385</v>
      </c>
      <c r="C675" s="138" t="str">
        <f t="shared" si="6"/>
        <v/>
      </c>
      <c r="D675" s="139">
        <f t="shared" si="12"/>
        <v>259.7222222</v>
      </c>
      <c r="E675" s="140">
        <f t="shared" si="7"/>
        <v>0</v>
      </c>
      <c r="F675" s="140">
        <f t="shared" si="8"/>
        <v>259.7222222</v>
      </c>
      <c r="G675" s="140">
        <f t="shared" si="9"/>
        <v>-71943.05556</v>
      </c>
    </row>
    <row r="676" hidden="1">
      <c r="A676" s="136">
        <f t="shared" si="10"/>
        <v>638</v>
      </c>
      <c r="B676" s="137">
        <f t="shared" si="14"/>
        <v>5415</v>
      </c>
      <c r="C676" s="138" t="str">
        <f t="shared" si="6"/>
        <v/>
      </c>
      <c r="D676" s="139">
        <f t="shared" si="12"/>
        <v>259.7222222</v>
      </c>
      <c r="E676" s="140">
        <f t="shared" si="7"/>
        <v>0</v>
      </c>
      <c r="F676" s="140">
        <f t="shared" si="8"/>
        <v>259.7222222</v>
      </c>
      <c r="G676" s="140">
        <f t="shared" si="9"/>
        <v>-72202.77778</v>
      </c>
    </row>
    <row r="677" hidden="1">
      <c r="A677" s="136">
        <f t="shared" si="10"/>
        <v>639</v>
      </c>
      <c r="B677" s="137">
        <f t="shared" si="14"/>
        <v>5446</v>
      </c>
      <c r="C677" s="138" t="str">
        <f t="shared" si="6"/>
        <v/>
      </c>
      <c r="D677" s="139">
        <f t="shared" si="12"/>
        <v>259.7222222</v>
      </c>
      <c r="E677" s="140">
        <f t="shared" si="7"/>
        <v>0</v>
      </c>
      <c r="F677" s="140">
        <f t="shared" si="8"/>
        <v>259.7222222</v>
      </c>
      <c r="G677" s="140">
        <f t="shared" si="9"/>
        <v>-72462.5</v>
      </c>
    </row>
    <row r="678" hidden="1">
      <c r="A678" s="136">
        <f t="shared" si="10"/>
        <v>640</v>
      </c>
      <c r="B678" s="137">
        <f t="shared" si="14"/>
        <v>5476</v>
      </c>
      <c r="C678" s="138" t="str">
        <f t="shared" si="6"/>
        <v/>
      </c>
      <c r="D678" s="139">
        <f t="shared" si="12"/>
        <v>259.7222222</v>
      </c>
      <c r="E678" s="140">
        <f t="shared" si="7"/>
        <v>0</v>
      </c>
      <c r="F678" s="140">
        <f t="shared" si="8"/>
        <v>259.7222222</v>
      </c>
      <c r="G678" s="140">
        <f t="shared" si="9"/>
        <v>-72722.22222</v>
      </c>
    </row>
    <row r="679" hidden="1">
      <c r="A679" s="136">
        <f t="shared" si="10"/>
        <v>641</v>
      </c>
      <c r="B679" s="137">
        <f t="shared" si="14"/>
        <v>5507</v>
      </c>
      <c r="C679" s="138" t="str">
        <f t="shared" si="6"/>
        <v/>
      </c>
      <c r="D679" s="139">
        <f t="shared" si="12"/>
        <v>259.7222222</v>
      </c>
      <c r="E679" s="140">
        <f t="shared" si="7"/>
        <v>0</v>
      </c>
      <c r="F679" s="140">
        <f t="shared" si="8"/>
        <v>259.7222222</v>
      </c>
      <c r="G679" s="140">
        <f t="shared" si="9"/>
        <v>-72981.94444</v>
      </c>
    </row>
    <row r="680" hidden="1">
      <c r="A680" s="136">
        <f t="shared" si="10"/>
        <v>642</v>
      </c>
      <c r="B680" s="137">
        <f t="shared" si="14"/>
        <v>5538</v>
      </c>
      <c r="C680" s="138" t="str">
        <f t="shared" si="6"/>
        <v/>
      </c>
      <c r="D680" s="139">
        <f t="shared" si="12"/>
        <v>259.7222222</v>
      </c>
      <c r="E680" s="140">
        <f t="shared" si="7"/>
        <v>0</v>
      </c>
      <c r="F680" s="140">
        <f t="shared" si="8"/>
        <v>259.7222222</v>
      </c>
      <c r="G680" s="140">
        <f t="shared" si="9"/>
        <v>-73241.66667</v>
      </c>
    </row>
    <row r="681" hidden="1">
      <c r="A681" s="136">
        <f t="shared" si="10"/>
        <v>643</v>
      </c>
      <c r="B681" s="137">
        <f t="shared" si="14"/>
        <v>5566</v>
      </c>
      <c r="C681" s="138" t="str">
        <f t="shared" si="6"/>
        <v/>
      </c>
      <c r="D681" s="139">
        <f t="shared" si="12"/>
        <v>259.7222222</v>
      </c>
      <c r="E681" s="140">
        <f t="shared" si="7"/>
        <v>0</v>
      </c>
      <c r="F681" s="140">
        <f t="shared" si="8"/>
        <v>259.7222222</v>
      </c>
      <c r="G681" s="140">
        <f t="shared" si="9"/>
        <v>-73501.38889</v>
      </c>
    </row>
    <row r="682" hidden="1">
      <c r="A682" s="136">
        <f t="shared" si="10"/>
        <v>644</v>
      </c>
      <c r="B682" s="137">
        <f t="shared" si="14"/>
        <v>5597</v>
      </c>
      <c r="C682" s="138" t="str">
        <f t="shared" si="6"/>
        <v/>
      </c>
      <c r="D682" s="139">
        <f t="shared" si="12"/>
        <v>259.7222222</v>
      </c>
      <c r="E682" s="140">
        <f t="shared" si="7"/>
        <v>0</v>
      </c>
      <c r="F682" s="140">
        <f t="shared" si="8"/>
        <v>259.7222222</v>
      </c>
      <c r="G682" s="140">
        <f t="shared" si="9"/>
        <v>-73761.11111</v>
      </c>
    </row>
    <row r="683" hidden="1">
      <c r="A683" s="136">
        <f t="shared" si="10"/>
        <v>645</v>
      </c>
      <c r="B683" s="137">
        <f t="shared" si="14"/>
        <v>5627</v>
      </c>
      <c r="C683" s="138" t="str">
        <f t="shared" si="6"/>
        <v/>
      </c>
      <c r="D683" s="139">
        <f t="shared" si="12"/>
        <v>259.7222222</v>
      </c>
      <c r="E683" s="140">
        <f t="shared" si="7"/>
        <v>0</v>
      </c>
      <c r="F683" s="140">
        <f t="shared" si="8"/>
        <v>259.7222222</v>
      </c>
      <c r="G683" s="140">
        <f t="shared" si="9"/>
        <v>-74020.83333</v>
      </c>
    </row>
    <row r="684" hidden="1">
      <c r="A684" s="136">
        <f t="shared" si="10"/>
        <v>646</v>
      </c>
      <c r="B684" s="137">
        <f t="shared" si="14"/>
        <v>5658</v>
      </c>
      <c r="C684" s="138" t="str">
        <f t="shared" si="6"/>
        <v/>
      </c>
      <c r="D684" s="139">
        <f t="shared" si="12"/>
        <v>259.7222222</v>
      </c>
      <c r="E684" s="140">
        <f t="shared" si="7"/>
        <v>0</v>
      </c>
      <c r="F684" s="140">
        <f t="shared" si="8"/>
        <v>259.7222222</v>
      </c>
      <c r="G684" s="140">
        <f t="shared" si="9"/>
        <v>-74280.55556</v>
      </c>
    </row>
    <row r="685" hidden="1">
      <c r="A685" s="136">
        <f t="shared" si="10"/>
        <v>647</v>
      </c>
      <c r="B685" s="137">
        <f t="shared" si="14"/>
        <v>5688</v>
      </c>
      <c r="C685" s="138" t="str">
        <f t="shared" si="6"/>
        <v/>
      </c>
      <c r="D685" s="139">
        <f t="shared" si="12"/>
        <v>259.7222222</v>
      </c>
      <c r="E685" s="140">
        <f t="shared" si="7"/>
        <v>0</v>
      </c>
      <c r="F685" s="140">
        <f t="shared" si="8"/>
        <v>259.7222222</v>
      </c>
      <c r="G685" s="140">
        <f t="shared" si="9"/>
        <v>-74540.27778</v>
      </c>
    </row>
    <row r="686" hidden="1">
      <c r="A686" s="136">
        <f t="shared" si="10"/>
        <v>648</v>
      </c>
      <c r="B686" s="137">
        <f t="shared" si="14"/>
        <v>5719</v>
      </c>
      <c r="C686" s="141">
        <f t="shared" si="6"/>
        <v>54</v>
      </c>
      <c r="D686" s="139">
        <f t="shared" si="12"/>
        <v>259.7222222</v>
      </c>
      <c r="E686" s="140">
        <f t="shared" si="7"/>
        <v>0</v>
      </c>
      <c r="F686" s="140">
        <f t="shared" si="8"/>
        <v>259.7222222</v>
      </c>
      <c r="G686" s="140">
        <f t="shared" si="9"/>
        <v>-74800</v>
      </c>
    </row>
    <row r="687" hidden="1">
      <c r="A687" s="136">
        <f t="shared" si="10"/>
        <v>649</v>
      </c>
      <c r="B687" s="137">
        <f t="shared" si="14"/>
        <v>5750</v>
      </c>
      <c r="C687" s="138" t="str">
        <f t="shared" si="6"/>
        <v/>
      </c>
      <c r="D687" s="139">
        <f t="shared" si="12"/>
        <v>259.7222222</v>
      </c>
      <c r="E687" s="140">
        <f t="shared" si="7"/>
        <v>0</v>
      </c>
      <c r="F687" s="140">
        <f t="shared" si="8"/>
        <v>259.7222222</v>
      </c>
      <c r="G687" s="140">
        <f t="shared" si="9"/>
        <v>-75059.72222</v>
      </c>
    </row>
    <row r="688" hidden="1">
      <c r="A688" s="136">
        <f t="shared" si="10"/>
        <v>650</v>
      </c>
      <c r="B688" s="137">
        <f t="shared" si="14"/>
        <v>5780</v>
      </c>
      <c r="C688" s="138" t="str">
        <f t="shared" si="6"/>
        <v/>
      </c>
      <c r="D688" s="139">
        <f t="shared" si="12"/>
        <v>259.7222222</v>
      </c>
      <c r="E688" s="140">
        <f t="shared" si="7"/>
        <v>0</v>
      </c>
      <c r="F688" s="140">
        <f t="shared" si="8"/>
        <v>259.7222222</v>
      </c>
      <c r="G688" s="140">
        <f t="shared" si="9"/>
        <v>-75319.44444</v>
      </c>
    </row>
    <row r="689" hidden="1">
      <c r="A689" s="136">
        <f t="shared" si="10"/>
        <v>651</v>
      </c>
      <c r="B689" s="137">
        <f t="shared" si="14"/>
        <v>5811</v>
      </c>
      <c r="C689" s="138" t="str">
        <f t="shared" si="6"/>
        <v/>
      </c>
      <c r="D689" s="139">
        <f t="shared" si="12"/>
        <v>259.7222222</v>
      </c>
      <c r="E689" s="140">
        <f t="shared" si="7"/>
        <v>0</v>
      </c>
      <c r="F689" s="140">
        <f t="shared" si="8"/>
        <v>259.7222222</v>
      </c>
      <c r="G689" s="140">
        <f t="shared" si="9"/>
        <v>-75579.16667</v>
      </c>
    </row>
    <row r="690" hidden="1">
      <c r="A690" s="136">
        <f t="shared" si="10"/>
        <v>652</v>
      </c>
      <c r="B690" s="137">
        <f t="shared" si="14"/>
        <v>5841</v>
      </c>
      <c r="C690" s="138" t="str">
        <f t="shared" si="6"/>
        <v/>
      </c>
      <c r="D690" s="139">
        <f t="shared" si="12"/>
        <v>259.7222222</v>
      </c>
      <c r="E690" s="140">
        <f t="shared" si="7"/>
        <v>0</v>
      </c>
      <c r="F690" s="140">
        <f t="shared" si="8"/>
        <v>259.7222222</v>
      </c>
      <c r="G690" s="140">
        <f t="shared" si="9"/>
        <v>-75838.88889</v>
      </c>
    </row>
    <row r="691" hidden="1">
      <c r="A691" s="136">
        <f t="shared" si="10"/>
        <v>653</v>
      </c>
      <c r="B691" s="137">
        <f t="shared" si="14"/>
        <v>5872</v>
      </c>
      <c r="C691" s="138" t="str">
        <f t="shared" si="6"/>
        <v/>
      </c>
      <c r="D691" s="139">
        <f t="shared" si="12"/>
        <v>259.7222222</v>
      </c>
      <c r="E691" s="140">
        <f t="shared" si="7"/>
        <v>0</v>
      </c>
      <c r="F691" s="140">
        <f t="shared" si="8"/>
        <v>259.7222222</v>
      </c>
      <c r="G691" s="140">
        <f t="shared" si="9"/>
        <v>-76098.61111</v>
      </c>
    </row>
    <row r="692" hidden="1">
      <c r="A692" s="136">
        <f t="shared" si="10"/>
        <v>654</v>
      </c>
      <c r="B692" s="137">
        <f t="shared" si="14"/>
        <v>5903</v>
      </c>
      <c r="C692" s="138" t="str">
        <f t="shared" si="6"/>
        <v/>
      </c>
      <c r="D692" s="139">
        <f t="shared" si="12"/>
        <v>259.7222222</v>
      </c>
      <c r="E692" s="140">
        <f t="shared" si="7"/>
        <v>0</v>
      </c>
      <c r="F692" s="140">
        <f t="shared" si="8"/>
        <v>259.7222222</v>
      </c>
      <c r="G692" s="140">
        <f t="shared" si="9"/>
        <v>-76358.33333</v>
      </c>
    </row>
    <row r="693" hidden="1">
      <c r="A693" s="136">
        <f t="shared" si="10"/>
        <v>655</v>
      </c>
      <c r="B693" s="137">
        <f t="shared" si="14"/>
        <v>5932</v>
      </c>
      <c r="C693" s="138" t="str">
        <f t="shared" si="6"/>
        <v/>
      </c>
      <c r="D693" s="139">
        <f t="shared" si="12"/>
        <v>259.7222222</v>
      </c>
      <c r="E693" s="140">
        <f t="shared" si="7"/>
        <v>0</v>
      </c>
      <c r="F693" s="140">
        <f t="shared" si="8"/>
        <v>259.7222222</v>
      </c>
      <c r="G693" s="140">
        <f t="shared" si="9"/>
        <v>-76618.05556</v>
      </c>
    </row>
    <row r="694" hidden="1">
      <c r="A694" s="136">
        <f t="shared" si="10"/>
        <v>656</v>
      </c>
      <c r="B694" s="137">
        <f t="shared" si="14"/>
        <v>5963</v>
      </c>
      <c r="C694" s="138" t="str">
        <f t="shared" si="6"/>
        <v/>
      </c>
      <c r="D694" s="139">
        <f t="shared" si="12"/>
        <v>259.7222222</v>
      </c>
      <c r="E694" s="140">
        <f t="shared" si="7"/>
        <v>0</v>
      </c>
      <c r="F694" s="140">
        <f t="shared" si="8"/>
        <v>259.7222222</v>
      </c>
      <c r="G694" s="140">
        <f t="shared" si="9"/>
        <v>-76877.77778</v>
      </c>
    </row>
    <row r="695" hidden="1">
      <c r="A695" s="136">
        <f t="shared" si="10"/>
        <v>657</v>
      </c>
      <c r="B695" s="137">
        <f t="shared" si="14"/>
        <v>5993</v>
      </c>
      <c r="C695" s="138" t="str">
        <f t="shared" si="6"/>
        <v/>
      </c>
      <c r="D695" s="139">
        <f t="shared" si="12"/>
        <v>259.7222222</v>
      </c>
      <c r="E695" s="140">
        <f t="shared" si="7"/>
        <v>0</v>
      </c>
      <c r="F695" s="140">
        <f t="shared" si="8"/>
        <v>259.7222222</v>
      </c>
      <c r="G695" s="140">
        <f t="shared" si="9"/>
        <v>-77137.5</v>
      </c>
    </row>
    <row r="696" hidden="1">
      <c r="A696" s="136">
        <f t="shared" si="10"/>
        <v>658</v>
      </c>
      <c r="B696" s="137">
        <f t="shared" si="14"/>
        <v>6024</v>
      </c>
      <c r="C696" s="138" t="str">
        <f t="shared" si="6"/>
        <v/>
      </c>
      <c r="D696" s="139">
        <f t="shared" si="12"/>
        <v>259.7222222</v>
      </c>
      <c r="E696" s="140">
        <f t="shared" si="7"/>
        <v>0</v>
      </c>
      <c r="F696" s="140">
        <f t="shared" si="8"/>
        <v>259.7222222</v>
      </c>
      <c r="G696" s="140">
        <f t="shared" si="9"/>
        <v>-77397.22222</v>
      </c>
    </row>
    <row r="697" hidden="1">
      <c r="A697" s="136">
        <f t="shared" si="10"/>
        <v>659</v>
      </c>
      <c r="B697" s="137">
        <f t="shared" si="14"/>
        <v>6054</v>
      </c>
      <c r="C697" s="138" t="str">
        <f t="shared" si="6"/>
        <v/>
      </c>
      <c r="D697" s="139">
        <f t="shared" si="12"/>
        <v>259.7222222</v>
      </c>
      <c r="E697" s="140">
        <f t="shared" si="7"/>
        <v>0</v>
      </c>
      <c r="F697" s="140">
        <f t="shared" si="8"/>
        <v>259.7222222</v>
      </c>
      <c r="G697" s="140">
        <f t="shared" si="9"/>
        <v>-77656.94444</v>
      </c>
    </row>
    <row r="698" hidden="1">
      <c r="A698" s="136">
        <f t="shared" si="10"/>
        <v>660</v>
      </c>
      <c r="B698" s="137">
        <f t="shared" si="14"/>
        <v>6085</v>
      </c>
      <c r="C698" s="141">
        <f t="shared" si="6"/>
        <v>55</v>
      </c>
      <c r="D698" s="139">
        <f t="shared" si="12"/>
        <v>259.7222222</v>
      </c>
      <c r="E698" s="140">
        <f t="shared" si="7"/>
        <v>0</v>
      </c>
      <c r="F698" s="140">
        <f t="shared" si="8"/>
        <v>259.7222222</v>
      </c>
      <c r="G698" s="140">
        <f t="shared" si="9"/>
        <v>-77916.66667</v>
      </c>
    </row>
    <row r="699" hidden="1">
      <c r="A699" s="136">
        <f t="shared" si="10"/>
        <v>661</v>
      </c>
      <c r="B699" s="137">
        <f t="shared" si="14"/>
        <v>6116</v>
      </c>
      <c r="C699" s="138" t="str">
        <f t="shared" si="6"/>
        <v/>
      </c>
      <c r="D699" s="139">
        <f t="shared" si="12"/>
        <v>259.7222222</v>
      </c>
      <c r="E699" s="140">
        <f t="shared" si="7"/>
        <v>0</v>
      </c>
      <c r="F699" s="140">
        <f t="shared" si="8"/>
        <v>259.7222222</v>
      </c>
      <c r="G699" s="140">
        <f t="shared" si="9"/>
        <v>-78176.38889</v>
      </c>
    </row>
    <row r="700" hidden="1">
      <c r="A700" s="136">
        <f t="shared" si="10"/>
        <v>662</v>
      </c>
      <c r="B700" s="137">
        <f t="shared" si="14"/>
        <v>6146</v>
      </c>
      <c r="C700" s="138" t="str">
        <f t="shared" si="6"/>
        <v/>
      </c>
      <c r="D700" s="139">
        <f t="shared" si="12"/>
        <v>259.7222222</v>
      </c>
      <c r="E700" s="140">
        <f t="shared" si="7"/>
        <v>0</v>
      </c>
      <c r="F700" s="140">
        <f t="shared" si="8"/>
        <v>259.7222222</v>
      </c>
      <c r="G700" s="140">
        <f t="shared" si="9"/>
        <v>-78436.11111</v>
      </c>
    </row>
    <row r="701" hidden="1">
      <c r="A701" s="136">
        <f t="shared" si="10"/>
        <v>663</v>
      </c>
      <c r="B701" s="137">
        <f t="shared" si="14"/>
        <v>6177</v>
      </c>
      <c r="C701" s="138" t="str">
        <f t="shared" si="6"/>
        <v/>
      </c>
      <c r="D701" s="139">
        <f t="shared" si="12"/>
        <v>259.7222222</v>
      </c>
      <c r="E701" s="140">
        <f t="shared" si="7"/>
        <v>0</v>
      </c>
      <c r="F701" s="140">
        <f t="shared" si="8"/>
        <v>259.7222222</v>
      </c>
      <c r="G701" s="140">
        <f t="shared" si="9"/>
        <v>-78695.83333</v>
      </c>
    </row>
    <row r="702" hidden="1">
      <c r="A702" s="136">
        <f t="shared" si="10"/>
        <v>664</v>
      </c>
      <c r="B702" s="137">
        <f t="shared" si="14"/>
        <v>6207</v>
      </c>
      <c r="C702" s="138" t="str">
        <f t="shared" si="6"/>
        <v/>
      </c>
      <c r="D702" s="139">
        <f t="shared" si="12"/>
        <v>259.7222222</v>
      </c>
      <c r="E702" s="140">
        <f t="shared" si="7"/>
        <v>0</v>
      </c>
      <c r="F702" s="140">
        <f t="shared" si="8"/>
        <v>259.7222222</v>
      </c>
      <c r="G702" s="140">
        <f t="shared" si="9"/>
        <v>-78955.55556</v>
      </c>
    </row>
    <row r="703" hidden="1">
      <c r="A703" s="136">
        <f t="shared" si="10"/>
        <v>665</v>
      </c>
      <c r="B703" s="137">
        <f t="shared" si="14"/>
        <v>6238</v>
      </c>
      <c r="C703" s="138" t="str">
        <f t="shared" si="6"/>
        <v/>
      </c>
      <c r="D703" s="139">
        <f t="shared" si="12"/>
        <v>259.7222222</v>
      </c>
      <c r="E703" s="140">
        <f t="shared" si="7"/>
        <v>0</v>
      </c>
      <c r="F703" s="140">
        <f t="shared" si="8"/>
        <v>259.7222222</v>
      </c>
      <c r="G703" s="140">
        <f t="shared" si="9"/>
        <v>-79215.27778</v>
      </c>
    </row>
    <row r="704" hidden="1">
      <c r="A704" s="136">
        <f t="shared" si="10"/>
        <v>666</v>
      </c>
      <c r="B704" s="137">
        <f t="shared" si="14"/>
        <v>6269</v>
      </c>
      <c r="C704" s="138" t="str">
        <f t="shared" si="6"/>
        <v/>
      </c>
      <c r="D704" s="139">
        <f t="shared" si="12"/>
        <v>259.7222222</v>
      </c>
      <c r="E704" s="140">
        <f t="shared" si="7"/>
        <v>0</v>
      </c>
      <c r="F704" s="140">
        <f t="shared" si="8"/>
        <v>259.7222222</v>
      </c>
      <c r="G704" s="140">
        <f t="shared" si="9"/>
        <v>-79475</v>
      </c>
    </row>
    <row r="705" hidden="1">
      <c r="A705" s="136">
        <f t="shared" si="10"/>
        <v>667</v>
      </c>
      <c r="B705" s="137">
        <f t="shared" si="14"/>
        <v>6297</v>
      </c>
      <c r="C705" s="138" t="str">
        <f t="shared" si="6"/>
        <v/>
      </c>
      <c r="D705" s="139">
        <f t="shared" si="12"/>
        <v>259.7222222</v>
      </c>
      <c r="E705" s="140">
        <f t="shared" si="7"/>
        <v>0</v>
      </c>
      <c r="F705" s="140">
        <f t="shared" si="8"/>
        <v>259.7222222</v>
      </c>
      <c r="G705" s="140">
        <f t="shared" si="9"/>
        <v>-79734.72222</v>
      </c>
    </row>
    <row r="706" hidden="1">
      <c r="A706" s="136">
        <f t="shared" si="10"/>
        <v>668</v>
      </c>
      <c r="B706" s="137">
        <f t="shared" si="14"/>
        <v>6328</v>
      </c>
      <c r="C706" s="138" t="str">
        <f t="shared" si="6"/>
        <v/>
      </c>
      <c r="D706" s="139">
        <f t="shared" si="12"/>
        <v>259.7222222</v>
      </c>
      <c r="E706" s="140">
        <f t="shared" si="7"/>
        <v>0</v>
      </c>
      <c r="F706" s="140">
        <f t="shared" si="8"/>
        <v>259.7222222</v>
      </c>
      <c r="G706" s="140">
        <f t="shared" si="9"/>
        <v>-79994.44444</v>
      </c>
    </row>
    <row r="707" hidden="1">
      <c r="A707" s="136">
        <f t="shared" si="10"/>
        <v>669</v>
      </c>
      <c r="B707" s="137">
        <f t="shared" si="14"/>
        <v>6358</v>
      </c>
      <c r="C707" s="138" t="str">
        <f t="shared" si="6"/>
        <v/>
      </c>
      <c r="D707" s="139">
        <f t="shared" si="12"/>
        <v>259.7222222</v>
      </c>
      <c r="E707" s="140">
        <f t="shared" si="7"/>
        <v>0</v>
      </c>
      <c r="F707" s="140">
        <f t="shared" si="8"/>
        <v>259.7222222</v>
      </c>
      <c r="G707" s="140">
        <f t="shared" si="9"/>
        <v>-80254.16667</v>
      </c>
    </row>
    <row r="708" hidden="1">
      <c r="A708" s="136">
        <f t="shared" si="10"/>
        <v>670</v>
      </c>
      <c r="B708" s="137">
        <f t="shared" si="14"/>
        <v>6389</v>
      </c>
      <c r="C708" s="138" t="str">
        <f t="shared" si="6"/>
        <v/>
      </c>
      <c r="D708" s="139">
        <f t="shared" si="12"/>
        <v>259.7222222</v>
      </c>
      <c r="E708" s="140">
        <f t="shared" si="7"/>
        <v>0</v>
      </c>
      <c r="F708" s="140">
        <f t="shared" si="8"/>
        <v>259.7222222</v>
      </c>
      <c r="G708" s="140">
        <f t="shared" si="9"/>
        <v>-80513.88889</v>
      </c>
    </row>
    <row r="709" hidden="1">
      <c r="A709" s="136">
        <f t="shared" si="10"/>
        <v>671</v>
      </c>
      <c r="B709" s="137">
        <f t="shared" si="14"/>
        <v>6419</v>
      </c>
      <c r="C709" s="138" t="str">
        <f t="shared" si="6"/>
        <v/>
      </c>
      <c r="D709" s="139">
        <f t="shared" si="12"/>
        <v>259.7222222</v>
      </c>
      <c r="E709" s="140">
        <f t="shared" si="7"/>
        <v>0</v>
      </c>
      <c r="F709" s="140">
        <f t="shared" si="8"/>
        <v>259.7222222</v>
      </c>
      <c r="G709" s="140">
        <f t="shared" si="9"/>
        <v>-80773.61111</v>
      </c>
    </row>
    <row r="710" hidden="1">
      <c r="A710" s="136">
        <f t="shared" si="10"/>
        <v>672</v>
      </c>
      <c r="B710" s="137">
        <f t="shared" si="14"/>
        <v>6450</v>
      </c>
      <c r="C710" s="141">
        <f t="shared" si="6"/>
        <v>56</v>
      </c>
      <c r="D710" s="139">
        <f t="shared" si="12"/>
        <v>259.7222222</v>
      </c>
      <c r="E710" s="140">
        <f t="shared" si="7"/>
        <v>0</v>
      </c>
      <c r="F710" s="140">
        <f t="shared" si="8"/>
        <v>259.7222222</v>
      </c>
      <c r="G710" s="140">
        <f t="shared" si="9"/>
        <v>-81033.33333</v>
      </c>
    </row>
    <row r="711" hidden="1">
      <c r="A711" s="136">
        <f t="shared" si="10"/>
        <v>673</v>
      </c>
      <c r="B711" s="137">
        <f t="shared" si="14"/>
        <v>6481</v>
      </c>
      <c r="C711" s="138" t="str">
        <f t="shared" si="6"/>
        <v/>
      </c>
      <c r="D711" s="139">
        <f t="shared" si="12"/>
        <v>259.7222222</v>
      </c>
      <c r="E711" s="140">
        <f t="shared" si="7"/>
        <v>0</v>
      </c>
      <c r="F711" s="140">
        <f t="shared" si="8"/>
        <v>259.7222222</v>
      </c>
      <c r="G711" s="140">
        <f t="shared" si="9"/>
        <v>-81293.05556</v>
      </c>
    </row>
    <row r="712" hidden="1">
      <c r="A712" s="136">
        <f t="shared" si="10"/>
        <v>674</v>
      </c>
      <c r="B712" s="137">
        <f t="shared" si="14"/>
        <v>6511</v>
      </c>
      <c r="C712" s="138" t="str">
        <f t="shared" si="6"/>
        <v/>
      </c>
      <c r="D712" s="139">
        <f t="shared" si="12"/>
        <v>259.7222222</v>
      </c>
      <c r="E712" s="140">
        <f t="shared" si="7"/>
        <v>0</v>
      </c>
      <c r="F712" s="140">
        <f t="shared" si="8"/>
        <v>259.7222222</v>
      </c>
      <c r="G712" s="140">
        <f t="shared" si="9"/>
        <v>-81552.77778</v>
      </c>
    </row>
    <row r="713" hidden="1">
      <c r="A713" s="136">
        <f t="shared" si="10"/>
        <v>675</v>
      </c>
      <c r="B713" s="137">
        <f t="shared" si="14"/>
        <v>6542</v>
      </c>
      <c r="C713" s="138" t="str">
        <f t="shared" si="6"/>
        <v/>
      </c>
      <c r="D713" s="139">
        <f t="shared" si="12"/>
        <v>259.7222222</v>
      </c>
      <c r="E713" s="140">
        <f t="shared" si="7"/>
        <v>0</v>
      </c>
      <c r="F713" s="140">
        <f t="shared" si="8"/>
        <v>259.7222222</v>
      </c>
      <c r="G713" s="140">
        <f t="shared" si="9"/>
        <v>-81812.5</v>
      </c>
    </row>
    <row r="714" hidden="1">
      <c r="A714" s="136">
        <f t="shared" si="10"/>
        <v>676</v>
      </c>
      <c r="B714" s="137">
        <f t="shared" si="14"/>
        <v>6572</v>
      </c>
      <c r="C714" s="138" t="str">
        <f t="shared" si="6"/>
        <v/>
      </c>
      <c r="D714" s="139">
        <f t="shared" si="12"/>
        <v>259.7222222</v>
      </c>
      <c r="E714" s="140">
        <f t="shared" si="7"/>
        <v>0</v>
      </c>
      <c r="F714" s="140">
        <f t="shared" si="8"/>
        <v>259.7222222</v>
      </c>
      <c r="G714" s="140">
        <f t="shared" si="9"/>
        <v>-82072.22222</v>
      </c>
    </row>
    <row r="715" hidden="1">
      <c r="A715" s="136">
        <f t="shared" si="10"/>
        <v>677</v>
      </c>
      <c r="B715" s="137">
        <f t="shared" si="14"/>
        <v>6603</v>
      </c>
      <c r="C715" s="138" t="str">
        <f t="shared" si="6"/>
        <v/>
      </c>
      <c r="D715" s="139">
        <f t="shared" si="12"/>
        <v>259.7222222</v>
      </c>
      <c r="E715" s="140">
        <f t="shared" si="7"/>
        <v>0</v>
      </c>
      <c r="F715" s="140">
        <f t="shared" si="8"/>
        <v>259.7222222</v>
      </c>
      <c r="G715" s="140">
        <f t="shared" si="9"/>
        <v>-82331.94444</v>
      </c>
    </row>
    <row r="716" hidden="1">
      <c r="A716" s="136">
        <f t="shared" si="10"/>
        <v>678</v>
      </c>
      <c r="B716" s="137">
        <f t="shared" si="14"/>
        <v>6634</v>
      </c>
      <c r="C716" s="138" t="str">
        <f t="shared" si="6"/>
        <v/>
      </c>
      <c r="D716" s="139">
        <f t="shared" si="12"/>
        <v>259.7222222</v>
      </c>
      <c r="E716" s="140">
        <f t="shared" si="7"/>
        <v>0</v>
      </c>
      <c r="F716" s="140">
        <f t="shared" si="8"/>
        <v>259.7222222</v>
      </c>
      <c r="G716" s="140">
        <f t="shared" si="9"/>
        <v>-82591.66667</v>
      </c>
    </row>
    <row r="717" hidden="1">
      <c r="A717" s="136">
        <f t="shared" si="10"/>
        <v>679</v>
      </c>
      <c r="B717" s="137">
        <f t="shared" si="14"/>
        <v>6662</v>
      </c>
      <c r="C717" s="138" t="str">
        <f t="shared" si="6"/>
        <v/>
      </c>
      <c r="D717" s="139">
        <f t="shared" si="12"/>
        <v>259.7222222</v>
      </c>
      <c r="E717" s="140">
        <f t="shared" si="7"/>
        <v>0</v>
      </c>
      <c r="F717" s="140">
        <f t="shared" si="8"/>
        <v>259.7222222</v>
      </c>
      <c r="G717" s="140">
        <f t="shared" si="9"/>
        <v>-82851.38889</v>
      </c>
    </row>
    <row r="718" hidden="1">
      <c r="A718" s="136">
        <f t="shared" si="10"/>
        <v>680</v>
      </c>
      <c r="B718" s="137">
        <f t="shared" si="14"/>
        <v>6693</v>
      </c>
      <c r="C718" s="138" t="str">
        <f t="shared" si="6"/>
        <v/>
      </c>
      <c r="D718" s="139">
        <f t="shared" si="12"/>
        <v>259.7222222</v>
      </c>
      <c r="E718" s="140">
        <f t="shared" si="7"/>
        <v>0</v>
      </c>
      <c r="F718" s="140">
        <f t="shared" si="8"/>
        <v>259.7222222</v>
      </c>
      <c r="G718" s="140">
        <f t="shared" si="9"/>
        <v>-83111.11111</v>
      </c>
    </row>
    <row r="719" hidden="1">
      <c r="A719" s="136">
        <f t="shared" si="10"/>
        <v>681</v>
      </c>
      <c r="B719" s="137">
        <f t="shared" si="14"/>
        <v>6723</v>
      </c>
      <c r="C719" s="138" t="str">
        <f t="shared" si="6"/>
        <v/>
      </c>
      <c r="D719" s="139">
        <f t="shared" si="12"/>
        <v>259.7222222</v>
      </c>
      <c r="E719" s="140">
        <f t="shared" si="7"/>
        <v>0</v>
      </c>
      <c r="F719" s="140">
        <f t="shared" si="8"/>
        <v>259.7222222</v>
      </c>
      <c r="G719" s="140">
        <f t="shared" si="9"/>
        <v>-83370.83333</v>
      </c>
    </row>
    <row r="720" hidden="1">
      <c r="A720" s="136">
        <f t="shared" si="10"/>
        <v>682</v>
      </c>
      <c r="B720" s="137">
        <f t="shared" si="14"/>
        <v>6754</v>
      </c>
      <c r="C720" s="138" t="str">
        <f t="shared" si="6"/>
        <v/>
      </c>
      <c r="D720" s="139">
        <f t="shared" si="12"/>
        <v>259.7222222</v>
      </c>
      <c r="E720" s="140">
        <f t="shared" si="7"/>
        <v>0</v>
      </c>
      <c r="F720" s="140">
        <f t="shared" si="8"/>
        <v>259.7222222</v>
      </c>
      <c r="G720" s="140">
        <f t="shared" si="9"/>
        <v>-83630.55556</v>
      </c>
    </row>
    <row r="721" hidden="1">
      <c r="A721" s="136">
        <f t="shared" si="10"/>
        <v>683</v>
      </c>
      <c r="B721" s="137">
        <f t="shared" si="14"/>
        <v>6784</v>
      </c>
      <c r="C721" s="138" t="str">
        <f t="shared" si="6"/>
        <v/>
      </c>
      <c r="D721" s="139">
        <f t="shared" si="12"/>
        <v>259.7222222</v>
      </c>
      <c r="E721" s="140">
        <f t="shared" si="7"/>
        <v>0</v>
      </c>
      <c r="F721" s="140">
        <f t="shared" si="8"/>
        <v>259.7222222</v>
      </c>
      <c r="G721" s="140">
        <f t="shared" si="9"/>
        <v>-83890.27778</v>
      </c>
    </row>
    <row r="722" hidden="1">
      <c r="A722" s="136">
        <f t="shared" si="10"/>
        <v>684</v>
      </c>
      <c r="B722" s="137">
        <f t="shared" si="14"/>
        <v>6815</v>
      </c>
      <c r="C722" s="141">
        <f t="shared" si="6"/>
        <v>57</v>
      </c>
      <c r="D722" s="139">
        <f t="shared" si="12"/>
        <v>259.7222222</v>
      </c>
      <c r="E722" s="140">
        <f t="shared" si="7"/>
        <v>0</v>
      </c>
      <c r="F722" s="140">
        <f t="shared" si="8"/>
        <v>259.7222222</v>
      </c>
      <c r="G722" s="140">
        <f t="shared" si="9"/>
        <v>-84150</v>
      </c>
    </row>
    <row r="723" hidden="1">
      <c r="A723" s="136">
        <f t="shared" si="10"/>
        <v>685</v>
      </c>
      <c r="B723" s="137">
        <f t="shared" si="14"/>
        <v>6846</v>
      </c>
      <c r="C723" s="138" t="str">
        <f t="shared" si="6"/>
        <v/>
      </c>
      <c r="D723" s="139">
        <f t="shared" si="12"/>
        <v>259.7222222</v>
      </c>
      <c r="E723" s="140">
        <f t="shared" si="7"/>
        <v>0</v>
      </c>
      <c r="F723" s="140">
        <f t="shared" si="8"/>
        <v>259.7222222</v>
      </c>
      <c r="G723" s="140">
        <f t="shared" si="9"/>
        <v>-84409.72222</v>
      </c>
    </row>
    <row r="724" hidden="1">
      <c r="A724" s="136">
        <f t="shared" si="10"/>
        <v>686</v>
      </c>
      <c r="B724" s="137">
        <f t="shared" si="14"/>
        <v>6876</v>
      </c>
      <c r="C724" s="138" t="str">
        <f t="shared" si="6"/>
        <v/>
      </c>
      <c r="D724" s="139">
        <f t="shared" si="12"/>
        <v>259.7222222</v>
      </c>
      <c r="E724" s="140">
        <f t="shared" si="7"/>
        <v>0</v>
      </c>
      <c r="F724" s="140">
        <f t="shared" si="8"/>
        <v>259.7222222</v>
      </c>
      <c r="G724" s="140">
        <f t="shared" si="9"/>
        <v>-84669.44444</v>
      </c>
    </row>
    <row r="725" hidden="1">
      <c r="A725" s="136">
        <f t="shared" si="10"/>
        <v>687</v>
      </c>
      <c r="B725" s="137">
        <f t="shared" si="14"/>
        <v>6907</v>
      </c>
      <c r="C725" s="138" t="str">
        <f t="shared" si="6"/>
        <v/>
      </c>
      <c r="D725" s="139">
        <f t="shared" si="12"/>
        <v>259.7222222</v>
      </c>
      <c r="E725" s="140">
        <f t="shared" si="7"/>
        <v>0</v>
      </c>
      <c r="F725" s="140">
        <f t="shared" si="8"/>
        <v>259.7222222</v>
      </c>
      <c r="G725" s="140">
        <f t="shared" si="9"/>
        <v>-84929.16667</v>
      </c>
    </row>
    <row r="726" hidden="1">
      <c r="A726" s="136">
        <f t="shared" si="10"/>
        <v>688</v>
      </c>
      <c r="B726" s="137">
        <f t="shared" si="14"/>
        <v>6937</v>
      </c>
      <c r="C726" s="138" t="str">
        <f t="shared" si="6"/>
        <v/>
      </c>
      <c r="D726" s="139">
        <f t="shared" si="12"/>
        <v>259.7222222</v>
      </c>
      <c r="E726" s="140">
        <f t="shared" si="7"/>
        <v>0</v>
      </c>
      <c r="F726" s="140">
        <f t="shared" si="8"/>
        <v>259.7222222</v>
      </c>
      <c r="G726" s="140">
        <f t="shared" si="9"/>
        <v>-85188.88889</v>
      </c>
    </row>
    <row r="727" hidden="1">
      <c r="A727" s="136">
        <f t="shared" si="10"/>
        <v>689</v>
      </c>
      <c r="B727" s="137">
        <f t="shared" si="14"/>
        <v>6968</v>
      </c>
      <c r="C727" s="138" t="str">
        <f t="shared" si="6"/>
        <v/>
      </c>
      <c r="D727" s="139">
        <f t="shared" si="12"/>
        <v>259.7222222</v>
      </c>
      <c r="E727" s="140">
        <f t="shared" si="7"/>
        <v>0</v>
      </c>
      <c r="F727" s="140">
        <f t="shared" si="8"/>
        <v>259.7222222</v>
      </c>
      <c r="G727" s="140">
        <f t="shared" si="9"/>
        <v>-85448.61111</v>
      </c>
    </row>
    <row r="728" hidden="1">
      <c r="A728" s="136">
        <f t="shared" si="10"/>
        <v>690</v>
      </c>
      <c r="B728" s="137">
        <f t="shared" si="14"/>
        <v>6999</v>
      </c>
      <c r="C728" s="138" t="str">
        <f t="shared" si="6"/>
        <v/>
      </c>
      <c r="D728" s="139">
        <f t="shared" si="12"/>
        <v>259.7222222</v>
      </c>
      <c r="E728" s="140">
        <f t="shared" si="7"/>
        <v>0</v>
      </c>
      <c r="F728" s="140">
        <f t="shared" si="8"/>
        <v>259.7222222</v>
      </c>
      <c r="G728" s="140">
        <f t="shared" si="9"/>
        <v>-85708.33333</v>
      </c>
    </row>
    <row r="729" hidden="1">
      <c r="A729" s="136">
        <f t="shared" si="10"/>
        <v>691</v>
      </c>
      <c r="B729" s="137">
        <f t="shared" si="14"/>
        <v>7027</v>
      </c>
      <c r="C729" s="138" t="str">
        <f t="shared" si="6"/>
        <v/>
      </c>
      <c r="D729" s="139">
        <f t="shared" si="12"/>
        <v>259.7222222</v>
      </c>
      <c r="E729" s="140">
        <f t="shared" si="7"/>
        <v>0</v>
      </c>
      <c r="F729" s="140">
        <f t="shared" si="8"/>
        <v>259.7222222</v>
      </c>
      <c r="G729" s="140">
        <f t="shared" si="9"/>
        <v>-85968.05556</v>
      </c>
    </row>
    <row r="730" hidden="1">
      <c r="A730" s="136">
        <f t="shared" si="10"/>
        <v>692</v>
      </c>
      <c r="B730" s="137">
        <f t="shared" si="14"/>
        <v>7058</v>
      </c>
      <c r="C730" s="138" t="str">
        <f t="shared" si="6"/>
        <v/>
      </c>
      <c r="D730" s="139">
        <f t="shared" si="12"/>
        <v>259.7222222</v>
      </c>
      <c r="E730" s="140">
        <f t="shared" si="7"/>
        <v>0</v>
      </c>
      <c r="F730" s="140">
        <f t="shared" si="8"/>
        <v>259.7222222</v>
      </c>
      <c r="G730" s="140">
        <f t="shared" si="9"/>
        <v>-86227.77778</v>
      </c>
    </row>
    <row r="731" hidden="1">
      <c r="A731" s="136">
        <f t="shared" si="10"/>
        <v>693</v>
      </c>
      <c r="B731" s="137">
        <f t="shared" si="14"/>
        <v>7088</v>
      </c>
      <c r="C731" s="138" t="str">
        <f t="shared" si="6"/>
        <v/>
      </c>
      <c r="D731" s="139">
        <f t="shared" si="12"/>
        <v>259.7222222</v>
      </c>
      <c r="E731" s="140">
        <f t="shared" si="7"/>
        <v>0</v>
      </c>
      <c r="F731" s="140">
        <f t="shared" si="8"/>
        <v>259.7222222</v>
      </c>
      <c r="G731" s="140">
        <f t="shared" si="9"/>
        <v>-86487.5</v>
      </c>
    </row>
    <row r="732" hidden="1">
      <c r="A732" s="136">
        <f t="shared" si="10"/>
        <v>694</v>
      </c>
      <c r="B732" s="137">
        <f t="shared" si="14"/>
        <v>7119</v>
      </c>
      <c r="C732" s="138" t="str">
        <f t="shared" si="6"/>
        <v/>
      </c>
      <c r="D732" s="139">
        <f t="shared" si="12"/>
        <v>259.7222222</v>
      </c>
      <c r="E732" s="140">
        <f t="shared" si="7"/>
        <v>0</v>
      </c>
      <c r="F732" s="140">
        <f t="shared" si="8"/>
        <v>259.7222222</v>
      </c>
      <c r="G732" s="140">
        <f t="shared" si="9"/>
        <v>-86747.22222</v>
      </c>
    </row>
    <row r="733" hidden="1">
      <c r="A733" s="136">
        <f t="shared" si="10"/>
        <v>695</v>
      </c>
      <c r="B733" s="137">
        <f t="shared" si="14"/>
        <v>7149</v>
      </c>
      <c r="C733" s="138" t="str">
        <f t="shared" si="6"/>
        <v/>
      </c>
      <c r="D733" s="139">
        <f t="shared" si="12"/>
        <v>259.7222222</v>
      </c>
      <c r="E733" s="140">
        <f t="shared" si="7"/>
        <v>0</v>
      </c>
      <c r="F733" s="140">
        <f t="shared" si="8"/>
        <v>259.7222222</v>
      </c>
      <c r="G733" s="140">
        <f t="shared" si="9"/>
        <v>-87006.94444</v>
      </c>
    </row>
    <row r="734" hidden="1">
      <c r="A734" s="136">
        <f t="shared" si="10"/>
        <v>696</v>
      </c>
      <c r="B734" s="137">
        <f t="shared" si="14"/>
        <v>7180</v>
      </c>
      <c r="C734" s="141">
        <f t="shared" si="6"/>
        <v>58</v>
      </c>
      <c r="D734" s="139">
        <f t="shared" si="12"/>
        <v>259.7222222</v>
      </c>
      <c r="E734" s="140">
        <f t="shared" si="7"/>
        <v>0</v>
      </c>
      <c r="F734" s="140">
        <f t="shared" si="8"/>
        <v>259.7222222</v>
      </c>
      <c r="G734" s="140">
        <f t="shared" si="9"/>
        <v>-87266.66667</v>
      </c>
    </row>
    <row r="735" hidden="1">
      <c r="A735" s="136">
        <f t="shared" si="10"/>
        <v>697</v>
      </c>
      <c r="B735" s="137">
        <f t="shared" si="14"/>
        <v>7211</v>
      </c>
      <c r="C735" s="138" t="str">
        <f t="shared" si="6"/>
        <v/>
      </c>
      <c r="D735" s="139">
        <f t="shared" si="12"/>
        <v>259.7222222</v>
      </c>
      <c r="E735" s="140">
        <f t="shared" si="7"/>
        <v>0</v>
      </c>
      <c r="F735" s="140">
        <f t="shared" si="8"/>
        <v>259.7222222</v>
      </c>
      <c r="G735" s="140">
        <f t="shared" si="9"/>
        <v>-87526.38889</v>
      </c>
    </row>
    <row r="736" hidden="1">
      <c r="A736" s="136">
        <f t="shared" si="10"/>
        <v>698</v>
      </c>
      <c r="B736" s="137">
        <f t="shared" si="14"/>
        <v>7241</v>
      </c>
      <c r="C736" s="138" t="str">
        <f t="shared" si="6"/>
        <v/>
      </c>
      <c r="D736" s="139">
        <f t="shared" si="12"/>
        <v>259.7222222</v>
      </c>
      <c r="E736" s="140">
        <f t="shared" si="7"/>
        <v>0</v>
      </c>
      <c r="F736" s="140">
        <f t="shared" si="8"/>
        <v>259.7222222</v>
      </c>
      <c r="G736" s="140">
        <f t="shared" si="9"/>
        <v>-87786.11111</v>
      </c>
    </row>
    <row r="737" hidden="1">
      <c r="A737" s="136">
        <f t="shared" si="10"/>
        <v>699</v>
      </c>
      <c r="B737" s="137">
        <f t="shared" si="14"/>
        <v>7272</v>
      </c>
      <c r="C737" s="138" t="str">
        <f t="shared" si="6"/>
        <v/>
      </c>
      <c r="D737" s="139">
        <f t="shared" si="12"/>
        <v>259.7222222</v>
      </c>
      <c r="E737" s="140">
        <f t="shared" si="7"/>
        <v>0</v>
      </c>
      <c r="F737" s="140">
        <f t="shared" si="8"/>
        <v>259.7222222</v>
      </c>
      <c r="G737" s="140">
        <f t="shared" si="9"/>
        <v>-88045.83333</v>
      </c>
    </row>
    <row r="738" hidden="1">
      <c r="A738" s="136">
        <f t="shared" si="10"/>
        <v>700</v>
      </c>
      <c r="B738" s="137">
        <f t="shared" si="14"/>
        <v>7302</v>
      </c>
      <c r="C738" s="138" t="str">
        <f t="shared" si="6"/>
        <v/>
      </c>
      <c r="D738" s="139">
        <f t="shared" si="12"/>
        <v>259.7222222</v>
      </c>
      <c r="E738" s="140">
        <f t="shared" si="7"/>
        <v>0</v>
      </c>
      <c r="F738" s="140">
        <f t="shared" si="8"/>
        <v>259.7222222</v>
      </c>
      <c r="G738" s="140">
        <f t="shared" si="9"/>
        <v>-88305.55556</v>
      </c>
    </row>
    <row r="739" hidden="1">
      <c r="A739" s="136">
        <f t="shared" si="10"/>
        <v>701</v>
      </c>
      <c r="B739" s="137">
        <f t="shared" si="14"/>
        <v>7333</v>
      </c>
      <c r="C739" s="138" t="str">
        <f t="shared" si="6"/>
        <v/>
      </c>
      <c r="D739" s="139">
        <f t="shared" si="12"/>
        <v>259.7222222</v>
      </c>
      <c r="E739" s="140">
        <f t="shared" si="7"/>
        <v>0</v>
      </c>
      <c r="F739" s="140">
        <f t="shared" si="8"/>
        <v>259.7222222</v>
      </c>
      <c r="G739" s="140">
        <f t="shared" si="9"/>
        <v>-88565.27778</v>
      </c>
    </row>
    <row r="740" hidden="1">
      <c r="A740" s="136">
        <f t="shared" si="10"/>
        <v>702</v>
      </c>
      <c r="B740" s="137">
        <f t="shared" si="14"/>
        <v>7364</v>
      </c>
      <c r="C740" s="138" t="str">
        <f t="shared" si="6"/>
        <v/>
      </c>
      <c r="D740" s="139">
        <f t="shared" si="12"/>
        <v>259.7222222</v>
      </c>
      <c r="E740" s="140">
        <f t="shared" si="7"/>
        <v>0</v>
      </c>
      <c r="F740" s="140">
        <f t="shared" si="8"/>
        <v>259.7222222</v>
      </c>
      <c r="G740" s="140">
        <f t="shared" si="9"/>
        <v>-88825</v>
      </c>
    </row>
    <row r="741" hidden="1">
      <c r="A741" s="136">
        <f t="shared" si="10"/>
        <v>703</v>
      </c>
      <c r="B741" s="137">
        <f t="shared" si="14"/>
        <v>7393</v>
      </c>
      <c r="C741" s="138" t="str">
        <f t="shared" si="6"/>
        <v/>
      </c>
      <c r="D741" s="139">
        <f t="shared" si="12"/>
        <v>259.7222222</v>
      </c>
      <c r="E741" s="140">
        <f t="shared" si="7"/>
        <v>0</v>
      </c>
      <c r="F741" s="140">
        <f t="shared" si="8"/>
        <v>259.7222222</v>
      </c>
      <c r="G741" s="140">
        <f t="shared" si="9"/>
        <v>-89084.72222</v>
      </c>
    </row>
    <row r="742" hidden="1">
      <c r="A742" s="136">
        <f t="shared" si="10"/>
        <v>704</v>
      </c>
      <c r="B742" s="137">
        <f t="shared" si="14"/>
        <v>7424</v>
      </c>
      <c r="C742" s="138" t="str">
        <f t="shared" si="6"/>
        <v/>
      </c>
      <c r="D742" s="139">
        <f t="shared" si="12"/>
        <v>259.7222222</v>
      </c>
      <c r="E742" s="140">
        <f t="shared" si="7"/>
        <v>0</v>
      </c>
      <c r="F742" s="140">
        <f t="shared" si="8"/>
        <v>259.7222222</v>
      </c>
      <c r="G742" s="140">
        <f t="shared" si="9"/>
        <v>-89344.44444</v>
      </c>
    </row>
    <row r="743" hidden="1">
      <c r="A743" s="136">
        <f t="shared" si="10"/>
        <v>705</v>
      </c>
      <c r="B743" s="137">
        <f t="shared" si="14"/>
        <v>7454</v>
      </c>
      <c r="C743" s="138" t="str">
        <f t="shared" si="6"/>
        <v/>
      </c>
      <c r="D743" s="139">
        <f t="shared" si="12"/>
        <v>259.7222222</v>
      </c>
      <c r="E743" s="140">
        <f t="shared" si="7"/>
        <v>0</v>
      </c>
      <c r="F743" s="140">
        <f t="shared" si="8"/>
        <v>259.7222222</v>
      </c>
      <c r="G743" s="140">
        <f t="shared" si="9"/>
        <v>-89604.16667</v>
      </c>
    </row>
    <row r="744" hidden="1">
      <c r="A744" s="136">
        <f t="shared" si="10"/>
        <v>706</v>
      </c>
      <c r="B744" s="137">
        <f t="shared" si="14"/>
        <v>7485</v>
      </c>
      <c r="C744" s="138" t="str">
        <f t="shared" si="6"/>
        <v/>
      </c>
      <c r="D744" s="139">
        <f t="shared" si="12"/>
        <v>259.7222222</v>
      </c>
      <c r="E744" s="140">
        <f t="shared" si="7"/>
        <v>0</v>
      </c>
      <c r="F744" s="140">
        <f t="shared" si="8"/>
        <v>259.7222222</v>
      </c>
      <c r="G744" s="140">
        <f t="shared" si="9"/>
        <v>-89863.88889</v>
      </c>
    </row>
    <row r="745" hidden="1">
      <c r="A745" s="136">
        <f t="shared" si="10"/>
        <v>707</v>
      </c>
      <c r="B745" s="137">
        <f t="shared" si="14"/>
        <v>7515</v>
      </c>
      <c r="C745" s="138" t="str">
        <f t="shared" si="6"/>
        <v/>
      </c>
      <c r="D745" s="139">
        <f t="shared" si="12"/>
        <v>259.7222222</v>
      </c>
      <c r="E745" s="140">
        <f t="shared" si="7"/>
        <v>0</v>
      </c>
      <c r="F745" s="140">
        <f t="shared" si="8"/>
        <v>259.7222222</v>
      </c>
      <c r="G745" s="140">
        <f t="shared" si="9"/>
        <v>-90123.61111</v>
      </c>
    </row>
    <row r="746" hidden="1">
      <c r="A746" s="136">
        <f t="shared" si="10"/>
        <v>708</v>
      </c>
      <c r="B746" s="137">
        <f t="shared" si="14"/>
        <v>7546</v>
      </c>
      <c r="C746" s="141">
        <f t="shared" si="6"/>
        <v>59</v>
      </c>
      <c r="D746" s="139">
        <f t="shared" si="12"/>
        <v>259.7222222</v>
      </c>
      <c r="E746" s="140">
        <f t="shared" si="7"/>
        <v>0</v>
      </c>
      <c r="F746" s="140">
        <f t="shared" si="8"/>
        <v>259.7222222</v>
      </c>
      <c r="G746" s="140">
        <f t="shared" si="9"/>
        <v>-90383.33333</v>
      </c>
    </row>
    <row r="747" hidden="1">
      <c r="A747" s="136">
        <f t="shared" si="10"/>
        <v>709</v>
      </c>
      <c r="B747" s="137">
        <f t="shared" si="14"/>
        <v>7577</v>
      </c>
      <c r="C747" s="138" t="str">
        <f t="shared" si="6"/>
        <v/>
      </c>
      <c r="D747" s="139">
        <f t="shared" si="12"/>
        <v>259.7222222</v>
      </c>
      <c r="E747" s="140">
        <f t="shared" si="7"/>
        <v>0</v>
      </c>
      <c r="F747" s="140">
        <f t="shared" si="8"/>
        <v>259.7222222</v>
      </c>
      <c r="G747" s="140">
        <f t="shared" si="9"/>
        <v>-90643.05556</v>
      </c>
    </row>
    <row r="748" hidden="1">
      <c r="A748" s="136">
        <f t="shared" si="10"/>
        <v>710</v>
      </c>
      <c r="B748" s="137">
        <f t="shared" si="14"/>
        <v>7607</v>
      </c>
      <c r="C748" s="138" t="str">
        <f t="shared" si="6"/>
        <v/>
      </c>
      <c r="D748" s="139">
        <f t="shared" si="12"/>
        <v>259.7222222</v>
      </c>
      <c r="E748" s="140">
        <f t="shared" si="7"/>
        <v>0</v>
      </c>
      <c r="F748" s="140">
        <f t="shared" si="8"/>
        <v>259.7222222</v>
      </c>
      <c r="G748" s="140">
        <f t="shared" si="9"/>
        <v>-90902.77778</v>
      </c>
    </row>
    <row r="749" hidden="1">
      <c r="A749" s="136">
        <f t="shared" si="10"/>
        <v>711</v>
      </c>
      <c r="B749" s="137">
        <f t="shared" si="14"/>
        <v>7638</v>
      </c>
      <c r="C749" s="138" t="str">
        <f t="shared" si="6"/>
        <v/>
      </c>
      <c r="D749" s="139">
        <f t="shared" si="12"/>
        <v>259.7222222</v>
      </c>
      <c r="E749" s="140">
        <f t="shared" si="7"/>
        <v>0</v>
      </c>
      <c r="F749" s="140">
        <f t="shared" si="8"/>
        <v>259.7222222</v>
      </c>
      <c r="G749" s="140">
        <f t="shared" si="9"/>
        <v>-91162.5</v>
      </c>
    </row>
    <row r="750" hidden="1">
      <c r="A750" s="136">
        <f t="shared" si="10"/>
        <v>712</v>
      </c>
      <c r="B750" s="137">
        <f t="shared" si="14"/>
        <v>7668</v>
      </c>
      <c r="C750" s="138" t="str">
        <f t="shared" si="6"/>
        <v/>
      </c>
      <c r="D750" s="139">
        <f t="shared" si="12"/>
        <v>259.7222222</v>
      </c>
      <c r="E750" s="140">
        <f t="shared" si="7"/>
        <v>0</v>
      </c>
      <c r="F750" s="140">
        <f t="shared" si="8"/>
        <v>259.7222222</v>
      </c>
      <c r="G750" s="140">
        <f t="shared" si="9"/>
        <v>-91422.22222</v>
      </c>
    </row>
    <row r="751" hidden="1">
      <c r="A751" s="136">
        <f t="shared" si="10"/>
        <v>713</v>
      </c>
      <c r="B751" s="137">
        <f t="shared" si="14"/>
        <v>7699</v>
      </c>
      <c r="C751" s="138" t="str">
        <f t="shared" si="6"/>
        <v/>
      </c>
      <c r="D751" s="139">
        <f t="shared" si="12"/>
        <v>259.7222222</v>
      </c>
      <c r="E751" s="140">
        <f t="shared" si="7"/>
        <v>0</v>
      </c>
      <c r="F751" s="140">
        <f t="shared" si="8"/>
        <v>259.7222222</v>
      </c>
      <c r="G751" s="140">
        <f t="shared" si="9"/>
        <v>-91681.94444</v>
      </c>
    </row>
    <row r="752" hidden="1">
      <c r="A752" s="136">
        <f t="shared" si="10"/>
        <v>714</v>
      </c>
      <c r="B752" s="137">
        <f t="shared" si="14"/>
        <v>7730</v>
      </c>
      <c r="C752" s="138" t="str">
        <f t="shared" si="6"/>
        <v/>
      </c>
      <c r="D752" s="139">
        <f t="shared" si="12"/>
        <v>259.7222222</v>
      </c>
      <c r="E752" s="140">
        <f t="shared" si="7"/>
        <v>0</v>
      </c>
      <c r="F752" s="140">
        <f t="shared" si="8"/>
        <v>259.7222222</v>
      </c>
      <c r="G752" s="140">
        <f t="shared" si="9"/>
        <v>-91941.66667</v>
      </c>
    </row>
    <row r="753" hidden="1">
      <c r="A753" s="136">
        <f t="shared" si="10"/>
        <v>715</v>
      </c>
      <c r="B753" s="137">
        <f t="shared" si="14"/>
        <v>7758</v>
      </c>
      <c r="C753" s="138" t="str">
        <f t="shared" si="6"/>
        <v/>
      </c>
      <c r="D753" s="139">
        <f t="shared" si="12"/>
        <v>259.7222222</v>
      </c>
      <c r="E753" s="140">
        <f t="shared" si="7"/>
        <v>0</v>
      </c>
      <c r="F753" s="140">
        <f t="shared" si="8"/>
        <v>259.7222222</v>
      </c>
      <c r="G753" s="140">
        <f t="shared" si="9"/>
        <v>-92201.38889</v>
      </c>
    </row>
    <row r="754" hidden="1">
      <c r="A754" s="136">
        <f t="shared" si="10"/>
        <v>716</v>
      </c>
      <c r="B754" s="137">
        <f t="shared" si="14"/>
        <v>7789</v>
      </c>
      <c r="C754" s="138" t="str">
        <f t="shared" si="6"/>
        <v/>
      </c>
      <c r="D754" s="139">
        <f t="shared" si="12"/>
        <v>259.7222222</v>
      </c>
      <c r="E754" s="140">
        <f t="shared" si="7"/>
        <v>0</v>
      </c>
      <c r="F754" s="140">
        <f t="shared" si="8"/>
        <v>259.7222222</v>
      </c>
      <c r="G754" s="140">
        <f t="shared" si="9"/>
        <v>-92461.11111</v>
      </c>
    </row>
    <row r="755" hidden="1">
      <c r="A755" s="136">
        <f t="shared" si="10"/>
        <v>717</v>
      </c>
      <c r="B755" s="137">
        <f t="shared" si="14"/>
        <v>7819</v>
      </c>
      <c r="C755" s="138" t="str">
        <f t="shared" si="6"/>
        <v/>
      </c>
      <c r="D755" s="139">
        <f t="shared" si="12"/>
        <v>259.7222222</v>
      </c>
      <c r="E755" s="140">
        <f t="shared" si="7"/>
        <v>0</v>
      </c>
      <c r="F755" s="140">
        <f t="shared" si="8"/>
        <v>259.7222222</v>
      </c>
      <c r="G755" s="140">
        <f t="shared" si="9"/>
        <v>-92720.83333</v>
      </c>
    </row>
    <row r="756" hidden="1">
      <c r="A756" s="136">
        <f t="shared" si="10"/>
        <v>718</v>
      </c>
      <c r="B756" s="137">
        <f t="shared" si="14"/>
        <v>7850</v>
      </c>
      <c r="C756" s="138" t="str">
        <f t="shared" si="6"/>
        <v/>
      </c>
      <c r="D756" s="139">
        <f t="shared" si="12"/>
        <v>259.7222222</v>
      </c>
      <c r="E756" s="140">
        <f t="shared" si="7"/>
        <v>0</v>
      </c>
      <c r="F756" s="140">
        <f t="shared" si="8"/>
        <v>259.7222222</v>
      </c>
      <c r="G756" s="140">
        <f t="shared" si="9"/>
        <v>-92980.55556</v>
      </c>
    </row>
    <row r="757" hidden="1">
      <c r="A757" s="136">
        <f t="shared" si="10"/>
        <v>719</v>
      </c>
      <c r="B757" s="137">
        <f t="shared" si="14"/>
        <v>7880</v>
      </c>
      <c r="C757" s="138" t="str">
        <f t="shared" si="6"/>
        <v/>
      </c>
      <c r="D757" s="139">
        <f t="shared" si="12"/>
        <v>259.7222222</v>
      </c>
      <c r="E757" s="140">
        <f t="shared" si="7"/>
        <v>0</v>
      </c>
      <c r="F757" s="140">
        <f t="shared" si="8"/>
        <v>259.7222222</v>
      </c>
      <c r="G757" s="140">
        <f t="shared" si="9"/>
        <v>-93240.27778</v>
      </c>
    </row>
    <row r="758" hidden="1">
      <c r="A758" s="136">
        <f t="shared" si="10"/>
        <v>720</v>
      </c>
      <c r="B758" s="137">
        <f t="shared" si="14"/>
        <v>7911</v>
      </c>
      <c r="C758" s="141">
        <f t="shared" si="6"/>
        <v>60</v>
      </c>
      <c r="D758" s="139">
        <f t="shared" si="12"/>
        <v>259.7222222</v>
      </c>
      <c r="E758" s="140">
        <f t="shared" si="7"/>
        <v>0</v>
      </c>
      <c r="F758" s="140">
        <f t="shared" si="8"/>
        <v>259.7222222</v>
      </c>
      <c r="G758" s="140">
        <f t="shared" si="9"/>
        <v>-93500</v>
      </c>
    </row>
  </sheetData>
  <mergeCells count="25">
    <mergeCell ref="A1:M1"/>
    <mergeCell ref="A2:D2"/>
    <mergeCell ref="F2:I2"/>
    <mergeCell ref="J3:L3"/>
    <mergeCell ref="A5:C5"/>
    <mergeCell ref="A6:B6"/>
    <mergeCell ref="A7:B7"/>
    <mergeCell ref="A14:D14"/>
    <mergeCell ref="F15:I15"/>
    <mergeCell ref="A8:B8"/>
    <mergeCell ref="A9:B9"/>
    <mergeCell ref="A10:B10"/>
    <mergeCell ref="A11:B11"/>
    <mergeCell ref="G12:H12"/>
    <mergeCell ref="K12:L17"/>
    <mergeCell ref="K18:L23"/>
    <mergeCell ref="A30:B30"/>
    <mergeCell ref="A36:G36"/>
    <mergeCell ref="A12:B12"/>
    <mergeCell ref="A24:C24"/>
    <mergeCell ref="A25:B25"/>
    <mergeCell ref="A26:B26"/>
    <mergeCell ref="A27:B27"/>
    <mergeCell ref="A28:B28"/>
    <mergeCell ref="A29:B29"/>
  </mergeCells>
  <conditionalFormatting sqref="G12:H12">
    <cfRule type="cellIs" dxfId="0" priority="1" operator="lessThanOrEqual">
      <formula>0.11</formula>
    </cfRule>
  </conditionalFormatting>
  <conditionalFormatting sqref="G12:H12">
    <cfRule type="cellIs" dxfId="1" priority="2" operator="greaterThanOrEqual">
      <formula>0.2</formula>
    </cfRule>
  </conditionalFormatting>
  <conditionalFormatting sqref="G12:H12">
    <cfRule type="cellIs" dxfId="2" priority="3" operator="between">
      <formula>0.199</formula>
      <formula>0.11</formula>
    </cfRule>
  </conditionalFormatting>
  <conditionalFormatting sqref="H3">
    <cfRule type="cellIs" dxfId="1" priority="4" operator="lessThanOrEqual">
      <formula>0.2</formula>
    </cfRule>
  </conditionalFormatting>
  <conditionalFormatting sqref="H3">
    <cfRule type="cellIs" dxfId="0" priority="5" operator="greaterThanOrEqual">
      <formula>0.25</formula>
    </cfRule>
  </conditionalFormatting>
  <conditionalFormatting sqref="H3">
    <cfRule type="cellIs" dxfId="2" priority="6" operator="between">
      <formula>0.249</formula>
      <formula>0.2001</formula>
    </cfRule>
  </conditionalFormatting>
  <conditionalFormatting sqref="L5:L7">
    <cfRule type="cellIs" dxfId="1" priority="7" operator="greaterThanOrEqual">
      <formula>0.001</formula>
    </cfRule>
  </conditionalFormatting>
  <conditionalFormatting sqref="L5:L7">
    <cfRule type="cellIs" dxfId="0" priority="8" operator="lessThanOrEqual">
      <formula>0.0009</formula>
    </cfRule>
  </conditionalFormatting>
  <dataValidations>
    <dataValidation type="list" allowBlank="1" showErrorMessage="1" sqref="D6">
      <formula1>"Seller Finance,Subto,Hybrid"</formula1>
    </dataValidation>
    <dataValidation type="list" allowBlank="1" showErrorMessage="1" sqref="D10">
      <formula1>"Yes,No"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8.88"/>
    <col customWidth="1" min="2" max="2" width="14.25"/>
    <col customWidth="1" min="5" max="5" width="14.38"/>
  </cols>
  <sheetData>
    <row r="1">
      <c r="A1" s="142" t="s">
        <v>64</v>
      </c>
      <c r="B1" s="143"/>
      <c r="C1" s="143"/>
      <c r="D1" s="143"/>
      <c r="E1" s="144"/>
    </row>
    <row r="2">
      <c r="A2" s="145" t="s">
        <v>65</v>
      </c>
      <c r="B2" s="146" t="s">
        <v>66</v>
      </c>
      <c r="C2" s="147" t="s">
        <v>67</v>
      </c>
      <c r="D2" s="148"/>
      <c r="E2" s="149"/>
    </row>
    <row r="3">
      <c r="A3" s="150" t="s">
        <v>68</v>
      </c>
      <c r="B3" s="151">
        <f>IF(Calculator!$D$6="Seller Finance",Calculator!$H$11,NA())</f>
        <v>500.2777778</v>
      </c>
      <c r="C3" s="152" t="str">
        <f>IF(B3&gt;=200,"Yes","No")</f>
        <v>Yes</v>
      </c>
      <c r="D3" s="153"/>
      <c r="E3" s="154"/>
    </row>
    <row r="4">
      <c r="A4" s="150" t="s">
        <v>69</v>
      </c>
      <c r="B4" s="151">
        <f>IF(Calculator!$D$6="Seller Finance",Calculator!$B$3,NA())</f>
        <v>100000</v>
      </c>
      <c r="C4" s="152" t="str">
        <f>IF(B4&lt;=500000,"Yes","No")</f>
        <v>Yes</v>
      </c>
      <c r="D4" s="153"/>
      <c r="E4" s="154"/>
    </row>
    <row r="5">
      <c r="A5" s="150" t="s">
        <v>70</v>
      </c>
      <c r="B5" s="155">
        <f>IF(Calculator!$D$6="Seller Finance",Calculator!$G$12,NA())</f>
        <v>0.444691358</v>
      </c>
      <c r="C5" s="152" t="str">
        <f>IF(B5&gt;=13%,"Yes","No")</f>
        <v>Yes</v>
      </c>
      <c r="D5" s="153"/>
      <c r="E5" s="154"/>
    </row>
    <row r="6">
      <c r="A6" s="156" t="s">
        <v>71</v>
      </c>
      <c r="B6" s="155">
        <f>IF(Calculator!$D$6="Seller Finance",Calculator!$D$7,NA())</f>
        <v>0.065</v>
      </c>
      <c r="C6" s="152" t="str">
        <f t="shared" ref="C6:C7" si="1">IF(B6&lt;=15%,"Yes","No")</f>
        <v>Yes</v>
      </c>
      <c r="D6" s="153"/>
      <c r="E6" s="154"/>
    </row>
    <row r="7">
      <c r="A7" s="156" t="s">
        <v>72</v>
      </c>
      <c r="B7" s="155">
        <f>IF(Calculator!$D$6="Seller Finance",Calculator!$H$3,NA())</f>
        <v>0.135</v>
      </c>
      <c r="C7" s="152" t="str">
        <f t="shared" si="1"/>
        <v>Yes</v>
      </c>
      <c r="D7" s="153"/>
      <c r="E7" s="154"/>
    </row>
    <row r="8">
      <c r="A8" s="156" t="s">
        <v>73</v>
      </c>
      <c r="B8" s="155">
        <f>IF(Calculator!$D$6="Seller Finance",Calculator!$C$8,IF(Calculator!$E$6="Yes",#REF!,NA()))</f>
        <v>0</v>
      </c>
      <c r="C8" s="152" t="str">
        <f>IF(B8&lt;=4%,"Yes","No")</f>
        <v>Yes</v>
      </c>
      <c r="D8" s="153"/>
      <c r="E8" s="154"/>
    </row>
    <row r="9">
      <c r="A9" s="156" t="s">
        <v>74</v>
      </c>
      <c r="B9" s="157">
        <f>IF(Calculator!$D$6="Seller Finance",Calculator!$C$25,NA())</f>
        <v>7</v>
      </c>
      <c r="C9" s="152" t="str">
        <f>IF(B9&gt;=5,"Yes","No")</f>
        <v>Yes</v>
      </c>
      <c r="D9" s="153"/>
      <c r="E9" s="154"/>
      <c r="F9" s="158" t="s">
        <v>75</v>
      </c>
    </row>
    <row r="10">
      <c r="A10" s="159"/>
      <c r="B10" s="160" t="s">
        <v>76</v>
      </c>
      <c r="C10" s="160" t="s">
        <v>77</v>
      </c>
      <c r="D10" s="160" t="s">
        <v>78</v>
      </c>
      <c r="E10" s="161" t="s">
        <v>79</v>
      </c>
    </row>
    <row r="11">
      <c r="A11" s="162" t="s">
        <v>80</v>
      </c>
      <c r="B11" s="163">
        <f>IF(Calculator!$D$6="Seller Finance",Calculator!$C$30,NA())</f>
        <v>100000</v>
      </c>
      <c r="C11" s="164">
        <f>IF(Calculator!$D$6="Seller Finance",Calculator!$B$4,NA())</f>
        <v>80000</v>
      </c>
      <c r="D11" s="165">
        <f>IF(Calculator!$D$6="Seller Finance",B11-C11,NA())</f>
        <v>20000</v>
      </c>
      <c r="E11" s="166">
        <f>IF(Calculator!$D$6="Seller Finance",D11/C11,NA())</f>
        <v>0.25</v>
      </c>
    </row>
    <row r="12">
      <c r="A12" s="159"/>
      <c r="B12" s="103"/>
      <c r="C12" s="153"/>
      <c r="D12" s="153"/>
      <c r="E12" s="153"/>
    </row>
    <row r="14">
      <c r="A14" s="142" t="s">
        <v>81</v>
      </c>
      <c r="B14" s="143"/>
      <c r="C14" s="143"/>
      <c r="D14" s="143"/>
      <c r="E14" s="144"/>
    </row>
    <row r="15">
      <c r="A15" s="145" t="s">
        <v>65</v>
      </c>
      <c r="B15" s="146" t="s">
        <v>66</v>
      </c>
      <c r="C15" s="147" t="s">
        <v>67</v>
      </c>
      <c r="D15" s="148"/>
      <c r="E15" s="149"/>
    </row>
    <row r="16">
      <c r="A16" s="150" t="s">
        <v>82</v>
      </c>
      <c r="B16" s="151" t="str">
        <f>IF(Calculator!$D$6="Subto",Calculator!$H$11,NA())</f>
        <v>#N/A</v>
      </c>
      <c r="C16" s="152" t="str">
        <f>IF(B16&gt;=150,"Yes","No")</f>
        <v>#N/A</v>
      </c>
      <c r="D16" s="153"/>
      <c r="E16" s="154"/>
    </row>
    <row r="17">
      <c r="A17" s="150" t="s">
        <v>83</v>
      </c>
      <c r="B17" s="155" t="str">
        <f>IF(Calculator!$D$6="Subto",IF(Calculator!$D$16&lt;=150000,Calculator!$C$16,NA()),NA())</f>
        <v>#N/A</v>
      </c>
      <c r="C17" s="152" t="str">
        <f>IF(B17&lt;=8%,"Yes","No")</f>
        <v>#N/A</v>
      </c>
      <c r="D17" s="153"/>
      <c r="E17" s="154"/>
    </row>
    <row r="18">
      <c r="A18" s="150" t="s">
        <v>84</v>
      </c>
      <c r="B18" s="155" t="str">
        <f>IF(Calculator!$D$6="Subto",IF(Calculator!$D$16&gt;150000,IF(Calculator!$C$16=0,NA(),Calculator!$C$16),NA()),NA())</f>
        <v>#N/A</v>
      </c>
      <c r="C18" s="152" t="str">
        <f>IF(B18&lt;=5%,"Yes","No")</f>
        <v>#N/A</v>
      </c>
      <c r="D18" s="153"/>
      <c r="E18" s="154"/>
    </row>
    <row r="19">
      <c r="A19" s="150" t="s">
        <v>85</v>
      </c>
      <c r="B19" s="155" t="str">
        <f>IF(Calculator!$D$6="Subto",IF(Calculator!$D$17&lt;=150000,IF(Calculator!$C$17=0,NA(),Calculator!$C$17),NA()),NA())</f>
        <v>#N/A</v>
      </c>
      <c r="C19" s="152" t="str">
        <f>IF(B19&lt;=8%,"Yes","No")</f>
        <v>#N/A</v>
      </c>
      <c r="D19" s="153"/>
      <c r="E19" s="154"/>
    </row>
    <row r="20">
      <c r="A20" s="150" t="s">
        <v>86</v>
      </c>
      <c r="B20" s="155" t="str">
        <f>IF(Calculator!$D$6="Subto",IF(Calculator!$D$17&gt;150000,Calculator!$C$17,NA()),NA())</f>
        <v>#N/A</v>
      </c>
      <c r="C20" s="152" t="str">
        <f>IF(B20&lt;=5%,"Yes","No")</f>
        <v>#N/A</v>
      </c>
      <c r="D20" s="153"/>
      <c r="E20" s="154"/>
    </row>
    <row r="21">
      <c r="A21" s="150" t="s">
        <v>87</v>
      </c>
      <c r="B21" s="155" t="str">
        <f>IF(Calculator!$D$6="Subto",IF(Calculator!$D$18&lt;=150000,IF(Calculator!$C$18=0,NA(),Calculator!$C$18),NA()),NA())</f>
        <v>#N/A</v>
      </c>
      <c r="C21" s="152" t="str">
        <f>IF(B21&lt;=8%,"Yes","No")</f>
        <v>#N/A</v>
      </c>
      <c r="D21" s="153"/>
      <c r="E21" s="154"/>
    </row>
    <row r="22">
      <c r="A22" s="150" t="s">
        <v>88</v>
      </c>
      <c r="B22" s="155" t="str">
        <f>IF(Calculator!$D$6="Subto",IF(Calculator!$D$18&gt;150000,Calculator!$C$18,NA()),NA())</f>
        <v>#N/A</v>
      </c>
      <c r="C22" s="152" t="str">
        <f>IF(B22&lt;=5%,"Yes","No")</f>
        <v>#N/A</v>
      </c>
      <c r="D22" s="153"/>
      <c r="E22" s="154"/>
    </row>
    <row r="23">
      <c r="A23" s="156" t="s">
        <v>89</v>
      </c>
      <c r="B23" s="155" t="str">
        <f>IF(Calculator!$D$6="Subto",1-(Calculator!$D$20/Calculator!$B$4),NA())</f>
        <v>#N/A</v>
      </c>
      <c r="C23" s="152" t="str">
        <f>IF(B23&lt;=15%,"Yes","No")</f>
        <v>#N/A</v>
      </c>
      <c r="D23" s="153"/>
      <c r="E23" s="154"/>
    </row>
    <row r="24">
      <c r="A24" s="150" t="s">
        <v>70</v>
      </c>
      <c r="B24" s="155" t="str">
        <f>IF(Calculator!$D$6="Subto",Calculator!$G$12,NA())</f>
        <v>#N/A</v>
      </c>
      <c r="C24" s="152" t="str">
        <f>IF(B24&gt;=13%,"Yes","No")</f>
        <v>#N/A</v>
      </c>
      <c r="D24" s="153"/>
      <c r="E24" s="154"/>
    </row>
    <row r="25">
      <c r="A25" s="156" t="s">
        <v>71</v>
      </c>
      <c r="B25" s="155" t="str">
        <f>IF(Calculator!$D$6="Subto",Calculator!B19/Calculator!B3,NA())</f>
        <v>#N/A</v>
      </c>
      <c r="C25" s="152" t="str">
        <f t="shared" ref="C25:C26" si="2">IF(B25&lt;=15%,"Yes","No")</f>
        <v>#N/A</v>
      </c>
      <c r="D25" s="153"/>
      <c r="E25" s="154"/>
    </row>
    <row r="26">
      <c r="A26" s="156" t="s">
        <v>72</v>
      </c>
      <c r="B26" s="167" t="str">
        <f>IF(Calculator!$D$6="Subto",Calculator!$H$3,NA())</f>
        <v>#N/A</v>
      </c>
      <c r="C26" s="152" t="str">
        <f t="shared" si="2"/>
        <v>#N/A</v>
      </c>
      <c r="D26" s="153"/>
      <c r="E26" s="154"/>
    </row>
    <row r="27">
      <c r="A27" s="156" t="s">
        <v>74</v>
      </c>
      <c r="B27" s="157" t="str">
        <f>IF(Calculator!$D$6="Subto",Calculator!$B$21,NA())</f>
        <v>#N/A</v>
      </c>
      <c r="C27" s="152" t="str">
        <f>IF(B27&gt;=5,"Yes","No")</f>
        <v>#N/A</v>
      </c>
      <c r="D27" s="153"/>
      <c r="E27" s="154"/>
    </row>
    <row r="28">
      <c r="A28" s="159"/>
      <c r="B28" s="160" t="s">
        <v>90</v>
      </c>
      <c r="C28" s="160" t="s">
        <v>91</v>
      </c>
      <c r="D28" s="160" t="s">
        <v>79</v>
      </c>
      <c r="E28" s="168" t="s">
        <v>92</v>
      </c>
    </row>
    <row r="29">
      <c r="A29" s="150" t="s">
        <v>93</v>
      </c>
      <c r="B29" s="169" t="str">
        <f>IF(Calculator!$D$6="Subto",Calculator!$B$4*0.93,NA())</f>
        <v>#N/A</v>
      </c>
      <c r="C29" s="170" t="str">
        <f>IF(Calculator!$D$6="Subto",B29-Calculator!$D$20,NA())</f>
        <v>#N/A</v>
      </c>
      <c r="D29" s="171" t="str">
        <f>IF(Calculator!$D$6="Subto",C29/B29,NA())</f>
        <v>#N/A</v>
      </c>
      <c r="E29" s="172"/>
    </row>
    <row r="30">
      <c r="A30" s="162" t="s">
        <v>80</v>
      </c>
      <c r="B30" s="163" t="str">
        <f>IF(Calculator!$D$6="Subto",Calculator!$B$3*0.97,NA())</f>
        <v>#N/A</v>
      </c>
      <c r="C30" s="173" t="str">
        <f>IF(Calculator!$D$6="Subto",B30-Calculator!$D$20,NA())</f>
        <v>#N/A</v>
      </c>
      <c r="D30" s="174" t="str">
        <f>IF(Calculator!$D$6="Subto",C30/B30,NA())</f>
        <v>#N/A</v>
      </c>
      <c r="E30" s="175" t="str">
        <f>IF(Calculator!$D$6="Subto",C30-C29,NA())</f>
        <v>#N/A</v>
      </c>
    </row>
  </sheetData>
  <mergeCells count="3">
    <mergeCell ref="A1:E1"/>
    <mergeCell ref="F9:I12"/>
    <mergeCell ref="A14:E14"/>
  </mergeCells>
  <conditionalFormatting sqref="C3:C9 C16:C27">
    <cfRule type="cellIs" dxfId="3" priority="1" operator="equal">
      <formula>"No"</formula>
    </cfRule>
  </conditionalFormatting>
  <conditionalFormatting sqref="C3:C9 C16:C27">
    <cfRule type="cellIs" dxfId="4" priority="2" operator="equal">
      <formula>"YES"</formula>
    </cfRule>
  </conditionalFormatting>
  <conditionalFormatting sqref="B3:C9 B11:E11 B16:C31 D29:E31">
    <cfRule type="notContainsBlanks" dxfId="5" priority="3">
      <formula>LEN(TRIM(B3))&gt;0</formula>
    </cfRule>
  </conditionalFormatting>
  <drawing r:id="rId2"/>
  <legacyDrawing r:id="rId3"/>
</worksheet>
</file>