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/>
  <xr:revisionPtr revIDLastSave="0" documentId="8_{94BF57C0-3523-4516-A220-A8D50A9A94F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N6" i="1"/>
  <c r="N7" i="1"/>
  <c r="N8" i="1"/>
  <c r="N9" i="1"/>
  <c r="N10" i="1"/>
  <c r="N11" i="1"/>
  <c r="N12" i="1"/>
  <c r="N5" i="1"/>
  <c r="M12" i="1"/>
  <c r="M6" i="1"/>
  <c r="M7" i="1"/>
  <c r="M8" i="1"/>
  <c r="M9" i="1"/>
  <c r="M10" i="1"/>
  <c r="M11" i="1"/>
  <c r="M5" i="1"/>
  <c r="L6" i="1"/>
  <c r="L7" i="1"/>
  <c r="L8" i="1"/>
  <c r="L9" i="1"/>
  <c r="L10" i="1"/>
  <c r="L11" i="1"/>
  <c r="L12" i="1"/>
  <c r="L5" i="1"/>
  <c r="J5" i="1"/>
  <c r="J6" i="1"/>
  <c r="J7" i="1"/>
  <c r="J8" i="1"/>
  <c r="J9" i="1"/>
  <c r="J10" i="1"/>
  <c r="J11" i="1"/>
  <c r="J12" i="1"/>
  <c r="H5" i="1"/>
  <c r="H6" i="1"/>
  <c r="H7" i="1"/>
  <c r="H8" i="1"/>
  <c r="H9" i="1"/>
  <c r="H10" i="1"/>
  <c r="H11" i="1"/>
  <c r="H12" i="1"/>
  <c r="F5" i="1"/>
  <c r="F6" i="1"/>
  <c r="F7" i="1"/>
  <c r="F8" i="1"/>
  <c r="F9" i="1"/>
  <c r="F10" i="1"/>
  <c r="F11" i="1"/>
  <c r="F12" i="1"/>
  <c r="D13" i="1"/>
  <c r="E13" i="1"/>
  <c r="F13" i="1"/>
  <c r="G13" i="1"/>
  <c r="H13" i="1"/>
  <c r="I13" i="1"/>
  <c r="J13" i="1"/>
  <c r="K13" i="1"/>
  <c r="L13" i="1"/>
  <c r="M13" i="1" l="1"/>
</calcChain>
</file>

<file path=xl/sharedStrings.xml><?xml version="1.0" encoding="utf-8"?>
<sst xmlns="http://schemas.openxmlformats.org/spreadsheetml/2006/main" count="40" uniqueCount="28">
  <si>
    <t>Month</t>
  </si>
  <si>
    <t>BUDGET</t>
  </si>
  <si>
    <t>January</t>
  </si>
  <si>
    <t>January Over Budget</t>
  </si>
  <si>
    <t>February</t>
  </si>
  <si>
    <t>February Over Budget</t>
  </si>
  <si>
    <t>March</t>
  </si>
  <si>
    <t>March Over Budget</t>
  </si>
  <si>
    <t>April</t>
  </si>
  <si>
    <t>April Over Budget</t>
  </si>
  <si>
    <t>Average Real Spending</t>
  </si>
  <si>
    <t>Total Over Budget</t>
  </si>
  <si>
    <t>Income</t>
  </si>
  <si>
    <t>Rent</t>
  </si>
  <si>
    <t>Utilities</t>
  </si>
  <si>
    <t>Household+Laundry+Work</t>
  </si>
  <si>
    <t>Subscriptions</t>
  </si>
  <si>
    <t>Pharmacy + Health</t>
  </si>
  <si>
    <t>Grocery</t>
  </si>
  <si>
    <t>Eating Out</t>
  </si>
  <si>
    <t>Non-food fun spending</t>
  </si>
  <si>
    <t>Gifts, Hosting</t>
  </si>
  <si>
    <t>total spent</t>
  </si>
  <si>
    <t>Also track average over budget spending in another pie chart</t>
  </si>
  <si>
    <t>Household</t>
  </si>
  <si>
    <t>Health</t>
  </si>
  <si>
    <t>Non-food fun</t>
  </si>
  <si>
    <t>I conclude from this budget that my rent is too high and food is expensive!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</si>
</sst>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_([$$-409]* #,##0.00_);_([$$-409]* \(#,##0.00\);_([$$-409]* &quot;-&quot;??_);_(@_)"/>
  </numFmts>
  <fonts count="6">
    <font>
      <sz val="11"/>
      <color theme="1"/>
      <name val="Aptos Narrow"/>
      <family val="2"/>
      <scheme val="minor"/>
    </font>
    <font>
      <sz val="10"/>
      <color theme="1"/>
      <name val="Arial"/>
      <charset val="1"/>
    </font>
    <font>
      <b/>
      <sz val="10"/>
      <color theme="1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9C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58E8E"/>
        <bgColor indexed="64"/>
      </patternFill>
    </fill>
    <fill>
      <patternFill patternType="solid">
        <fgColor rgb="FFFCE3E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0" fillId="2" borderId="0" xfId="0" applyFill="1"/>
    <xf numFmtId="0" fontId="2" fillId="0" borderId="7" xfId="0" applyFont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3" borderId="3" xfId="0" applyFont="1" applyFill="1" applyBorder="1" applyAlignment="1">
      <alignment readingOrder="1"/>
    </xf>
    <xf numFmtId="164" fontId="3" fillId="3" borderId="6" xfId="0" applyNumberFormat="1" applyFont="1" applyFill="1" applyBorder="1" applyAlignment="1">
      <alignment readingOrder="1"/>
    </xf>
    <xf numFmtId="164" fontId="4" fillId="3" borderId="4" xfId="0" applyNumberFormat="1" applyFont="1" applyFill="1" applyBorder="1" applyAlignment="1">
      <alignment readingOrder="1"/>
    </xf>
    <xf numFmtId="164" fontId="4" fillId="3" borderId="8" xfId="0" applyNumberFormat="1" applyFont="1" applyFill="1" applyBorder="1" applyAlignment="1">
      <alignment readingOrder="1"/>
    </xf>
    <xf numFmtId="164" fontId="4" fillId="3" borderId="9" xfId="0" applyNumberFormat="1" applyFont="1" applyFill="1" applyBorder="1" applyAlignment="1">
      <alignment readingOrder="1"/>
    </xf>
    <xf numFmtId="0" fontId="1" fillId="4" borderId="3" xfId="0" applyFont="1" applyFill="1" applyBorder="1" applyAlignment="1">
      <alignment readingOrder="1"/>
    </xf>
    <xf numFmtId="164" fontId="4" fillId="4" borderId="6" xfId="0" applyNumberFormat="1" applyFont="1" applyFill="1" applyBorder="1" applyAlignment="1">
      <alignment readingOrder="1"/>
    </xf>
    <xf numFmtId="164" fontId="4" fillId="4" borderId="4" xfId="0" applyNumberFormat="1" applyFont="1" applyFill="1" applyBorder="1" applyAlignment="1">
      <alignment readingOrder="1"/>
    </xf>
    <xf numFmtId="164" fontId="4" fillId="4" borderId="8" xfId="0" applyNumberFormat="1" applyFont="1" applyFill="1" applyBorder="1" applyAlignment="1">
      <alignment readingOrder="1"/>
    </xf>
    <xf numFmtId="164" fontId="4" fillId="4" borderId="9" xfId="0" applyNumberFormat="1" applyFont="1" applyFill="1" applyBorder="1" applyAlignment="1">
      <alignment readingOrder="1"/>
    </xf>
    <xf numFmtId="0" fontId="1" fillId="5" borderId="3" xfId="0" applyFont="1" applyFill="1" applyBorder="1" applyAlignment="1">
      <alignment readingOrder="1"/>
    </xf>
    <xf numFmtId="164" fontId="4" fillId="5" borderId="6" xfId="0" applyNumberFormat="1" applyFont="1" applyFill="1" applyBorder="1" applyAlignment="1">
      <alignment readingOrder="1"/>
    </xf>
    <xf numFmtId="164" fontId="4" fillId="5" borderId="4" xfId="0" applyNumberFormat="1" applyFont="1" applyFill="1" applyBorder="1" applyAlignment="1">
      <alignment readingOrder="1"/>
    </xf>
    <xf numFmtId="164" fontId="3" fillId="5" borderId="4" xfId="0" applyNumberFormat="1" applyFont="1" applyFill="1" applyBorder="1" applyAlignment="1">
      <alignment readingOrder="1"/>
    </xf>
    <xf numFmtId="164" fontId="4" fillId="5" borderId="8" xfId="0" applyNumberFormat="1" applyFont="1" applyFill="1" applyBorder="1" applyAlignment="1">
      <alignment readingOrder="1"/>
    </xf>
    <xf numFmtId="164" fontId="3" fillId="5" borderId="9" xfId="0" applyNumberFormat="1" applyFont="1" applyFill="1" applyBorder="1" applyAlignment="1">
      <alignment readingOrder="1"/>
    </xf>
    <xf numFmtId="0" fontId="2" fillId="6" borderId="3" xfId="0" applyFont="1" applyFill="1" applyBorder="1" applyAlignment="1">
      <alignment readingOrder="1"/>
    </xf>
    <xf numFmtId="164" fontId="3" fillId="6" borderId="6" xfId="0" applyNumberFormat="1" applyFont="1" applyFill="1" applyBorder="1" applyAlignment="1">
      <alignment readingOrder="1"/>
    </xf>
    <xf numFmtId="164" fontId="4" fillId="6" borderId="4" xfId="0" applyNumberFormat="1" applyFont="1" applyFill="1" applyBorder="1" applyAlignment="1">
      <alignment readingOrder="1"/>
    </xf>
    <xf numFmtId="164" fontId="4" fillId="6" borderId="8" xfId="0" applyNumberFormat="1" applyFont="1" applyFill="1" applyBorder="1" applyAlignment="1">
      <alignment readingOrder="1"/>
    </xf>
    <xf numFmtId="164" fontId="4" fillId="6" borderId="9" xfId="0" applyNumberFormat="1" applyFont="1" applyFill="1" applyBorder="1" applyAlignment="1">
      <alignment readingOrder="1"/>
    </xf>
    <xf numFmtId="0" fontId="1" fillId="7" borderId="3" xfId="0" applyFont="1" applyFill="1" applyBorder="1" applyAlignment="1">
      <alignment readingOrder="1"/>
    </xf>
    <xf numFmtId="164" fontId="4" fillId="7" borderId="6" xfId="0" applyNumberFormat="1" applyFont="1" applyFill="1" applyBorder="1" applyAlignment="1">
      <alignment readingOrder="1"/>
    </xf>
    <xf numFmtId="164" fontId="4" fillId="7" borderId="4" xfId="0" applyNumberFormat="1" applyFont="1" applyFill="1" applyBorder="1" applyAlignment="1">
      <alignment readingOrder="1"/>
    </xf>
    <xf numFmtId="164" fontId="4" fillId="7" borderId="8" xfId="0" applyNumberFormat="1" applyFont="1" applyFill="1" applyBorder="1" applyAlignment="1">
      <alignment readingOrder="1"/>
    </xf>
    <xf numFmtId="164" fontId="4" fillId="7" borderId="9" xfId="0" applyNumberFormat="1" applyFont="1" applyFill="1" applyBorder="1" applyAlignment="1">
      <alignment readingOrder="1"/>
    </xf>
    <xf numFmtId="164" fontId="0" fillId="0" borderId="0" xfId="0" applyNumberFormat="1"/>
    <xf numFmtId="0" fontId="2" fillId="2" borderId="9" xfId="0" applyFont="1" applyFill="1" applyBorder="1" applyAlignment="1">
      <alignment readingOrder="1"/>
    </xf>
    <xf numFmtId="6" fontId="1" fillId="3" borderId="9" xfId="0" applyNumberFormat="1" applyFont="1" applyFill="1" applyBorder="1" applyAlignment="1">
      <alignment readingOrder="1"/>
    </xf>
    <xf numFmtId="164" fontId="1" fillId="6" borderId="9" xfId="0" applyNumberFormat="1" applyFont="1" applyFill="1" applyBorder="1" applyAlignment="1">
      <alignment readingOrder="1"/>
    </xf>
    <xf numFmtId="164" fontId="1" fillId="4" borderId="9" xfId="0" applyNumberFormat="1" applyFont="1" applyFill="1" applyBorder="1" applyAlignment="1">
      <alignment readingOrder="1"/>
    </xf>
    <xf numFmtId="164" fontId="1" fillId="7" borderId="9" xfId="0" applyNumberFormat="1" applyFont="1" applyFill="1" applyBorder="1" applyAlignment="1">
      <alignment readingOrder="1"/>
    </xf>
    <xf numFmtId="164" fontId="1" fillId="5" borderId="9" xfId="0" applyNumberFormat="1" applyFont="1" applyFill="1" applyBorder="1" applyAlignment="1">
      <alignment readingOrder="1"/>
    </xf>
    <xf numFmtId="164" fontId="0" fillId="8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5" fillId="2" borderId="1" xfId="0" applyFont="1" applyFill="1" applyBorder="1"/>
    <xf numFmtId="164" fontId="0" fillId="9" borderId="1" xfId="0" applyNumberForma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58E8E"/>
      <color rgb="FFFCE3E3"/>
      <color rgb="FFFFF9C7"/>
      <color rgb="FFF0D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81-4D3B-818E-D5BF5FAB77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81-4D3B-818E-D5BF5FAB77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81-4D3B-818E-D5BF5FAB77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81-4D3B-818E-D5BF5FAB77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81-4D3B-818E-D5BF5FAB777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81-4D3B-818E-D5BF5FAB777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81-4D3B-818E-D5BF5FAB777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81-4D3B-818E-D5BF5FAB777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81-4D3B-818E-D5BF5FAB77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BFBFB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Sheet1!$C$20:$C$28</c:f>
              <c:strCache>
                <c:ptCount val="9"/>
                <c:pt idx="0">
                  <c:v>Rent</c:v>
                </c:pt>
                <c:pt idx="1">
                  <c:v>Utilities</c:v>
                </c:pt>
                <c:pt idx="2">
                  <c:v>Household</c:v>
                </c:pt>
                <c:pt idx="3">
                  <c:v>Subscriptions</c:v>
                </c:pt>
                <c:pt idx="4">
                  <c:v>Health</c:v>
                </c:pt>
                <c:pt idx="5">
                  <c:v>Grocery</c:v>
                </c:pt>
                <c:pt idx="6">
                  <c:v>Eating Out</c:v>
                </c:pt>
                <c:pt idx="7">
                  <c:v>Non-food fun</c:v>
                </c:pt>
                <c:pt idx="8">
                  <c:v>Gifts, Hosting</c:v>
                </c:pt>
              </c:strCache>
            </c:strRef>
          </c:cat>
          <c:val>
            <c:numRef>
              <c:f>Sheet1!$D$20:$D$28</c:f>
              <c:numCache>
                <c:formatCode>General</c:formatCode>
                <c:ptCount val="9"/>
                <c:pt idx="0">
                  <c:v>1875</c:v>
                </c:pt>
                <c:pt idx="1">
                  <c:v>91.25</c:v>
                </c:pt>
                <c:pt idx="2">
                  <c:v>105.75</c:v>
                </c:pt>
                <c:pt idx="3">
                  <c:v>68</c:v>
                </c:pt>
                <c:pt idx="4">
                  <c:v>492.25</c:v>
                </c:pt>
                <c:pt idx="5">
                  <c:v>850.25</c:v>
                </c:pt>
                <c:pt idx="6">
                  <c:v>427.75</c:v>
                </c:pt>
                <c:pt idx="7">
                  <c:v>250.5</c:v>
                </c:pt>
                <c:pt idx="8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E-441E-9046-563C3D00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Over-Spending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E0-40D7-A8C9-F1F7E33DF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E0-40D7-A8C9-F1F7E33DF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E0-40D7-A8C9-F1F7E33DF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E0-40D7-A8C9-F1F7E33DF2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E0-40D7-A8C9-F1F7E33DF26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E0-40D7-A8C9-F1F7E33DF26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E0-40D7-A8C9-F1F7E33DF26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FE0-40D7-A8C9-F1F7E33DF2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BFBFB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Sheet1!$K$19:$K$26</c:f>
              <c:strCache>
                <c:ptCount val="8"/>
                <c:pt idx="1">
                  <c:v>Household</c:v>
                </c:pt>
                <c:pt idx="3">
                  <c:v>Health</c:v>
                </c:pt>
                <c:pt idx="4">
                  <c:v>Grocery</c:v>
                </c:pt>
                <c:pt idx="5">
                  <c:v>Eating Out</c:v>
                </c:pt>
                <c:pt idx="6">
                  <c:v>Non-food fun</c:v>
                </c:pt>
                <c:pt idx="7">
                  <c:v>Gifts, Hosting</c:v>
                </c:pt>
              </c:strCache>
            </c:strRef>
          </c:cat>
          <c:val>
            <c:numRef>
              <c:f>Sheet1!$L$19:$L$26</c:f>
              <c:numCache>
                <c:formatCode>_([$$-409]* #,##0.00_);_([$$-409]* \(#,##0.00\);_([$$-409]* "-"??_);_(@_)</c:formatCode>
                <c:ptCount val="8"/>
                <c:pt idx="1">
                  <c:v>165</c:v>
                </c:pt>
                <c:pt idx="3">
                  <c:v>369</c:v>
                </c:pt>
                <c:pt idx="4">
                  <c:v>1078</c:v>
                </c:pt>
                <c:pt idx="5">
                  <c:v>646</c:v>
                </c:pt>
                <c:pt idx="6">
                  <c:v>452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5-4C47-B2D2-73B1AA538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8</xdr:col>
      <xdr:colOff>495300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545886-F763-C45B-7E5F-FC9A8F682271}"/>
            </a:ext>
            <a:ext uri="{147F2762-F138-4A5C-976F-8EAC2B608ADB}">
              <a16:predDERef xmlns:a16="http://schemas.microsoft.com/office/drawing/2014/main" pred="{CE687D66-1D90-9B40-7683-6BF0F7A59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14</xdr:row>
      <xdr:rowOff>95250</xdr:rowOff>
    </xdr:from>
    <xdr:to>
      <xdr:col>18</xdr:col>
      <xdr:colOff>552450</xdr:colOff>
      <xdr:row>49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26A899-7221-9A7B-0593-3728E5643AC5}"/>
            </a:ext>
            <a:ext uri="{147F2762-F138-4A5C-976F-8EAC2B608ADB}">
              <a16:predDERef xmlns:a16="http://schemas.microsoft.com/office/drawing/2014/main" pred="{7B545886-F763-C45B-7E5F-FC9A8F682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N54"/>
  <sheetViews>
    <sheetView tabSelected="1" topLeftCell="A15" workbookViewId="0">
      <selection activeCell="E65" sqref="E65"/>
    </sheetView>
  </sheetViews>
  <sheetFormatPr defaultRowHeight="15"/>
  <cols>
    <col min="2" max="2" width="1.85546875" customWidth="1"/>
    <col min="3" max="3" width="26.5703125" customWidth="1"/>
    <col min="4" max="4" width="17.7109375" customWidth="1"/>
    <col min="5" max="5" width="16.42578125" customWidth="1"/>
    <col min="6" max="6" width="19.85546875" customWidth="1"/>
    <col min="7" max="7" width="14.5703125" customWidth="1"/>
    <col min="8" max="8" width="21.85546875" customWidth="1"/>
    <col min="9" max="9" width="10.42578125" bestFit="1" customWidth="1"/>
    <col min="10" max="10" width="19.7109375" customWidth="1"/>
    <col min="11" max="11" width="16.5703125" customWidth="1"/>
    <col min="12" max="12" width="17.28515625" customWidth="1"/>
    <col min="13" max="13" width="24.140625" customWidth="1"/>
    <col min="14" max="14" width="19.5703125" customWidth="1"/>
  </cols>
  <sheetData>
    <row r="2" spans="3:14">
      <c r="C2" s="1" t="s">
        <v>0</v>
      </c>
      <c r="D2" s="3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5" t="s">
        <v>8</v>
      </c>
      <c r="L2" s="6" t="s">
        <v>9</v>
      </c>
      <c r="M2" s="34" t="s">
        <v>10</v>
      </c>
      <c r="N2" s="43" t="s">
        <v>11</v>
      </c>
    </row>
    <row r="3" spans="3:14">
      <c r="C3" s="7" t="s">
        <v>12</v>
      </c>
      <c r="D3" s="8"/>
      <c r="E3" s="9">
        <v>3770</v>
      </c>
      <c r="F3" s="9"/>
      <c r="G3" s="9">
        <v>3850</v>
      </c>
      <c r="H3" s="9"/>
      <c r="I3" s="9">
        <v>4527</v>
      </c>
      <c r="J3" s="9"/>
      <c r="K3" s="10">
        <v>3878</v>
      </c>
      <c r="L3" s="11"/>
      <c r="M3" s="35"/>
      <c r="N3" s="41"/>
    </row>
    <row r="4" spans="3:14">
      <c r="C4" s="23" t="s">
        <v>13</v>
      </c>
      <c r="D4" s="24">
        <v>1875</v>
      </c>
      <c r="E4" s="24">
        <v>1875</v>
      </c>
      <c r="F4" s="25"/>
      <c r="G4" s="25">
        <v>1875</v>
      </c>
      <c r="H4" s="25"/>
      <c r="I4" s="25">
        <v>1875</v>
      </c>
      <c r="J4" s="25"/>
      <c r="K4" s="26">
        <v>1875</v>
      </c>
      <c r="L4" s="27"/>
      <c r="M4" s="36">
        <v>1875</v>
      </c>
      <c r="N4" s="41"/>
    </row>
    <row r="5" spans="3:14">
      <c r="C5" s="12" t="s">
        <v>14</v>
      </c>
      <c r="D5" s="13">
        <v>90</v>
      </c>
      <c r="E5" s="14">
        <v>91</v>
      </c>
      <c r="F5" s="14">
        <f>IF(E5&gt;D5,E5-D5,)</f>
        <v>1</v>
      </c>
      <c r="G5" s="14">
        <v>89</v>
      </c>
      <c r="H5" s="14">
        <f>IF(G5&gt;D5,G5-D5,)</f>
        <v>0</v>
      </c>
      <c r="I5" s="14">
        <v>96</v>
      </c>
      <c r="J5" s="14">
        <f>IF(I5&gt;D5,I5-D5,)</f>
        <v>6</v>
      </c>
      <c r="K5" s="15">
        <v>89</v>
      </c>
      <c r="L5" s="16">
        <f>IF(K5&gt;D5,K5-D5,)</f>
        <v>0</v>
      </c>
      <c r="M5" s="37">
        <f>AVERAGE(E5,G5,I5,K5)</f>
        <v>91.25</v>
      </c>
      <c r="N5" s="44">
        <f>F5+H5+J5+L5</f>
        <v>7</v>
      </c>
    </row>
    <row r="6" spans="3:14">
      <c r="C6" s="28" t="s">
        <v>15</v>
      </c>
      <c r="D6" s="29">
        <v>100</v>
      </c>
      <c r="E6" s="30">
        <v>63</v>
      </c>
      <c r="F6" s="30">
        <f t="shared" ref="F6:F12" si="0">IF(E6&gt;D6,E6-D6,)</f>
        <v>0</v>
      </c>
      <c r="G6" s="30">
        <v>50</v>
      </c>
      <c r="H6" s="30">
        <f t="shared" ref="H6:H12" si="1">IF(G6&gt;D6,G6-D6,)</f>
        <v>0</v>
      </c>
      <c r="I6" s="30">
        <v>265</v>
      </c>
      <c r="J6" s="30">
        <f t="shared" ref="J6:J12" si="2">IF(I6&gt;D6,I6-D6,)</f>
        <v>165</v>
      </c>
      <c r="K6" s="31">
        <v>45</v>
      </c>
      <c r="L6" s="32">
        <f t="shared" ref="L6:L12" si="3">IF(K6&gt;D6,K6-D6,)</f>
        <v>0</v>
      </c>
      <c r="M6" s="38">
        <f t="shared" ref="M6:M11" si="4">AVERAGE(E6,G6,I6,K6)</f>
        <v>105.75</v>
      </c>
      <c r="N6" s="44">
        <f t="shared" ref="N6:N13" si="5">F6+H6+J6+L6</f>
        <v>165</v>
      </c>
    </row>
    <row r="7" spans="3:14">
      <c r="C7" s="12" t="s">
        <v>16</v>
      </c>
      <c r="D7" s="13">
        <v>80</v>
      </c>
      <c r="E7" s="14">
        <v>64</v>
      </c>
      <c r="F7" s="14">
        <f t="shared" si="0"/>
        <v>0</v>
      </c>
      <c r="G7" s="14">
        <v>78</v>
      </c>
      <c r="H7" s="14">
        <f t="shared" si="1"/>
        <v>0</v>
      </c>
      <c r="I7" s="14">
        <v>65</v>
      </c>
      <c r="J7" s="14">
        <f t="shared" si="2"/>
        <v>0</v>
      </c>
      <c r="K7" s="15">
        <v>65</v>
      </c>
      <c r="L7" s="16">
        <f t="shared" si="3"/>
        <v>0</v>
      </c>
      <c r="M7" s="37">
        <f t="shared" si="4"/>
        <v>68</v>
      </c>
      <c r="N7" s="42">
        <f t="shared" si="5"/>
        <v>0</v>
      </c>
    </row>
    <row r="8" spans="3:14">
      <c r="C8" s="28" t="s">
        <v>17</v>
      </c>
      <c r="D8" s="29">
        <v>400</v>
      </c>
      <c r="E8" s="30">
        <v>454</v>
      </c>
      <c r="F8" s="30">
        <f t="shared" si="0"/>
        <v>54</v>
      </c>
      <c r="G8" s="30">
        <v>589</v>
      </c>
      <c r="H8" s="30">
        <f t="shared" si="1"/>
        <v>189</v>
      </c>
      <c r="I8" s="30">
        <v>452</v>
      </c>
      <c r="J8" s="30">
        <f t="shared" si="2"/>
        <v>52</v>
      </c>
      <c r="K8" s="31">
        <v>474</v>
      </c>
      <c r="L8" s="32">
        <f t="shared" si="3"/>
        <v>74</v>
      </c>
      <c r="M8" s="38">
        <f t="shared" si="4"/>
        <v>492.25</v>
      </c>
      <c r="N8" s="44">
        <f t="shared" si="5"/>
        <v>369</v>
      </c>
    </row>
    <row r="9" spans="3:14">
      <c r="C9" s="12" t="s">
        <v>18</v>
      </c>
      <c r="D9" s="13">
        <v>600</v>
      </c>
      <c r="E9" s="14">
        <v>523</v>
      </c>
      <c r="F9" s="14">
        <f t="shared" si="0"/>
        <v>0</v>
      </c>
      <c r="G9" s="14">
        <v>983</v>
      </c>
      <c r="H9" s="14">
        <f t="shared" si="1"/>
        <v>383</v>
      </c>
      <c r="I9" s="14">
        <v>940</v>
      </c>
      <c r="J9" s="14">
        <f t="shared" si="2"/>
        <v>340</v>
      </c>
      <c r="K9" s="15">
        <v>955</v>
      </c>
      <c r="L9" s="16">
        <f t="shared" si="3"/>
        <v>355</v>
      </c>
      <c r="M9" s="37">
        <f t="shared" si="4"/>
        <v>850.25</v>
      </c>
      <c r="N9" s="44">
        <f t="shared" si="5"/>
        <v>1078</v>
      </c>
    </row>
    <row r="10" spans="3:14">
      <c r="C10" s="28" t="s">
        <v>19</v>
      </c>
      <c r="D10" s="29">
        <v>300</v>
      </c>
      <c r="E10" s="30">
        <v>663</v>
      </c>
      <c r="F10" s="30">
        <f t="shared" si="0"/>
        <v>363</v>
      </c>
      <c r="G10" s="30">
        <v>165</v>
      </c>
      <c r="H10" s="30">
        <f t="shared" si="1"/>
        <v>0</v>
      </c>
      <c r="I10" s="30">
        <v>537</v>
      </c>
      <c r="J10" s="30">
        <f t="shared" si="2"/>
        <v>237</v>
      </c>
      <c r="K10" s="31">
        <v>346</v>
      </c>
      <c r="L10" s="32">
        <f t="shared" si="3"/>
        <v>46</v>
      </c>
      <c r="M10" s="38">
        <f t="shared" si="4"/>
        <v>427.75</v>
      </c>
      <c r="N10" s="44">
        <f t="shared" si="5"/>
        <v>646</v>
      </c>
    </row>
    <row r="11" spans="3:14">
      <c r="C11" s="12" t="s">
        <v>20</v>
      </c>
      <c r="D11" s="13">
        <v>150</v>
      </c>
      <c r="E11" s="14">
        <v>100</v>
      </c>
      <c r="F11" s="14">
        <f t="shared" si="0"/>
        <v>0</v>
      </c>
      <c r="G11" s="14">
        <v>169</v>
      </c>
      <c r="H11" s="14">
        <f t="shared" si="1"/>
        <v>19</v>
      </c>
      <c r="I11" s="14">
        <v>411</v>
      </c>
      <c r="J11" s="14">
        <f t="shared" si="2"/>
        <v>261</v>
      </c>
      <c r="K11" s="15">
        <v>322</v>
      </c>
      <c r="L11" s="16">
        <f t="shared" si="3"/>
        <v>172</v>
      </c>
      <c r="M11" s="37">
        <f t="shared" si="4"/>
        <v>250.5</v>
      </c>
      <c r="N11" s="44">
        <f t="shared" si="5"/>
        <v>452</v>
      </c>
    </row>
    <row r="12" spans="3:14">
      <c r="C12" s="28" t="s">
        <v>21</v>
      </c>
      <c r="D12" s="29">
        <v>100</v>
      </c>
      <c r="E12" s="30">
        <v>50</v>
      </c>
      <c r="F12" s="30">
        <f t="shared" si="0"/>
        <v>0</v>
      </c>
      <c r="G12" s="30">
        <v>140</v>
      </c>
      <c r="H12" s="30">
        <f t="shared" si="1"/>
        <v>40</v>
      </c>
      <c r="I12" s="30">
        <v>50</v>
      </c>
      <c r="J12" s="30">
        <f t="shared" si="2"/>
        <v>0</v>
      </c>
      <c r="K12" s="31">
        <v>78</v>
      </c>
      <c r="L12" s="32">
        <f t="shared" si="3"/>
        <v>0</v>
      </c>
      <c r="M12" s="38">
        <f>AVERAGE(E12,G12,I12,K12)</f>
        <v>79.5</v>
      </c>
      <c r="N12" s="44">
        <f t="shared" si="5"/>
        <v>40</v>
      </c>
    </row>
    <row r="13" spans="3:14">
      <c r="C13" s="17" t="s">
        <v>22</v>
      </c>
      <c r="D13" s="18">
        <f>SUM(D4:D12)</f>
        <v>3695</v>
      </c>
      <c r="E13" s="19">
        <f>SUM(E4:E12)</f>
        <v>3883</v>
      </c>
      <c r="F13" s="20">
        <f t="shared" ref="F13:L13" si="6">SUM(F4:F12)</f>
        <v>418</v>
      </c>
      <c r="G13" s="19">
        <f t="shared" si="6"/>
        <v>4138</v>
      </c>
      <c r="H13" s="20">
        <f t="shared" si="6"/>
        <v>631</v>
      </c>
      <c r="I13" s="19">
        <f t="shared" si="6"/>
        <v>4691</v>
      </c>
      <c r="J13" s="20">
        <f t="shared" si="6"/>
        <v>1061</v>
      </c>
      <c r="K13" s="21">
        <f t="shared" si="6"/>
        <v>4249</v>
      </c>
      <c r="L13" s="22">
        <f t="shared" si="6"/>
        <v>647</v>
      </c>
      <c r="M13" s="39">
        <f>AVERAGE(E13,G13,I13,K13)</f>
        <v>4240.25</v>
      </c>
      <c r="N13" s="40">
        <f t="shared" si="5"/>
        <v>2757</v>
      </c>
    </row>
    <row r="14" spans="3:14">
      <c r="M14" s="4"/>
    </row>
    <row r="15" spans="3:14">
      <c r="M15" s="4"/>
    </row>
    <row r="17" spans="3:12">
      <c r="E17" t="s">
        <v>23</v>
      </c>
    </row>
    <row r="18" spans="3:12">
      <c r="L18" s="33"/>
    </row>
    <row r="19" spans="3:12">
      <c r="K19" s="12"/>
      <c r="L19" s="33"/>
    </row>
    <row r="20" spans="3:12">
      <c r="C20" s="23" t="s">
        <v>13</v>
      </c>
      <c r="D20">
        <v>1875</v>
      </c>
      <c r="K20" s="28" t="s">
        <v>24</v>
      </c>
      <c r="L20" s="33">
        <v>165</v>
      </c>
    </row>
    <row r="21" spans="3:12">
      <c r="C21" s="12" t="s">
        <v>14</v>
      </c>
      <c r="D21">
        <v>91.25</v>
      </c>
      <c r="K21" s="12"/>
      <c r="L21" s="33"/>
    </row>
    <row r="22" spans="3:12">
      <c r="C22" s="28" t="s">
        <v>24</v>
      </c>
      <c r="D22">
        <v>105.75</v>
      </c>
      <c r="K22" s="28" t="s">
        <v>25</v>
      </c>
      <c r="L22" s="33">
        <v>369</v>
      </c>
    </row>
    <row r="23" spans="3:12">
      <c r="C23" s="12" t="s">
        <v>16</v>
      </c>
      <c r="D23">
        <v>68</v>
      </c>
      <c r="K23" s="12" t="s">
        <v>18</v>
      </c>
      <c r="L23" s="33">
        <v>1078</v>
      </c>
    </row>
    <row r="24" spans="3:12">
      <c r="C24" s="28" t="s">
        <v>25</v>
      </c>
      <c r="D24">
        <v>492.25</v>
      </c>
      <c r="K24" s="28" t="s">
        <v>19</v>
      </c>
      <c r="L24" s="33">
        <v>646</v>
      </c>
    </row>
    <row r="25" spans="3:12">
      <c r="C25" s="12" t="s">
        <v>18</v>
      </c>
      <c r="D25">
        <v>850.25</v>
      </c>
      <c r="K25" s="12" t="s">
        <v>26</v>
      </c>
      <c r="L25" s="33">
        <v>452</v>
      </c>
    </row>
    <row r="26" spans="3:12">
      <c r="C26" s="28" t="s">
        <v>19</v>
      </c>
      <c r="D26">
        <v>427.75</v>
      </c>
      <c r="K26" s="28" t="s">
        <v>21</v>
      </c>
      <c r="L26" s="33">
        <v>40</v>
      </c>
    </row>
    <row r="27" spans="3:12">
      <c r="C27" s="12" t="s">
        <v>26</v>
      </c>
      <c r="D27">
        <v>250.5</v>
      </c>
      <c r="K27" s="17"/>
      <c r="L27">
        <v>2757</v>
      </c>
    </row>
    <row r="28" spans="3:12">
      <c r="C28" s="28" t="s">
        <v>21</v>
      </c>
      <c r="D28">
        <v>79.5</v>
      </c>
    </row>
    <row r="54" spans="3:3">
      <c r="C54" t="s">
        <v>27</v>
      </c>
    </row>
  </sheetData>
  <conditionalFormatting sqref="F5:F12">
    <cfRule type="cellIs" dxfId="3" priority="4" operator="notEqual">
      <formula>0</formula>
    </cfRule>
  </conditionalFormatting>
  <conditionalFormatting sqref="H5:H12">
    <cfRule type="cellIs" dxfId="2" priority="3" operator="notEqual">
      <formula>0</formula>
    </cfRule>
  </conditionalFormatting>
  <conditionalFormatting sqref="J5:J12">
    <cfRule type="cellIs" dxfId="1" priority="2" operator="notEqual">
      <formula>0</formula>
    </cfRule>
  </conditionalFormatting>
  <conditionalFormatting sqref="L5:L12">
    <cfRule type="cellIs" dxfId="0" priority="1" operator="not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2024-06-14T20:10:48Z</dcterms:created>
  <dcterms:modified xsi:type="dcterms:W3CDTF">2024-06-15T17:47:02Z</dcterms:modified>
  <cp:category/>
  <cp:contentStatus/>
</cp:coreProperties>
</file>