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Lab\NHEERL_MEA\Project - DNT  False Negatives\20210818_False Negatives_Acute\"/>
    </mc:Choice>
  </mc:AlternateContent>
  <xr:revisionPtr revIDLastSave="0" documentId="13_ncr:1_{31785216-EB68-45D4-A4D5-83778E5CFBEE}" xr6:coauthVersionLast="47" xr6:coauthVersionMax="47" xr10:uidLastSave="{00000000-0000-0000-0000-000000000000}"/>
  <bookViews>
    <workbookView xWindow="28680" yWindow="-120" windowWidth="19440" windowHeight="15000" tabRatio="713" activeTab="6" xr2:uid="{7A68F146-9019-4BDB-AE9D-B4333C7184D3}"/>
  </bookViews>
  <sheets>
    <sheet name="Plate 1" sheetId="1" r:id="rId1"/>
    <sheet name="Plate 2" sheetId="9" r:id="rId2"/>
    <sheet name="Plate 3" sheetId="10" r:id="rId3"/>
    <sheet name="CellTiter Blue" sheetId="6" r:id="rId4"/>
    <sheet name="LDH" sheetId="5" r:id="rId5"/>
    <sheet name="Dosing Plate" sheetId="7" r:id="rId6"/>
    <sheet name="Key" sheetId="20" r:id="rId7"/>
    <sheet name="Data Check" sheetId="18" r:id="rId8"/>
  </sheets>
  <definedNames>
    <definedName name="_xlnm.Print_Area" localSheetId="5">'Dosing Plate'!$A$1:$S$31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0" l="1"/>
  <c r="C5" i="7" l="1"/>
  <c r="C6" i="7"/>
  <c r="C15" i="7" s="1"/>
  <c r="C7" i="7"/>
  <c r="C8" i="7"/>
  <c r="C9" i="7"/>
  <c r="C10" i="7"/>
  <c r="D5" i="7"/>
  <c r="E5" i="7"/>
  <c r="F5" i="7"/>
  <c r="G5" i="7"/>
  <c r="H5" i="7"/>
  <c r="I5" i="7"/>
  <c r="D6" i="7"/>
  <c r="E6" i="7"/>
  <c r="F6" i="7"/>
  <c r="G6" i="7"/>
  <c r="H6" i="7"/>
  <c r="I6" i="7"/>
  <c r="D7" i="7"/>
  <c r="E7" i="7"/>
  <c r="F7" i="7"/>
  <c r="G7" i="7"/>
  <c r="H7" i="7"/>
  <c r="I7" i="7"/>
  <c r="D8" i="7"/>
  <c r="E8" i="7"/>
  <c r="F8" i="7"/>
  <c r="G8" i="7"/>
  <c r="H8" i="7"/>
  <c r="I8" i="7"/>
  <c r="D9" i="7"/>
  <c r="E9" i="7"/>
  <c r="F9" i="7"/>
  <c r="G9" i="7"/>
  <c r="H9" i="7"/>
  <c r="I9" i="7"/>
  <c r="D10" i="7"/>
  <c r="E10" i="7"/>
  <c r="F10" i="7"/>
  <c r="G10" i="7"/>
  <c r="H10" i="7"/>
  <c r="I10" i="7"/>
  <c r="J28" i="7" l="1"/>
  <c r="J29" i="7"/>
  <c r="J30" i="7"/>
  <c r="J25" i="7"/>
  <c r="J26" i="7"/>
  <c r="J27" i="7"/>
  <c r="J20" i="7"/>
  <c r="J18" i="7"/>
  <c r="J19" i="7"/>
  <c r="J15" i="7"/>
  <c r="J16" i="7"/>
  <c r="J17" i="7"/>
  <c r="I19" i="7"/>
  <c r="H19" i="7"/>
  <c r="G19" i="7"/>
  <c r="F19" i="7"/>
  <c r="E19" i="7"/>
  <c r="D19" i="7"/>
  <c r="I18" i="7"/>
  <c r="H18" i="7"/>
  <c r="G18" i="7"/>
  <c r="F18" i="7"/>
  <c r="E18" i="7"/>
  <c r="D18" i="7"/>
  <c r="I20" i="7"/>
  <c r="H20" i="7"/>
  <c r="G20" i="7"/>
  <c r="F20" i="7"/>
  <c r="E20" i="7"/>
  <c r="D20" i="7"/>
  <c r="I16" i="7"/>
  <c r="H16" i="7"/>
  <c r="G16" i="7"/>
  <c r="F16" i="7"/>
  <c r="E16" i="7"/>
  <c r="D16" i="7"/>
  <c r="I15" i="7"/>
  <c r="H15" i="7"/>
  <c r="G15" i="7"/>
  <c r="F15" i="7"/>
  <c r="E15" i="7"/>
  <c r="D15" i="7"/>
  <c r="I17" i="7"/>
  <c r="H17" i="7"/>
  <c r="G17" i="7"/>
  <c r="F17" i="7"/>
  <c r="E17" i="7"/>
  <c r="D17" i="7"/>
  <c r="C17" i="7"/>
  <c r="C16" i="7"/>
  <c r="C20" i="7"/>
  <c r="C18" i="7"/>
  <c r="C19" i="7"/>
  <c r="C3" i="7"/>
  <c r="M2" i="7" s="1"/>
  <c r="I28" i="7" l="1"/>
  <c r="H28" i="7"/>
  <c r="G28" i="7"/>
  <c r="F28" i="7"/>
  <c r="E28" i="7"/>
  <c r="D28" i="7"/>
  <c r="C28" i="7"/>
  <c r="I30" i="7"/>
  <c r="I29" i="7"/>
  <c r="H30" i="7"/>
  <c r="H29" i="7"/>
  <c r="G30" i="7"/>
  <c r="G29" i="7"/>
  <c r="F30" i="7"/>
  <c r="F29" i="7"/>
  <c r="E30" i="7"/>
  <c r="E29" i="7"/>
  <c r="D30" i="7"/>
  <c r="D29" i="7"/>
  <c r="C30" i="7"/>
  <c r="C29" i="7"/>
  <c r="I25" i="7"/>
  <c r="H25" i="7"/>
  <c r="G25" i="7"/>
  <c r="F25" i="7"/>
  <c r="E25" i="7"/>
  <c r="D25" i="7"/>
  <c r="C25" i="7"/>
  <c r="I27" i="7"/>
  <c r="I26" i="7"/>
  <c r="H27" i="7"/>
  <c r="H26" i="7"/>
  <c r="G27" i="7"/>
  <c r="G26" i="7"/>
  <c r="F27" i="7"/>
  <c r="F26" i="7"/>
  <c r="E27" i="7"/>
  <c r="E26" i="7"/>
  <c r="D27" i="7"/>
  <c r="D26" i="7"/>
  <c r="C27" i="7"/>
  <c r="C26" i="7"/>
  <c r="L5" i="7" l="1"/>
  <c r="L6" i="7"/>
  <c r="L7" i="7"/>
  <c r="L8" i="7"/>
  <c r="L9" i="7"/>
  <c r="L10" i="7"/>
  <c r="J24" i="20" l="1"/>
  <c r="J25" i="20"/>
  <c r="I25" i="20" s="1"/>
  <c r="H25" i="20" s="1"/>
  <c r="G25" i="20" s="1"/>
  <c r="F25" i="20" s="1"/>
  <c r="E25" i="20" s="1"/>
  <c r="D25" i="20" s="1"/>
  <c r="C25" i="20" s="1"/>
  <c r="J23" i="20"/>
  <c r="I23" i="20" s="1"/>
  <c r="H23" i="20" s="1"/>
  <c r="J27" i="20"/>
  <c r="I27" i="20" s="1"/>
  <c r="H27" i="20" s="1"/>
  <c r="G27" i="20" s="1"/>
  <c r="F27" i="20" s="1"/>
  <c r="E27" i="20" s="1"/>
  <c r="D27" i="20" s="1"/>
  <c r="C27" i="20" s="1"/>
  <c r="J26" i="20"/>
  <c r="I26" i="20" s="1"/>
  <c r="H26" i="20" s="1"/>
  <c r="G26" i="20" s="1"/>
  <c r="F26" i="20" s="1"/>
  <c r="E26" i="20" s="1"/>
  <c r="D26" i="20" s="1"/>
  <c r="C26" i="20" s="1"/>
  <c r="J28" i="20"/>
  <c r="I28" i="20" s="1"/>
  <c r="H28" i="20" s="1"/>
  <c r="G28" i="20" s="1"/>
  <c r="F28" i="20" s="1"/>
  <c r="E28" i="20" s="1"/>
  <c r="D28" i="20" s="1"/>
  <c r="C28" i="20" s="1"/>
  <c r="G24" i="20" l="1"/>
  <c r="F24" i="20" s="1"/>
  <c r="E24" i="20" s="1"/>
  <c r="D24" i="20" s="1"/>
  <c r="C24" i="20" s="1"/>
  <c r="I24" i="20"/>
  <c r="H24" i="20" s="1"/>
  <c r="G23" i="20"/>
  <c r="F23" i="20" s="1"/>
  <c r="E23" i="20" s="1"/>
  <c r="D23" i="20" s="1"/>
  <c r="C23" i="20" s="1"/>
  <c r="S7" i="7"/>
  <c r="S25" i="7" s="1"/>
  <c r="S5" i="7"/>
  <c r="S26" i="7" s="1"/>
  <c r="H6" i="1"/>
  <c r="G6" i="1"/>
  <c r="F6" i="1"/>
  <c r="I6" i="1"/>
  <c r="E6" i="1"/>
  <c r="J11" i="1"/>
  <c r="F11" i="1"/>
  <c r="H10" i="1"/>
  <c r="J9" i="1"/>
  <c r="F9" i="1"/>
  <c r="H8" i="1"/>
  <c r="J7" i="1"/>
  <c r="F7" i="1"/>
  <c r="I11" i="1"/>
  <c r="E11" i="1"/>
  <c r="G10" i="1"/>
  <c r="I9" i="1"/>
  <c r="E9" i="1"/>
  <c r="G8" i="1"/>
  <c r="I7" i="1"/>
  <c r="E7" i="1"/>
  <c r="J6" i="1"/>
  <c r="H11" i="1"/>
  <c r="J10" i="1"/>
  <c r="F10" i="1"/>
  <c r="H9" i="1"/>
  <c r="J8" i="1"/>
  <c r="F8" i="1"/>
  <c r="H7" i="1"/>
  <c r="G11" i="1"/>
  <c r="I10" i="1"/>
  <c r="E10" i="1"/>
  <c r="G9" i="1"/>
  <c r="I8" i="1"/>
  <c r="E8" i="1"/>
  <c r="G7" i="1"/>
  <c r="S17" i="7" l="1"/>
  <c r="S16" i="7"/>
  <c r="S6" i="7"/>
  <c r="S27" i="7" s="1"/>
  <c r="S9" i="7"/>
  <c r="S30" i="7" s="1"/>
  <c r="S8" i="7"/>
  <c r="S29" i="7" s="1"/>
  <c r="S10" i="7"/>
  <c r="S28" i="7" s="1"/>
  <c r="R7" i="7"/>
  <c r="R25" i="7" s="1"/>
  <c r="R5" i="7"/>
  <c r="R26" i="7" s="1"/>
  <c r="R6" i="7"/>
  <c r="R27" i="7" s="1"/>
  <c r="Q7" i="7"/>
  <c r="Q25" i="7" s="1"/>
  <c r="R10" i="7"/>
  <c r="R28" i="7" s="1"/>
  <c r="R8" i="7"/>
  <c r="R29" i="7" s="1"/>
  <c r="R9" i="7"/>
  <c r="R30" i="7" s="1"/>
  <c r="S15" i="7" l="1"/>
  <c r="Q16" i="7"/>
  <c r="S20" i="7"/>
  <c r="R18" i="7"/>
  <c r="R15" i="7"/>
  <c r="R17" i="7"/>
  <c r="S18" i="7"/>
  <c r="R19" i="7"/>
  <c r="R16" i="7"/>
  <c r="S19" i="7"/>
  <c r="R20" i="7"/>
  <c r="P7" i="7"/>
  <c r="P25" i="7" s="1"/>
  <c r="Q5" i="7"/>
  <c r="Q26" i="7" s="1"/>
  <c r="Q6" i="7"/>
  <c r="Q27" i="7" s="1"/>
  <c r="Q10" i="7"/>
  <c r="Q28" i="7" s="1"/>
  <c r="Q9" i="7"/>
  <c r="Q30" i="7" s="1"/>
  <c r="Q8" i="7"/>
  <c r="Q29" i="7" s="1"/>
  <c r="Q18" i="7" l="1"/>
  <c r="Q19" i="7"/>
  <c r="Q15" i="7"/>
  <c r="P16" i="7"/>
  <c r="Q17" i="7"/>
  <c r="Q20" i="7"/>
  <c r="O7" i="7"/>
  <c r="O25" i="7" s="1"/>
  <c r="P5" i="7"/>
  <c r="P26" i="7" s="1"/>
  <c r="P6" i="7"/>
  <c r="P27" i="7" s="1"/>
  <c r="P9" i="7"/>
  <c r="P30" i="7" s="1"/>
  <c r="P8" i="7"/>
  <c r="P29" i="7" s="1"/>
  <c r="P10" i="7"/>
  <c r="P28" i="7" s="1"/>
  <c r="P18" i="7" l="1"/>
  <c r="O16" i="7"/>
  <c r="P15" i="7"/>
  <c r="P17" i="7"/>
  <c r="P20" i="7"/>
  <c r="P19" i="7"/>
  <c r="N7" i="7"/>
  <c r="N25" i="7" s="1"/>
  <c r="O6" i="7"/>
  <c r="O27" i="7" s="1"/>
  <c r="O5" i="7"/>
  <c r="O26" i="7" s="1"/>
  <c r="O8" i="7"/>
  <c r="O29" i="7" s="1"/>
  <c r="O9" i="7"/>
  <c r="O30" i="7" s="1"/>
  <c r="O10" i="7"/>
  <c r="O28" i="7" s="1"/>
  <c r="O19" i="7" l="1"/>
  <c r="N16" i="7"/>
  <c r="O18" i="7"/>
  <c r="O20" i="7"/>
  <c r="O17" i="7"/>
  <c r="O15" i="7"/>
  <c r="M7" i="7"/>
  <c r="M25" i="7" s="1"/>
  <c r="N5" i="7"/>
  <c r="N26" i="7" s="1"/>
  <c r="N6" i="7"/>
  <c r="N27" i="7" s="1"/>
  <c r="N9" i="7"/>
  <c r="N30" i="7" s="1"/>
  <c r="N10" i="7"/>
  <c r="N28" i="7" s="1"/>
  <c r="N8" i="7"/>
  <c r="N29" i="7" s="1"/>
  <c r="N15" i="7" l="1"/>
  <c r="N17" i="7"/>
  <c r="N20" i="7"/>
  <c r="N19" i="7"/>
  <c r="M16" i="7"/>
  <c r="N18" i="7"/>
  <c r="M5" i="7"/>
  <c r="M26" i="7" s="1"/>
  <c r="M6" i="7"/>
  <c r="M27" i="7" s="1"/>
  <c r="M10" i="7"/>
  <c r="M28" i="7" s="1"/>
  <c r="M8" i="7"/>
  <c r="M29" i="7" s="1"/>
  <c r="M9" i="7"/>
  <c r="M30" i="7" s="1"/>
  <c r="M19" i="7" l="1"/>
  <c r="M17" i="7"/>
  <c r="M18" i="7"/>
  <c r="M20" i="7"/>
  <c r="M15" i="7"/>
  <c r="C23" i="7"/>
  <c r="C13" i="7"/>
  <c r="L25" i="7"/>
  <c r="L26" i="7"/>
  <c r="L27" i="7"/>
  <c r="L28" i="7"/>
  <c r="L29" i="7"/>
  <c r="L30" i="7"/>
  <c r="L15" i="7"/>
  <c r="L16" i="7"/>
  <c r="L17" i="7"/>
  <c r="L18" i="7"/>
  <c r="L19" i="7"/>
  <c r="L20" i="7"/>
  <c r="B25" i="7"/>
  <c r="B26" i="7"/>
  <c r="B27" i="7"/>
  <c r="B28" i="7"/>
  <c r="B29" i="7"/>
  <c r="B30" i="7"/>
  <c r="B15" i="7"/>
  <c r="B16" i="7"/>
  <c r="B17" i="7"/>
  <c r="B18" i="7"/>
  <c r="B19" i="7"/>
  <c r="B20" i="7"/>
  <c r="D10" i="1" l="1"/>
  <c r="D7" i="1"/>
  <c r="D11" i="1"/>
  <c r="D6" i="1"/>
  <c r="D8" i="1"/>
  <c r="D9" i="1"/>
  <c r="U9" i="1"/>
  <c r="AG15" i="1" s="1"/>
  <c r="Q11" i="1"/>
  <c r="AS15" i="1" s="1"/>
  <c r="U7" i="1"/>
  <c r="Q15" i="1" s="1"/>
  <c r="S10" i="1"/>
  <c r="AM15" i="1" s="1"/>
  <c r="Q7" i="1"/>
  <c r="M15" i="1" s="1"/>
  <c r="U11" i="1"/>
  <c r="AW15" i="1" s="1"/>
  <c r="S6" i="1"/>
  <c r="G15" i="1" s="1"/>
  <c r="S11" i="1"/>
  <c r="AU15" i="1" s="1"/>
  <c r="Q9" i="1"/>
  <c r="AC15" i="1" s="1"/>
  <c r="S8" i="1"/>
  <c r="W15" i="1" s="1"/>
  <c r="T11" i="1"/>
  <c r="AV15" i="1" s="1"/>
  <c r="P11" i="1"/>
  <c r="AR15" i="1" s="1"/>
  <c r="R10" i="1"/>
  <c r="AL15" i="1" s="1"/>
  <c r="T9" i="1"/>
  <c r="AF15" i="1" s="1"/>
  <c r="P9" i="1"/>
  <c r="AB15" i="1" s="1"/>
  <c r="R8" i="1"/>
  <c r="V15" i="1" s="1"/>
  <c r="T7" i="1"/>
  <c r="P15" i="1" s="1"/>
  <c r="P7" i="1"/>
  <c r="L15" i="1" s="1"/>
  <c r="R6" i="1"/>
  <c r="F15" i="1" s="1"/>
  <c r="U10" i="1"/>
  <c r="AO15" i="1" s="1"/>
  <c r="Q10" i="1"/>
  <c r="AK15" i="1" s="1"/>
  <c r="S9" i="1"/>
  <c r="AE15" i="1" s="1"/>
  <c r="U8" i="1"/>
  <c r="Y15" i="1" s="1"/>
  <c r="Q8" i="1"/>
  <c r="U15" i="1" s="1"/>
  <c r="S7" i="1"/>
  <c r="O15" i="1" s="1"/>
  <c r="U6" i="1"/>
  <c r="I15" i="1" s="1"/>
  <c r="Q6" i="1"/>
  <c r="E15" i="1" s="1"/>
  <c r="O10" i="1"/>
  <c r="AI15" i="1" s="1"/>
  <c r="R11" i="1"/>
  <c r="AT15" i="1" s="1"/>
  <c r="T10" i="1"/>
  <c r="AN15" i="1" s="1"/>
  <c r="P10" i="1"/>
  <c r="AJ15" i="1" s="1"/>
  <c r="R9" i="1"/>
  <c r="AD15" i="1" s="1"/>
  <c r="T8" i="1"/>
  <c r="X15" i="1" s="1"/>
  <c r="P8" i="1"/>
  <c r="T15" i="1" s="1"/>
  <c r="R7" i="1"/>
  <c r="N15" i="1" s="1"/>
  <c r="T6" i="1"/>
  <c r="H15" i="1" s="1"/>
  <c r="P6" i="1"/>
  <c r="D15" i="1" s="1"/>
  <c r="O9" i="1"/>
  <c r="AA15" i="1" s="1"/>
  <c r="O8" i="1"/>
  <c r="S15" i="1" s="1"/>
  <c r="O11" i="1"/>
  <c r="AQ15" i="1" s="1"/>
  <c r="O7" i="1"/>
  <c r="K15" i="1" s="1"/>
  <c r="O6" i="1"/>
  <c r="C15" i="1" s="1"/>
  <c r="B3" i="10" l="1"/>
  <c r="B3" i="9"/>
  <c r="B3" i="1"/>
  <c r="B2" i="1"/>
  <c r="B1" i="1"/>
  <c r="AW37" i="18" l="1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37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S40" i="18" s="1"/>
  <c r="Q60" i="18" s="1"/>
  <c r="X53" i="18" s="1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36" i="18"/>
  <c r="AW35" i="18"/>
  <c r="AV35" i="18"/>
  <c r="AU35" i="18"/>
  <c r="AT35" i="18"/>
  <c r="AS35" i="18"/>
  <c r="AR35" i="18"/>
  <c r="AR41" i="18" s="1"/>
  <c r="R82" i="18" s="1"/>
  <c r="AA75" i="18" s="1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L41" i="18" s="1"/>
  <c r="R54" i="18" s="1"/>
  <c r="AA47" i="18" s="1"/>
  <c r="K35" i="18"/>
  <c r="J35" i="18"/>
  <c r="I35" i="18"/>
  <c r="H35" i="18"/>
  <c r="G35" i="18"/>
  <c r="F35" i="18"/>
  <c r="E35" i="18"/>
  <c r="D35" i="18"/>
  <c r="C35" i="18"/>
  <c r="B35" i="18"/>
  <c r="A35" i="18"/>
  <c r="A41" i="18" s="1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34" i="18"/>
  <c r="A40" i="18" s="1"/>
  <c r="A33" i="18"/>
  <c r="AW32" i="18"/>
  <c r="AV32" i="18"/>
  <c r="AU32" i="18"/>
  <c r="O85" i="18" s="1"/>
  <c r="AT32" i="18"/>
  <c r="AS32" i="18"/>
  <c r="AR32" i="18"/>
  <c r="AQ32" i="18"/>
  <c r="O81" i="18" s="1"/>
  <c r="AP32" i="18"/>
  <c r="O93" i="18" s="1"/>
  <c r="AO32" i="18"/>
  <c r="AN32" i="18"/>
  <c r="AM32" i="18"/>
  <c r="O78" i="18" s="1"/>
  <c r="AL32" i="18"/>
  <c r="O77" i="18" s="1"/>
  <c r="AK32" i="18"/>
  <c r="AJ32" i="18"/>
  <c r="O75" i="18" s="1"/>
  <c r="AI32" i="18"/>
  <c r="O74" i="18" s="1"/>
  <c r="AH32" i="18"/>
  <c r="O92" i="18" s="1"/>
  <c r="AG32" i="18"/>
  <c r="AF32" i="18"/>
  <c r="AE32" i="18"/>
  <c r="O71" i="18" s="1"/>
  <c r="AD32" i="18"/>
  <c r="AC32" i="18"/>
  <c r="AB32" i="18"/>
  <c r="O68" i="18" s="1"/>
  <c r="AA32" i="18"/>
  <c r="O67" i="18" s="1"/>
  <c r="Z32" i="18"/>
  <c r="O91" i="18" s="1"/>
  <c r="Y32" i="18"/>
  <c r="X32" i="18"/>
  <c r="W32" i="18"/>
  <c r="O64" i="18" s="1"/>
  <c r="V32" i="18"/>
  <c r="U32" i="18"/>
  <c r="T32" i="18"/>
  <c r="O61" i="18" s="1"/>
  <c r="S32" i="18"/>
  <c r="O60" i="18" s="1"/>
  <c r="R32" i="18"/>
  <c r="Q32" i="18"/>
  <c r="P32" i="18"/>
  <c r="O32" i="18"/>
  <c r="O57" i="18" s="1"/>
  <c r="N32" i="18"/>
  <c r="O56" i="18" s="1"/>
  <c r="M32" i="18"/>
  <c r="L32" i="18"/>
  <c r="O54" i="18" s="1"/>
  <c r="K32" i="18"/>
  <c r="O53" i="18" s="1"/>
  <c r="J32" i="18"/>
  <c r="O89" i="18" s="1"/>
  <c r="I32" i="18"/>
  <c r="H32" i="18"/>
  <c r="G32" i="18"/>
  <c r="O50" i="18" s="1"/>
  <c r="F32" i="18"/>
  <c r="O49" i="18" s="1"/>
  <c r="E32" i="18"/>
  <c r="D32" i="18"/>
  <c r="O47" i="18" s="1"/>
  <c r="C32" i="18"/>
  <c r="O46" i="18" s="1"/>
  <c r="B32" i="18"/>
  <c r="O88" i="18" s="1"/>
  <c r="A32" i="18"/>
  <c r="A31" i="18"/>
  <c r="B30" i="18"/>
  <c r="N45" i="18" s="1"/>
  <c r="AW24" i="18"/>
  <c r="AV24" i="18"/>
  <c r="AU24" i="18"/>
  <c r="AT24" i="18"/>
  <c r="AS24" i="18"/>
  <c r="AR24" i="18"/>
  <c r="AQ24" i="18"/>
  <c r="AP24" i="18"/>
  <c r="AP28" i="18" s="1"/>
  <c r="L93" i="18" s="1"/>
  <c r="Z93" i="18" s="1"/>
  <c r="AO24" i="18"/>
  <c r="AN24" i="18"/>
  <c r="AM24" i="18"/>
  <c r="AL24" i="18"/>
  <c r="AL28" i="18" s="1"/>
  <c r="L77" i="18" s="1"/>
  <c r="Z84" i="18" s="1"/>
  <c r="AK24" i="18"/>
  <c r="AJ24" i="18"/>
  <c r="AI24" i="18"/>
  <c r="AH24" i="18"/>
  <c r="AH28" i="18" s="1"/>
  <c r="L92" i="18" s="1"/>
  <c r="Z92" i="18" s="1"/>
  <c r="AG24" i="18"/>
  <c r="AF24" i="18"/>
  <c r="AE24" i="18"/>
  <c r="AD24" i="18"/>
  <c r="AD28" i="18" s="1"/>
  <c r="L70" i="18" s="1"/>
  <c r="Z77" i="18" s="1"/>
  <c r="AC24" i="18"/>
  <c r="AB24" i="18"/>
  <c r="AA24" i="18"/>
  <c r="Z24" i="18"/>
  <c r="Z28" i="18" s="1"/>
  <c r="L91" i="18" s="1"/>
  <c r="Z91" i="18" s="1"/>
  <c r="Y24" i="18"/>
  <c r="X24" i="18"/>
  <c r="W24" i="18"/>
  <c r="V24" i="18"/>
  <c r="V28" i="18" s="1"/>
  <c r="L63" i="18" s="1"/>
  <c r="Z49" i="18" s="1"/>
  <c r="U24" i="18"/>
  <c r="T24" i="18"/>
  <c r="S24" i="18"/>
  <c r="R24" i="18"/>
  <c r="R28" i="18" s="1"/>
  <c r="L90" i="18" s="1"/>
  <c r="Z90" i="18" s="1"/>
  <c r="Q24" i="18"/>
  <c r="P24" i="18"/>
  <c r="O24" i="18"/>
  <c r="N24" i="18"/>
  <c r="N28" i="18" s="1"/>
  <c r="L56" i="18" s="1"/>
  <c r="Z64" i="18" s="1"/>
  <c r="M24" i="18"/>
  <c r="L24" i="18"/>
  <c r="K24" i="18"/>
  <c r="J24" i="18"/>
  <c r="J28" i="18" s="1"/>
  <c r="L89" i="18" s="1"/>
  <c r="Z89" i="18" s="1"/>
  <c r="I24" i="18"/>
  <c r="H24" i="18"/>
  <c r="G24" i="18"/>
  <c r="F24" i="18"/>
  <c r="F28" i="18" s="1"/>
  <c r="L49" i="18" s="1"/>
  <c r="Z57" i="18" s="1"/>
  <c r="E24" i="18"/>
  <c r="D24" i="18"/>
  <c r="C24" i="18"/>
  <c r="B24" i="18"/>
  <c r="B28" i="18" s="1"/>
  <c r="L88" i="18" s="1"/>
  <c r="Z88" i="18" s="1"/>
  <c r="A24" i="18"/>
  <c r="AW23" i="18"/>
  <c r="AV23" i="18"/>
  <c r="AU23" i="18"/>
  <c r="AU27" i="18" s="1"/>
  <c r="K85" i="18" s="1"/>
  <c r="W71" i="18" s="1"/>
  <c r="AT23" i="18"/>
  <c r="AS23" i="18"/>
  <c r="AR23" i="18"/>
  <c r="AQ23" i="18"/>
  <c r="AQ27" i="18" s="1"/>
  <c r="K81" i="18" s="1"/>
  <c r="W67" i="18" s="1"/>
  <c r="AP23" i="18"/>
  <c r="AO23" i="18"/>
  <c r="AN23" i="18"/>
  <c r="AM23" i="18"/>
  <c r="AM27" i="18" s="1"/>
  <c r="K78" i="18" s="1"/>
  <c r="W85" i="18" s="1"/>
  <c r="AL23" i="18"/>
  <c r="AK23" i="18"/>
  <c r="AJ23" i="18"/>
  <c r="AI23" i="18"/>
  <c r="AI27" i="18" s="1"/>
  <c r="K74" i="18" s="1"/>
  <c r="W81" i="18" s="1"/>
  <c r="AH23" i="18"/>
  <c r="AG23" i="18"/>
  <c r="AF23" i="18"/>
  <c r="AE23" i="18"/>
  <c r="AE27" i="18" s="1"/>
  <c r="K71" i="18" s="1"/>
  <c r="W78" i="18" s="1"/>
  <c r="AD23" i="18"/>
  <c r="AC23" i="18"/>
  <c r="AB23" i="18"/>
  <c r="AA23" i="18"/>
  <c r="AA27" i="18" s="1"/>
  <c r="K67" i="18" s="1"/>
  <c r="W74" i="18" s="1"/>
  <c r="Z23" i="18"/>
  <c r="Y23" i="18"/>
  <c r="X23" i="18"/>
  <c r="W23" i="18"/>
  <c r="W27" i="18" s="1"/>
  <c r="K64" i="18" s="1"/>
  <c r="W50" i="18" s="1"/>
  <c r="V23" i="18"/>
  <c r="U23" i="18"/>
  <c r="T23" i="18"/>
  <c r="S23" i="18"/>
  <c r="S27" i="18" s="1"/>
  <c r="K60" i="18" s="1"/>
  <c r="W46" i="18" s="1"/>
  <c r="R23" i="18"/>
  <c r="Q23" i="18"/>
  <c r="P23" i="18"/>
  <c r="O23" i="18"/>
  <c r="O27" i="18" s="1"/>
  <c r="K57" i="18" s="1"/>
  <c r="W64" i="18" s="1"/>
  <c r="N23" i="18"/>
  <c r="M23" i="18"/>
  <c r="L23" i="18"/>
  <c r="K23" i="18"/>
  <c r="K27" i="18" s="1"/>
  <c r="K53" i="18" s="1"/>
  <c r="W60" i="18" s="1"/>
  <c r="J23" i="18"/>
  <c r="I23" i="18"/>
  <c r="H23" i="18"/>
  <c r="G23" i="18"/>
  <c r="G27" i="18" s="1"/>
  <c r="K50" i="18" s="1"/>
  <c r="W57" i="18" s="1"/>
  <c r="F23" i="18"/>
  <c r="E23" i="18"/>
  <c r="D23" i="18"/>
  <c r="C23" i="18"/>
  <c r="C27" i="18" s="1"/>
  <c r="K46" i="18" s="1"/>
  <c r="W53" i="18" s="1"/>
  <c r="B23" i="18"/>
  <c r="A23" i="18"/>
  <c r="AW22" i="18"/>
  <c r="AV22" i="18"/>
  <c r="AV28" i="18" s="1"/>
  <c r="L86" i="18" s="1"/>
  <c r="Z72" i="18" s="1"/>
  <c r="AU22" i="18"/>
  <c r="AT22" i="18"/>
  <c r="AS22" i="18"/>
  <c r="AR22" i="18"/>
  <c r="AR28" i="18" s="1"/>
  <c r="L82" i="18" s="1"/>
  <c r="Z68" i="18" s="1"/>
  <c r="AQ22" i="18"/>
  <c r="AP22" i="18"/>
  <c r="AO22" i="18"/>
  <c r="AN22" i="18"/>
  <c r="AN28" i="18" s="1"/>
  <c r="L79" i="18" s="1"/>
  <c r="Z86" i="18" s="1"/>
  <c r="AM22" i="18"/>
  <c r="AL22" i="18"/>
  <c r="AK22" i="18"/>
  <c r="AJ22" i="18"/>
  <c r="AJ28" i="18" s="1"/>
  <c r="L75" i="18" s="1"/>
  <c r="Z82" i="18" s="1"/>
  <c r="AI22" i="18"/>
  <c r="AH22" i="18"/>
  <c r="AG22" i="18"/>
  <c r="AF22" i="18"/>
  <c r="AF28" i="18" s="1"/>
  <c r="L72" i="18" s="1"/>
  <c r="Z79" i="18" s="1"/>
  <c r="AE22" i="18"/>
  <c r="AD22" i="18"/>
  <c r="AC22" i="18"/>
  <c r="AB22" i="18"/>
  <c r="AB28" i="18" s="1"/>
  <c r="L68" i="18" s="1"/>
  <c r="Z75" i="18" s="1"/>
  <c r="AA22" i="18"/>
  <c r="Z22" i="18"/>
  <c r="Y22" i="18"/>
  <c r="X22" i="18"/>
  <c r="X28" i="18" s="1"/>
  <c r="L65" i="18" s="1"/>
  <c r="Z51" i="18" s="1"/>
  <c r="W22" i="18"/>
  <c r="V22" i="18"/>
  <c r="U22" i="18"/>
  <c r="T22" i="18"/>
  <c r="T28" i="18" s="1"/>
  <c r="L61" i="18" s="1"/>
  <c r="Z47" i="18" s="1"/>
  <c r="S22" i="18"/>
  <c r="R22" i="18"/>
  <c r="Q22" i="18"/>
  <c r="P22" i="18"/>
  <c r="P28" i="18" s="1"/>
  <c r="L58" i="18" s="1"/>
  <c r="Z66" i="18" s="1"/>
  <c r="O22" i="18"/>
  <c r="N22" i="18"/>
  <c r="M22" i="18"/>
  <c r="L22" i="18"/>
  <c r="L28" i="18" s="1"/>
  <c r="L54" i="18" s="1"/>
  <c r="Z62" i="18" s="1"/>
  <c r="K22" i="18"/>
  <c r="J22" i="18"/>
  <c r="I22" i="18"/>
  <c r="H22" i="18"/>
  <c r="H28" i="18" s="1"/>
  <c r="L51" i="18" s="1"/>
  <c r="Z59" i="18" s="1"/>
  <c r="G22" i="18"/>
  <c r="F22" i="18"/>
  <c r="E22" i="18"/>
  <c r="D22" i="18"/>
  <c r="C22" i="18"/>
  <c r="B22" i="18"/>
  <c r="A22" i="18"/>
  <c r="A28" i="18" s="1"/>
  <c r="AW21" i="18"/>
  <c r="AW27" i="18" s="1"/>
  <c r="K87" i="18" s="1"/>
  <c r="W73" i="18" s="1"/>
  <c r="AV21" i="18"/>
  <c r="AU21" i="18"/>
  <c r="AT21" i="18"/>
  <c r="AS21" i="18"/>
  <c r="AS27" i="18" s="1"/>
  <c r="K83" i="18" s="1"/>
  <c r="W69" i="18" s="1"/>
  <c r="AR21" i="18"/>
  <c r="AQ21" i="18"/>
  <c r="AP21" i="18"/>
  <c r="AO21" i="18"/>
  <c r="AO27" i="18" s="1"/>
  <c r="K80" i="18" s="1"/>
  <c r="W87" i="18" s="1"/>
  <c r="AN21" i="18"/>
  <c r="AM21" i="18"/>
  <c r="AL21" i="18"/>
  <c r="AK21" i="18"/>
  <c r="AK27" i="18" s="1"/>
  <c r="K76" i="18" s="1"/>
  <c r="W83" i="18" s="1"/>
  <c r="AJ21" i="18"/>
  <c r="AI21" i="18"/>
  <c r="AH21" i="18"/>
  <c r="AG21" i="18"/>
  <c r="AG27" i="18" s="1"/>
  <c r="K73" i="18" s="1"/>
  <c r="W80" i="18" s="1"/>
  <c r="AF21" i="18"/>
  <c r="AE21" i="18"/>
  <c r="AD21" i="18"/>
  <c r="AC21" i="18"/>
  <c r="AC27" i="18" s="1"/>
  <c r="K69" i="18" s="1"/>
  <c r="W76" i="18" s="1"/>
  <c r="AB21" i="18"/>
  <c r="AA21" i="18"/>
  <c r="Z21" i="18"/>
  <c r="Y21" i="18"/>
  <c r="Y27" i="18" s="1"/>
  <c r="K66" i="18" s="1"/>
  <c r="W52" i="18" s="1"/>
  <c r="X21" i="18"/>
  <c r="W21" i="18"/>
  <c r="V21" i="18"/>
  <c r="U21" i="18"/>
  <c r="U27" i="18" s="1"/>
  <c r="K62" i="18" s="1"/>
  <c r="W48" i="18" s="1"/>
  <c r="T21" i="18"/>
  <c r="S21" i="18"/>
  <c r="R21" i="18"/>
  <c r="Q21" i="18"/>
  <c r="Q27" i="18" s="1"/>
  <c r="K59" i="18" s="1"/>
  <c r="W66" i="18" s="1"/>
  <c r="P21" i="18"/>
  <c r="O21" i="18"/>
  <c r="N21" i="18"/>
  <c r="M21" i="18"/>
  <c r="M27" i="18" s="1"/>
  <c r="K55" i="18" s="1"/>
  <c r="W62" i="18" s="1"/>
  <c r="L21" i="18"/>
  <c r="K21" i="18"/>
  <c r="J21" i="18"/>
  <c r="I21" i="18"/>
  <c r="I27" i="18" s="1"/>
  <c r="K52" i="18" s="1"/>
  <c r="W59" i="18" s="1"/>
  <c r="H21" i="18"/>
  <c r="G21" i="18"/>
  <c r="F21" i="18"/>
  <c r="E21" i="18"/>
  <c r="D21" i="18"/>
  <c r="C21" i="18"/>
  <c r="B21" i="18"/>
  <c r="A21" i="18"/>
  <c r="A27" i="18" s="1"/>
  <c r="A20" i="18"/>
  <c r="AW19" i="18"/>
  <c r="AV19" i="18"/>
  <c r="AU19" i="18"/>
  <c r="I85" i="18" s="1"/>
  <c r="AT19" i="18"/>
  <c r="AS19" i="18"/>
  <c r="AR19" i="18"/>
  <c r="I82" i="18" s="1"/>
  <c r="AQ19" i="18"/>
  <c r="I81" i="18" s="1"/>
  <c r="AP19" i="18"/>
  <c r="I93" i="18" s="1"/>
  <c r="AO19" i="18"/>
  <c r="AN19" i="18"/>
  <c r="AM19" i="18"/>
  <c r="I78" i="18" s="1"/>
  <c r="AL19" i="18"/>
  <c r="AK19" i="18"/>
  <c r="AJ19" i="18"/>
  <c r="AI19" i="18"/>
  <c r="I74" i="18" s="1"/>
  <c r="AH19" i="18"/>
  <c r="I92" i="18" s="1"/>
  <c r="AG19" i="18"/>
  <c r="AF19" i="18"/>
  <c r="AE19" i="18"/>
  <c r="I71" i="18" s="1"/>
  <c r="AD19" i="18"/>
  <c r="AC19" i="18"/>
  <c r="AB19" i="18"/>
  <c r="AA19" i="18"/>
  <c r="I67" i="18" s="1"/>
  <c r="Z19" i="18"/>
  <c r="I91" i="18" s="1"/>
  <c r="Y19" i="18"/>
  <c r="X19" i="18"/>
  <c r="W19" i="18"/>
  <c r="I64" i="18" s="1"/>
  <c r="V19" i="18"/>
  <c r="I63" i="18" s="1"/>
  <c r="U19" i="18"/>
  <c r="T19" i="18"/>
  <c r="I61" i="18" s="1"/>
  <c r="S19" i="18"/>
  <c r="I60" i="18" s="1"/>
  <c r="R19" i="18"/>
  <c r="I90" i="18" s="1"/>
  <c r="Q19" i="18"/>
  <c r="P19" i="18"/>
  <c r="O19" i="18"/>
  <c r="I57" i="18" s="1"/>
  <c r="N19" i="18"/>
  <c r="I56" i="18" s="1"/>
  <c r="M19" i="18"/>
  <c r="L19" i="18"/>
  <c r="I54" i="18" s="1"/>
  <c r="K19" i="18"/>
  <c r="I53" i="18" s="1"/>
  <c r="J19" i="18"/>
  <c r="I89" i="18" s="1"/>
  <c r="I19" i="18"/>
  <c r="H19" i="18"/>
  <c r="G19" i="18"/>
  <c r="I50" i="18" s="1"/>
  <c r="F19" i="18"/>
  <c r="E19" i="18"/>
  <c r="D19" i="18"/>
  <c r="C19" i="18"/>
  <c r="I46" i="18" s="1"/>
  <c r="B19" i="18"/>
  <c r="I88" i="18" s="1"/>
  <c r="A19" i="18"/>
  <c r="A18" i="18"/>
  <c r="B17" i="18"/>
  <c r="H45" i="18" s="1"/>
  <c r="AW11" i="18"/>
  <c r="AV11" i="18"/>
  <c r="AU11" i="18"/>
  <c r="AT11" i="18"/>
  <c r="AT15" i="18" s="1"/>
  <c r="F84" i="18" s="1"/>
  <c r="Y84" i="18" s="1"/>
  <c r="AS11" i="18"/>
  <c r="AR11" i="18"/>
  <c r="AQ11" i="18"/>
  <c r="AP11" i="18"/>
  <c r="AP15" i="18" s="1"/>
  <c r="F93" i="18" s="1"/>
  <c r="Y93" i="18" s="1"/>
  <c r="AO11" i="18"/>
  <c r="AN11" i="18"/>
  <c r="AM11" i="18"/>
  <c r="AL11" i="18"/>
  <c r="AL15" i="18" s="1"/>
  <c r="F77" i="18" s="1"/>
  <c r="Y77" i="18" s="1"/>
  <c r="AK11" i="18"/>
  <c r="AJ11" i="18"/>
  <c r="AI11" i="18"/>
  <c r="AH11" i="18"/>
  <c r="AH15" i="18" s="1"/>
  <c r="F92" i="18" s="1"/>
  <c r="Y92" i="18" s="1"/>
  <c r="AG11" i="18"/>
  <c r="AF11" i="18"/>
  <c r="AE11" i="18"/>
  <c r="AD11" i="18"/>
  <c r="AD15" i="18" s="1"/>
  <c r="F70" i="18" s="1"/>
  <c r="Y70" i="18" s="1"/>
  <c r="AC11" i="18"/>
  <c r="AB11" i="18"/>
  <c r="AA11" i="18"/>
  <c r="Z11" i="18"/>
  <c r="Z15" i="18" s="1"/>
  <c r="F91" i="18" s="1"/>
  <c r="Y91" i="18" s="1"/>
  <c r="Y11" i="18"/>
  <c r="X11" i="18"/>
  <c r="W11" i="18"/>
  <c r="V11" i="18"/>
  <c r="V15" i="18" s="1"/>
  <c r="F63" i="18" s="1"/>
  <c r="Y63" i="18" s="1"/>
  <c r="U11" i="18"/>
  <c r="T11" i="18"/>
  <c r="S11" i="18"/>
  <c r="R11" i="18"/>
  <c r="R15" i="18" s="1"/>
  <c r="F90" i="18" s="1"/>
  <c r="Y90" i="18" s="1"/>
  <c r="Q11" i="18"/>
  <c r="P11" i="18"/>
  <c r="O11" i="18"/>
  <c r="N11" i="18"/>
  <c r="N15" i="18" s="1"/>
  <c r="F56" i="18" s="1"/>
  <c r="Y56" i="18" s="1"/>
  <c r="M11" i="18"/>
  <c r="L11" i="18"/>
  <c r="K11" i="18"/>
  <c r="J11" i="18"/>
  <c r="J15" i="18" s="1"/>
  <c r="F89" i="18" s="1"/>
  <c r="Y89" i="18" s="1"/>
  <c r="I11" i="18"/>
  <c r="H11" i="18"/>
  <c r="G11" i="18"/>
  <c r="F11" i="18"/>
  <c r="F15" i="18" s="1"/>
  <c r="F49" i="18" s="1"/>
  <c r="Y49" i="18" s="1"/>
  <c r="E11" i="18"/>
  <c r="D11" i="18"/>
  <c r="C11" i="18"/>
  <c r="B11" i="18"/>
  <c r="B15" i="18" s="1"/>
  <c r="F88" i="18" s="1"/>
  <c r="Y88" i="18" s="1"/>
  <c r="A11" i="18"/>
  <c r="AW10" i="18"/>
  <c r="AV10" i="18"/>
  <c r="AU10" i="18"/>
  <c r="AU14" i="18" s="1"/>
  <c r="E85" i="18" s="1"/>
  <c r="V85" i="18" s="1"/>
  <c r="AT10" i="18"/>
  <c r="AS10" i="18"/>
  <c r="AR10" i="18"/>
  <c r="AQ10" i="18"/>
  <c r="AQ14" i="18" s="1"/>
  <c r="E81" i="18" s="1"/>
  <c r="V81" i="18" s="1"/>
  <c r="AP10" i="18"/>
  <c r="AO10" i="18"/>
  <c r="AN10" i="18"/>
  <c r="AM10" i="18"/>
  <c r="AM14" i="18" s="1"/>
  <c r="E78" i="18" s="1"/>
  <c r="V78" i="18" s="1"/>
  <c r="AL10" i="18"/>
  <c r="AK10" i="18"/>
  <c r="AJ10" i="18"/>
  <c r="AI10" i="18"/>
  <c r="AI14" i="18" s="1"/>
  <c r="E74" i="18" s="1"/>
  <c r="V74" i="18" s="1"/>
  <c r="AH10" i="18"/>
  <c r="AG10" i="18"/>
  <c r="AF10" i="18"/>
  <c r="AE10" i="18"/>
  <c r="AE14" i="18" s="1"/>
  <c r="E71" i="18" s="1"/>
  <c r="V71" i="18" s="1"/>
  <c r="AD10" i="18"/>
  <c r="AC10" i="18"/>
  <c r="AB10" i="18"/>
  <c r="AA10" i="18"/>
  <c r="AA14" i="18" s="1"/>
  <c r="E67" i="18" s="1"/>
  <c r="V67" i="18" s="1"/>
  <c r="Z10" i="18"/>
  <c r="Y10" i="18"/>
  <c r="X10" i="18"/>
  <c r="W10" i="18"/>
  <c r="W14" i="18" s="1"/>
  <c r="E64" i="18" s="1"/>
  <c r="V64" i="18" s="1"/>
  <c r="V10" i="18"/>
  <c r="U10" i="18"/>
  <c r="T10" i="18"/>
  <c r="S10" i="18"/>
  <c r="S14" i="18" s="1"/>
  <c r="E60" i="18" s="1"/>
  <c r="V60" i="18" s="1"/>
  <c r="R10" i="18"/>
  <c r="Q10" i="18"/>
  <c r="P10" i="18"/>
  <c r="O10" i="18"/>
  <c r="O14" i="18" s="1"/>
  <c r="E57" i="18" s="1"/>
  <c r="V57" i="18" s="1"/>
  <c r="N10" i="18"/>
  <c r="M10" i="18"/>
  <c r="L10" i="18"/>
  <c r="K10" i="18"/>
  <c r="K14" i="18" s="1"/>
  <c r="E53" i="18" s="1"/>
  <c r="V53" i="18" s="1"/>
  <c r="J10" i="18"/>
  <c r="I10" i="18"/>
  <c r="H10" i="18"/>
  <c r="G10" i="18"/>
  <c r="G14" i="18" s="1"/>
  <c r="E50" i="18" s="1"/>
  <c r="V50" i="18" s="1"/>
  <c r="F10" i="18"/>
  <c r="E10" i="18"/>
  <c r="D10" i="18"/>
  <c r="C10" i="18"/>
  <c r="C14" i="18" s="1"/>
  <c r="E46" i="18" s="1"/>
  <c r="V46" i="18" s="1"/>
  <c r="B10" i="18"/>
  <c r="A10" i="18"/>
  <c r="AW9" i="18"/>
  <c r="AV9" i="18"/>
  <c r="AV15" i="18" s="1"/>
  <c r="F86" i="18" s="1"/>
  <c r="Y86" i="18" s="1"/>
  <c r="AU9" i="18"/>
  <c r="AT9" i="18"/>
  <c r="AS9" i="18"/>
  <c r="AR9" i="18"/>
  <c r="AR15" i="18" s="1"/>
  <c r="F82" i="18" s="1"/>
  <c r="Y82" i="18" s="1"/>
  <c r="AQ9" i="18"/>
  <c r="AP9" i="18"/>
  <c r="AO9" i="18"/>
  <c r="AN9" i="18"/>
  <c r="AN15" i="18" s="1"/>
  <c r="F79" i="18" s="1"/>
  <c r="Y79" i="18" s="1"/>
  <c r="AM9" i="18"/>
  <c r="AL9" i="18"/>
  <c r="AK9" i="18"/>
  <c r="AJ9" i="18"/>
  <c r="AJ15" i="18" s="1"/>
  <c r="F75" i="18" s="1"/>
  <c r="Y75" i="18" s="1"/>
  <c r="AI9" i="18"/>
  <c r="AH9" i="18"/>
  <c r="AG9" i="18"/>
  <c r="AF9" i="18"/>
  <c r="AF15" i="18" s="1"/>
  <c r="F72" i="18" s="1"/>
  <c r="Y72" i="18" s="1"/>
  <c r="AE9" i="18"/>
  <c r="AD9" i="18"/>
  <c r="AC9" i="18"/>
  <c r="AB9" i="18"/>
  <c r="AB15" i="18" s="1"/>
  <c r="F68" i="18" s="1"/>
  <c r="Y68" i="18" s="1"/>
  <c r="AA9" i="18"/>
  <c r="Z9" i="18"/>
  <c r="Y9" i="18"/>
  <c r="X9" i="18"/>
  <c r="X15" i="18" s="1"/>
  <c r="F65" i="18" s="1"/>
  <c r="Y65" i="18" s="1"/>
  <c r="W9" i="18"/>
  <c r="V9" i="18"/>
  <c r="U9" i="18"/>
  <c r="T9" i="18"/>
  <c r="T15" i="18" s="1"/>
  <c r="F61" i="18" s="1"/>
  <c r="Y61" i="18" s="1"/>
  <c r="S9" i="18"/>
  <c r="R9" i="18"/>
  <c r="Q9" i="18"/>
  <c r="P9" i="18"/>
  <c r="P15" i="18" s="1"/>
  <c r="F58" i="18" s="1"/>
  <c r="Y58" i="18" s="1"/>
  <c r="O9" i="18"/>
  <c r="N9" i="18"/>
  <c r="M9" i="18"/>
  <c r="L9" i="18"/>
  <c r="L15" i="18" s="1"/>
  <c r="F54" i="18" s="1"/>
  <c r="Y54" i="18" s="1"/>
  <c r="K9" i="18"/>
  <c r="J9" i="18"/>
  <c r="I9" i="18"/>
  <c r="H9" i="18"/>
  <c r="H15" i="18" s="1"/>
  <c r="F51" i="18" s="1"/>
  <c r="Y51" i="18" s="1"/>
  <c r="G9" i="18"/>
  <c r="F9" i="18"/>
  <c r="E9" i="18"/>
  <c r="D9" i="18"/>
  <c r="D15" i="18" s="1"/>
  <c r="F47" i="18" s="1"/>
  <c r="Y47" i="18" s="1"/>
  <c r="C9" i="18"/>
  <c r="B9" i="18"/>
  <c r="A9" i="18"/>
  <c r="A15" i="18" s="1"/>
  <c r="AW8" i="18"/>
  <c r="AW14" i="18" s="1"/>
  <c r="E87" i="18" s="1"/>
  <c r="V87" i="18" s="1"/>
  <c r="AV8" i="18"/>
  <c r="AU8" i="18"/>
  <c r="AT8" i="18"/>
  <c r="AS8" i="18"/>
  <c r="AS14" i="18" s="1"/>
  <c r="E83" i="18" s="1"/>
  <c r="V83" i="18" s="1"/>
  <c r="AR8" i="18"/>
  <c r="AQ8" i="18"/>
  <c r="AP8" i="18"/>
  <c r="AO8" i="18"/>
  <c r="AO14" i="18" s="1"/>
  <c r="E80" i="18" s="1"/>
  <c r="V80" i="18" s="1"/>
  <c r="AN8" i="18"/>
  <c r="AM8" i="18"/>
  <c r="AL8" i="18"/>
  <c r="AK8" i="18"/>
  <c r="AK14" i="18" s="1"/>
  <c r="E76" i="18" s="1"/>
  <c r="V76" i="18" s="1"/>
  <c r="AJ8" i="18"/>
  <c r="AI8" i="18"/>
  <c r="AH8" i="18"/>
  <c r="AG8" i="18"/>
  <c r="AG14" i="18" s="1"/>
  <c r="E73" i="18" s="1"/>
  <c r="V73" i="18" s="1"/>
  <c r="AF8" i="18"/>
  <c r="AE8" i="18"/>
  <c r="AD8" i="18"/>
  <c r="AC8" i="18"/>
  <c r="AC14" i="18" s="1"/>
  <c r="E69" i="18" s="1"/>
  <c r="V69" i="18" s="1"/>
  <c r="AB8" i="18"/>
  <c r="AA8" i="18"/>
  <c r="Z8" i="18"/>
  <c r="Y8" i="18"/>
  <c r="Y14" i="18" s="1"/>
  <c r="E66" i="18" s="1"/>
  <c r="V66" i="18" s="1"/>
  <c r="X8" i="18"/>
  <c r="W8" i="18"/>
  <c r="V8" i="18"/>
  <c r="U8" i="18"/>
  <c r="U14" i="18" s="1"/>
  <c r="E62" i="18" s="1"/>
  <c r="V62" i="18" s="1"/>
  <c r="T8" i="18"/>
  <c r="S8" i="18"/>
  <c r="R8" i="18"/>
  <c r="Q8" i="18"/>
  <c r="Q14" i="18" s="1"/>
  <c r="E59" i="18" s="1"/>
  <c r="V59" i="18" s="1"/>
  <c r="P8" i="18"/>
  <c r="O8" i="18"/>
  <c r="N8" i="18"/>
  <c r="M8" i="18"/>
  <c r="M14" i="18" s="1"/>
  <c r="E55" i="18" s="1"/>
  <c r="V55" i="18" s="1"/>
  <c r="L8" i="18"/>
  <c r="K8" i="18"/>
  <c r="J8" i="18"/>
  <c r="I8" i="18"/>
  <c r="I14" i="18" s="1"/>
  <c r="E52" i="18" s="1"/>
  <c r="V52" i="18" s="1"/>
  <c r="H8" i="18"/>
  <c r="G8" i="18"/>
  <c r="F8" i="18"/>
  <c r="E8" i="18"/>
  <c r="D8" i="18"/>
  <c r="C8" i="18"/>
  <c r="B8" i="18"/>
  <c r="A8" i="18"/>
  <c r="A14" i="18" s="1"/>
  <c r="A7" i="18"/>
  <c r="AW6" i="18"/>
  <c r="AV6" i="18"/>
  <c r="C86" i="18" s="1"/>
  <c r="AU6" i="18"/>
  <c r="C85" i="18" s="1"/>
  <c r="AT6" i="18"/>
  <c r="C84" i="18" s="1"/>
  <c r="AS6" i="18"/>
  <c r="C83" i="18" s="1"/>
  <c r="AR6" i="18"/>
  <c r="C82" i="18" s="1"/>
  <c r="AQ6" i="18"/>
  <c r="C81" i="18" s="1"/>
  <c r="AP6" i="18"/>
  <c r="C93" i="18" s="1"/>
  <c r="AO6" i="18"/>
  <c r="AN6" i="18"/>
  <c r="C79" i="18" s="1"/>
  <c r="AM6" i="18"/>
  <c r="C78" i="18" s="1"/>
  <c r="AL6" i="18"/>
  <c r="AK6" i="18"/>
  <c r="AJ6" i="18"/>
  <c r="C75" i="18" s="1"/>
  <c r="AI6" i="18"/>
  <c r="C74" i="18" s="1"/>
  <c r="AH6" i="18"/>
  <c r="C92" i="18" s="1"/>
  <c r="AG6" i="18"/>
  <c r="AF6" i="18"/>
  <c r="AE6" i="18"/>
  <c r="C71" i="18" s="1"/>
  <c r="AD6" i="18"/>
  <c r="AC6" i="18"/>
  <c r="C69" i="18" s="1"/>
  <c r="AB6" i="18"/>
  <c r="C68" i="18" s="1"/>
  <c r="AA6" i="18"/>
  <c r="C67" i="18" s="1"/>
  <c r="Z6" i="18"/>
  <c r="C91" i="18" s="1"/>
  <c r="Y6" i="18"/>
  <c r="X6" i="18"/>
  <c r="W6" i="18"/>
  <c r="C64" i="18" s="1"/>
  <c r="V6" i="18"/>
  <c r="C63" i="18" s="1"/>
  <c r="U6" i="18"/>
  <c r="C62" i="18" s="1"/>
  <c r="T6" i="18"/>
  <c r="C61" i="18" s="1"/>
  <c r="S6" i="18"/>
  <c r="C60" i="18" s="1"/>
  <c r="R6" i="18"/>
  <c r="C90" i="18" s="1"/>
  <c r="Q6" i="18"/>
  <c r="C59" i="18" s="1"/>
  <c r="P6" i="18"/>
  <c r="C58" i="18" s="1"/>
  <c r="O6" i="18"/>
  <c r="C57" i="18" s="1"/>
  <c r="N6" i="18"/>
  <c r="C56" i="18" s="1"/>
  <c r="M6" i="18"/>
  <c r="L6" i="18"/>
  <c r="C54" i="18" s="1"/>
  <c r="K6" i="18"/>
  <c r="C53" i="18" s="1"/>
  <c r="J6" i="18"/>
  <c r="I6" i="18"/>
  <c r="C52" i="18" s="1"/>
  <c r="H6" i="18"/>
  <c r="C51" i="18" s="1"/>
  <c r="G6" i="18"/>
  <c r="C50" i="18" s="1"/>
  <c r="F6" i="18"/>
  <c r="C49" i="18" s="1"/>
  <c r="E6" i="18"/>
  <c r="D6" i="18"/>
  <c r="C47" i="18" s="1"/>
  <c r="C6" i="18"/>
  <c r="C46" i="18" s="1"/>
  <c r="B6" i="18"/>
  <c r="C88" i="18" s="1"/>
  <c r="A6" i="18"/>
  <c r="A5" i="18"/>
  <c r="A3" i="18"/>
  <c r="B2" i="18"/>
  <c r="A2" i="18"/>
  <c r="B1" i="18"/>
  <c r="A1" i="18"/>
  <c r="I51" i="18"/>
  <c r="O48" i="18"/>
  <c r="I47" i="18"/>
  <c r="U45" i="18"/>
  <c r="O87" i="18"/>
  <c r="O86" i="18"/>
  <c r="O84" i="18"/>
  <c r="O83" i="18"/>
  <c r="O82" i="18"/>
  <c r="O80" i="18"/>
  <c r="O79" i="18"/>
  <c r="O76" i="18"/>
  <c r="O73" i="18"/>
  <c r="O72" i="18"/>
  <c r="O70" i="18"/>
  <c r="O69" i="18"/>
  <c r="O66" i="18"/>
  <c r="O65" i="18"/>
  <c r="O63" i="18"/>
  <c r="O62" i="18"/>
  <c r="O90" i="18"/>
  <c r="O59" i="18"/>
  <c r="O58" i="18"/>
  <c r="O55" i="18"/>
  <c r="O52" i="18"/>
  <c r="O51" i="18"/>
  <c r="I87" i="18"/>
  <c r="I86" i="18"/>
  <c r="I84" i="18"/>
  <c r="I83" i="18"/>
  <c r="I80" i="18"/>
  <c r="I79" i="18"/>
  <c r="I77" i="18"/>
  <c r="I76" i="18"/>
  <c r="I75" i="18"/>
  <c r="I73" i="18"/>
  <c r="I72" i="18"/>
  <c r="I70" i="18"/>
  <c r="I69" i="18"/>
  <c r="I68" i="18"/>
  <c r="I66" i="18"/>
  <c r="I65" i="18"/>
  <c r="I62" i="18"/>
  <c r="I59" i="18"/>
  <c r="I58" i="18"/>
  <c r="I55" i="18"/>
  <c r="I52" i="18"/>
  <c r="I49" i="18"/>
  <c r="I48" i="18"/>
  <c r="C87" i="18"/>
  <c r="C80" i="18"/>
  <c r="C77" i="18"/>
  <c r="C76" i="18"/>
  <c r="C73" i="18"/>
  <c r="C72" i="18"/>
  <c r="C70" i="18"/>
  <c r="C66" i="18"/>
  <c r="C65" i="18"/>
  <c r="C55" i="18"/>
  <c r="C89" i="18"/>
  <c r="C48" i="18"/>
  <c r="AD41" i="18" l="1"/>
  <c r="R70" i="18" s="1"/>
  <c r="AA84" i="18" s="1"/>
  <c r="AR27" i="18"/>
  <c r="K82" i="18" s="1"/>
  <c r="W68" i="18" s="1"/>
  <c r="D40" i="18"/>
  <c r="Q47" i="18" s="1"/>
  <c r="X61" i="18" s="1"/>
  <c r="T40" i="18"/>
  <c r="Q61" i="18" s="1"/>
  <c r="X54" i="18" s="1"/>
  <c r="AJ40" i="18"/>
  <c r="Q75" i="18" s="1"/>
  <c r="X68" i="18" s="1"/>
  <c r="C41" i="18"/>
  <c r="R46" i="18" s="1"/>
  <c r="AA60" i="18" s="1"/>
  <c r="S41" i="18"/>
  <c r="R60" i="18" s="1"/>
  <c r="AA53" i="18" s="1"/>
  <c r="AI41" i="18"/>
  <c r="R74" i="18" s="1"/>
  <c r="AA67" i="18" s="1"/>
  <c r="H14" i="18"/>
  <c r="E51" i="18" s="1"/>
  <c r="V51" i="18" s="1"/>
  <c r="X14" i="18"/>
  <c r="E65" i="18" s="1"/>
  <c r="V65" i="18" s="1"/>
  <c r="AN14" i="18"/>
  <c r="E79" i="18" s="1"/>
  <c r="V79" i="18" s="1"/>
  <c r="C15" i="18"/>
  <c r="F46" i="18" s="1"/>
  <c r="Y46" i="18" s="1"/>
  <c r="S15" i="18"/>
  <c r="F60" i="18" s="1"/>
  <c r="Y60" i="18" s="1"/>
  <c r="AI15" i="18"/>
  <c r="F74" i="18" s="1"/>
  <c r="Y74" i="18" s="1"/>
  <c r="N40" i="18"/>
  <c r="Q56" i="18" s="1"/>
  <c r="X49" i="18" s="1"/>
  <c r="AD40" i="18"/>
  <c r="Q70" i="18" s="1"/>
  <c r="X84" i="18" s="1"/>
  <c r="AT40" i="18"/>
  <c r="Q84" i="18" s="1"/>
  <c r="X77" i="18" s="1"/>
  <c r="M41" i="18"/>
  <c r="R55" i="18" s="1"/>
  <c r="AA48" i="18" s="1"/>
  <c r="AC41" i="18"/>
  <c r="R69" i="18" s="1"/>
  <c r="AA83" i="18" s="1"/>
  <c r="AL14" i="18"/>
  <c r="E77" i="18" s="1"/>
  <c r="V77" i="18" s="1"/>
  <c r="J14" i="18"/>
  <c r="E89" i="18" s="1"/>
  <c r="V89" i="18" s="1"/>
  <c r="Z14" i="18"/>
  <c r="E91" i="18" s="1"/>
  <c r="V91" i="18" s="1"/>
  <c r="I15" i="18"/>
  <c r="F52" i="18" s="1"/>
  <c r="Y52" i="18" s="1"/>
  <c r="Y15" i="18"/>
  <c r="F66" i="18" s="1"/>
  <c r="Y66" i="18" s="1"/>
  <c r="AO15" i="18"/>
  <c r="F80" i="18" s="1"/>
  <c r="Y80" i="18" s="1"/>
  <c r="AG28" i="18"/>
  <c r="L73" i="18" s="1"/>
  <c r="Z80" i="18" s="1"/>
  <c r="B27" i="18"/>
  <c r="K88" i="18" s="1"/>
  <c r="W88" i="18" s="1"/>
  <c r="F27" i="18"/>
  <c r="K49" i="18" s="1"/>
  <c r="W56" i="18" s="1"/>
  <c r="J27" i="18"/>
  <c r="K89" i="18" s="1"/>
  <c r="W89" i="18" s="1"/>
  <c r="N27" i="18"/>
  <c r="K56" i="18" s="1"/>
  <c r="W63" i="18" s="1"/>
  <c r="R27" i="18"/>
  <c r="K90" i="18" s="1"/>
  <c r="W90" i="18" s="1"/>
  <c r="V27" i="18"/>
  <c r="K63" i="18" s="1"/>
  <c r="W49" i="18" s="1"/>
  <c r="Z27" i="18"/>
  <c r="K91" i="18" s="1"/>
  <c r="W91" i="18" s="1"/>
  <c r="AD27" i="18"/>
  <c r="K70" i="18" s="1"/>
  <c r="W77" i="18" s="1"/>
  <c r="AH27" i="18"/>
  <c r="K92" i="18" s="1"/>
  <c r="W92" i="18" s="1"/>
  <c r="AL27" i="18"/>
  <c r="K77" i="18" s="1"/>
  <c r="W84" i="18" s="1"/>
  <c r="AP27" i="18"/>
  <c r="K93" i="18" s="1"/>
  <c r="W93" i="18" s="1"/>
  <c r="AT27" i="18"/>
  <c r="K84" i="18" s="1"/>
  <c r="W70" i="18" s="1"/>
  <c r="E28" i="18"/>
  <c r="L48" i="18" s="1"/>
  <c r="Z56" i="18" s="1"/>
  <c r="I28" i="18"/>
  <c r="L52" i="18" s="1"/>
  <c r="Z60" i="18" s="1"/>
  <c r="M28" i="18"/>
  <c r="L55" i="18" s="1"/>
  <c r="Z63" i="18" s="1"/>
  <c r="Q28" i="18"/>
  <c r="L59" i="18" s="1"/>
  <c r="U28" i="18"/>
  <c r="L62" i="18" s="1"/>
  <c r="Z48" i="18" s="1"/>
  <c r="Y28" i="18"/>
  <c r="L66" i="18" s="1"/>
  <c r="Z52" i="18" s="1"/>
  <c r="AC28" i="18"/>
  <c r="L69" i="18" s="1"/>
  <c r="Z76" i="18" s="1"/>
  <c r="AK28" i="18"/>
  <c r="L76" i="18" s="1"/>
  <c r="Z83" i="18" s="1"/>
  <c r="AO28" i="18"/>
  <c r="L80" i="18" s="1"/>
  <c r="Z87" i="18" s="1"/>
  <c r="AS28" i="18"/>
  <c r="L83" i="18" s="1"/>
  <c r="Z69" i="18" s="1"/>
  <c r="AW28" i="18"/>
  <c r="L87" i="18" s="1"/>
  <c r="Z73" i="18" s="1"/>
  <c r="D27" i="18"/>
  <c r="K47" i="18" s="1"/>
  <c r="W54" i="18" s="1"/>
  <c r="H27" i="18"/>
  <c r="K51" i="18" s="1"/>
  <c r="W58" i="18" s="1"/>
  <c r="L27" i="18"/>
  <c r="K54" i="18" s="1"/>
  <c r="W61" i="18" s="1"/>
  <c r="P27" i="18"/>
  <c r="K58" i="18" s="1"/>
  <c r="W65" i="18" s="1"/>
  <c r="T27" i="18"/>
  <c r="K61" i="18" s="1"/>
  <c r="W47" i="18" s="1"/>
  <c r="X27" i="18"/>
  <c r="K65" i="18" s="1"/>
  <c r="W51" i="18" s="1"/>
  <c r="AB27" i="18"/>
  <c r="K68" i="18" s="1"/>
  <c r="W75" i="18" s="1"/>
  <c r="AF27" i="18"/>
  <c r="K72" i="18" s="1"/>
  <c r="W79" i="18" s="1"/>
  <c r="AJ27" i="18"/>
  <c r="K75" i="18" s="1"/>
  <c r="W82" i="18" s="1"/>
  <c r="AN27" i="18"/>
  <c r="K79" i="18" s="1"/>
  <c r="W86" i="18" s="1"/>
  <c r="AV27" i="18"/>
  <c r="K86" i="18" s="1"/>
  <c r="W72" i="18" s="1"/>
  <c r="C28" i="18"/>
  <c r="L46" i="18" s="1"/>
  <c r="Z54" i="18" s="1"/>
  <c r="G28" i="18"/>
  <c r="L50" i="18" s="1"/>
  <c r="Z58" i="18" s="1"/>
  <c r="K28" i="18"/>
  <c r="L53" i="18" s="1"/>
  <c r="O28" i="18"/>
  <c r="L57" i="18" s="1"/>
  <c r="Z65" i="18" s="1"/>
  <c r="S28" i="18"/>
  <c r="L60" i="18" s="1"/>
  <c r="Z46" i="18" s="1"/>
  <c r="W28" i="18"/>
  <c r="L64" i="18" s="1"/>
  <c r="Z50" i="18" s="1"/>
  <c r="AA28" i="18"/>
  <c r="L67" i="18" s="1"/>
  <c r="Z74" i="18" s="1"/>
  <c r="AE28" i="18"/>
  <c r="L71" i="18" s="1"/>
  <c r="Z78" i="18" s="1"/>
  <c r="AI28" i="18"/>
  <c r="L74" i="18" s="1"/>
  <c r="Z81" i="18" s="1"/>
  <c r="AM28" i="18"/>
  <c r="L78" i="18" s="1"/>
  <c r="Z85" i="18" s="1"/>
  <c r="AQ28" i="18"/>
  <c r="L81" i="18" s="1"/>
  <c r="Z67" i="18" s="1"/>
  <c r="AU28" i="18"/>
  <c r="L85" i="18" s="1"/>
  <c r="Z71" i="18" s="1"/>
  <c r="B40" i="18"/>
  <c r="Q88" i="18" s="1"/>
  <c r="X88" i="18" s="1"/>
  <c r="F40" i="18"/>
  <c r="Q49" i="18" s="1"/>
  <c r="X63" i="18" s="1"/>
  <c r="J40" i="18"/>
  <c r="Q89" i="18" s="1"/>
  <c r="X89" i="18" s="1"/>
  <c r="R40" i="18"/>
  <c r="Q90" i="18" s="1"/>
  <c r="X90" i="18" s="1"/>
  <c r="V40" i="18"/>
  <c r="Q63" i="18" s="1"/>
  <c r="X56" i="18" s="1"/>
  <c r="Z40" i="18"/>
  <c r="Q91" i="18" s="1"/>
  <c r="X91" i="18" s="1"/>
  <c r="AH40" i="18"/>
  <c r="Q92" i="18" s="1"/>
  <c r="X92" i="18" s="1"/>
  <c r="AL40" i="18"/>
  <c r="Q77" i="18" s="1"/>
  <c r="X70" i="18" s="1"/>
  <c r="AP40" i="18"/>
  <c r="Q93" i="18" s="1"/>
  <c r="X93" i="18" s="1"/>
  <c r="E41" i="18"/>
  <c r="R48" i="18" s="1"/>
  <c r="AA62" i="18" s="1"/>
  <c r="I41" i="18"/>
  <c r="R52" i="18" s="1"/>
  <c r="AA66" i="18" s="1"/>
  <c r="Q41" i="18"/>
  <c r="R59" i="18" s="1"/>
  <c r="AA52" i="18" s="1"/>
  <c r="U41" i="18"/>
  <c r="R62" i="18" s="1"/>
  <c r="AA55" i="18" s="1"/>
  <c r="Y41" i="18"/>
  <c r="R66" i="18" s="1"/>
  <c r="AA59" i="18" s="1"/>
  <c r="AG41" i="18"/>
  <c r="R73" i="18" s="1"/>
  <c r="AA87" i="18" s="1"/>
  <c r="AK41" i="18"/>
  <c r="R76" i="18" s="1"/>
  <c r="AA69" i="18" s="1"/>
  <c r="AO41" i="18"/>
  <c r="R80" i="18" s="1"/>
  <c r="AA73" i="18" s="1"/>
  <c r="AS41" i="18"/>
  <c r="R83" i="18" s="1"/>
  <c r="AA76" i="18" s="1"/>
  <c r="AW41" i="18"/>
  <c r="R87" i="18" s="1"/>
  <c r="AA80" i="18" s="1"/>
  <c r="B14" i="18"/>
  <c r="E88" i="18" s="1"/>
  <c r="V88" i="18" s="1"/>
  <c r="F14" i="18"/>
  <c r="E49" i="18" s="1"/>
  <c r="V49" i="18" s="1"/>
  <c r="N14" i="18"/>
  <c r="E56" i="18" s="1"/>
  <c r="V56" i="18" s="1"/>
  <c r="R14" i="18"/>
  <c r="E90" i="18" s="1"/>
  <c r="V90" i="18" s="1"/>
  <c r="V14" i="18"/>
  <c r="E63" i="18" s="1"/>
  <c r="V63" i="18" s="1"/>
  <c r="AD14" i="18"/>
  <c r="E70" i="18" s="1"/>
  <c r="V70" i="18" s="1"/>
  <c r="AH14" i="18"/>
  <c r="E92" i="18" s="1"/>
  <c r="V92" i="18" s="1"/>
  <c r="AP14" i="18"/>
  <c r="E93" i="18" s="1"/>
  <c r="V93" i="18" s="1"/>
  <c r="AT14" i="18"/>
  <c r="E84" i="18" s="1"/>
  <c r="V84" i="18" s="1"/>
  <c r="E15" i="18"/>
  <c r="F48" i="18" s="1"/>
  <c r="Y48" i="18" s="1"/>
  <c r="M15" i="18"/>
  <c r="F55" i="18" s="1"/>
  <c r="Y55" i="18" s="1"/>
  <c r="Q15" i="18"/>
  <c r="F59" i="18" s="1"/>
  <c r="Y59" i="18" s="1"/>
  <c r="U15" i="18"/>
  <c r="F62" i="18" s="1"/>
  <c r="Y62" i="18" s="1"/>
  <c r="AC15" i="18"/>
  <c r="F69" i="18" s="1"/>
  <c r="Y69" i="18" s="1"/>
  <c r="AG15" i="18"/>
  <c r="F73" i="18" s="1"/>
  <c r="Y73" i="18" s="1"/>
  <c r="AK15" i="18"/>
  <c r="F76" i="18" s="1"/>
  <c r="Y76" i="18" s="1"/>
  <c r="AS15" i="18"/>
  <c r="F83" i="18" s="1"/>
  <c r="Y83" i="18" s="1"/>
  <c r="AW15" i="18"/>
  <c r="F87" i="18" s="1"/>
  <c r="Y87" i="18" s="1"/>
  <c r="D14" i="18"/>
  <c r="E47" i="18" s="1"/>
  <c r="V47" i="18" s="1"/>
  <c r="L14" i="18"/>
  <c r="E54" i="18" s="1"/>
  <c r="V54" i="18" s="1"/>
  <c r="P14" i="18"/>
  <c r="E58" i="18" s="1"/>
  <c r="V58" i="18" s="1"/>
  <c r="T14" i="18"/>
  <c r="E61" i="18" s="1"/>
  <c r="V61" i="18" s="1"/>
  <c r="AB14" i="18"/>
  <c r="E68" i="18" s="1"/>
  <c r="V68" i="18" s="1"/>
  <c r="AF14" i="18"/>
  <c r="E72" i="18" s="1"/>
  <c r="V72" i="18" s="1"/>
  <c r="AJ14" i="18"/>
  <c r="E75" i="18" s="1"/>
  <c r="V75" i="18" s="1"/>
  <c r="AR14" i="18"/>
  <c r="E82" i="18" s="1"/>
  <c r="V82" i="18" s="1"/>
  <c r="AV14" i="18"/>
  <c r="E86" i="18" s="1"/>
  <c r="V86" i="18" s="1"/>
  <c r="G15" i="18"/>
  <c r="F50" i="18" s="1"/>
  <c r="Y50" i="18" s="1"/>
  <c r="K15" i="18"/>
  <c r="F53" i="18" s="1"/>
  <c r="Y53" i="18" s="1"/>
  <c r="O15" i="18"/>
  <c r="F57" i="18" s="1"/>
  <c r="Y57" i="18" s="1"/>
  <c r="W15" i="18"/>
  <c r="F64" i="18" s="1"/>
  <c r="Y64" i="18" s="1"/>
  <c r="AA15" i="18"/>
  <c r="F67" i="18" s="1"/>
  <c r="Y67" i="18" s="1"/>
  <c r="AE15" i="18"/>
  <c r="F71" i="18" s="1"/>
  <c r="Y71" i="18" s="1"/>
  <c r="AM15" i="18"/>
  <c r="F78" i="18" s="1"/>
  <c r="Y78" i="18" s="1"/>
  <c r="AQ15" i="18"/>
  <c r="F81" i="18" s="1"/>
  <c r="Y81" i="18" s="1"/>
  <c r="AU15" i="18"/>
  <c r="F85" i="18" s="1"/>
  <c r="Y85" i="18" s="1"/>
  <c r="C40" i="18"/>
  <c r="Q46" i="18" s="1"/>
  <c r="X60" i="18" s="1"/>
  <c r="G40" i="18"/>
  <c r="Q50" i="18" s="1"/>
  <c r="X64" i="18" s="1"/>
  <c r="K40" i="18"/>
  <c r="Q53" i="18" s="1"/>
  <c r="X46" i="18" s="1"/>
  <c r="O40" i="18"/>
  <c r="Q57" i="18" s="1"/>
  <c r="X50" i="18" s="1"/>
  <c r="W40" i="18"/>
  <c r="Q64" i="18" s="1"/>
  <c r="X57" i="18" s="1"/>
  <c r="AA40" i="18"/>
  <c r="Q67" i="18" s="1"/>
  <c r="X81" i="18" s="1"/>
  <c r="AE40" i="18"/>
  <c r="Q71" i="18" s="1"/>
  <c r="X85" i="18" s="1"/>
  <c r="AI40" i="18"/>
  <c r="Q74" i="18" s="1"/>
  <c r="X67" i="18" s="1"/>
  <c r="AM40" i="18"/>
  <c r="Q78" i="18" s="1"/>
  <c r="X71" i="18" s="1"/>
  <c r="AQ40" i="18"/>
  <c r="Q81" i="18" s="1"/>
  <c r="X74" i="18" s="1"/>
  <c r="AU40" i="18"/>
  <c r="Q85" i="18" s="1"/>
  <c r="X78" i="18" s="1"/>
  <c r="B41" i="18"/>
  <c r="R88" i="18" s="1"/>
  <c r="AA88" i="18" s="1"/>
  <c r="F41" i="18"/>
  <c r="R49" i="18" s="1"/>
  <c r="AA63" i="18" s="1"/>
  <c r="J41" i="18"/>
  <c r="R89" i="18" s="1"/>
  <c r="AA89" i="18" s="1"/>
  <c r="N41" i="18"/>
  <c r="R56" i="18" s="1"/>
  <c r="AA49" i="18" s="1"/>
  <c r="R41" i="18"/>
  <c r="R90" i="18" s="1"/>
  <c r="AA90" i="18" s="1"/>
  <c r="V41" i="18"/>
  <c r="R63" i="18" s="1"/>
  <c r="AA56" i="18" s="1"/>
  <c r="Z41" i="18"/>
  <c r="R91" i="18" s="1"/>
  <c r="AA91" i="18" s="1"/>
  <c r="AH41" i="18"/>
  <c r="R92" i="18" s="1"/>
  <c r="AA92" i="18" s="1"/>
  <c r="AL41" i="18"/>
  <c r="R77" i="18" s="1"/>
  <c r="AA70" i="18" s="1"/>
  <c r="AP41" i="18"/>
  <c r="R93" i="18" s="1"/>
  <c r="AA93" i="18" s="1"/>
  <c r="H40" i="18"/>
  <c r="Q51" i="18" s="1"/>
  <c r="X65" i="18" s="1"/>
  <c r="L40" i="18"/>
  <c r="Q54" i="18" s="1"/>
  <c r="X47" i="18" s="1"/>
  <c r="P40" i="18"/>
  <c r="Q58" i="18" s="1"/>
  <c r="X51" i="18" s="1"/>
  <c r="X40" i="18"/>
  <c r="Q65" i="18" s="1"/>
  <c r="X58" i="18" s="1"/>
  <c r="AB40" i="18"/>
  <c r="Q68" i="18" s="1"/>
  <c r="X82" i="18" s="1"/>
  <c r="AF40" i="18"/>
  <c r="Q72" i="18" s="1"/>
  <c r="X86" i="18" s="1"/>
  <c r="AN40" i="18"/>
  <c r="Q79" i="18" s="1"/>
  <c r="X72" i="18" s="1"/>
  <c r="AR40" i="18"/>
  <c r="Q82" i="18" s="1"/>
  <c r="X75" i="18" s="1"/>
  <c r="AV40" i="18"/>
  <c r="Q86" i="18" s="1"/>
  <c r="X79" i="18" s="1"/>
  <c r="G41" i="18"/>
  <c r="R50" i="18" s="1"/>
  <c r="AA64" i="18" s="1"/>
  <c r="K41" i="18"/>
  <c r="R53" i="18" s="1"/>
  <c r="AA46" i="18" s="1"/>
  <c r="O41" i="18"/>
  <c r="R57" i="18" s="1"/>
  <c r="AA50" i="18" s="1"/>
  <c r="W41" i="18"/>
  <c r="R64" i="18" s="1"/>
  <c r="AA57" i="18" s="1"/>
  <c r="AA41" i="18"/>
  <c r="R67" i="18" s="1"/>
  <c r="AA81" i="18" s="1"/>
  <c r="AE41" i="18"/>
  <c r="R71" i="18" s="1"/>
  <c r="AA85" i="18" s="1"/>
  <c r="AM41" i="18"/>
  <c r="R78" i="18" s="1"/>
  <c r="AA71" i="18" s="1"/>
  <c r="AQ41" i="18"/>
  <c r="R81" i="18" s="1"/>
  <c r="AA74" i="18" s="1"/>
  <c r="AU41" i="18"/>
  <c r="R85" i="18" s="1"/>
  <c r="AA78" i="18" s="1"/>
  <c r="AT28" i="18"/>
  <c r="L84" i="18" s="1"/>
  <c r="Z70" i="18" s="1"/>
  <c r="I40" i="18"/>
  <c r="Q52" i="18" s="1"/>
  <c r="X66" i="18" s="1"/>
  <c r="M40" i="18"/>
  <c r="Q55" i="18" s="1"/>
  <c r="X48" i="18" s="1"/>
  <c r="Q40" i="18"/>
  <c r="Q59" i="18" s="1"/>
  <c r="X52" i="18" s="1"/>
  <c r="U40" i="18"/>
  <c r="Q62" i="18" s="1"/>
  <c r="X55" i="18" s="1"/>
  <c r="Y40" i="18"/>
  <c r="Q66" i="18" s="1"/>
  <c r="X59" i="18" s="1"/>
  <c r="AC40" i="18"/>
  <c r="Q69" i="18" s="1"/>
  <c r="X83" i="18" s="1"/>
  <c r="AG40" i="18"/>
  <c r="Q73" i="18" s="1"/>
  <c r="X87" i="18" s="1"/>
  <c r="AK40" i="18"/>
  <c r="Q76" i="18" s="1"/>
  <c r="X69" i="18" s="1"/>
  <c r="AO40" i="18"/>
  <c r="Q80" i="18" s="1"/>
  <c r="X73" i="18" s="1"/>
  <c r="AS40" i="18"/>
  <c r="Q83" i="18" s="1"/>
  <c r="X76" i="18" s="1"/>
  <c r="AW40" i="18"/>
  <c r="Q87" i="18" s="1"/>
  <c r="X80" i="18" s="1"/>
  <c r="H41" i="18"/>
  <c r="R51" i="18" s="1"/>
  <c r="AA65" i="18" s="1"/>
  <c r="P41" i="18"/>
  <c r="R58" i="18" s="1"/>
  <c r="AA51" i="18" s="1"/>
  <c r="T41" i="18"/>
  <c r="R61" i="18" s="1"/>
  <c r="AA54" i="18" s="1"/>
  <c r="X41" i="18"/>
  <c r="R65" i="18" s="1"/>
  <c r="AA58" i="18" s="1"/>
  <c r="AB41" i="18"/>
  <c r="R68" i="18" s="1"/>
  <c r="AA82" i="18" s="1"/>
  <c r="AF41" i="18"/>
  <c r="R72" i="18" s="1"/>
  <c r="AA86" i="18" s="1"/>
  <c r="AJ41" i="18"/>
  <c r="R75" i="18" s="1"/>
  <c r="AA68" i="18" s="1"/>
  <c r="AN41" i="18"/>
  <c r="R79" i="18" s="1"/>
  <c r="AA72" i="18" s="1"/>
  <c r="AV41" i="18"/>
  <c r="R86" i="18" s="1"/>
  <c r="AA79" i="18" s="1"/>
  <c r="AX35" i="18"/>
  <c r="AT41" i="18"/>
  <c r="R84" i="18" s="1"/>
  <c r="AA77" i="18" s="1"/>
  <c r="AX21" i="18"/>
  <c r="AX9" i="18"/>
  <c r="D41" i="18"/>
  <c r="R47" i="18" s="1"/>
  <c r="AA61" i="18" s="1"/>
  <c r="D28" i="18"/>
  <c r="L47" i="18" s="1"/>
  <c r="Z55" i="18" s="1"/>
  <c r="AX22" i="18"/>
  <c r="E14" i="18"/>
  <c r="E48" i="18" s="1"/>
  <c r="V48" i="18" s="1"/>
  <c r="AX8" i="18"/>
  <c r="AX34" i="18"/>
  <c r="E40" i="18"/>
  <c r="Q48" i="18" s="1"/>
  <c r="X62" i="18" s="1"/>
  <c r="E27" i="18"/>
  <c r="K48" i="18" s="1"/>
  <c r="W55" i="18" s="1"/>
  <c r="Z61" i="18" l="1"/>
  <c r="Z53" i="18"/>
  <c r="B1" i="9"/>
  <c r="B2" i="9"/>
  <c r="AF4" i="6" l="1"/>
  <c r="J10" i="10" l="1"/>
  <c r="I10" i="10"/>
  <c r="H10" i="10"/>
  <c r="G10" i="10"/>
  <c r="F10" i="10"/>
  <c r="E10" i="10"/>
  <c r="D10" i="10"/>
  <c r="J9" i="10"/>
  <c r="I9" i="10"/>
  <c r="H9" i="10"/>
  <c r="G9" i="10"/>
  <c r="F9" i="10"/>
  <c r="E9" i="10"/>
  <c r="D9" i="10"/>
  <c r="J8" i="10"/>
  <c r="I8" i="10"/>
  <c r="H8" i="10"/>
  <c r="G8" i="10"/>
  <c r="F8" i="10"/>
  <c r="E8" i="10"/>
  <c r="D8" i="10"/>
  <c r="J7" i="10"/>
  <c r="I7" i="10"/>
  <c r="H7" i="10"/>
  <c r="G7" i="10"/>
  <c r="F7" i="10"/>
  <c r="E7" i="10"/>
  <c r="D7" i="10"/>
  <c r="J11" i="9"/>
  <c r="I11" i="9"/>
  <c r="H11" i="9"/>
  <c r="G11" i="9"/>
  <c r="F11" i="9"/>
  <c r="E11" i="9"/>
  <c r="D11" i="9"/>
  <c r="J10" i="9"/>
  <c r="I10" i="9"/>
  <c r="H10" i="9"/>
  <c r="G10" i="9"/>
  <c r="F10" i="9"/>
  <c r="E10" i="9"/>
  <c r="D10" i="9"/>
  <c r="J8" i="9"/>
  <c r="I8" i="9"/>
  <c r="H8" i="9"/>
  <c r="G8" i="9"/>
  <c r="F8" i="9"/>
  <c r="E8" i="9"/>
  <c r="D8" i="9"/>
  <c r="C6" i="9" l="1"/>
  <c r="C7" i="9"/>
  <c r="C8" i="9"/>
  <c r="C9" i="9"/>
  <c r="C10" i="9"/>
  <c r="C11" i="9"/>
  <c r="B1" i="10" l="1"/>
  <c r="B2" i="10"/>
  <c r="H11" i="10" l="1"/>
  <c r="D11" i="10"/>
  <c r="I6" i="10"/>
  <c r="E6" i="10"/>
  <c r="G11" i="10"/>
  <c r="H6" i="10"/>
  <c r="D6" i="10"/>
  <c r="J11" i="10"/>
  <c r="F11" i="10"/>
  <c r="G6" i="10"/>
  <c r="I11" i="10"/>
  <c r="E11" i="10"/>
  <c r="J6" i="10"/>
  <c r="F6" i="10"/>
  <c r="C9" i="10"/>
  <c r="C11" i="10"/>
  <c r="C10" i="10"/>
  <c r="C6" i="10"/>
  <c r="C8" i="10"/>
  <c r="C7" i="10"/>
  <c r="E7" i="9" l="1"/>
  <c r="H7" i="9"/>
  <c r="I7" i="9"/>
  <c r="G7" i="9"/>
  <c r="D9" i="9"/>
  <c r="J7" i="9"/>
  <c r="F7" i="9"/>
  <c r="D7" i="9"/>
  <c r="J9" i="9" l="1"/>
  <c r="F9" i="9"/>
  <c r="I6" i="9"/>
  <c r="E6" i="9"/>
  <c r="I9" i="9"/>
  <c r="E9" i="9"/>
  <c r="H6" i="9"/>
  <c r="D6" i="9"/>
  <c r="H9" i="9"/>
  <c r="G6" i="9"/>
  <c r="G9" i="9"/>
  <c r="J6" i="9"/>
  <c r="F6" i="9"/>
  <c r="L22" i="7"/>
  <c r="L12" i="7"/>
  <c r="L2" i="7"/>
  <c r="M22" i="7"/>
  <c r="M12" i="7"/>
  <c r="AG4" i="6" l="1"/>
  <c r="AF5" i="6"/>
  <c r="AG5" i="6"/>
  <c r="AF6" i="6"/>
  <c r="AG6" i="6"/>
  <c r="AF7" i="6"/>
  <c r="AG7" i="6"/>
  <c r="AF8" i="6"/>
  <c r="AG8" i="6"/>
  <c r="AF9" i="6"/>
  <c r="AG9" i="6"/>
  <c r="AP5" i="6" l="1"/>
  <c r="BA45" i="6" s="1"/>
  <c r="BM45" i="6" s="1"/>
  <c r="AP4" i="6" l="1"/>
  <c r="BA44" i="6" s="1"/>
  <c r="BM44" i="6" s="1"/>
  <c r="AF11" i="5"/>
  <c r="AF4" i="5"/>
  <c r="B39" i="6" l="1"/>
  <c r="C7" i="1" l="1"/>
  <c r="C8" i="1"/>
  <c r="C9" i="1"/>
  <c r="C10" i="1"/>
  <c r="C11" i="1"/>
  <c r="C6" i="1"/>
  <c r="AC13" i="9" l="1"/>
  <c r="AC18" i="18" s="1"/>
  <c r="H69" i="18" s="1"/>
  <c r="N7" i="10"/>
  <c r="J15" i="10" s="1"/>
  <c r="J33" i="18" s="1"/>
  <c r="P89" i="18" s="1"/>
  <c r="N8" i="10"/>
  <c r="R15" i="10" s="1"/>
  <c r="R33" i="18" s="1"/>
  <c r="P90" i="18" s="1"/>
  <c r="N9" i="10"/>
  <c r="Z15" i="10" s="1"/>
  <c r="Z33" i="18" s="1"/>
  <c r="P91" i="18" s="1"/>
  <c r="N10" i="10"/>
  <c r="AH15" i="10" s="1"/>
  <c r="AH33" i="18" s="1"/>
  <c r="P92" i="18" s="1"/>
  <c r="N11" i="10"/>
  <c r="AP15" i="10" s="1"/>
  <c r="AP33" i="18" s="1"/>
  <c r="P93" i="18" s="1"/>
  <c r="N6" i="10"/>
  <c r="B15" i="10" s="1"/>
  <c r="B33" i="18" s="1"/>
  <c r="P88" i="18" s="1"/>
  <c r="C13" i="10"/>
  <c r="C31" i="18" s="1"/>
  <c r="N46" i="18" s="1"/>
  <c r="D13" i="10"/>
  <c r="D31" i="18" s="1"/>
  <c r="N47" i="18" s="1"/>
  <c r="E13" i="10"/>
  <c r="E31" i="18" s="1"/>
  <c r="N48" i="18" s="1"/>
  <c r="F13" i="10"/>
  <c r="F31" i="18" s="1"/>
  <c r="N49" i="18" s="1"/>
  <c r="G13" i="10"/>
  <c r="G31" i="18" s="1"/>
  <c r="N50" i="18" s="1"/>
  <c r="H13" i="10"/>
  <c r="H31" i="18" s="1"/>
  <c r="N51" i="18" s="1"/>
  <c r="I13" i="10"/>
  <c r="I31" i="18" s="1"/>
  <c r="N52" i="18" s="1"/>
  <c r="K13" i="10"/>
  <c r="K31" i="18" s="1"/>
  <c r="N53" i="18" s="1"/>
  <c r="L13" i="10"/>
  <c r="L31" i="18" s="1"/>
  <c r="N54" i="18" s="1"/>
  <c r="M13" i="10"/>
  <c r="M31" i="18" s="1"/>
  <c r="N55" i="18" s="1"/>
  <c r="N13" i="10"/>
  <c r="N31" i="18" s="1"/>
  <c r="N56" i="18" s="1"/>
  <c r="O13" i="10"/>
  <c r="O31" i="18" s="1"/>
  <c r="N57" i="18" s="1"/>
  <c r="P13" i="10"/>
  <c r="P31" i="18" s="1"/>
  <c r="N58" i="18" s="1"/>
  <c r="Q13" i="10"/>
  <c r="Q31" i="18" s="1"/>
  <c r="N59" i="18" s="1"/>
  <c r="S13" i="10"/>
  <c r="S31" i="18" s="1"/>
  <c r="N60" i="18" s="1"/>
  <c r="T13" i="10"/>
  <c r="T31" i="18" s="1"/>
  <c r="N61" i="18" s="1"/>
  <c r="U13" i="10"/>
  <c r="U31" i="18" s="1"/>
  <c r="N62" i="18" s="1"/>
  <c r="V13" i="10"/>
  <c r="V31" i="18" s="1"/>
  <c r="N63" i="18" s="1"/>
  <c r="W13" i="10"/>
  <c r="W31" i="18" s="1"/>
  <c r="N64" i="18" s="1"/>
  <c r="X13" i="10"/>
  <c r="X31" i="18" s="1"/>
  <c r="N65" i="18" s="1"/>
  <c r="Y13" i="10"/>
  <c r="Y31" i="18" s="1"/>
  <c r="N66" i="18" s="1"/>
  <c r="AA13" i="10"/>
  <c r="AA31" i="18" s="1"/>
  <c r="N67" i="18" s="1"/>
  <c r="AB13" i="10"/>
  <c r="AB31" i="18" s="1"/>
  <c r="N68" i="18" s="1"/>
  <c r="AC13" i="10"/>
  <c r="AC31" i="18" s="1"/>
  <c r="N69" i="18" s="1"/>
  <c r="AD13" i="10"/>
  <c r="AD31" i="18" s="1"/>
  <c r="N70" i="18" s="1"/>
  <c r="AE13" i="10"/>
  <c r="AE31" i="18" s="1"/>
  <c r="N71" i="18" s="1"/>
  <c r="AF13" i="10"/>
  <c r="AF31" i="18" s="1"/>
  <c r="N72" i="18" s="1"/>
  <c r="AG13" i="10"/>
  <c r="AG31" i="18" s="1"/>
  <c r="N73" i="18" s="1"/>
  <c r="AI13" i="10"/>
  <c r="AI31" i="18" s="1"/>
  <c r="N74" i="18" s="1"/>
  <c r="AJ13" i="10"/>
  <c r="AJ31" i="18" s="1"/>
  <c r="N75" i="18" s="1"/>
  <c r="AK13" i="10"/>
  <c r="AK31" i="18" s="1"/>
  <c r="N76" i="18" s="1"/>
  <c r="AL13" i="10"/>
  <c r="AL31" i="18" s="1"/>
  <c r="N77" i="18" s="1"/>
  <c r="AM13" i="10"/>
  <c r="AM31" i="18" s="1"/>
  <c r="N78" i="18" s="1"/>
  <c r="AN13" i="10"/>
  <c r="AN31" i="18" s="1"/>
  <c r="N79" i="18" s="1"/>
  <c r="AO13" i="10"/>
  <c r="AO31" i="18" s="1"/>
  <c r="N80" i="18" s="1"/>
  <c r="AQ13" i="10"/>
  <c r="AQ31" i="18" s="1"/>
  <c r="N81" i="18" s="1"/>
  <c r="AR13" i="10"/>
  <c r="AR31" i="18" s="1"/>
  <c r="N82" i="18" s="1"/>
  <c r="AS13" i="10"/>
  <c r="AS31" i="18" s="1"/>
  <c r="N83" i="18" s="1"/>
  <c r="AT13" i="10"/>
  <c r="AT31" i="18" s="1"/>
  <c r="N84" i="18" s="1"/>
  <c r="AU13" i="10"/>
  <c r="AU31" i="18" s="1"/>
  <c r="N85" i="18" s="1"/>
  <c r="AV13" i="10"/>
  <c r="AV31" i="18" s="1"/>
  <c r="N86" i="18" s="1"/>
  <c r="AW13" i="10"/>
  <c r="AW31" i="18" s="1"/>
  <c r="N87" i="18" s="1"/>
  <c r="J13" i="10"/>
  <c r="J31" i="18" s="1"/>
  <c r="N89" i="18" s="1"/>
  <c r="R13" i="10"/>
  <c r="R31" i="18" s="1"/>
  <c r="N90" i="18" s="1"/>
  <c r="Z13" i="10"/>
  <c r="Z31" i="18" s="1"/>
  <c r="N91" i="18" s="1"/>
  <c r="AH13" i="10"/>
  <c r="AH31" i="18" s="1"/>
  <c r="N92" i="18" s="1"/>
  <c r="AP13" i="10"/>
  <c r="AP31" i="18" s="1"/>
  <c r="N93" i="18" s="1"/>
  <c r="B13" i="10"/>
  <c r="B31" i="18" s="1"/>
  <c r="N88" i="18" s="1"/>
  <c r="C13" i="9"/>
  <c r="C18" i="18" s="1"/>
  <c r="H46" i="18" s="1"/>
  <c r="D13" i="9"/>
  <c r="D18" i="18" s="1"/>
  <c r="H47" i="18" s="1"/>
  <c r="E13" i="9"/>
  <c r="E18" i="18" s="1"/>
  <c r="H48" i="18" s="1"/>
  <c r="F13" i="9"/>
  <c r="F18" i="18" s="1"/>
  <c r="H49" i="18" s="1"/>
  <c r="G13" i="9"/>
  <c r="G18" i="18" s="1"/>
  <c r="H50" i="18" s="1"/>
  <c r="H13" i="9"/>
  <c r="H18" i="18" s="1"/>
  <c r="H51" i="18" s="1"/>
  <c r="I13" i="9"/>
  <c r="I18" i="18" s="1"/>
  <c r="H52" i="18" s="1"/>
  <c r="K13" i="9"/>
  <c r="K18" i="18" s="1"/>
  <c r="H53" i="18" s="1"/>
  <c r="L13" i="9"/>
  <c r="L18" i="18" s="1"/>
  <c r="H54" i="18" s="1"/>
  <c r="M13" i="9"/>
  <c r="M18" i="18" s="1"/>
  <c r="H55" i="18" s="1"/>
  <c r="N13" i="9"/>
  <c r="N18" i="18" s="1"/>
  <c r="H56" i="18" s="1"/>
  <c r="O13" i="9"/>
  <c r="O18" i="18" s="1"/>
  <c r="H57" i="18" s="1"/>
  <c r="P13" i="9"/>
  <c r="P18" i="18" s="1"/>
  <c r="H58" i="18" s="1"/>
  <c r="Q13" i="9"/>
  <c r="Q18" i="18" s="1"/>
  <c r="H59" i="18" s="1"/>
  <c r="S13" i="9"/>
  <c r="S18" i="18" s="1"/>
  <c r="H60" i="18" s="1"/>
  <c r="T13" i="9"/>
  <c r="T18" i="18" s="1"/>
  <c r="H61" i="18" s="1"/>
  <c r="U13" i="9"/>
  <c r="U18" i="18" s="1"/>
  <c r="H62" i="18" s="1"/>
  <c r="V13" i="9"/>
  <c r="V18" i="18" s="1"/>
  <c r="H63" i="18" s="1"/>
  <c r="W13" i="9"/>
  <c r="W18" i="18" s="1"/>
  <c r="H64" i="18" s="1"/>
  <c r="X13" i="9"/>
  <c r="X18" i="18" s="1"/>
  <c r="H65" i="18" s="1"/>
  <c r="Y13" i="9"/>
  <c r="Y18" i="18" s="1"/>
  <c r="H66" i="18" s="1"/>
  <c r="AA13" i="9"/>
  <c r="AA18" i="18" s="1"/>
  <c r="H67" i="18" s="1"/>
  <c r="AB13" i="9"/>
  <c r="AB18" i="18" s="1"/>
  <c r="H68" i="18" s="1"/>
  <c r="AD13" i="9"/>
  <c r="AD18" i="18" s="1"/>
  <c r="H70" i="18" s="1"/>
  <c r="AE13" i="9"/>
  <c r="AE18" i="18" s="1"/>
  <c r="H71" i="18" s="1"/>
  <c r="AG13" i="9"/>
  <c r="AG18" i="18" s="1"/>
  <c r="H73" i="18" s="1"/>
  <c r="AI13" i="9"/>
  <c r="AI18" i="18" s="1"/>
  <c r="H74" i="18" s="1"/>
  <c r="AJ13" i="9"/>
  <c r="AJ18" i="18" s="1"/>
  <c r="H75" i="18" s="1"/>
  <c r="AK13" i="9"/>
  <c r="AK18" i="18" s="1"/>
  <c r="H76" i="18" s="1"/>
  <c r="AL13" i="9"/>
  <c r="AL18" i="18" s="1"/>
  <c r="H77" i="18" s="1"/>
  <c r="AM13" i="9"/>
  <c r="AM18" i="18" s="1"/>
  <c r="H78" i="18" s="1"/>
  <c r="AN13" i="9"/>
  <c r="AN18" i="18" s="1"/>
  <c r="H79" i="18" s="1"/>
  <c r="AO13" i="9"/>
  <c r="AO18" i="18" s="1"/>
  <c r="H80" i="18" s="1"/>
  <c r="AQ13" i="9"/>
  <c r="AQ18" i="18" s="1"/>
  <c r="H81" i="18" s="1"/>
  <c r="AR13" i="9"/>
  <c r="AR18" i="18" s="1"/>
  <c r="H82" i="18" s="1"/>
  <c r="AS13" i="9"/>
  <c r="AS18" i="18" s="1"/>
  <c r="H83" i="18" s="1"/>
  <c r="AT13" i="9"/>
  <c r="AT18" i="18" s="1"/>
  <c r="H84" i="18" s="1"/>
  <c r="AU13" i="9"/>
  <c r="AU18" i="18" s="1"/>
  <c r="H85" i="18" s="1"/>
  <c r="AV13" i="9"/>
  <c r="AV18" i="18" s="1"/>
  <c r="H86" i="18" s="1"/>
  <c r="AW13" i="9"/>
  <c r="AW18" i="18" s="1"/>
  <c r="H87" i="18" s="1"/>
  <c r="U9" i="9"/>
  <c r="AG15" i="9" s="1"/>
  <c r="AG20" i="18" s="1"/>
  <c r="J73" i="18" s="1"/>
  <c r="N7" i="9"/>
  <c r="J15" i="9" s="1"/>
  <c r="J20" i="18" s="1"/>
  <c r="J89" i="18" s="1"/>
  <c r="N8" i="9"/>
  <c r="R15" i="9" s="1"/>
  <c r="R20" i="18" s="1"/>
  <c r="J90" i="18" s="1"/>
  <c r="N9" i="9"/>
  <c r="Z15" i="9" s="1"/>
  <c r="Z20" i="18" s="1"/>
  <c r="J91" i="18" s="1"/>
  <c r="N10" i="9"/>
  <c r="AH15" i="9" s="1"/>
  <c r="AH20" i="18" s="1"/>
  <c r="J92" i="18" s="1"/>
  <c r="N11" i="9"/>
  <c r="AP15" i="9" s="1"/>
  <c r="AP20" i="18" s="1"/>
  <c r="J93" i="18" s="1"/>
  <c r="N6" i="9"/>
  <c r="B15" i="9" s="1"/>
  <c r="B20" i="18" s="1"/>
  <c r="J88" i="18" s="1"/>
  <c r="J13" i="9"/>
  <c r="J18" i="18" s="1"/>
  <c r="H89" i="18" s="1"/>
  <c r="R13" i="9"/>
  <c r="R18" i="18" s="1"/>
  <c r="H90" i="18" s="1"/>
  <c r="Z13" i="9"/>
  <c r="Z18" i="18" s="1"/>
  <c r="H91" i="18" s="1"/>
  <c r="AH13" i="9"/>
  <c r="AH18" i="18" s="1"/>
  <c r="H92" i="18" s="1"/>
  <c r="B13" i="9"/>
  <c r="B18" i="18" s="1"/>
  <c r="H88" i="18" s="1"/>
  <c r="U7" i="9" l="1"/>
  <c r="Q15" i="9" s="1"/>
  <c r="U8" i="9"/>
  <c r="Y15" i="9" s="1"/>
  <c r="U6" i="9"/>
  <c r="I15" i="9" s="1"/>
  <c r="T11" i="10"/>
  <c r="AV15" i="10" s="1"/>
  <c r="U10" i="10"/>
  <c r="AO15" i="10" s="1"/>
  <c r="AO33" i="18" s="1"/>
  <c r="P80" i="18" s="1"/>
  <c r="U8" i="10"/>
  <c r="Y15" i="10" s="1"/>
  <c r="Y33" i="18" s="1"/>
  <c r="P66" i="18" s="1"/>
  <c r="T10" i="9"/>
  <c r="AN15" i="9" s="1"/>
  <c r="T11" i="9"/>
  <c r="AV15" i="9" s="1"/>
  <c r="AV20" i="18" s="1"/>
  <c r="J86" i="18" s="1"/>
  <c r="U11" i="9"/>
  <c r="AW15" i="9" s="1"/>
  <c r="U11" i="10"/>
  <c r="AW15" i="10" s="1"/>
  <c r="AW33" i="18" s="1"/>
  <c r="P87" i="18" s="1"/>
  <c r="T9" i="10"/>
  <c r="AF15" i="10" s="1"/>
  <c r="U9" i="10"/>
  <c r="AG15" i="10" s="1"/>
  <c r="AG33" i="18" s="1"/>
  <c r="P73" i="18" s="1"/>
  <c r="U6" i="10"/>
  <c r="I15" i="10" s="1"/>
  <c r="I33" i="18" s="1"/>
  <c r="P52" i="18" s="1"/>
  <c r="U7" i="10"/>
  <c r="Q15" i="10" s="1"/>
  <c r="Q33" i="18" s="1"/>
  <c r="P59" i="18" s="1"/>
  <c r="U10" i="9"/>
  <c r="AO15" i="9" s="1"/>
  <c r="AH62" i="10"/>
  <c r="AP62" i="10"/>
  <c r="Z62" i="10"/>
  <c r="R62" i="10"/>
  <c r="J62" i="10"/>
  <c r="B62" i="10"/>
  <c r="AP62" i="9"/>
  <c r="AH62" i="9"/>
  <c r="R62" i="9"/>
  <c r="AG62" i="9"/>
  <c r="J62" i="9"/>
  <c r="Z62" i="9"/>
  <c r="B62" i="9"/>
  <c r="AC60" i="9"/>
  <c r="B60" i="9"/>
  <c r="K60" i="9"/>
  <c r="AV60" i="9"/>
  <c r="AM60" i="9"/>
  <c r="AD60" i="9"/>
  <c r="U60" i="9"/>
  <c r="L60" i="9"/>
  <c r="C60" i="9"/>
  <c r="AV60" i="10"/>
  <c r="AM60" i="10"/>
  <c r="AD60" i="10"/>
  <c r="U60" i="10"/>
  <c r="L60" i="10"/>
  <c r="C60" i="10"/>
  <c r="T60" i="9"/>
  <c r="T60" i="10"/>
  <c r="AT60" i="9"/>
  <c r="AK60" i="9"/>
  <c r="AB60" i="9"/>
  <c r="S60" i="9"/>
  <c r="I60" i="9"/>
  <c r="AT60" i="10"/>
  <c r="AK60" i="10"/>
  <c r="AB60" i="10"/>
  <c r="S60" i="10"/>
  <c r="I60" i="10"/>
  <c r="B60" i="10"/>
  <c r="H60" i="9"/>
  <c r="AH60" i="10"/>
  <c r="AS60" i="10"/>
  <c r="AJ60" i="10"/>
  <c r="AA60" i="10"/>
  <c r="Q60" i="10"/>
  <c r="H60" i="10"/>
  <c r="AU60" i="9"/>
  <c r="K60" i="10"/>
  <c r="AS60" i="9"/>
  <c r="Q60" i="9"/>
  <c r="AR60" i="9"/>
  <c r="AI60" i="9"/>
  <c r="Y60" i="9"/>
  <c r="P60" i="9"/>
  <c r="G60" i="9"/>
  <c r="Z60" i="10"/>
  <c r="AR60" i="10"/>
  <c r="AI60" i="10"/>
  <c r="Y60" i="10"/>
  <c r="P60" i="10"/>
  <c r="G60" i="10"/>
  <c r="AC60" i="10"/>
  <c r="AA60" i="9"/>
  <c r="Z60" i="9"/>
  <c r="R60" i="9"/>
  <c r="AQ60" i="9"/>
  <c r="AG60" i="9"/>
  <c r="X60" i="9"/>
  <c r="O60" i="9"/>
  <c r="F60" i="9"/>
  <c r="R60" i="10"/>
  <c r="AQ60" i="10"/>
  <c r="AG60" i="10"/>
  <c r="X60" i="10"/>
  <c r="O60" i="10"/>
  <c r="F60" i="10"/>
  <c r="AL60" i="10"/>
  <c r="AJ60" i="9"/>
  <c r="AO60" i="9"/>
  <c r="W60" i="9"/>
  <c r="N60" i="9"/>
  <c r="E60" i="9"/>
  <c r="J60" i="10"/>
  <c r="AF60" i="10"/>
  <c r="W60" i="10"/>
  <c r="N60" i="10"/>
  <c r="E60" i="10"/>
  <c r="AL60" i="9"/>
  <c r="AU60" i="10"/>
  <c r="J60" i="9"/>
  <c r="AW60" i="9"/>
  <c r="AN60" i="9"/>
  <c r="AE60" i="9"/>
  <c r="V60" i="9"/>
  <c r="M60" i="9"/>
  <c r="D60" i="9"/>
  <c r="AN60" i="10"/>
  <c r="AE60" i="10"/>
  <c r="V60" i="10"/>
  <c r="M60" i="10"/>
  <c r="D60" i="10"/>
  <c r="AF13" i="9"/>
  <c r="AF18" i="18" s="1"/>
  <c r="H72" i="18" s="1"/>
  <c r="AP13" i="9"/>
  <c r="AP18" i="18" s="1"/>
  <c r="H93" i="18" s="1"/>
  <c r="AO60" i="10"/>
  <c r="AW60" i="10"/>
  <c r="AP60" i="10"/>
  <c r="AH60" i="9"/>
  <c r="AO62" i="10" l="1"/>
  <c r="AO62" i="9"/>
  <c r="AO20" i="18"/>
  <c r="J80" i="18" s="1"/>
  <c r="AF62" i="10"/>
  <c r="AF33" i="18"/>
  <c r="P72" i="18" s="1"/>
  <c r="AN62" i="9"/>
  <c r="AN20" i="18"/>
  <c r="J79" i="18" s="1"/>
  <c r="I62" i="9"/>
  <c r="I20" i="18"/>
  <c r="J52" i="18" s="1"/>
  <c r="Y62" i="9"/>
  <c r="Y20" i="18"/>
  <c r="J66" i="18" s="1"/>
  <c r="AV62" i="10"/>
  <c r="AV33" i="18"/>
  <c r="P86" i="18" s="1"/>
  <c r="AW62" i="9"/>
  <c r="AW20" i="18"/>
  <c r="J87" i="18" s="1"/>
  <c r="Q62" i="9"/>
  <c r="Q20" i="18"/>
  <c r="J59" i="18" s="1"/>
  <c r="Y62" i="10"/>
  <c r="AV62" i="9"/>
  <c r="T9" i="9"/>
  <c r="AF15" i="9" s="1"/>
  <c r="T8" i="9"/>
  <c r="X15" i="9" s="1"/>
  <c r="T7" i="9"/>
  <c r="P15" i="9" s="1"/>
  <c r="AW62" i="10"/>
  <c r="S11" i="9"/>
  <c r="AU15" i="9" s="1"/>
  <c r="I62" i="10"/>
  <c r="T6" i="9"/>
  <c r="H15" i="9" s="1"/>
  <c r="H20" i="18" s="1"/>
  <c r="J51" i="18" s="1"/>
  <c r="AG62" i="10"/>
  <c r="Q62" i="10"/>
  <c r="T10" i="10"/>
  <c r="AN15" i="10" s="1"/>
  <c r="T6" i="10"/>
  <c r="H15" i="10" s="1"/>
  <c r="S9" i="10"/>
  <c r="AE15" i="10" s="1"/>
  <c r="T8" i="10"/>
  <c r="X15" i="10" s="1"/>
  <c r="X33" i="18" s="1"/>
  <c r="P65" i="18" s="1"/>
  <c r="T7" i="10"/>
  <c r="P15" i="10" s="1"/>
  <c r="AF60" i="9"/>
  <c r="AP60" i="9"/>
  <c r="AE62" i="10" l="1"/>
  <c r="AE33" i="18"/>
  <c r="P71" i="18" s="1"/>
  <c r="P62" i="10"/>
  <c r="P33" i="18"/>
  <c r="P58" i="18" s="1"/>
  <c r="AN62" i="10"/>
  <c r="AN33" i="18"/>
  <c r="P79" i="18" s="1"/>
  <c r="AU62" i="9"/>
  <c r="AU20" i="18"/>
  <c r="J85" i="18" s="1"/>
  <c r="AF62" i="9"/>
  <c r="AF20" i="18"/>
  <c r="J72" i="18" s="1"/>
  <c r="X62" i="9"/>
  <c r="X20" i="18"/>
  <c r="J65" i="18" s="1"/>
  <c r="H62" i="10"/>
  <c r="H33" i="18"/>
  <c r="P51" i="18" s="1"/>
  <c r="P62" i="9"/>
  <c r="P20" i="18"/>
  <c r="J58" i="18" s="1"/>
  <c r="S6" i="9"/>
  <c r="G15" i="9" s="1"/>
  <c r="S9" i="9"/>
  <c r="AE15" i="9" s="1"/>
  <c r="AE20" i="18" s="1"/>
  <c r="J71" i="18" s="1"/>
  <c r="S7" i="9"/>
  <c r="O15" i="9" s="1"/>
  <c r="R11" i="9"/>
  <c r="AT15" i="9" s="1"/>
  <c r="S10" i="9"/>
  <c r="AM15" i="9" s="1"/>
  <c r="AM20" i="18" s="1"/>
  <c r="J78" i="18" s="1"/>
  <c r="H62" i="9"/>
  <c r="S11" i="10"/>
  <c r="AU15" i="10" s="1"/>
  <c r="S7" i="10"/>
  <c r="O15" i="10" s="1"/>
  <c r="O33" i="18" s="1"/>
  <c r="P57" i="18" s="1"/>
  <c r="R9" i="10"/>
  <c r="AD15" i="10" s="1"/>
  <c r="AD33" i="18" s="1"/>
  <c r="P70" i="18" s="1"/>
  <c r="X62" i="10"/>
  <c r="S8" i="10"/>
  <c r="W15" i="10" s="1"/>
  <c r="S10" i="10"/>
  <c r="AM15" i="10" s="1"/>
  <c r="AM33" i="18" s="1"/>
  <c r="P78" i="18" s="1"/>
  <c r="S6" i="10"/>
  <c r="G15" i="10" s="1"/>
  <c r="G33" i="18" s="1"/>
  <c r="P50" i="18" s="1"/>
  <c r="S8" i="9"/>
  <c r="W15" i="9" s="1"/>
  <c r="W20" i="18" s="1"/>
  <c r="J64" i="18" s="1"/>
  <c r="E62" i="1"/>
  <c r="AI62" i="1"/>
  <c r="AJ62" i="1"/>
  <c r="AC62" i="1"/>
  <c r="U62" i="1"/>
  <c r="AS62" i="1"/>
  <c r="AK35" i="5"/>
  <c r="AJ35" i="5"/>
  <c r="AI35" i="5"/>
  <c r="AH35" i="5"/>
  <c r="AG35" i="5"/>
  <c r="AF35" i="5"/>
  <c r="AJ34" i="5"/>
  <c r="AI34" i="5"/>
  <c r="AM33" i="5"/>
  <c r="AL33" i="5"/>
  <c r="AK33" i="5"/>
  <c r="AJ33" i="5"/>
  <c r="AI33" i="5"/>
  <c r="AH33" i="5"/>
  <c r="AG33" i="5"/>
  <c r="AF33" i="5"/>
  <c r="AM32" i="5"/>
  <c r="AL32" i="5"/>
  <c r="AK32" i="5"/>
  <c r="AJ32" i="5"/>
  <c r="AI32" i="5"/>
  <c r="AH32" i="5"/>
  <c r="AG32" i="5"/>
  <c r="AF32" i="5"/>
  <c r="AM31" i="5"/>
  <c r="AL31" i="5"/>
  <c r="AK31" i="5"/>
  <c r="AJ31" i="5"/>
  <c r="AI31" i="5"/>
  <c r="AH31" i="5"/>
  <c r="AG31" i="5"/>
  <c r="AF31" i="5"/>
  <c r="AM30" i="5"/>
  <c r="AL30" i="5"/>
  <c r="AK30" i="5"/>
  <c r="AJ30" i="5"/>
  <c r="AI30" i="5"/>
  <c r="AH30" i="5"/>
  <c r="AG30" i="5"/>
  <c r="AF30" i="5"/>
  <c r="AM29" i="5"/>
  <c r="AL29" i="5"/>
  <c r="AK29" i="5"/>
  <c r="AJ29" i="5"/>
  <c r="AI29" i="5"/>
  <c r="AH29" i="5"/>
  <c r="AG29" i="5"/>
  <c r="AF29" i="5"/>
  <c r="AM28" i="5"/>
  <c r="AL28" i="5"/>
  <c r="AK28" i="5"/>
  <c r="AJ28" i="5"/>
  <c r="AI28" i="5"/>
  <c r="AH28" i="5"/>
  <c r="AG28" i="5"/>
  <c r="AF28" i="5"/>
  <c r="C26" i="5"/>
  <c r="BI1" i="5" s="1"/>
  <c r="BO1" i="5" s="1"/>
  <c r="AK23" i="5"/>
  <c r="AJ23" i="5"/>
  <c r="AI23" i="5"/>
  <c r="AH23" i="5"/>
  <c r="AG23" i="5"/>
  <c r="AF23" i="5"/>
  <c r="AJ22" i="5"/>
  <c r="AI22" i="5"/>
  <c r="AM21" i="5"/>
  <c r="AL21" i="5"/>
  <c r="AK21" i="5"/>
  <c r="AJ21" i="5"/>
  <c r="AI21" i="5"/>
  <c r="AH21" i="5"/>
  <c r="AG21" i="5"/>
  <c r="AF21" i="5"/>
  <c r="AM20" i="5"/>
  <c r="AL20" i="5"/>
  <c r="AK20" i="5"/>
  <c r="AJ20" i="5"/>
  <c r="AI20" i="5"/>
  <c r="AH20" i="5"/>
  <c r="AG20" i="5"/>
  <c r="AF20" i="5"/>
  <c r="AM19" i="5"/>
  <c r="AL19" i="5"/>
  <c r="AK19" i="5"/>
  <c r="AJ19" i="5"/>
  <c r="AI19" i="5"/>
  <c r="AH19" i="5"/>
  <c r="AG19" i="5"/>
  <c r="AF19" i="5"/>
  <c r="AM18" i="5"/>
  <c r="AL18" i="5"/>
  <c r="AK18" i="5"/>
  <c r="AJ18" i="5"/>
  <c r="AI18" i="5"/>
  <c r="AH18" i="5"/>
  <c r="AG18" i="5"/>
  <c r="AF18" i="5"/>
  <c r="AM17" i="5"/>
  <c r="AL17" i="5"/>
  <c r="AK17" i="5"/>
  <c r="AJ17" i="5"/>
  <c r="AI17" i="5"/>
  <c r="AH17" i="5"/>
  <c r="AG17" i="5"/>
  <c r="AF17" i="5"/>
  <c r="AM16" i="5"/>
  <c r="AL16" i="5"/>
  <c r="AK16" i="5"/>
  <c r="AJ16" i="5"/>
  <c r="AI16" i="5"/>
  <c r="AH16" i="5"/>
  <c r="AG16" i="5"/>
  <c r="AF16" i="5"/>
  <c r="C14" i="5"/>
  <c r="BE1" i="5" s="1"/>
  <c r="BN1" i="5" s="1"/>
  <c r="AK11" i="5"/>
  <c r="AJ11" i="5"/>
  <c r="AI11" i="5"/>
  <c r="AH11" i="5"/>
  <c r="AG11" i="5"/>
  <c r="AJ10" i="5"/>
  <c r="AI10" i="5"/>
  <c r="AM9" i="5"/>
  <c r="AL9" i="5"/>
  <c r="AK9" i="5"/>
  <c r="AJ9" i="5"/>
  <c r="AI9" i="5"/>
  <c r="AH9" i="5"/>
  <c r="AG9" i="5"/>
  <c r="AF9" i="5"/>
  <c r="AM8" i="5"/>
  <c r="AL8" i="5"/>
  <c r="AK8" i="5"/>
  <c r="AJ8" i="5"/>
  <c r="AI8" i="5"/>
  <c r="AH8" i="5"/>
  <c r="AG8" i="5"/>
  <c r="AF8" i="5"/>
  <c r="AM7" i="5"/>
  <c r="AL7" i="5"/>
  <c r="AK7" i="5"/>
  <c r="AJ7" i="5"/>
  <c r="AI7" i="5"/>
  <c r="AH7" i="5"/>
  <c r="AG7" i="5"/>
  <c r="AF7" i="5"/>
  <c r="AM6" i="5"/>
  <c r="AL6" i="5"/>
  <c r="AK6" i="5"/>
  <c r="AJ6" i="5"/>
  <c r="AI6" i="5"/>
  <c r="AH6" i="5"/>
  <c r="AG6" i="5"/>
  <c r="AF6" i="5"/>
  <c r="AM5" i="5"/>
  <c r="AL5" i="5"/>
  <c r="AK5" i="5"/>
  <c r="AJ5" i="5"/>
  <c r="AI5" i="5"/>
  <c r="AH5" i="5"/>
  <c r="AG5" i="5"/>
  <c r="AF5" i="5"/>
  <c r="AM4" i="5"/>
  <c r="AL4" i="5"/>
  <c r="AK4" i="5"/>
  <c r="AJ4" i="5"/>
  <c r="AI4" i="5"/>
  <c r="AH4" i="5"/>
  <c r="AG4" i="5"/>
  <c r="AM33" i="6"/>
  <c r="AL33" i="6"/>
  <c r="AK33" i="6"/>
  <c r="AJ33" i="6"/>
  <c r="AI33" i="6"/>
  <c r="AH33" i="6"/>
  <c r="AG33" i="6"/>
  <c r="AF33" i="6"/>
  <c r="AM32" i="6"/>
  <c r="AL32" i="6"/>
  <c r="AK32" i="6"/>
  <c r="AJ32" i="6"/>
  <c r="AI32" i="6"/>
  <c r="AH32" i="6"/>
  <c r="AG32" i="6"/>
  <c r="AF32" i="6"/>
  <c r="AM31" i="6"/>
  <c r="AL31" i="6"/>
  <c r="AK31" i="6"/>
  <c r="AJ31" i="6"/>
  <c r="AI31" i="6"/>
  <c r="AH31" i="6"/>
  <c r="AG31" i="6"/>
  <c r="AF31" i="6"/>
  <c r="AM30" i="6"/>
  <c r="AL30" i="6"/>
  <c r="AK30" i="6"/>
  <c r="AJ30" i="6"/>
  <c r="AI30" i="6"/>
  <c r="AH30" i="6"/>
  <c r="AG30" i="6"/>
  <c r="AF30" i="6"/>
  <c r="AM29" i="6"/>
  <c r="AL29" i="6"/>
  <c r="AK29" i="6"/>
  <c r="AJ29" i="6"/>
  <c r="AI29" i="6"/>
  <c r="AH29" i="6"/>
  <c r="AG29" i="6"/>
  <c r="AF29" i="6"/>
  <c r="AM28" i="6"/>
  <c r="AL28" i="6"/>
  <c r="AK28" i="6"/>
  <c r="AJ28" i="6"/>
  <c r="AI28" i="6"/>
  <c r="AH28" i="6"/>
  <c r="AG28" i="6"/>
  <c r="AF28" i="6"/>
  <c r="C26" i="6"/>
  <c r="BI1" i="6" s="1"/>
  <c r="BO1" i="6" s="1"/>
  <c r="AM21" i="6"/>
  <c r="AL21" i="6"/>
  <c r="AK21" i="6"/>
  <c r="AJ21" i="6"/>
  <c r="AI21" i="6"/>
  <c r="AH21" i="6"/>
  <c r="AG21" i="6"/>
  <c r="AF21" i="6"/>
  <c r="AM20" i="6"/>
  <c r="AL20" i="6"/>
  <c r="AK20" i="6"/>
  <c r="AJ20" i="6"/>
  <c r="AI20" i="6"/>
  <c r="AH20" i="6"/>
  <c r="AG20" i="6"/>
  <c r="AF20" i="6"/>
  <c r="AM19" i="6"/>
  <c r="AL19" i="6"/>
  <c r="AK19" i="6"/>
  <c r="AJ19" i="6"/>
  <c r="AI19" i="6"/>
  <c r="AH19" i="6"/>
  <c r="AG19" i="6"/>
  <c r="AF19" i="6"/>
  <c r="AM18" i="6"/>
  <c r="AL18" i="6"/>
  <c r="AK18" i="6"/>
  <c r="AJ18" i="6"/>
  <c r="AI18" i="6"/>
  <c r="AH18" i="6"/>
  <c r="AG18" i="6"/>
  <c r="AF18" i="6"/>
  <c r="AM17" i="6"/>
  <c r="AL17" i="6"/>
  <c r="AK17" i="6"/>
  <c r="AJ17" i="6"/>
  <c r="AI17" i="6"/>
  <c r="AH17" i="6"/>
  <c r="AG17" i="6"/>
  <c r="AF17" i="6"/>
  <c r="AM16" i="6"/>
  <c r="AL16" i="6"/>
  <c r="AK16" i="6"/>
  <c r="AJ16" i="6"/>
  <c r="AI16" i="6"/>
  <c r="AH16" i="6"/>
  <c r="AG16" i="6"/>
  <c r="AF16" i="6"/>
  <c r="C14" i="6"/>
  <c r="BE1" i="6" s="1"/>
  <c r="BN1" i="6" s="1"/>
  <c r="AM9" i="6"/>
  <c r="AW9" i="6" s="1"/>
  <c r="BA43" i="6" s="1"/>
  <c r="BM43" i="6" s="1"/>
  <c r="AL9" i="6"/>
  <c r="AV9" i="6" s="1"/>
  <c r="BA42" i="6" s="1"/>
  <c r="BM42" i="6" s="1"/>
  <c r="AK9" i="6"/>
  <c r="AU9" i="6" s="1"/>
  <c r="BA41" i="6" s="1"/>
  <c r="BM41" i="6" s="1"/>
  <c r="AJ9" i="6"/>
  <c r="AT9" i="6" s="1"/>
  <c r="BA40" i="6" s="1"/>
  <c r="BM40" i="6" s="1"/>
  <c r="AI9" i="6"/>
  <c r="AH9" i="6"/>
  <c r="AR9" i="6" s="1"/>
  <c r="BA38" i="6" s="1"/>
  <c r="BM38" i="6" s="1"/>
  <c r="AQ9" i="6"/>
  <c r="BA37" i="6" s="1"/>
  <c r="BM37" i="6" s="1"/>
  <c r="AM8" i="6"/>
  <c r="AW8" i="6" s="1"/>
  <c r="BA36" i="6" s="1"/>
  <c r="BM36" i="6" s="1"/>
  <c r="AL8" i="6"/>
  <c r="AV8" i="6" s="1"/>
  <c r="BA35" i="6" s="1"/>
  <c r="BM35" i="6" s="1"/>
  <c r="AK8" i="6"/>
  <c r="AU8" i="6" s="1"/>
  <c r="BA34" i="6" s="1"/>
  <c r="BM34" i="6" s="1"/>
  <c r="AJ8" i="6"/>
  <c r="AT8" i="6" s="1"/>
  <c r="BA33" i="6" s="1"/>
  <c r="BM33" i="6" s="1"/>
  <c r="AI8" i="6"/>
  <c r="AH8" i="6"/>
  <c r="AR8" i="6" s="1"/>
  <c r="BA31" i="6" s="1"/>
  <c r="BM31" i="6" s="1"/>
  <c r="AQ8" i="6"/>
  <c r="BA30" i="6" s="1"/>
  <c r="BM30" i="6" s="1"/>
  <c r="AM7" i="6"/>
  <c r="AW7" i="6" s="1"/>
  <c r="BA29" i="6" s="1"/>
  <c r="BM29" i="6" s="1"/>
  <c r="AL7" i="6"/>
  <c r="AV7" i="6" s="1"/>
  <c r="BA28" i="6" s="1"/>
  <c r="BM28" i="6" s="1"/>
  <c r="AK7" i="6"/>
  <c r="AU7" i="6" s="1"/>
  <c r="BA27" i="6" s="1"/>
  <c r="BM27" i="6" s="1"/>
  <c r="AJ7" i="6"/>
  <c r="AT7" i="6" s="1"/>
  <c r="BA26" i="6" s="1"/>
  <c r="BM26" i="6" s="1"/>
  <c r="AI7" i="6"/>
  <c r="AH7" i="6"/>
  <c r="AR7" i="6" s="1"/>
  <c r="BA24" i="6" s="1"/>
  <c r="BM24" i="6" s="1"/>
  <c r="AQ7" i="6"/>
  <c r="BA23" i="6" s="1"/>
  <c r="BM23" i="6" s="1"/>
  <c r="AM6" i="6"/>
  <c r="AW6" i="6" s="1"/>
  <c r="BA22" i="6" s="1"/>
  <c r="BM22" i="6" s="1"/>
  <c r="AL6" i="6"/>
  <c r="AV6" i="6" s="1"/>
  <c r="BA21" i="6" s="1"/>
  <c r="BM21" i="6" s="1"/>
  <c r="AK6" i="6"/>
  <c r="AU6" i="6" s="1"/>
  <c r="BA20" i="6" s="1"/>
  <c r="BM20" i="6" s="1"/>
  <c r="AJ6" i="6"/>
  <c r="AT6" i="6" s="1"/>
  <c r="BA19" i="6" s="1"/>
  <c r="BM19" i="6" s="1"/>
  <c r="AI6" i="6"/>
  <c r="AH6" i="6"/>
  <c r="AR6" i="6" s="1"/>
  <c r="BA17" i="6" s="1"/>
  <c r="BM17" i="6" s="1"/>
  <c r="AQ6" i="6"/>
  <c r="BA16" i="6" s="1"/>
  <c r="BM16" i="6" s="1"/>
  <c r="AM5" i="6"/>
  <c r="AW5" i="6" s="1"/>
  <c r="BA15" i="6" s="1"/>
  <c r="BM15" i="6" s="1"/>
  <c r="AL5" i="6"/>
  <c r="AV5" i="6" s="1"/>
  <c r="BA14" i="6" s="1"/>
  <c r="BM14" i="6" s="1"/>
  <c r="AK5" i="6"/>
  <c r="AU5" i="6" s="1"/>
  <c r="BA13" i="6" s="1"/>
  <c r="BM13" i="6" s="1"/>
  <c r="AJ5" i="6"/>
  <c r="AT5" i="6" s="1"/>
  <c r="BA12" i="6" s="1"/>
  <c r="BM12" i="6" s="1"/>
  <c r="AI5" i="6"/>
  <c r="AH5" i="6"/>
  <c r="AR5" i="6" s="1"/>
  <c r="BA10" i="6" s="1"/>
  <c r="BM10" i="6" s="1"/>
  <c r="AQ5" i="6"/>
  <c r="BA9" i="6" s="1"/>
  <c r="BM9" i="6" s="1"/>
  <c r="AM4" i="6"/>
  <c r="AW4" i="6" s="1"/>
  <c r="BA8" i="6" s="1"/>
  <c r="BM8" i="6" s="1"/>
  <c r="AL4" i="6"/>
  <c r="AV4" i="6" s="1"/>
  <c r="BA7" i="6" s="1"/>
  <c r="BM7" i="6" s="1"/>
  <c r="AK4" i="6"/>
  <c r="AU4" i="6" s="1"/>
  <c r="BA6" i="6" s="1"/>
  <c r="BM6" i="6" s="1"/>
  <c r="AJ4" i="6"/>
  <c r="AT4" i="6" s="1"/>
  <c r="BA5" i="6" s="1"/>
  <c r="BM5" i="6" s="1"/>
  <c r="AI4" i="6"/>
  <c r="AH4" i="6"/>
  <c r="AR4" i="6" s="1"/>
  <c r="BA3" i="6" s="1"/>
  <c r="BM3" i="6" s="1"/>
  <c r="AQ4" i="6"/>
  <c r="BA2" i="6" s="1"/>
  <c r="BM2" i="6" s="1"/>
  <c r="AW62" i="1"/>
  <c r="AV62" i="1"/>
  <c r="AU62" i="1"/>
  <c r="AT62" i="1"/>
  <c r="N11" i="1"/>
  <c r="AW13" i="1"/>
  <c r="AW60" i="1" s="1"/>
  <c r="AV13" i="1"/>
  <c r="AV60" i="1" s="1"/>
  <c r="AU13" i="1"/>
  <c r="AU60" i="1" s="1"/>
  <c r="AT13" i="1"/>
  <c r="AT60" i="1" s="1"/>
  <c r="AS13" i="1"/>
  <c r="AS60" i="1" s="1"/>
  <c r="AR13" i="1"/>
  <c r="AR60" i="1" s="1"/>
  <c r="AQ13" i="1"/>
  <c r="AQ60" i="1" s="1"/>
  <c r="AO62" i="1"/>
  <c r="AN62" i="1"/>
  <c r="AM62" i="1"/>
  <c r="AL62" i="1"/>
  <c r="AK62" i="1"/>
  <c r="N10" i="1"/>
  <c r="AL13" i="1"/>
  <c r="AL60" i="1" s="1"/>
  <c r="AK13" i="1"/>
  <c r="AK60" i="1" s="1"/>
  <c r="AG62" i="1"/>
  <c r="AF62" i="1"/>
  <c r="AE62" i="1"/>
  <c r="AD62" i="1"/>
  <c r="N9" i="1"/>
  <c r="AG13" i="1"/>
  <c r="AG60" i="1" s="1"/>
  <c r="AF13" i="1"/>
  <c r="AF60" i="1" s="1"/>
  <c r="AE13" i="1"/>
  <c r="AE60" i="1" s="1"/>
  <c r="AD13" i="1"/>
  <c r="AD60" i="1" s="1"/>
  <c r="AC13" i="1"/>
  <c r="AC60" i="1" s="1"/>
  <c r="AB13" i="1"/>
  <c r="AB60" i="1" s="1"/>
  <c r="AA13" i="1"/>
  <c r="AA60" i="1" s="1"/>
  <c r="Y62" i="1"/>
  <c r="X62" i="1"/>
  <c r="W62" i="1"/>
  <c r="V62" i="1"/>
  <c r="N8" i="1"/>
  <c r="V13" i="1"/>
  <c r="V60" i="1" s="1"/>
  <c r="U13" i="1"/>
  <c r="U60" i="1" s="1"/>
  <c r="N7" i="1"/>
  <c r="Q13" i="1"/>
  <c r="Q60" i="1" s="1"/>
  <c r="P13" i="1"/>
  <c r="P60" i="1" s="1"/>
  <c r="O13" i="1"/>
  <c r="O60" i="1" s="1"/>
  <c r="N13" i="1"/>
  <c r="N60" i="1" s="1"/>
  <c r="M13" i="1"/>
  <c r="M60" i="1" s="1"/>
  <c r="L13" i="1"/>
  <c r="L60" i="1" s="1"/>
  <c r="K13" i="1"/>
  <c r="K60" i="1" s="1"/>
  <c r="I62" i="1"/>
  <c r="H62" i="1"/>
  <c r="G62" i="1"/>
  <c r="F62" i="1"/>
  <c r="N6" i="1"/>
  <c r="I13" i="1"/>
  <c r="I60" i="1" s="1"/>
  <c r="F13" i="1"/>
  <c r="F60" i="1" s="1"/>
  <c r="J62" i="1" l="1"/>
  <c r="J15" i="1"/>
  <c r="B62" i="1"/>
  <c r="B15" i="1"/>
  <c r="AH62" i="1"/>
  <c r="AH15" i="1"/>
  <c r="R62" i="1"/>
  <c r="R15" i="1"/>
  <c r="R7" i="18" s="1"/>
  <c r="D90" i="18" s="1"/>
  <c r="U90" i="18" s="1"/>
  <c r="Z62" i="1"/>
  <c r="Z15" i="1"/>
  <c r="AP62" i="1"/>
  <c r="AP15" i="1"/>
  <c r="AP7" i="18" s="1"/>
  <c r="D93" i="18" s="1"/>
  <c r="U93" i="18" s="1"/>
  <c r="AP5" i="5"/>
  <c r="BA45" i="5" s="1"/>
  <c r="BM45" i="5" s="1"/>
  <c r="O62" i="10"/>
  <c r="AT62" i="9"/>
  <c r="AT20" i="18"/>
  <c r="J84" i="18" s="1"/>
  <c r="AU62" i="10"/>
  <c r="AU33" i="18"/>
  <c r="P85" i="18" s="1"/>
  <c r="O62" i="9"/>
  <c r="O20" i="18"/>
  <c r="J57" i="18" s="1"/>
  <c r="W62" i="10"/>
  <c r="W33" i="18"/>
  <c r="P64" i="18" s="1"/>
  <c r="G62" i="9"/>
  <c r="G20" i="18"/>
  <c r="J50" i="18" s="1"/>
  <c r="K5" i="18"/>
  <c r="B53" i="18" s="1"/>
  <c r="T53" i="18" s="1"/>
  <c r="O5" i="18"/>
  <c r="B57" i="18" s="1"/>
  <c r="T57" i="18" s="1"/>
  <c r="U5" i="18"/>
  <c r="B62" i="18" s="1"/>
  <c r="T62" i="18" s="1"/>
  <c r="AB5" i="18"/>
  <c r="B68" i="18" s="1"/>
  <c r="T68" i="18" s="1"/>
  <c r="AF5" i="18"/>
  <c r="B72" i="18" s="1"/>
  <c r="T72" i="18" s="1"/>
  <c r="AL5" i="18"/>
  <c r="B77" i="18" s="1"/>
  <c r="T77" i="18" s="1"/>
  <c r="AR5" i="18"/>
  <c r="B82" i="18" s="1"/>
  <c r="T82" i="18" s="1"/>
  <c r="AV5" i="18"/>
  <c r="B86" i="18" s="1"/>
  <c r="T86" i="18" s="1"/>
  <c r="L5" i="18"/>
  <c r="B54" i="18" s="1"/>
  <c r="T54" i="18" s="1"/>
  <c r="V5" i="18"/>
  <c r="B63" i="18" s="1"/>
  <c r="T63" i="18" s="1"/>
  <c r="AC5" i="18"/>
  <c r="B69" i="18" s="1"/>
  <c r="T69" i="18" s="1"/>
  <c r="AG5" i="18"/>
  <c r="B73" i="18" s="1"/>
  <c r="T73" i="18" s="1"/>
  <c r="AS5" i="18"/>
  <c r="B83" i="18" s="1"/>
  <c r="T83" i="18" s="1"/>
  <c r="AW5" i="18"/>
  <c r="B87" i="18" s="1"/>
  <c r="T87" i="18" s="1"/>
  <c r="F5" i="18"/>
  <c r="B49" i="18" s="1"/>
  <c r="T49" i="18" s="1"/>
  <c r="P5" i="18"/>
  <c r="B58" i="18" s="1"/>
  <c r="T58" i="18" s="1"/>
  <c r="I5" i="18"/>
  <c r="B52" i="18" s="1"/>
  <c r="T52" i="18" s="1"/>
  <c r="M5" i="18"/>
  <c r="B55" i="18" s="1"/>
  <c r="T55" i="18" s="1"/>
  <c r="Q5" i="18"/>
  <c r="B59" i="18" s="1"/>
  <c r="T59" i="18" s="1"/>
  <c r="AD5" i="18"/>
  <c r="B70" i="18" s="1"/>
  <c r="T70" i="18" s="1"/>
  <c r="AT5" i="18"/>
  <c r="B84" i="18" s="1"/>
  <c r="T84" i="18" s="1"/>
  <c r="N5" i="18"/>
  <c r="B56" i="18" s="1"/>
  <c r="T56" i="18" s="1"/>
  <c r="AA5" i="18"/>
  <c r="B67" i="18" s="1"/>
  <c r="T67" i="18" s="1"/>
  <c r="AE5" i="18"/>
  <c r="B71" i="18" s="1"/>
  <c r="T71" i="18" s="1"/>
  <c r="AK5" i="18"/>
  <c r="B76" i="18" s="1"/>
  <c r="T76" i="18" s="1"/>
  <c r="AQ5" i="18"/>
  <c r="B81" i="18" s="1"/>
  <c r="T81" i="18" s="1"/>
  <c r="AU5" i="18"/>
  <c r="B85" i="18" s="1"/>
  <c r="T85" i="18" s="1"/>
  <c r="O7" i="18"/>
  <c r="D57" i="18" s="1"/>
  <c r="U57" i="18" s="1"/>
  <c r="O62" i="1"/>
  <c r="M7" i="18"/>
  <c r="D55" i="18" s="1"/>
  <c r="U55" i="18" s="1"/>
  <c r="M62" i="1"/>
  <c r="Q7" i="18"/>
  <c r="D59" i="18" s="1"/>
  <c r="U59" i="18" s="1"/>
  <c r="Q62" i="1"/>
  <c r="P7" i="18"/>
  <c r="D58" i="18" s="1"/>
  <c r="U58" i="18" s="1"/>
  <c r="P62" i="1"/>
  <c r="N7" i="18"/>
  <c r="D56" i="18" s="1"/>
  <c r="U56" i="18" s="1"/>
  <c r="N62" i="1"/>
  <c r="AS4" i="5"/>
  <c r="BA4" i="5" s="1"/>
  <c r="BM4" i="5" s="1"/>
  <c r="W39" i="6"/>
  <c r="AO39" i="6"/>
  <c r="F39" i="6"/>
  <c r="K39" i="6"/>
  <c r="O39" i="6"/>
  <c r="T39" i="6"/>
  <c r="X39" i="6"/>
  <c r="AG39" i="6"/>
  <c r="AL39" i="6"/>
  <c r="AQ39" i="6"/>
  <c r="AU39" i="6"/>
  <c r="N39" i="6"/>
  <c r="AB39" i="6"/>
  <c r="AT39" i="6"/>
  <c r="C39" i="6"/>
  <c r="G39" i="6"/>
  <c r="L39" i="6"/>
  <c r="P39" i="6"/>
  <c r="Y39" i="6"/>
  <c r="AD39" i="6"/>
  <c r="AI39" i="6"/>
  <c r="AM39" i="6"/>
  <c r="AR39" i="6"/>
  <c r="AV39" i="6"/>
  <c r="I39" i="6"/>
  <c r="S39" i="6"/>
  <c r="AF39" i="6"/>
  <c r="D39" i="6"/>
  <c r="H39" i="6"/>
  <c r="Q39" i="6"/>
  <c r="V39" i="6"/>
  <c r="AA39" i="6"/>
  <c r="AE39" i="6"/>
  <c r="AJ39" i="6"/>
  <c r="AN39" i="6"/>
  <c r="AW39" i="6"/>
  <c r="AE62" i="9"/>
  <c r="AU4" i="5"/>
  <c r="BA6" i="5" s="1"/>
  <c r="BM6" i="5" s="1"/>
  <c r="AU5" i="5"/>
  <c r="BA13" i="5" s="1"/>
  <c r="BM13" i="5" s="1"/>
  <c r="AU6" i="5"/>
  <c r="BA20" i="5" s="1"/>
  <c r="BM20" i="5" s="1"/>
  <c r="AU7" i="5"/>
  <c r="BA27" i="5" s="1"/>
  <c r="BM27" i="5" s="1"/>
  <c r="W62" i="9"/>
  <c r="AM62" i="9"/>
  <c r="AD62" i="10"/>
  <c r="G62" i="10"/>
  <c r="R7" i="9"/>
  <c r="N15" i="9" s="1"/>
  <c r="N20" i="18" s="1"/>
  <c r="J56" i="18" s="1"/>
  <c r="AM62" i="10"/>
  <c r="R8" i="9"/>
  <c r="V15" i="9" s="1"/>
  <c r="R10" i="9"/>
  <c r="AL15" i="9" s="1"/>
  <c r="R9" i="9"/>
  <c r="AD15" i="9" s="1"/>
  <c r="AD20" i="18" s="1"/>
  <c r="J70" i="18" s="1"/>
  <c r="R6" i="9"/>
  <c r="F15" i="9" s="1"/>
  <c r="Q11" i="9"/>
  <c r="AS15" i="9" s="1"/>
  <c r="AS20" i="18" s="1"/>
  <c r="J83" i="18" s="1"/>
  <c r="W14" i="6"/>
  <c r="AU28" i="5"/>
  <c r="BI6" i="5" s="1"/>
  <c r="BO20" i="5" s="1"/>
  <c r="AV4" i="5"/>
  <c r="BA7" i="5" s="1"/>
  <c r="BM7" i="5" s="1"/>
  <c r="AV6" i="5"/>
  <c r="BA21" i="5" s="1"/>
  <c r="BM21" i="5" s="1"/>
  <c r="AV7" i="5"/>
  <c r="BA28" i="5" s="1"/>
  <c r="BM28" i="5" s="1"/>
  <c r="AV8" i="5"/>
  <c r="BA35" i="5" s="1"/>
  <c r="BM35" i="5" s="1"/>
  <c r="AV5" i="5"/>
  <c r="BA14" i="5" s="1"/>
  <c r="BM14" i="5" s="1"/>
  <c r="AW4" i="5"/>
  <c r="BA8" i="5" s="1"/>
  <c r="BM8" i="5" s="1"/>
  <c r="AW5" i="5"/>
  <c r="BA15" i="5" s="1"/>
  <c r="BM15" i="5" s="1"/>
  <c r="AP6" i="5"/>
  <c r="BA46" i="5" s="1"/>
  <c r="BM46" i="5" s="1"/>
  <c r="AP7" i="5"/>
  <c r="BA47" i="5" s="1"/>
  <c r="BM47" i="5" s="1"/>
  <c r="AQ4" i="5"/>
  <c r="BA2" i="5" s="1"/>
  <c r="BM2" i="5" s="1"/>
  <c r="AQ5" i="5"/>
  <c r="BA9" i="5" s="1"/>
  <c r="BM9" i="5" s="1"/>
  <c r="AQ6" i="5"/>
  <c r="BA16" i="5" s="1"/>
  <c r="BM16" i="5" s="1"/>
  <c r="AR4" i="5"/>
  <c r="BA3" i="5" s="1"/>
  <c r="BM3" i="5" s="1"/>
  <c r="AR5" i="5"/>
  <c r="BA10" i="5" s="1"/>
  <c r="BM10" i="5" s="1"/>
  <c r="AR6" i="5"/>
  <c r="BA17" i="5" s="1"/>
  <c r="BM17" i="5" s="1"/>
  <c r="AR7" i="5"/>
  <c r="BA24" i="5" s="1"/>
  <c r="BM24" i="5" s="1"/>
  <c r="AR8" i="5"/>
  <c r="BA31" i="5" s="1"/>
  <c r="BM31" i="5" s="1"/>
  <c r="AR9" i="5"/>
  <c r="BA38" i="5" s="1"/>
  <c r="BM38" i="5" s="1"/>
  <c r="AW28" i="6"/>
  <c r="BI8" i="6" s="1"/>
  <c r="BO22" i="6" s="1"/>
  <c r="AW29" i="6"/>
  <c r="BI15" i="6" s="1"/>
  <c r="BO8" i="6" s="1"/>
  <c r="M26" i="5"/>
  <c r="W26" i="5" s="1"/>
  <c r="AG26" i="5" s="1"/>
  <c r="AQ26" i="5" s="1"/>
  <c r="M14" i="5"/>
  <c r="W14" i="5" s="1"/>
  <c r="AG14" i="5" s="1"/>
  <c r="AQ14" i="5" s="1"/>
  <c r="R10" i="10"/>
  <c r="AL15" i="10" s="1"/>
  <c r="R7" i="10"/>
  <c r="N15" i="10" s="1"/>
  <c r="R6" i="10"/>
  <c r="F15" i="10" s="1"/>
  <c r="Q9" i="10"/>
  <c r="AC15" i="10" s="1"/>
  <c r="R11" i="10"/>
  <c r="AT15" i="10" s="1"/>
  <c r="R8" i="10"/>
  <c r="V15" i="10" s="1"/>
  <c r="V33" i="18" s="1"/>
  <c r="P63" i="18" s="1"/>
  <c r="AW30" i="6"/>
  <c r="BI22" i="6" s="1"/>
  <c r="BO15" i="6" s="1"/>
  <c r="AQ28" i="6"/>
  <c r="BI2" i="6" s="1"/>
  <c r="BO16" i="6" s="1"/>
  <c r="AQ29" i="6"/>
  <c r="BI9" i="6" s="1"/>
  <c r="BO2" i="6" s="1"/>
  <c r="AS28" i="6"/>
  <c r="BI4" i="6" s="1"/>
  <c r="BO18" i="6" s="1"/>
  <c r="AT28" i="6"/>
  <c r="BI5" i="6" s="1"/>
  <c r="BO19" i="6" s="1"/>
  <c r="AT29" i="6"/>
  <c r="BI12" i="6" s="1"/>
  <c r="BO5" i="6" s="1"/>
  <c r="AT30" i="6"/>
  <c r="BI19" i="6" s="1"/>
  <c r="BO12" i="6" s="1"/>
  <c r="AT31" i="6"/>
  <c r="BI26" i="6" s="1"/>
  <c r="BO40" i="6" s="1"/>
  <c r="AU28" i="6"/>
  <c r="BI6" i="6" s="1"/>
  <c r="BO20" i="6" s="1"/>
  <c r="AU29" i="6"/>
  <c r="BI13" i="6" s="1"/>
  <c r="BO6" i="6" s="1"/>
  <c r="AU30" i="6"/>
  <c r="BI20" i="6" s="1"/>
  <c r="BO13" i="6" s="1"/>
  <c r="AU29" i="5"/>
  <c r="BI13" i="5" s="1"/>
  <c r="BO6" i="5" s="1"/>
  <c r="AU30" i="5"/>
  <c r="BI20" i="5" s="1"/>
  <c r="BO13" i="5" s="1"/>
  <c r="AU31" i="5"/>
  <c r="BI27" i="5" s="1"/>
  <c r="BO41" i="5" s="1"/>
  <c r="AU32" i="5"/>
  <c r="BI34" i="5" s="1"/>
  <c r="BO27" i="5" s="1"/>
  <c r="AU33" i="5"/>
  <c r="BI41" i="5" s="1"/>
  <c r="BO34" i="5" s="1"/>
  <c r="AV16" i="5"/>
  <c r="BE7" i="5" s="1"/>
  <c r="BN14" i="5" s="1"/>
  <c r="AV17" i="5"/>
  <c r="BE14" i="5" s="1"/>
  <c r="BN21" i="5" s="1"/>
  <c r="AV18" i="5"/>
  <c r="BE21" i="5" s="1"/>
  <c r="BN7" i="5" s="1"/>
  <c r="AV19" i="5"/>
  <c r="BE28" i="5" s="1"/>
  <c r="BN35" i="5" s="1"/>
  <c r="AV20" i="5"/>
  <c r="BE35" i="5" s="1"/>
  <c r="BN42" i="5" s="1"/>
  <c r="AV21" i="5"/>
  <c r="BE42" i="5" s="1"/>
  <c r="BN28" i="5" s="1"/>
  <c r="AQ19" i="5"/>
  <c r="BE23" i="5" s="1"/>
  <c r="BN30" i="5" s="1"/>
  <c r="AP8" i="5"/>
  <c r="BA48" i="5" s="1"/>
  <c r="BM48" i="5" s="1"/>
  <c r="AQ7" i="5"/>
  <c r="BA23" i="5" s="1"/>
  <c r="BM23" i="5" s="1"/>
  <c r="AQ8" i="5"/>
  <c r="BA30" i="5" s="1"/>
  <c r="BM30" i="5" s="1"/>
  <c r="AS5" i="5"/>
  <c r="BA11" i="5" s="1"/>
  <c r="BM11" i="5" s="1"/>
  <c r="AT4" i="5"/>
  <c r="BA5" i="5" s="1"/>
  <c r="BM5" i="5" s="1"/>
  <c r="AT5" i="5"/>
  <c r="BA12" i="5" s="1"/>
  <c r="BM12" i="5" s="1"/>
  <c r="AU8" i="5"/>
  <c r="BA34" i="5" s="1"/>
  <c r="BM34" i="5" s="1"/>
  <c r="AU9" i="5"/>
  <c r="BA41" i="5" s="1"/>
  <c r="BM41" i="5" s="1"/>
  <c r="AV28" i="5"/>
  <c r="BI7" i="5" s="1"/>
  <c r="BO21" i="5" s="1"/>
  <c r="AV32" i="5"/>
  <c r="BI35" i="5" s="1"/>
  <c r="BO28" i="5" s="1"/>
  <c r="AW29" i="5"/>
  <c r="BI15" i="5" s="1"/>
  <c r="BO8" i="5" s="1"/>
  <c r="AW33" i="5"/>
  <c r="BI43" i="5" s="1"/>
  <c r="BO36" i="5" s="1"/>
  <c r="AW28" i="5"/>
  <c r="BI8" i="5" s="1"/>
  <c r="BO22" i="5" s="1"/>
  <c r="AW30" i="5"/>
  <c r="BI22" i="5" s="1"/>
  <c r="BO15" i="5" s="1"/>
  <c r="AW31" i="5"/>
  <c r="BI29" i="5" s="1"/>
  <c r="BO43" i="5" s="1"/>
  <c r="AW32" i="5"/>
  <c r="BI36" i="5" s="1"/>
  <c r="BO29" i="5" s="1"/>
  <c r="AP28" i="5"/>
  <c r="BI44" i="5" s="1"/>
  <c r="BO44" i="5" s="1"/>
  <c r="AP29" i="5"/>
  <c r="BI45" i="5" s="1"/>
  <c r="BO45" i="5" s="1"/>
  <c r="AP30" i="5"/>
  <c r="BI46" i="5" s="1"/>
  <c r="BO46" i="5" s="1"/>
  <c r="AP31" i="5"/>
  <c r="BI47" i="5" s="1"/>
  <c r="BO47" i="5" s="1"/>
  <c r="AP32" i="5"/>
  <c r="BI48" i="5" s="1"/>
  <c r="BO48" i="5" s="1"/>
  <c r="AP33" i="5"/>
  <c r="BI49" i="5" s="1"/>
  <c r="BO49" i="5" s="1"/>
  <c r="AV30" i="5"/>
  <c r="BI21" i="5" s="1"/>
  <c r="BO14" i="5" s="1"/>
  <c r="AV33" i="5"/>
  <c r="BI42" i="5" s="1"/>
  <c r="BO35" i="5" s="1"/>
  <c r="AQ28" i="5"/>
  <c r="BI2" i="5" s="1"/>
  <c r="BO16" i="5" s="1"/>
  <c r="AQ30" i="5"/>
  <c r="BI16" i="5" s="1"/>
  <c r="BO9" i="5" s="1"/>
  <c r="AQ32" i="5"/>
  <c r="BI30" i="5" s="1"/>
  <c r="BO23" i="5" s="1"/>
  <c r="AR28" i="5"/>
  <c r="BI3" i="5" s="1"/>
  <c r="BO17" i="5" s="1"/>
  <c r="AR29" i="5"/>
  <c r="BI10" i="5" s="1"/>
  <c r="BO3" i="5" s="1"/>
  <c r="AR30" i="5"/>
  <c r="BI17" i="5" s="1"/>
  <c r="BO10" i="5" s="1"/>
  <c r="AR31" i="5"/>
  <c r="BI24" i="5" s="1"/>
  <c r="BO38" i="5" s="1"/>
  <c r="AR32" i="5"/>
  <c r="BI31" i="5" s="1"/>
  <c r="BO24" i="5" s="1"/>
  <c r="AR33" i="5"/>
  <c r="BI38" i="5" s="1"/>
  <c r="BO31" i="5" s="1"/>
  <c r="AV31" i="5"/>
  <c r="BI28" i="5" s="1"/>
  <c r="BO42" i="5" s="1"/>
  <c r="AQ31" i="5"/>
  <c r="BI23" i="5" s="1"/>
  <c r="BO37" i="5" s="1"/>
  <c r="AS28" i="5"/>
  <c r="BI4" i="5" s="1"/>
  <c r="BO18" i="5" s="1"/>
  <c r="AS29" i="5"/>
  <c r="BI11" i="5" s="1"/>
  <c r="BO4" i="5" s="1"/>
  <c r="AS30" i="5"/>
  <c r="BI18" i="5" s="1"/>
  <c r="BO11" i="5" s="1"/>
  <c r="AS31" i="5"/>
  <c r="BI25" i="5" s="1"/>
  <c r="BO39" i="5" s="1"/>
  <c r="AS32" i="5"/>
  <c r="BI32" i="5" s="1"/>
  <c r="BO25" i="5" s="1"/>
  <c r="AS33" i="5"/>
  <c r="BI39" i="5" s="1"/>
  <c r="BO32" i="5" s="1"/>
  <c r="AV29" i="5"/>
  <c r="BI14" i="5" s="1"/>
  <c r="BO7" i="5" s="1"/>
  <c r="AQ29" i="5"/>
  <c r="BI9" i="5" s="1"/>
  <c r="BO2" i="5" s="1"/>
  <c r="AQ33" i="5"/>
  <c r="BI37" i="5" s="1"/>
  <c r="BO30" i="5" s="1"/>
  <c r="AT28" i="5"/>
  <c r="BI5" i="5" s="1"/>
  <c r="BO19" i="5" s="1"/>
  <c r="AT29" i="5"/>
  <c r="BI12" i="5" s="1"/>
  <c r="BO5" i="5" s="1"/>
  <c r="AT30" i="5"/>
  <c r="BI19" i="5" s="1"/>
  <c r="BO12" i="5" s="1"/>
  <c r="AT31" i="5"/>
  <c r="BI26" i="5" s="1"/>
  <c r="BO40" i="5" s="1"/>
  <c r="AT32" i="5"/>
  <c r="BI33" i="5" s="1"/>
  <c r="BO26" i="5" s="1"/>
  <c r="AT33" i="5"/>
  <c r="BI40" i="5" s="1"/>
  <c r="BO33" i="5" s="1"/>
  <c r="AW21" i="5"/>
  <c r="BE43" i="5" s="1"/>
  <c r="BN29" i="5" s="1"/>
  <c r="AR16" i="5"/>
  <c r="BE3" i="5" s="1"/>
  <c r="BN10" i="5" s="1"/>
  <c r="AR17" i="5"/>
  <c r="BE10" i="5" s="1"/>
  <c r="BN17" i="5" s="1"/>
  <c r="AR18" i="5"/>
  <c r="BE17" i="5" s="1"/>
  <c r="BN3" i="5" s="1"/>
  <c r="AR19" i="5"/>
  <c r="BE24" i="5" s="1"/>
  <c r="BN31" i="5" s="1"/>
  <c r="AR20" i="5"/>
  <c r="BE31" i="5" s="1"/>
  <c r="BN38" i="5" s="1"/>
  <c r="AR21" i="5"/>
  <c r="BE38" i="5" s="1"/>
  <c r="BN24" i="5" s="1"/>
  <c r="AW16" i="5"/>
  <c r="BE8" i="5" s="1"/>
  <c r="BN15" i="5" s="1"/>
  <c r="AP19" i="5"/>
  <c r="BE47" i="5" s="1"/>
  <c r="BN47" i="5" s="1"/>
  <c r="AQ18" i="5"/>
  <c r="BE16" i="5" s="1"/>
  <c r="BN2" i="5" s="1"/>
  <c r="AQ21" i="5"/>
  <c r="BE37" i="5" s="1"/>
  <c r="BN23" i="5" s="1"/>
  <c r="AS16" i="5"/>
  <c r="BE4" i="5" s="1"/>
  <c r="BN11" i="5" s="1"/>
  <c r="AS17" i="5"/>
  <c r="BE11" i="5" s="1"/>
  <c r="BN18" i="5" s="1"/>
  <c r="AS18" i="5"/>
  <c r="BE18" i="5" s="1"/>
  <c r="BN4" i="5" s="1"/>
  <c r="AS19" i="5"/>
  <c r="BE25" i="5" s="1"/>
  <c r="BN32" i="5" s="1"/>
  <c r="AS20" i="5"/>
  <c r="BE32" i="5" s="1"/>
  <c r="BN39" i="5" s="1"/>
  <c r="AS21" i="5"/>
  <c r="BE39" i="5" s="1"/>
  <c r="BN25" i="5" s="1"/>
  <c r="AW18" i="5"/>
  <c r="BE22" i="5" s="1"/>
  <c r="BN8" i="5" s="1"/>
  <c r="AW20" i="5"/>
  <c r="BE36" i="5" s="1"/>
  <c r="BN43" i="5" s="1"/>
  <c r="AP17" i="5"/>
  <c r="BE45" i="5" s="1"/>
  <c r="BN45" i="5" s="1"/>
  <c r="AP18" i="5"/>
  <c r="BE46" i="5" s="1"/>
  <c r="BN46" i="5" s="1"/>
  <c r="AP20" i="5"/>
  <c r="BE48" i="5" s="1"/>
  <c r="BN48" i="5" s="1"/>
  <c r="AQ16" i="5"/>
  <c r="BE2" i="5" s="1"/>
  <c r="BN9" i="5" s="1"/>
  <c r="AQ20" i="5"/>
  <c r="BE30" i="5" s="1"/>
  <c r="BN37" i="5" s="1"/>
  <c r="AT16" i="5"/>
  <c r="BE5" i="5" s="1"/>
  <c r="BN12" i="5" s="1"/>
  <c r="AT17" i="5"/>
  <c r="BE12" i="5" s="1"/>
  <c r="BN19" i="5" s="1"/>
  <c r="AT18" i="5"/>
  <c r="BE19" i="5" s="1"/>
  <c r="BN5" i="5" s="1"/>
  <c r="AT19" i="5"/>
  <c r="BE26" i="5" s="1"/>
  <c r="BN33" i="5" s="1"/>
  <c r="AT20" i="5"/>
  <c r="BE33" i="5" s="1"/>
  <c r="BN40" i="5" s="1"/>
  <c r="AT21" i="5"/>
  <c r="BE40" i="5" s="1"/>
  <c r="BN26" i="5" s="1"/>
  <c r="AW17" i="5"/>
  <c r="BE15" i="5" s="1"/>
  <c r="BN22" i="5" s="1"/>
  <c r="AW19" i="5"/>
  <c r="BE29" i="5" s="1"/>
  <c r="BN36" i="5" s="1"/>
  <c r="AP16" i="5"/>
  <c r="BE44" i="5" s="1"/>
  <c r="BN44" i="5" s="1"/>
  <c r="AP21" i="5"/>
  <c r="BE49" i="5" s="1"/>
  <c r="BN49" i="5" s="1"/>
  <c r="AQ17" i="5"/>
  <c r="BE9" i="5" s="1"/>
  <c r="BN16" i="5" s="1"/>
  <c r="AU16" i="5"/>
  <c r="BE6" i="5" s="1"/>
  <c r="BN13" i="5" s="1"/>
  <c r="AU17" i="5"/>
  <c r="BE13" i="5" s="1"/>
  <c r="BN20" i="5" s="1"/>
  <c r="AU18" i="5"/>
  <c r="BE20" i="5" s="1"/>
  <c r="BN6" i="5" s="1"/>
  <c r="AU19" i="5"/>
  <c r="BE27" i="5" s="1"/>
  <c r="BN34" i="5" s="1"/>
  <c r="AU20" i="5"/>
  <c r="BE34" i="5" s="1"/>
  <c r="BN41" i="5" s="1"/>
  <c r="AU21" i="5"/>
  <c r="BE41" i="5" s="1"/>
  <c r="BN27" i="5" s="1"/>
  <c r="AV9" i="5"/>
  <c r="BA42" i="5" s="1"/>
  <c r="BM42" i="5" s="1"/>
  <c r="AW6" i="5"/>
  <c r="BA22" i="5" s="1"/>
  <c r="BM22" i="5" s="1"/>
  <c r="AW7" i="5"/>
  <c r="BA29" i="5" s="1"/>
  <c r="BM29" i="5" s="1"/>
  <c r="AW8" i="5"/>
  <c r="BA36" i="5" s="1"/>
  <c r="BM36" i="5" s="1"/>
  <c r="AW9" i="5"/>
  <c r="BA43" i="5" s="1"/>
  <c r="BM43" i="5" s="1"/>
  <c r="AP9" i="5"/>
  <c r="BA49" i="5" s="1"/>
  <c r="BM49" i="5" s="1"/>
  <c r="AQ9" i="5"/>
  <c r="BA37" i="5" s="1"/>
  <c r="BM37" i="5" s="1"/>
  <c r="AS6" i="5"/>
  <c r="BA18" i="5" s="1"/>
  <c r="BM18" i="5" s="1"/>
  <c r="AS7" i="5"/>
  <c r="BA25" i="5" s="1"/>
  <c r="BM25" i="5" s="1"/>
  <c r="AS8" i="5"/>
  <c r="BA32" i="5" s="1"/>
  <c r="BM32" i="5" s="1"/>
  <c r="AS9" i="5"/>
  <c r="BA39" i="5" s="1"/>
  <c r="BM39" i="5" s="1"/>
  <c r="AT6" i="5"/>
  <c r="BA19" i="5" s="1"/>
  <c r="BM19" i="5" s="1"/>
  <c r="AT7" i="5"/>
  <c r="BA26" i="5" s="1"/>
  <c r="BM26" i="5" s="1"/>
  <c r="AT8" i="5"/>
  <c r="BA33" i="5" s="1"/>
  <c r="BM33" i="5" s="1"/>
  <c r="AT9" i="5"/>
  <c r="BA40" i="5" s="1"/>
  <c r="BM40" i="5" s="1"/>
  <c r="AP4" i="5"/>
  <c r="BA44" i="5" s="1"/>
  <c r="BM44" i="5" s="1"/>
  <c r="AW31" i="6"/>
  <c r="BI29" i="6" s="1"/>
  <c r="BO43" i="6" s="1"/>
  <c r="AW32" i="6"/>
  <c r="BI36" i="6" s="1"/>
  <c r="BO29" i="6" s="1"/>
  <c r="AW33" i="6"/>
  <c r="BI43" i="6" s="1"/>
  <c r="BO36" i="6" s="1"/>
  <c r="AQ30" i="6"/>
  <c r="BI16" i="6" s="1"/>
  <c r="BO9" i="6" s="1"/>
  <c r="AQ31" i="6"/>
  <c r="BI23" i="6" s="1"/>
  <c r="BO37" i="6" s="1"/>
  <c r="AQ32" i="6"/>
  <c r="BI30" i="6" s="1"/>
  <c r="BO23" i="6" s="1"/>
  <c r="AT32" i="6"/>
  <c r="BI33" i="6" s="1"/>
  <c r="BO26" i="6" s="1"/>
  <c r="AT33" i="6"/>
  <c r="BI40" i="6" s="1"/>
  <c r="BO33" i="6" s="1"/>
  <c r="AU31" i="6"/>
  <c r="BI27" i="6" s="1"/>
  <c r="BO41" i="6" s="1"/>
  <c r="AU32" i="6"/>
  <c r="BI34" i="6" s="1"/>
  <c r="BO27" i="6" s="1"/>
  <c r="AU33" i="6"/>
  <c r="BI41" i="6" s="1"/>
  <c r="BO34" i="6" s="1"/>
  <c r="AR28" i="6"/>
  <c r="BI3" i="6" s="1"/>
  <c r="BO17" i="6" s="1"/>
  <c r="AR29" i="6"/>
  <c r="BI10" i="6" s="1"/>
  <c r="BO3" i="6" s="1"/>
  <c r="AR30" i="6"/>
  <c r="BI17" i="6" s="1"/>
  <c r="BO10" i="6" s="1"/>
  <c r="AR31" i="6"/>
  <c r="BI24" i="6" s="1"/>
  <c r="BO38" i="6" s="1"/>
  <c r="AR32" i="6"/>
  <c r="BI31" i="6" s="1"/>
  <c r="BO24" i="6" s="1"/>
  <c r="AR33" i="6"/>
  <c r="BI38" i="6" s="1"/>
  <c r="BO31" i="6" s="1"/>
  <c r="AS4" i="6"/>
  <c r="BA4" i="6" s="1"/>
  <c r="BM4" i="6" s="1"/>
  <c r="AS5" i="6"/>
  <c r="BA11" i="6" s="1"/>
  <c r="BM11" i="6" s="1"/>
  <c r="AS6" i="6"/>
  <c r="BA18" i="6" s="1"/>
  <c r="BM18" i="6" s="1"/>
  <c r="AS7" i="6"/>
  <c r="BA25" i="6" s="1"/>
  <c r="BM25" i="6" s="1"/>
  <c r="AS8" i="6"/>
  <c r="BA32" i="6" s="1"/>
  <c r="BM32" i="6" s="1"/>
  <c r="AS9" i="6"/>
  <c r="BA39" i="6" s="1"/>
  <c r="BM39" i="6" s="1"/>
  <c r="M26" i="6"/>
  <c r="W26" i="6" s="1"/>
  <c r="AG26" i="6" s="1"/>
  <c r="AQ26" i="6" s="1"/>
  <c r="M14" i="6"/>
  <c r="B7" i="18"/>
  <c r="D88" i="18" s="1"/>
  <c r="U88" i="18" s="1"/>
  <c r="Z7" i="18"/>
  <c r="D91" i="18" s="1"/>
  <c r="U91" i="18" s="1"/>
  <c r="J7" i="18"/>
  <c r="D89" i="18" s="1"/>
  <c r="U89" i="18" s="1"/>
  <c r="AH7" i="18"/>
  <c r="D92" i="18" s="1"/>
  <c r="U92" i="18" s="1"/>
  <c r="AK7" i="18"/>
  <c r="D76" i="18" s="1"/>
  <c r="U76" i="18" s="1"/>
  <c r="H7" i="18"/>
  <c r="D51" i="18" s="1"/>
  <c r="U51" i="18" s="1"/>
  <c r="E7" i="18"/>
  <c r="D48" i="18" s="1"/>
  <c r="U48" i="18" s="1"/>
  <c r="AI7" i="18"/>
  <c r="D74" i="18" s="1"/>
  <c r="U74" i="18" s="1"/>
  <c r="F7" i="18"/>
  <c r="D49" i="18" s="1"/>
  <c r="U49" i="18" s="1"/>
  <c r="U7" i="18"/>
  <c r="D62" i="18" s="1"/>
  <c r="U62" i="18" s="1"/>
  <c r="AD7" i="18"/>
  <c r="D70" i="18" s="1"/>
  <c r="U70" i="18" s="1"/>
  <c r="AJ7" i="18"/>
  <c r="D75" i="18" s="1"/>
  <c r="U75" i="18" s="1"/>
  <c r="AS7" i="18"/>
  <c r="D83" i="18" s="1"/>
  <c r="U83" i="18" s="1"/>
  <c r="G7" i="18"/>
  <c r="D50" i="18" s="1"/>
  <c r="U50" i="18" s="1"/>
  <c r="AL7" i="18"/>
  <c r="D77" i="18" s="1"/>
  <c r="U77" i="18" s="1"/>
  <c r="V7" i="18"/>
  <c r="D63" i="18" s="1"/>
  <c r="U63" i="18" s="1"/>
  <c r="AU7" i="18"/>
  <c r="D85" i="18" s="1"/>
  <c r="U85" i="18" s="1"/>
  <c r="I7" i="18"/>
  <c r="D52" i="18" s="1"/>
  <c r="U52" i="18" s="1"/>
  <c r="X7" i="18"/>
  <c r="D65" i="18" s="1"/>
  <c r="U65" i="18" s="1"/>
  <c r="AG7" i="18"/>
  <c r="D73" i="18" s="1"/>
  <c r="U73" i="18" s="1"/>
  <c r="AM7" i="18"/>
  <c r="D78" i="18" s="1"/>
  <c r="U78" i="18" s="1"/>
  <c r="AV7" i="18"/>
  <c r="D86" i="18" s="1"/>
  <c r="U86" i="18" s="1"/>
  <c r="Y7" i="18"/>
  <c r="D66" i="18" s="1"/>
  <c r="U66" i="18" s="1"/>
  <c r="AN7" i="18"/>
  <c r="D79" i="18" s="1"/>
  <c r="U79" i="18" s="1"/>
  <c r="AW7" i="18"/>
  <c r="D87" i="18" s="1"/>
  <c r="U87" i="18" s="1"/>
  <c r="AF7" i="18"/>
  <c r="D72" i="18" s="1"/>
  <c r="U72" i="18" s="1"/>
  <c r="AO7" i="18"/>
  <c r="D80" i="18" s="1"/>
  <c r="U80" i="18" s="1"/>
  <c r="AE7" i="18"/>
  <c r="D71" i="18" s="1"/>
  <c r="U71" i="18" s="1"/>
  <c r="W7" i="18"/>
  <c r="D64" i="18" s="1"/>
  <c r="U64" i="18" s="1"/>
  <c r="AT7" i="18"/>
  <c r="D84" i="18" s="1"/>
  <c r="U84" i="18" s="1"/>
  <c r="AC7" i="18"/>
  <c r="D69" i="18" s="1"/>
  <c r="U69" i="18" s="1"/>
  <c r="AP19" i="6"/>
  <c r="BE47" i="6" s="1"/>
  <c r="BN47" i="6" s="1"/>
  <c r="AS17" i="6"/>
  <c r="BE11" i="6" s="1"/>
  <c r="BN18" i="6" s="1"/>
  <c r="AS21" i="6"/>
  <c r="BE39" i="6" s="1"/>
  <c r="BN25" i="6" s="1"/>
  <c r="AV17" i="6"/>
  <c r="BE14" i="6" s="1"/>
  <c r="BN21" i="6" s="1"/>
  <c r="AV19" i="6"/>
  <c r="BE28" i="6" s="1"/>
  <c r="BN35" i="6" s="1"/>
  <c r="AV21" i="6"/>
  <c r="BE42" i="6" s="1"/>
  <c r="BN28" i="6" s="1"/>
  <c r="AP6" i="6"/>
  <c r="BA46" i="6" s="1"/>
  <c r="BM46" i="6" s="1"/>
  <c r="AP7" i="6"/>
  <c r="BA47" i="6" s="1"/>
  <c r="BM47" i="6" s="1"/>
  <c r="AP8" i="6"/>
  <c r="BA48" i="6" s="1"/>
  <c r="BM48" i="6" s="1"/>
  <c r="AP9" i="6"/>
  <c r="BA49" i="6" s="1"/>
  <c r="BM49" i="6" s="1"/>
  <c r="AW16" i="6"/>
  <c r="BE8" i="6" s="1"/>
  <c r="BN15" i="6" s="1"/>
  <c r="AW17" i="6"/>
  <c r="BE15" i="6" s="1"/>
  <c r="BN22" i="6" s="1"/>
  <c r="AW18" i="6"/>
  <c r="BE22" i="6" s="1"/>
  <c r="BN8" i="6" s="1"/>
  <c r="AW19" i="6"/>
  <c r="BE29" i="6" s="1"/>
  <c r="BN36" i="6" s="1"/>
  <c r="AW20" i="6"/>
  <c r="BE36" i="6" s="1"/>
  <c r="BN43" i="6" s="1"/>
  <c r="AW21" i="6"/>
  <c r="BE43" i="6" s="1"/>
  <c r="BN29" i="6" s="1"/>
  <c r="AV28" i="6"/>
  <c r="BI7" i="6" s="1"/>
  <c r="BO21" i="6" s="1"/>
  <c r="AV29" i="6"/>
  <c r="BI14" i="6" s="1"/>
  <c r="BO7" i="6" s="1"/>
  <c r="AV30" i="6"/>
  <c r="BI21" i="6" s="1"/>
  <c r="BO14" i="6" s="1"/>
  <c r="AV31" i="6"/>
  <c r="BI28" i="6" s="1"/>
  <c r="BO42" i="6" s="1"/>
  <c r="AV32" i="6"/>
  <c r="BI35" i="6" s="1"/>
  <c r="BO28" i="6" s="1"/>
  <c r="AV33" i="6"/>
  <c r="BI42" i="6" s="1"/>
  <c r="BO35" i="6" s="1"/>
  <c r="AQ16" i="6"/>
  <c r="BE2" i="6" s="1"/>
  <c r="BN9" i="6" s="1"/>
  <c r="AQ17" i="6"/>
  <c r="BE9" i="6" s="1"/>
  <c r="BN16" i="6" s="1"/>
  <c r="AQ18" i="6"/>
  <c r="BE16" i="6" s="1"/>
  <c r="BN2" i="6" s="1"/>
  <c r="AQ19" i="6"/>
  <c r="BE23" i="6" s="1"/>
  <c r="BN30" i="6" s="1"/>
  <c r="AQ20" i="6"/>
  <c r="BE30" i="6" s="1"/>
  <c r="BN37" i="6" s="1"/>
  <c r="AQ21" i="6"/>
  <c r="BE37" i="6" s="1"/>
  <c r="BN23" i="6" s="1"/>
  <c r="AP28" i="6"/>
  <c r="BI44" i="6" s="1"/>
  <c r="BO44" i="6" s="1"/>
  <c r="AP29" i="6"/>
  <c r="BI45" i="6" s="1"/>
  <c r="BO45" i="6" s="1"/>
  <c r="AP30" i="6"/>
  <c r="BI46" i="6" s="1"/>
  <c r="BO46" i="6" s="1"/>
  <c r="AP31" i="6"/>
  <c r="BI47" i="6" s="1"/>
  <c r="BO47" i="6" s="1"/>
  <c r="AP32" i="6"/>
  <c r="BI48" i="6" s="1"/>
  <c r="BO48" i="6" s="1"/>
  <c r="AP33" i="6"/>
  <c r="BI49" i="6" s="1"/>
  <c r="BO49" i="6" s="1"/>
  <c r="AP21" i="6"/>
  <c r="BE49" i="6" s="1"/>
  <c r="BN49" i="6" s="1"/>
  <c r="AR16" i="6"/>
  <c r="BE3" i="6" s="1"/>
  <c r="BN10" i="6" s="1"/>
  <c r="AR17" i="6"/>
  <c r="BE10" i="6" s="1"/>
  <c r="BN17" i="6" s="1"/>
  <c r="AR18" i="6"/>
  <c r="BE17" i="6" s="1"/>
  <c r="BN3" i="6" s="1"/>
  <c r="AR19" i="6"/>
  <c r="BE24" i="6" s="1"/>
  <c r="BN31" i="6" s="1"/>
  <c r="AR20" i="6"/>
  <c r="BE31" i="6" s="1"/>
  <c r="BN38" i="6" s="1"/>
  <c r="AR21" i="6"/>
  <c r="BE38" i="6" s="1"/>
  <c r="BN24" i="6" s="1"/>
  <c r="AQ33" i="6"/>
  <c r="BI37" i="6" s="1"/>
  <c r="BO30" i="6" s="1"/>
  <c r="AP16" i="6"/>
  <c r="BE44" i="6" s="1"/>
  <c r="BN44" i="6" s="1"/>
  <c r="AP17" i="6"/>
  <c r="BE45" i="6" s="1"/>
  <c r="BN45" i="6" s="1"/>
  <c r="AS18" i="6"/>
  <c r="BE18" i="6" s="1"/>
  <c r="BN4" i="6" s="1"/>
  <c r="AT16" i="6"/>
  <c r="BE5" i="6" s="1"/>
  <c r="BN12" i="6" s="1"/>
  <c r="AT17" i="6"/>
  <c r="BE12" i="6" s="1"/>
  <c r="BN19" i="6" s="1"/>
  <c r="AT18" i="6"/>
  <c r="BE19" i="6" s="1"/>
  <c r="BN5" i="6" s="1"/>
  <c r="AT19" i="6"/>
  <c r="BE26" i="6" s="1"/>
  <c r="BN33" i="6" s="1"/>
  <c r="AT20" i="6"/>
  <c r="BE33" i="6" s="1"/>
  <c r="BN40" i="6" s="1"/>
  <c r="AT21" i="6"/>
  <c r="BE40" i="6" s="1"/>
  <c r="BN26" i="6" s="1"/>
  <c r="AS29" i="6"/>
  <c r="BI11" i="6" s="1"/>
  <c r="BO4" i="6" s="1"/>
  <c r="AS30" i="6"/>
  <c r="BI18" i="6" s="1"/>
  <c r="BO11" i="6" s="1"/>
  <c r="AS31" i="6"/>
  <c r="BI25" i="6" s="1"/>
  <c r="BO39" i="6" s="1"/>
  <c r="AS32" i="6"/>
  <c r="BI32" i="6" s="1"/>
  <c r="BO25" i="6" s="1"/>
  <c r="AS33" i="6"/>
  <c r="BI39" i="6" s="1"/>
  <c r="BO32" i="6" s="1"/>
  <c r="AP20" i="6"/>
  <c r="BE48" i="6" s="1"/>
  <c r="BN48" i="6" s="1"/>
  <c r="AS20" i="6"/>
  <c r="BE32" i="6" s="1"/>
  <c r="BN39" i="6" s="1"/>
  <c r="AU16" i="6"/>
  <c r="BE6" i="6" s="1"/>
  <c r="BN13" i="6" s="1"/>
  <c r="AU17" i="6"/>
  <c r="BE13" i="6" s="1"/>
  <c r="BN20" i="6" s="1"/>
  <c r="AU18" i="6"/>
  <c r="BE20" i="6" s="1"/>
  <c r="BN6" i="6" s="1"/>
  <c r="AU19" i="6"/>
  <c r="BE27" i="6" s="1"/>
  <c r="BN34" i="6" s="1"/>
  <c r="AU20" i="6"/>
  <c r="BE34" i="6" s="1"/>
  <c r="BN41" i="6" s="1"/>
  <c r="AU21" i="6"/>
  <c r="BE41" i="6" s="1"/>
  <c r="BN27" i="6" s="1"/>
  <c r="AP18" i="6"/>
  <c r="BE46" i="6" s="1"/>
  <c r="BN46" i="6" s="1"/>
  <c r="AS16" i="6"/>
  <c r="BE4" i="6" s="1"/>
  <c r="BN11" i="6" s="1"/>
  <c r="AS19" i="6"/>
  <c r="BE25" i="6" s="1"/>
  <c r="BN32" i="6" s="1"/>
  <c r="AV16" i="6"/>
  <c r="BE7" i="6" s="1"/>
  <c r="BN14" i="6" s="1"/>
  <c r="AV18" i="6"/>
  <c r="BE21" i="6" s="1"/>
  <c r="BN7" i="6" s="1"/>
  <c r="AV20" i="6"/>
  <c r="BE35" i="6" s="1"/>
  <c r="BN42" i="6" s="1"/>
  <c r="E13" i="1"/>
  <c r="E60" i="1" s="1"/>
  <c r="G13" i="1"/>
  <c r="G60" i="1" s="1"/>
  <c r="W13" i="1"/>
  <c r="W60" i="1" s="1"/>
  <c r="AM13" i="1"/>
  <c r="AM60" i="1" s="1"/>
  <c r="H13" i="1"/>
  <c r="H60" i="1" s="1"/>
  <c r="X13" i="1"/>
  <c r="X60" i="1" s="1"/>
  <c r="AN13" i="1"/>
  <c r="AN60" i="1" s="1"/>
  <c r="D13" i="1"/>
  <c r="D60" i="1" s="1"/>
  <c r="Y13" i="1"/>
  <c r="Y60" i="1" s="1"/>
  <c r="T13" i="1"/>
  <c r="T60" i="1" s="1"/>
  <c r="AO13" i="1"/>
  <c r="AO60" i="1" s="1"/>
  <c r="B13" i="1"/>
  <c r="B60" i="1" s="1"/>
  <c r="J13" i="1"/>
  <c r="J60" i="1" s="1"/>
  <c r="R13" i="1"/>
  <c r="R60" i="1" s="1"/>
  <c r="Z13" i="1"/>
  <c r="Z60" i="1" s="1"/>
  <c r="AH13" i="1"/>
  <c r="AH60" i="1" s="1"/>
  <c r="AP13" i="1"/>
  <c r="AP60" i="1" s="1"/>
  <c r="C13" i="1"/>
  <c r="C60" i="1" s="1"/>
  <c r="S13" i="1"/>
  <c r="S60" i="1" s="1"/>
  <c r="AI13" i="1"/>
  <c r="AI60" i="1" s="1"/>
  <c r="AJ13" i="1"/>
  <c r="AJ60" i="1" s="1"/>
  <c r="C5" i="5"/>
  <c r="AY9" i="5" s="1"/>
  <c r="BK9" i="5" s="1"/>
  <c r="C5" i="6"/>
  <c r="AY9" i="6" s="1"/>
  <c r="BK9" i="6" s="1"/>
  <c r="O6" i="5"/>
  <c r="AZ18" i="5" s="1"/>
  <c r="O6" i="6"/>
  <c r="AZ18" i="6" s="1"/>
  <c r="E8" i="5"/>
  <c r="AY32" i="5" s="1"/>
  <c r="BK32" i="5" s="1"/>
  <c r="E8" i="6"/>
  <c r="AY32" i="6" s="1"/>
  <c r="BK32" i="6" s="1"/>
  <c r="S8" i="5"/>
  <c r="AZ36" i="5" s="1"/>
  <c r="S8" i="6"/>
  <c r="AZ36" i="6" s="1"/>
  <c r="I4" i="5"/>
  <c r="AY8" i="5" s="1"/>
  <c r="BK8" i="5" s="1"/>
  <c r="I4" i="6"/>
  <c r="AY8" i="6" s="1"/>
  <c r="BK8" i="6" s="1"/>
  <c r="G5" i="5"/>
  <c r="AY13" i="5" s="1"/>
  <c r="BK13" i="5" s="1"/>
  <c r="G5" i="6"/>
  <c r="AY13" i="6" s="1"/>
  <c r="BK13" i="6" s="1"/>
  <c r="Q5" i="5"/>
  <c r="AZ13" i="5" s="1"/>
  <c r="Q5" i="6"/>
  <c r="AZ13" i="6" s="1"/>
  <c r="E6" i="5"/>
  <c r="AY18" i="5" s="1"/>
  <c r="BK18" i="5" s="1"/>
  <c r="E6" i="6"/>
  <c r="AY18" i="6" s="1"/>
  <c r="BK18" i="6" s="1"/>
  <c r="S6" i="6"/>
  <c r="AZ22" i="6" s="1"/>
  <c r="S6" i="5"/>
  <c r="AZ22" i="5" s="1"/>
  <c r="G9" i="5"/>
  <c r="AY41" i="5" s="1"/>
  <c r="BK41" i="5" s="1"/>
  <c r="G9" i="6"/>
  <c r="AY41" i="6" s="1"/>
  <c r="BK41" i="6" s="1"/>
  <c r="B4" i="5"/>
  <c r="AY44" i="5" s="1"/>
  <c r="BK44" i="5" s="1"/>
  <c r="B4" i="6"/>
  <c r="AY44" i="6" s="1"/>
  <c r="BK44" i="6" s="1"/>
  <c r="F4" i="5"/>
  <c r="AY5" i="5" s="1"/>
  <c r="BK5" i="5" s="1"/>
  <c r="F4" i="6"/>
  <c r="AY5" i="6" s="1"/>
  <c r="BK5" i="6" s="1"/>
  <c r="L4" i="5"/>
  <c r="AZ44" i="5" s="1"/>
  <c r="L4" i="6"/>
  <c r="AZ44" i="6" s="1"/>
  <c r="P4" i="5"/>
  <c r="AZ5" i="5" s="1"/>
  <c r="P4" i="6"/>
  <c r="AZ5" i="6" s="1"/>
  <c r="D5" i="5"/>
  <c r="AY10" i="5" s="1"/>
  <c r="BK10" i="5" s="1"/>
  <c r="D5" i="6"/>
  <c r="AY10" i="6" s="1"/>
  <c r="BK10" i="6" s="1"/>
  <c r="H5" i="5"/>
  <c r="AY14" i="5" s="1"/>
  <c r="BK14" i="5" s="1"/>
  <c r="H5" i="6"/>
  <c r="AY14" i="6" s="1"/>
  <c r="BK14" i="6" s="1"/>
  <c r="R5" i="5"/>
  <c r="AZ14" i="5" s="1"/>
  <c r="R5" i="6"/>
  <c r="AZ14" i="6" s="1"/>
  <c r="B6" i="5"/>
  <c r="AY46" i="5" s="1"/>
  <c r="BK46" i="5" s="1"/>
  <c r="B6" i="6"/>
  <c r="AY46" i="6" s="1"/>
  <c r="BK46" i="6" s="1"/>
  <c r="F6" i="5"/>
  <c r="AY19" i="5" s="1"/>
  <c r="BK19" i="5" s="1"/>
  <c r="F6" i="6"/>
  <c r="AY19" i="6" s="1"/>
  <c r="BK19" i="6" s="1"/>
  <c r="L6" i="5"/>
  <c r="AZ46" i="5" s="1"/>
  <c r="L6" i="6"/>
  <c r="AZ46" i="6" s="1"/>
  <c r="P6" i="5"/>
  <c r="AZ19" i="5" s="1"/>
  <c r="P6" i="6"/>
  <c r="AZ19" i="6" s="1"/>
  <c r="D7" i="5"/>
  <c r="AY24" i="5" s="1"/>
  <c r="BK24" i="5" s="1"/>
  <c r="D7" i="6"/>
  <c r="AY24" i="6" s="1"/>
  <c r="BK24" i="6" s="1"/>
  <c r="H7" i="5"/>
  <c r="AY28" i="5" s="1"/>
  <c r="BK28" i="5" s="1"/>
  <c r="H7" i="6"/>
  <c r="AY28" i="6" s="1"/>
  <c r="BK28" i="6" s="1"/>
  <c r="R7" i="5"/>
  <c r="AZ28" i="5" s="1"/>
  <c r="R7" i="6"/>
  <c r="AZ28" i="6" s="1"/>
  <c r="B8" i="5"/>
  <c r="AY48" i="5" s="1"/>
  <c r="BK48" i="5" s="1"/>
  <c r="B8" i="6"/>
  <c r="AY48" i="6" s="1"/>
  <c r="BK48" i="6" s="1"/>
  <c r="F8" i="5"/>
  <c r="AY33" i="5" s="1"/>
  <c r="BK33" i="5" s="1"/>
  <c r="F8" i="6"/>
  <c r="AY33" i="6" s="1"/>
  <c r="BK33" i="6" s="1"/>
  <c r="L8" i="5"/>
  <c r="AZ48" i="5" s="1"/>
  <c r="L8" i="6"/>
  <c r="AZ48" i="6" s="1"/>
  <c r="P8" i="5"/>
  <c r="AZ33" i="5" s="1"/>
  <c r="P8" i="6"/>
  <c r="AZ33" i="6" s="1"/>
  <c r="D9" i="5"/>
  <c r="AY38" i="5" s="1"/>
  <c r="BK38" i="5" s="1"/>
  <c r="D9" i="6"/>
  <c r="AY38" i="6" s="1"/>
  <c r="BK38" i="6" s="1"/>
  <c r="H9" i="5"/>
  <c r="AY42" i="5" s="1"/>
  <c r="BK42" i="5" s="1"/>
  <c r="H9" i="6"/>
  <c r="AY42" i="6" s="1"/>
  <c r="BK42" i="6" s="1"/>
  <c r="R9" i="5"/>
  <c r="AZ42" i="5" s="1"/>
  <c r="R9" i="6"/>
  <c r="AZ42" i="6" s="1"/>
  <c r="O4" i="5"/>
  <c r="AZ4" i="5" s="1"/>
  <c r="O4" i="6"/>
  <c r="AZ4" i="6" s="1"/>
  <c r="I6" i="5"/>
  <c r="AY22" i="5" s="1"/>
  <c r="BK22" i="5" s="1"/>
  <c r="I6" i="6"/>
  <c r="AY22" i="6" s="1"/>
  <c r="BK22" i="6" s="1"/>
  <c r="G7" i="5"/>
  <c r="AY27" i="5" s="1"/>
  <c r="BK27" i="5" s="1"/>
  <c r="G7" i="6"/>
  <c r="AY27" i="6" s="1"/>
  <c r="BK27" i="6" s="1"/>
  <c r="Q7" i="5"/>
  <c r="AZ27" i="5" s="1"/>
  <c r="Q7" i="6"/>
  <c r="AZ27" i="6" s="1"/>
  <c r="O8" i="5"/>
  <c r="AZ32" i="5" s="1"/>
  <c r="O8" i="6"/>
  <c r="AZ32" i="6" s="1"/>
  <c r="C9" i="5"/>
  <c r="AY37" i="5" s="1"/>
  <c r="BK37" i="5" s="1"/>
  <c r="C9" i="6"/>
  <c r="AY37" i="6" s="1"/>
  <c r="BK37" i="6" s="1"/>
  <c r="Q9" i="5"/>
  <c r="AZ41" i="5" s="1"/>
  <c r="Q9" i="6"/>
  <c r="AZ41" i="6" s="1"/>
  <c r="C4" i="5"/>
  <c r="AY2" i="5" s="1"/>
  <c r="BK2" i="5" s="1"/>
  <c r="C4" i="6"/>
  <c r="AY2" i="6" s="1"/>
  <c r="BK2" i="6" s="1"/>
  <c r="G4" i="5"/>
  <c r="AY6" i="5" s="1"/>
  <c r="BK6" i="5" s="1"/>
  <c r="G4" i="6"/>
  <c r="AY6" i="6" s="1"/>
  <c r="BK6" i="6" s="1"/>
  <c r="Q4" i="5"/>
  <c r="AZ6" i="5" s="1"/>
  <c r="Q4" i="6"/>
  <c r="AZ6" i="6" s="1"/>
  <c r="E5" i="5"/>
  <c r="AY11" i="5" s="1"/>
  <c r="BK11" i="5" s="1"/>
  <c r="E5" i="6"/>
  <c r="AY11" i="6" s="1"/>
  <c r="BK11" i="6" s="1"/>
  <c r="I5" i="5"/>
  <c r="AY15" i="5" s="1"/>
  <c r="BK15" i="5" s="1"/>
  <c r="I5" i="6"/>
  <c r="AY15" i="6" s="1"/>
  <c r="BK15" i="6" s="1"/>
  <c r="O5" i="5"/>
  <c r="AZ11" i="5" s="1"/>
  <c r="O5" i="6"/>
  <c r="AZ11" i="6" s="1"/>
  <c r="S5" i="6"/>
  <c r="AZ15" i="6" s="1"/>
  <c r="S5" i="5"/>
  <c r="AZ15" i="5" s="1"/>
  <c r="C6" i="5"/>
  <c r="AY16" i="5" s="1"/>
  <c r="BK16" i="5" s="1"/>
  <c r="C6" i="6"/>
  <c r="AY16" i="6" s="1"/>
  <c r="BK16" i="6" s="1"/>
  <c r="G6" i="5"/>
  <c r="AY20" i="5" s="1"/>
  <c r="BK20" i="5" s="1"/>
  <c r="G6" i="6"/>
  <c r="AY20" i="6" s="1"/>
  <c r="BK20" i="6" s="1"/>
  <c r="Q6" i="5"/>
  <c r="AZ20" i="5" s="1"/>
  <c r="Q6" i="6"/>
  <c r="AZ20" i="6" s="1"/>
  <c r="E7" i="5"/>
  <c r="AY25" i="5" s="1"/>
  <c r="BK25" i="5" s="1"/>
  <c r="E7" i="6"/>
  <c r="AY25" i="6" s="1"/>
  <c r="BK25" i="6" s="1"/>
  <c r="I7" i="5"/>
  <c r="AY29" i="5" s="1"/>
  <c r="BK29" i="5" s="1"/>
  <c r="I7" i="6"/>
  <c r="AY29" i="6" s="1"/>
  <c r="BK29" i="6" s="1"/>
  <c r="O7" i="5"/>
  <c r="AZ25" i="5" s="1"/>
  <c r="O7" i="6"/>
  <c r="AZ25" i="6" s="1"/>
  <c r="S7" i="5"/>
  <c r="AZ29" i="5" s="1"/>
  <c r="S7" i="6"/>
  <c r="AZ29" i="6" s="1"/>
  <c r="C8" i="5"/>
  <c r="AY30" i="5" s="1"/>
  <c r="BK30" i="5" s="1"/>
  <c r="C8" i="6"/>
  <c r="AY30" i="6" s="1"/>
  <c r="BK30" i="6" s="1"/>
  <c r="G8" i="5"/>
  <c r="AY34" i="5" s="1"/>
  <c r="BK34" i="5" s="1"/>
  <c r="G8" i="6"/>
  <c r="AY34" i="6" s="1"/>
  <c r="BK34" i="6" s="1"/>
  <c r="M8" i="5"/>
  <c r="AZ30" i="5" s="1"/>
  <c r="M8" i="6"/>
  <c r="AZ30" i="6" s="1"/>
  <c r="Q8" i="5"/>
  <c r="AZ34" i="5" s="1"/>
  <c r="Q8" i="6"/>
  <c r="AZ34" i="6" s="1"/>
  <c r="E9" i="5"/>
  <c r="AY39" i="5" s="1"/>
  <c r="BK39" i="5" s="1"/>
  <c r="E9" i="6"/>
  <c r="AY39" i="6" s="1"/>
  <c r="BK39" i="6" s="1"/>
  <c r="I9" i="5"/>
  <c r="AY43" i="5" s="1"/>
  <c r="BK43" i="5" s="1"/>
  <c r="I9" i="6"/>
  <c r="AY43" i="6" s="1"/>
  <c r="BK43" i="6" s="1"/>
  <c r="O9" i="5"/>
  <c r="AZ39" i="5" s="1"/>
  <c r="O9" i="6"/>
  <c r="AZ39" i="6" s="1"/>
  <c r="S9" i="5"/>
  <c r="AZ43" i="5" s="1"/>
  <c r="S9" i="6"/>
  <c r="AZ43" i="6" s="1"/>
  <c r="E4" i="5"/>
  <c r="AY4" i="5" s="1"/>
  <c r="BK4" i="5" s="1"/>
  <c r="E4" i="6"/>
  <c r="AY4" i="6" s="1"/>
  <c r="BK4" i="6" s="1"/>
  <c r="S4" i="5"/>
  <c r="AZ8" i="5" s="1"/>
  <c r="S4" i="6"/>
  <c r="AZ8" i="6" s="1"/>
  <c r="C7" i="5"/>
  <c r="AY23" i="5" s="1"/>
  <c r="BK23" i="5" s="1"/>
  <c r="C7" i="6"/>
  <c r="AY23" i="6" s="1"/>
  <c r="BK23" i="6" s="1"/>
  <c r="I8" i="5"/>
  <c r="AY36" i="5" s="1"/>
  <c r="BK36" i="5" s="1"/>
  <c r="I8" i="6"/>
  <c r="AY36" i="6" s="1"/>
  <c r="BK36" i="6" s="1"/>
  <c r="D4" i="5"/>
  <c r="AY3" i="5" s="1"/>
  <c r="BK3" i="5" s="1"/>
  <c r="D4" i="6"/>
  <c r="AY3" i="6" s="1"/>
  <c r="BK3" i="6" s="1"/>
  <c r="H4" i="5"/>
  <c r="AY7" i="5" s="1"/>
  <c r="BK7" i="5" s="1"/>
  <c r="H4" i="6"/>
  <c r="AY7" i="6" s="1"/>
  <c r="BK7" i="6" s="1"/>
  <c r="R4" i="5"/>
  <c r="AZ7" i="5" s="1"/>
  <c r="R4" i="6"/>
  <c r="AZ7" i="6" s="1"/>
  <c r="B5" i="5"/>
  <c r="AY45" i="5" s="1"/>
  <c r="BK45" i="5" s="1"/>
  <c r="B5" i="6"/>
  <c r="AY45" i="6" s="1"/>
  <c r="BK45" i="6" s="1"/>
  <c r="F5" i="5"/>
  <c r="AY12" i="5" s="1"/>
  <c r="BK12" i="5" s="1"/>
  <c r="F5" i="6"/>
  <c r="AY12" i="6" s="1"/>
  <c r="BK12" i="6" s="1"/>
  <c r="L5" i="5"/>
  <c r="AZ45" i="5" s="1"/>
  <c r="L5" i="6"/>
  <c r="AZ45" i="6" s="1"/>
  <c r="P5" i="5"/>
  <c r="AZ12" i="5" s="1"/>
  <c r="P5" i="6"/>
  <c r="AZ12" i="6" s="1"/>
  <c r="D6" i="5"/>
  <c r="AY17" i="5" s="1"/>
  <c r="BK17" i="5" s="1"/>
  <c r="D6" i="6"/>
  <c r="AY17" i="6" s="1"/>
  <c r="BK17" i="6" s="1"/>
  <c r="H6" i="5"/>
  <c r="AY21" i="5" s="1"/>
  <c r="BK21" i="5" s="1"/>
  <c r="H6" i="6"/>
  <c r="AY21" i="6" s="1"/>
  <c r="BK21" i="6" s="1"/>
  <c r="R6" i="5"/>
  <c r="AZ21" i="5" s="1"/>
  <c r="R6" i="6"/>
  <c r="AZ21" i="6" s="1"/>
  <c r="B7" i="5"/>
  <c r="AY47" i="5" s="1"/>
  <c r="BK47" i="5" s="1"/>
  <c r="B7" i="6"/>
  <c r="AY47" i="6" s="1"/>
  <c r="BK47" i="6" s="1"/>
  <c r="F7" i="5"/>
  <c r="AY26" i="5" s="1"/>
  <c r="BK26" i="5" s="1"/>
  <c r="F7" i="6"/>
  <c r="AY26" i="6" s="1"/>
  <c r="BK26" i="6" s="1"/>
  <c r="L7" i="5"/>
  <c r="AZ47" i="5" s="1"/>
  <c r="L7" i="6"/>
  <c r="AZ47" i="6" s="1"/>
  <c r="P7" i="5"/>
  <c r="AZ26" i="5" s="1"/>
  <c r="P7" i="6"/>
  <c r="AZ26" i="6" s="1"/>
  <c r="D8" i="5"/>
  <c r="AY31" i="5" s="1"/>
  <c r="BK31" i="5" s="1"/>
  <c r="D8" i="6"/>
  <c r="AY31" i="6" s="1"/>
  <c r="BK31" i="6" s="1"/>
  <c r="H8" i="5"/>
  <c r="AY35" i="5" s="1"/>
  <c r="BK35" i="5" s="1"/>
  <c r="H8" i="6"/>
  <c r="AY35" i="6" s="1"/>
  <c r="BK35" i="6" s="1"/>
  <c r="N8" i="5"/>
  <c r="AZ31" i="5" s="1"/>
  <c r="N8" i="6"/>
  <c r="AZ31" i="6" s="1"/>
  <c r="R8" i="5"/>
  <c r="AZ35" i="5" s="1"/>
  <c r="R8" i="6"/>
  <c r="AZ35" i="6" s="1"/>
  <c r="B9" i="5"/>
  <c r="AY49" i="5" s="1"/>
  <c r="BK49" i="5" s="1"/>
  <c r="B9" i="6"/>
  <c r="AY49" i="6" s="1"/>
  <c r="BK49" i="6" s="1"/>
  <c r="F9" i="5"/>
  <c r="AY40" i="5" s="1"/>
  <c r="BK40" i="5" s="1"/>
  <c r="F9" i="6"/>
  <c r="AY40" i="6" s="1"/>
  <c r="BK40" i="6" s="1"/>
  <c r="L9" i="5"/>
  <c r="AZ49" i="5" s="1"/>
  <c r="L9" i="6"/>
  <c r="AZ49" i="6" s="1"/>
  <c r="P9" i="5"/>
  <c r="AZ40" i="5" s="1"/>
  <c r="P9" i="6"/>
  <c r="AZ40" i="6" s="1"/>
  <c r="D16" i="5"/>
  <c r="BC3" i="5" s="1"/>
  <c r="D16" i="6"/>
  <c r="H16" i="5"/>
  <c r="BC7" i="5" s="1"/>
  <c r="H16" i="6"/>
  <c r="R16" i="5"/>
  <c r="H42" i="5" s="1"/>
  <c r="R16" i="6"/>
  <c r="H42" i="6" s="1"/>
  <c r="B17" i="5"/>
  <c r="B17" i="6"/>
  <c r="F17" i="5"/>
  <c r="BC12" i="5" s="1"/>
  <c r="F17" i="6"/>
  <c r="L17" i="5"/>
  <c r="J42" i="5" s="1"/>
  <c r="L17" i="6"/>
  <c r="J42" i="6" s="1"/>
  <c r="D18" i="5"/>
  <c r="BC17" i="5" s="1"/>
  <c r="D18" i="6"/>
  <c r="H18" i="5"/>
  <c r="BC21" i="5" s="1"/>
  <c r="H18" i="6"/>
  <c r="R18" i="5"/>
  <c r="X42" i="5" s="1"/>
  <c r="R18" i="6"/>
  <c r="X42" i="6" s="1"/>
  <c r="B19" i="5"/>
  <c r="B19" i="6"/>
  <c r="F19" i="5"/>
  <c r="BC26" i="5" s="1"/>
  <c r="F19" i="6"/>
  <c r="L19" i="5"/>
  <c r="Z42" i="5" s="1"/>
  <c r="L19" i="6"/>
  <c r="Z42" i="6" s="1"/>
  <c r="D20" i="5"/>
  <c r="BC31" i="5" s="1"/>
  <c r="D20" i="6"/>
  <c r="H20" i="5"/>
  <c r="BC35" i="5" s="1"/>
  <c r="H20" i="6"/>
  <c r="R20" i="5"/>
  <c r="AN42" i="5" s="1"/>
  <c r="R20" i="6"/>
  <c r="AN42" i="6" s="1"/>
  <c r="B21" i="5"/>
  <c r="B21" i="6"/>
  <c r="F21" i="5"/>
  <c r="BC40" i="5" s="1"/>
  <c r="F21" i="6"/>
  <c r="L21" i="5"/>
  <c r="AP42" i="5" s="1"/>
  <c r="L21" i="6"/>
  <c r="AP42" i="6" s="1"/>
  <c r="P21" i="5"/>
  <c r="AT42" i="5" s="1"/>
  <c r="P21" i="6"/>
  <c r="AT42" i="6" s="1"/>
  <c r="E16" i="5"/>
  <c r="BC4" i="5" s="1"/>
  <c r="E16" i="6"/>
  <c r="I16" i="5"/>
  <c r="BC8" i="5" s="1"/>
  <c r="I16" i="6"/>
  <c r="S16" i="5"/>
  <c r="I42" i="5" s="1"/>
  <c r="S16" i="6"/>
  <c r="I42" i="6" s="1"/>
  <c r="C17" i="5"/>
  <c r="BC9" i="5" s="1"/>
  <c r="C17" i="6"/>
  <c r="G17" i="5"/>
  <c r="BC13" i="5" s="1"/>
  <c r="G17" i="6"/>
  <c r="Q17" i="5"/>
  <c r="O42" i="5" s="1"/>
  <c r="Q17" i="6"/>
  <c r="O42" i="6" s="1"/>
  <c r="E18" i="5"/>
  <c r="BC18" i="5" s="1"/>
  <c r="E18" i="6"/>
  <c r="I18" i="5"/>
  <c r="BC22" i="5" s="1"/>
  <c r="I18" i="6"/>
  <c r="S18" i="5"/>
  <c r="Y42" i="5" s="1"/>
  <c r="S18" i="6"/>
  <c r="Y42" i="6" s="1"/>
  <c r="C19" i="5"/>
  <c r="BC23" i="5" s="1"/>
  <c r="C19" i="6"/>
  <c r="G19" i="5"/>
  <c r="BC27" i="5" s="1"/>
  <c r="G19" i="6"/>
  <c r="Q19" i="5"/>
  <c r="AE42" i="5" s="1"/>
  <c r="Q19" i="6"/>
  <c r="AE42" i="6" s="1"/>
  <c r="E20" i="5"/>
  <c r="BC32" i="5" s="1"/>
  <c r="E20" i="6"/>
  <c r="I20" i="5"/>
  <c r="BC36" i="5" s="1"/>
  <c r="I20" i="6"/>
  <c r="S20" i="5"/>
  <c r="AO42" i="5" s="1"/>
  <c r="S20" i="6"/>
  <c r="AO42" i="6" s="1"/>
  <c r="C21" i="5"/>
  <c r="BC37" i="5" s="1"/>
  <c r="C21" i="6"/>
  <c r="G21" i="5"/>
  <c r="BC41" i="5" s="1"/>
  <c r="G21" i="6"/>
  <c r="Q21" i="5"/>
  <c r="AU42" i="5" s="1"/>
  <c r="Q21" i="6"/>
  <c r="AU42" i="6" s="1"/>
  <c r="B16" i="5"/>
  <c r="B16" i="6"/>
  <c r="F16" i="5"/>
  <c r="BC5" i="5" s="1"/>
  <c r="F16" i="6"/>
  <c r="L16" i="5"/>
  <c r="B42" i="5" s="1"/>
  <c r="L16" i="6"/>
  <c r="B42" i="6" s="1"/>
  <c r="D17" i="5"/>
  <c r="BC10" i="5" s="1"/>
  <c r="D17" i="6"/>
  <c r="H17" i="5"/>
  <c r="BC14" i="5" s="1"/>
  <c r="H17" i="6"/>
  <c r="R17" i="5"/>
  <c r="P42" i="5" s="1"/>
  <c r="R17" i="6"/>
  <c r="P42" i="6" s="1"/>
  <c r="B18" i="5"/>
  <c r="B18" i="6"/>
  <c r="F18" i="5"/>
  <c r="BC19" i="5" s="1"/>
  <c r="F18" i="6"/>
  <c r="L18" i="5"/>
  <c r="R42" i="5" s="1"/>
  <c r="L18" i="6"/>
  <c r="R42" i="6" s="1"/>
  <c r="D19" i="5"/>
  <c r="BC24" i="5" s="1"/>
  <c r="D19" i="6"/>
  <c r="H19" i="5"/>
  <c r="BC28" i="5" s="1"/>
  <c r="H19" i="6"/>
  <c r="R19" i="5"/>
  <c r="AF42" i="5" s="1"/>
  <c r="R19" i="6"/>
  <c r="AF42" i="6" s="1"/>
  <c r="B20" i="5"/>
  <c r="B20" i="6"/>
  <c r="F20" i="5"/>
  <c r="BC33" i="5" s="1"/>
  <c r="F20" i="6"/>
  <c r="L20" i="5"/>
  <c r="AH42" i="5" s="1"/>
  <c r="L20" i="6"/>
  <c r="AH42" i="6" s="1"/>
  <c r="D21" i="5"/>
  <c r="BC38" i="5" s="1"/>
  <c r="D21" i="6"/>
  <c r="H21" i="5"/>
  <c r="BC42" i="5" s="1"/>
  <c r="H21" i="6"/>
  <c r="R21" i="5"/>
  <c r="AV42" i="5" s="1"/>
  <c r="R21" i="6"/>
  <c r="AV42" i="6" s="1"/>
  <c r="C16" i="5"/>
  <c r="BC2" i="5" s="1"/>
  <c r="C16" i="6"/>
  <c r="G16" i="5"/>
  <c r="BC6" i="5" s="1"/>
  <c r="G16" i="6"/>
  <c r="Q16" i="5"/>
  <c r="G42" i="5" s="1"/>
  <c r="Q16" i="6"/>
  <c r="G42" i="6" s="1"/>
  <c r="E17" i="5"/>
  <c r="BC11" i="5" s="1"/>
  <c r="E17" i="6"/>
  <c r="I17" i="6"/>
  <c r="I17" i="5"/>
  <c r="BC15" i="5" s="1"/>
  <c r="S17" i="6"/>
  <c r="Q42" i="6" s="1"/>
  <c r="S17" i="5"/>
  <c r="Q42" i="5" s="1"/>
  <c r="C18" i="5"/>
  <c r="BC16" i="5" s="1"/>
  <c r="C18" i="6"/>
  <c r="G18" i="5"/>
  <c r="BC20" i="5" s="1"/>
  <c r="G18" i="6"/>
  <c r="Q18" i="5"/>
  <c r="W42" i="5" s="1"/>
  <c r="Q18" i="6"/>
  <c r="W42" i="6" s="1"/>
  <c r="E19" i="5"/>
  <c r="BC25" i="5" s="1"/>
  <c r="E19" i="6"/>
  <c r="I19" i="6"/>
  <c r="I19" i="5"/>
  <c r="BC29" i="5" s="1"/>
  <c r="S19" i="6"/>
  <c r="AG42" i="6" s="1"/>
  <c r="S19" i="5"/>
  <c r="AG42" i="5" s="1"/>
  <c r="C20" i="5"/>
  <c r="BC30" i="5" s="1"/>
  <c r="C20" i="6"/>
  <c r="G20" i="5"/>
  <c r="BC34" i="5" s="1"/>
  <c r="G20" i="6"/>
  <c r="Q20" i="5"/>
  <c r="AM42" i="5" s="1"/>
  <c r="Q20" i="6"/>
  <c r="AM42" i="6" s="1"/>
  <c r="E21" i="5"/>
  <c r="BC39" i="5" s="1"/>
  <c r="E21" i="6"/>
  <c r="I21" i="6"/>
  <c r="I21" i="5"/>
  <c r="BC43" i="5" s="1"/>
  <c r="S21" i="6"/>
  <c r="AW42" i="6" s="1"/>
  <c r="S21" i="5"/>
  <c r="AW42" i="5" s="1"/>
  <c r="D28" i="5"/>
  <c r="BG3" i="5" s="1"/>
  <c r="D28" i="6"/>
  <c r="H28" i="5"/>
  <c r="BG7" i="5" s="1"/>
  <c r="H28" i="6"/>
  <c r="R28" i="5"/>
  <c r="H46" i="5" s="1"/>
  <c r="R28" i="6"/>
  <c r="H46" i="6" s="1"/>
  <c r="B29" i="5"/>
  <c r="B29" i="6"/>
  <c r="F29" i="5"/>
  <c r="BG12" i="5" s="1"/>
  <c r="F29" i="6"/>
  <c r="L29" i="5"/>
  <c r="J46" i="5" s="1"/>
  <c r="L29" i="6"/>
  <c r="J46" i="6" s="1"/>
  <c r="D30" i="5"/>
  <c r="BG17" i="5" s="1"/>
  <c r="D30" i="6"/>
  <c r="H30" i="5"/>
  <c r="BG21" i="5" s="1"/>
  <c r="H30" i="6"/>
  <c r="R30" i="5"/>
  <c r="X46" i="5" s="1"/>
  <c r="R30" i="6"/>
  <c r="X46" i="6" s="1"/>
  <c r="B31" i="5"/>
  <c r="B31" i="6"/>
  <c r="F31" i="5"/>
  <c r="BG26" i="5" s="1"/>
  <c r="F31" i="6"/>
  <c r="L31" i="5"/>
  <c r="Z46" i="5" s="1"/>
  <c r="L31" i="6"/>
  <c r="Z46" i="6" s="1"/>
  <c r="P31" i="5"/>
  <c r="AD46" i="5" s="1"/>
  <c r="P31" i="6"/>
  <c r="AD46" i="6" s="1"/>
  <c r="D32" i="5"/>
  <c r="BG31" i="5" s="1"/>
  <c r="D32" i="6"/>
  <c r="H32" i="5"/>
  <c r="BG35" i="5" s="1"/>
  <c r="H32" i="6"/>
  <c r="R32" i="5"/>
  <c r="AN46" i="5" s="1"/>
  <c r="R32" i="6"/>
  <c r="AN46" i="6" s="1"/>
  <c r="B33" i="5"/>
  <c r="B33" i="6"/>
  <c r="F33" i="5"/>
  <c r="BG40" i="5" s="1"/>
  <c r="F33" i="6"/>
  <c r="L33" i="5"/>
  <c r="AP46" i="5" s="1"/>
  <c r="L33" i="6"/>
  <c r="AP46" i="6" s="1"/>
  <c r="E28" i="5"/>
  <c r="BG4" i="5" s="1"/>
  <c r="E28" i="6"/>
  <c r="I28" i="5"/>
  <c r="BG8" i="5" s="1"/>
  <c r="I28" i="6"/>
  <c r="S28" i="5"/>
  <c r="I46" i="5" s="1"/>
  <c r="S28" i="6"/>
  <c r="I46" i="6" s="1"/>
  <c r="C29" i="5"/>
  <c r="BG9" i="5" s="1"/>
  <c r="C29" i="6"/>
  <c r="G29" i="5"/>
  <c r="BG13" i="5" s="1"/>
  <c r="G29" i="6"/>
  <c r="Q29" i="5"/>
  <c r="O46" i="5" s="1"/>
  <c r="Q29" i="6"/>
  <c r="O46" i="6" s="1"/>
  <c r="E30" i="5"/>
  <c r="BG18" i="5" s="1"/>
  <c r="E30" i="6"/>
  <c r="I30" i="5"/>
  <c r="BG22" i="5" s="1"/>
  <c r="I30" i="6"/>
  <c r="S30" i="5"/>
  <c r="Y46" i="5" s="1"/>
  <c r="S30" i="6"/>
  <c r="Y46" i="6" s="1"/>
  <c r="C31" i="5"/>
  <c r="BG23" i="5" s="1"/>
  <c r="C31" i="6"/>
  <c r="G31" i="5"/>
  <c r="BG27" i="5" s="1"/>
  <c r="G31" i="6"/>
  <c r="Q31" i="5"/>
  <c r="AE46" i="5" s="1"/>
  <c r="Q31" i="6"/>
  <c r="AE46" i="6" s="1"/>
  <c r="E32" i="5"/>
  <c r="BG32" i="5" s="1"/>
  <c r="E32" i="6"/>
  <c r="I32" i="5"/>
  <c r="BG36" i="5" s="1"/>
  <c r="I32" i="6"/>
  <c r="S32" i="5"/>
  <c r="AO46" i="5" s="1"/>
  <c r="S32" i="6"/>
  <c r="AO46" i="6" s="1"/>
  <c r="C33" i="5"/>
  <c r="BG37" i="5" s="1"/>
  <c r="C33" i="6"/>
  <c r="G33" i="5"/>
  <c r="BG41" i="5" s="1"/>
  <c r="G33" i="6"/>
  <c r="Q33" i="5"/>
  <c r="AU46" i="5" s="1"/>
  <c r="Q33" i="6"/>
  <c r="AU46" i="6" s="1"/>
  <c r="B28" i="5"/>
  <c r="B28" i="6"/>
  <c r="F28" i="5"/>
  <c r="BG5" i="5" s="1"/>
  <c r="F28" i="6"/>
  <c r="L28" i="5"/>
  <c r="B46" i="5" s="1"/>
  <c r="L28" i="6"/>
  <c r="B46" i="6" s="1"/>
  <c r="D29" i="5"/>
  <c r="BG10" i="5" s="1"/>
  <c r="D29" i="6"/>
  <c r="H29" i="6"/>
  <c r="H29" i="5"/>
  <c r="BG14" i="5" s="1"/>
  <c r="R29" i="5"/>
  <c r="P46" i="5" s="1"/>
  <c r="R29" i="6"/>
  <c r="P46" i="6" s="1"/>
  <c r="B30" i="5"/>
  <c r="B30" i="6"/>
  <c r="F30" i="5"/>
  <c r="BG19" i="5" s="1"/>
  <c r="F30" i="6"/>
  <c r="L30" i="5"/>
  <c r="R46" i="5" s="1"/>
  <c r="L30" i="6"/>
  <c r="R46" i="6" s="1"/>
  <c r="D31" i="5"/>
  <c r="BG24" i="5" s="1"/>
  <c r="D31" i="6"/>
  <c r="H31" i="5"/>
  <c r="BG28" i="5" s="1"/>
  <c r="H31" i="6"/>
  <c r="R31" i="5"/>
  <c r="AF46" i="5" s="1"/>
  <c r="R31" i="6"/>
  <c r="AF46" i="6" s="1"/>
  <c r="B32" i="5"/>
  <c r="B32" i="6"/>
  <c r="F32" i="5"/>
  <c r="BG33" i="5" s="1"/>
  <c r="F32" i="6"/>
  <c r="L32" i="5"/>
  <c r="AH46" i="5" s="1"/>
  <c r="L32" i="6"/>
  <c r="AH46" i="6" s="1"/>
  <c r="D33" i="6"/>
  <c r="D33" i="5"/>
  <c r="BG38" i="5" s="1"/>
  <c r="H33" i="6"/>
  <c r="H33" i="5"/>
  <c r="BG42" i="5" s="1"/>
  <c r="R33" i="5"/>
  <c r="AV46" i="5" s="1"/>
  <c r="R33" i="6"/>
  <c r="AV46" i="6" s="1"/>
  <c r="C28" i="5"/>
  <c r="BG2" i="5" s="1"/>
  <c r="C28" i="6"/>
  <c r="G28" i="5"/>
  <c r="BG6" i="5" s="1"/>
  <c r="G28" i="6"/>
  <c r="Q28" i="5"/>
  <c r="G46" i="5" s="1"/>
  <c r="Q28" i="6"/>
  <c r="G46" i="6" s="1"/>
  <c r="E29" i="5"/>
  <c r="BG11" i="5" s="1"/>
  <c r="E29" i="6"/>
  <c r="I29" i="5"/>
  <c r="BG15" i="5" s="1"/>
  <c r="I29" i="6"/>
  <c r="S29" i="5"/>
  <c r="Q46" i="5" s="1"/>
  <c r="S29" i="6"/>
  <c r="Q46" i="6" s="1"/>
  <c r="C30" i="5"/>
  <c r="BG16" i="5" s="1"/>
  <c r="C30" i="6"/>
  <c r="G30" i="5"/>
  <c r="BG20" i="5" s="1"/>
  <c r="G30" i="6"/>
  <c r="Q30" i="5"/>
  <c r="W46" i="5" s="1"/>
  <c r="Q30" i="6"/>
  <c r="W46" i="6" s="1"/>
  <c r="E31" i="5"/>
  <c r="BG25" i="5" s="1"/>
  <c r="E31" i="6"/>
  <c r="I31" i="5"/>
  <c r="BG29" i="5" s="1"/>
  <c r="I31" i="6"/>
  <c r="S31" i="5"/>
  <c r="AG46" i="5" s="1"/>
  <c r="S31" i="6"/>
  <c r="AG46" i="6" s="1"/>
  <c r="C32" i="5"/>
  <c r="BG30" i="5" s="1"/>
  <c r="C32" i="6"/>
  <c r="G32" i="5"/>
  <c r="BG34" i="5" s="1"/>
  <c r="G32" i="6"/>
  <c r="Q32" i="5"/>
  <c r="AM46" i="5" s="1"/>
  <c r="Q32" i="6"/>
  <c r="AM46" i="6" s="1"/>
  <c r="E33" i="5"/>
  <c r="BG39" i="5" s="1"/>
  <c r="E33" i="6"/>
  <c r="I33" i="5"/>
  <c r="BG43" i="5" s="1"/>
  <c r="I33" i="6"/>
  <c r="S33" i="5"/>
  <c r="AW46" i="5" s="1"/>
  <c r="S33" i="6"/>
  <c r="AW46" i="6" s="1"/>
  <c r="Z45" i="5" l="1"/>
  <c r="BG47" i="5"/>
  <c r="Z45" i="6"/>
  <c r="BG47" i="6"/>
  <c r="AH41" i="6"/>
  <c r="BC48" i="6"/>
  <c r="AH41" i="5"/>
  <c r="BC48" i="5"/>
  <c r="AP41" i="6"/>
  <c r="BC49" i="6"/>
  <c r="AP41" i="5"/>
  <c r="BC49" i="5"/>
  <c r="Z41" i="6"/>
  <c r="BC47" i="6"/>
  <c r="Z41" i="5"/>
  <c r="BC47" i="5"/>
  <c r="AH45" i="5"/>
  <c r="BG48" i="5"/>
  <c r="AP45" i="6"/>
  <c r="BG49" i="6"/>
  <c r="AH45" i="6"/>
  <c r="BG48" i="6"/>
  <c r="AP45" i="5"/>
  <c r="BG49" i="5"/>
  <c r="B41" i="6"/>
  <c r="BC44" i="6"/>
  <c r="B41" i="5"/>
  <c r="BC44" i="5"/>
  <c r="R41" i="6"/>
  <c r="BC46" i="6"/>
  <c r="J41" i="6"/>
  <c r="BC45" i="6"/>
  <c r="R41" i="5"/>
  <c r="BC46" i="5"/>
  <c r="J41" i="5"/>
  <c r="BC45" i="5"/>
  <c r="B45" i="6"/>
  <c r="BG44" i="6"/>
  <c r="B45" i="5"/>
  <c r="BG44" i="5"/>
  <c r="R45" i="6"/>
  <c r="BG46" i="6"/>
  <c r="J45" i="6"/>
  <c r="BG45" i="6"/>
  <c r="R45" i="5"/>
  <c r="BG46" i="5"/>
  <c r="J45" i="5"/>
  <c r="BG45" i="5"/>
  <c r="BH49" i="6"/>
  <c r="BD49" i="6"/>
  <c r="BL49" i="6"/>
  <c r="BH47" i="6"/>
  <c r="BD47" i="6"/>
  <c r="BL47" i="6"/>
  <c r="BH48" i="6"/>
  <c r="BD48" i="6"/>
  <c r="BL48" i="6"/>
  <c r="BD44" i="6"/>
  <c r="BL44" i="6"/>
  <c r="BH44" i="6"/>
  <c r="BD49" i="5"/>
  <c r="BH49" i="5"/>
  <c r="BL49" i="5"/>
  <c r="BD47" i="5"/>
  <c r="BL47" i="5"/>
  <c r="BH47" i="5"/>
  <c r="BD48" i="5"/>
  <c r="BL48" i="5"/>
  <c r="BH48" i="5"/>
  <c r="BH44" i="5"/>
  <c r="BD44" i="5"/>
  <c r="BL44" i="5"/>
  <c r="BH45" i="6"/>
  <c r="BD45" i="6"/>
  <c r="BL45" i="6"/>
  <c r="BD46" i="6"/>
  <c r="BL46" i="6"/>
  <c r="BH46" i="6"/>
  <c r="BD45" i="5"/>
  <c r="BL45" i="5"/>
  <c r="BH45" i="5"/>
  <c r="BD46" i="5"/>
  <c r="BL46" i="5"/>
  <c r="BH46" i="5"/>
  <c r="BH40" i="5"/>
  <c r="BL40" i="5"/>
  <c r="BD40" i="5"/>
  <c r="BD35" i="5"/>
  <c r="BH35" i="5"/>
  <c r="BL35" i="5"/>
  <c r="BH26" i="5"/>
  <c r="BL26" i="5"/>
  <c r="BD26" i="5"/>
  <c r="BD21" i="5"/>
  <c r="BH21" i="5"/>
  <c r="BL21" i="5"/>
  <c r="BH8" i="5"/>
  <c r="BL8" i="5"/>
  <c r="BD8" i="5"/>
  <c r="BD43" i="5"/>
  <c r="BH43" i="5"/>
  <c r="BL43" i="5"/>
  <c r="BH34" i="5"/>
  <c r="BL34" i="5"/>
  <c r="BD34" i="5"/>
  <c r="BD29" i="5"/>
  <c r="BH29" i="5"/>
  <c r="BL29" i="5"/>
  <c r="BH20" i="5"/>
  <c r="BL20" i="5"/>
  <c r="BD20" i="5"/>
  <c r="BD11" i="5"/>
  <c r="BH11" i="5"/>
  <c r="BL11" i="5"/>
  <c r="BD41" i="5"/>
  <c r="BH41" i="5"/>
  <c r="BL41" i="5"/>
  <c r="BH32" i="5"/>
  <c r="BL32" i="5"/>
  <c r="BD32" i="5"/>
  <c r="BH4" i="5"/>
  <c r="BL4" i="5"/>
  <c r="BD4" i="5"/>
  <c r="BD33" i="5"/>
  <c r="BH33" i="5"/>
  <c r="BL33" i="5"/>
  <c r="BH28" i="5"/>
  <c r="BL28" i="5"/>
  <c r="BD28" i="5"/>
  <c r="BD5" i="5"/>
  <c r="BH5" i="5"/>
  <c r="BL5" i="5"/>
  <c r="BH36" i="5"/>
  <c r="BL36" i="5"/>
  <c r="BD36" i="5"/>
  <c r="BH18" i="5"/>
  <c r="BL18" i="5"/>
  <c r="BD18" i="5"/>
  <c r="BD15" i="5"/>
  <c r="BH15" i="5"/>
  <c r="BL15" i="5"/>
  <c r="BH22" i="5"/>
  <c r="BL22" i="5"/>
  <c r="BD22" i="5"/>
  <c r="BD31" i="5"/>
  <c r="BH31" i="5"/>
  <c r="BL31" i="5"/>
  <c r="BH12" i="5"/>
  <c r="BL12" i="5"/>
  <c r="BD12" i="5"/>
  <c r="BD7" i="5"/>
  <c r="BH7" i="5"/>
  <c r="BL7" i="5"/>
  <c r="BD39" i="5"/>
  <c r="BH39" i="5"/>
  <c r="BL39" i="5"/>
  <c r="BH30" i="5"/>
  <c r="BL30" i="5"/>
  <c r="BD30" i="5"/>
  <c r="BD25" i="5"/>
  <c r="BH25" i="5"/>
  <c r="BL25" i="5"/>
  <c r="BH6" i="5"/>
  <c r="BL6" i="5"/>
  <c r="BD6" i="5"/>
  <c r="BD27" i="5"/>
  <c r="BH27" i="5"/>
  <c r="BL27" i="5"/>
  <c r="BH42" i="5"/>
  <c r="BL42" i="5"/>
  <c r="BD42" i="5"/>
  <c r="BD19" i="5"/>
  <c r="BH19" i="5"/>
  <c r="BL19" i="5"/>
  <c r="BH14" i="5"/>
  <c r="BL14" i="5"/>
  <c r="BD14" i="5"/>
  <c r="BD13" i="5"/>
  <c r="BH13" i="5"/>
  <c r="BL13" i="5"/>
  <c r="AS45" i="5"/>
  <c r="AM45" i="5"/>
  <c r="AC45" i="5"/>
  <c r="W45" i="5"/>
  <c r="M45" i="5"/>
  <c r="G45" i="5"/>
  <c r="AL45" i="5"/>
  <c r="AB45" i="5"/>
  <c r="V45" i="5"/>
  <c r="L45" i="5"/>
  <c r="F45" i="5"/>
  <c r="AQ45" i="5"/>
  <c r="AO45" i="5"/>
  <c r="AA45" i="5"/>
  <c r="Y45" i="5"/>
  <c r="K45" i="5"/>
  <c r="I45" i="5"/>
  <c r="AN45" i="5"/>
  <c r="AD45" i="5"/>
  <c r="T45" i="5"/>
  <c r="N45" i="5"/>
  <c r="D45" i="5"/>
  <c r="AI41" i="5"/>
  <c r="S41" i="5"/>
  <c r="C41" i="5"/>
  <c r="AV41" i="5"/>
  <c r="AF41" i="5"/>
  <c r="P41" i="5"/>
  <c r="AU41" i="5"/>
  <c r="AK41" i="5"/>
  <c r="AE41" i="5"/>
  <c r="U41" i="5"/>
  <c r="O41" i="5"/>
  <c r="E41" i="5"/>
  <c r="AN41" i="5"/>
  <c r="X41" i="5"/>
  <c r="H41" i="5"/>
  <c r="AV45" i="5"/>
  <c r="P45" i="5"/>
  <c r="AW45" i="5"/>
  <c r="AI45" i="5"/>
  <c r="AG45" i="5"/>
  <c r="S45" i="5"/>
  <c r="Q45" i="5"/>
  <c r="C45" i="5"/>
  <c r="AF45" i="5"/>
  <c r="AU45" i="5"/>
  <c r="AK45" i="5"/>
  <c r="AE45" i="5"/>
  <c r="U45" i="5"/>
  <c r="O45" i="5"/>
  <c r="E45" i="5"/>
  <c r="AT45" i="5"/>
  <c r="AJ45" i="5"/>
  <c r="X45" i="5"/>
  <c r="H45" i="5"/>
  <c r="AS41" i="5"/>
  <c r="AM41" i="5"/>
  <c r="AC41" i="5"/>
  <c r="W41" i="5"/>
  <c r="M41" i="5"/>
  <c r="G41" i="5"/>
  <c r="AR41" i="5"/>
  <c r="AL41" i="5"/>
  <c r="AB41" i="5"/>
  <c r="V41" i="5"/>
  <c r="L41" i="5"/>
  <c r="F41" i="5"/>
  <c r="AQ41" i="5"/>
  <c r="AO41" i="5"/>
  <c r="AA41" i="5"/>
  <c r="Y41" i="5"/>
  <c r="K41" i="5"/>
  <c r="I41" i="5"/>
  <c r="AT41" i="5"/>
  <c r="AJ41" i="5"/>
  <c r="AD41" i="5"/>
  <c r="T41" i="5"/>
  <c r="N41" i="5"/>
  <c r="D41" i="5"/>
  <c r="AR45" i="5"/>
  <c r="AW41" i="5"/>
  <c r="AG41" i="5"/>
  <c r="Q41" i="5"/>
  <c r="AS45" i="6"/>
  <c r="BG39" i="6"/>
  <c r="W45" i="6"/>
  <c r="BG20" i="6"/>
  <c r="AB45" i="6"/>
  <c r="BG24" i="6"/>
  <c r="L45" i="6"/>
  <c r="BG10" i="6"/>
  <c r="AA45" i="6"/>
  <c r="BG23" i="6"/>
  <c r="AR45" i="6"/>
  <c r="BG38" i="6"/>
  <c r="AW41" i="6"/>
  <c r="BC43" i="6"/>
  <c r="AG41" i="6"/>
  <c r="BC29" i="6"/>
  <c r="Q41" i="6"/>
  <c r="BC15" i="6"/>
  <c r="M45" i="6"/>
  <c r="BG11" i="6"/>
  <c r="AL45" i="6"/>
  <c r="BG33" i="6"/>
  <c r="AW45" i="6"/>
  <c r="BG43" i="6"/>
  <c r="AG45" i="6"/>
  <c r="BG29" i="6"/>
  <c r="S45" i="6"/>
  <c r="BG16" i="6"/>
  <c r="C45" i="6"/>
  <c r="BG2" i="6"/>
  <c r="AF45" i="6"/>
  <c r="BG28" i="6"/>
  <c r="AU45" i="6"/>
  <c r="BG41" i="6"/>
  <c r="AK45" i="6"/>
  <c r="BG32" i="6"/>
  <c r="AE45" i="6"/>
  <c r="BG27" i="6"/>
  <c r="U45" i="6"/>
  <c r="BG18" i="6"/>
  <c r="O45" i="6"/>
  <c r="BG13" i="6"/>
  <c r="E45" i="6"/>
  <c r="BG4" i="6"/>
  <c r="AT45" i="6"/>
  <c r="BG40" i="6"/>
  <c r="AJ45" i="6"/>
  <c r="BG31" i="6"/>
  <c r="X45" i="6"/>
  <c r="BG21" i="6"/>
  <c r="H45" i="6"/>
  <c r="BG7" i="6"/>
  <c r="AS41" i="6"/>
  <c r="BC39" i="6"/>
  <c r="AM41" i="6"/>
  <c r="BC34" i="6"/>
  <c r="AC41" i="6"/>
  <c r="BC25" i="6"/>
  <c r="W41" i="6"/>
  <c r="BC20" i="6"/>
  <c r="M41" i="6"/>
  <c r="BC11" i="6"/>
  <c r="G41" i="6"/>
  <c r="BC6" i="6"/>
  <c r="AR41" i="6"/>
  <c r="BC38" i="6"/>
  <c r="AL41" i="6"/>
  <c r="BC33" i="6"/>
  <c r="AB41" i="6"/>
  <c r="BC24" i="6"/>
  <c r="V41" i="6"/>
  <c r="BC19" i="6"/>
  <c r="L41" i="6"/>
  <c r="BC10" i="6"/>
  <c r="F41" i="6"/>
  <c r="BC5" i="6"/>
  <c r="AQ41" i="6"/>
  <c r="BC37" i="6"/>
  <c r="AO41" i="6"/>
  <c r="BC36" i="6"/>
  <c r="AA41" i="6"/>
  <c r="BC23" i="6"/>
  <c r="Y41" i="6"/>
  <c r="BC22" i="6"/>
  <c r="K41" i="6"/>
  <c r="BC9" i="6"/>
  <c r="I41" i="6"/>
  <c r="BC8" i="6"/>
  <c r="AT41" i="6"/>
  <c r="BC40" i="6"/>
  <c r="AJ41" i="6"/>
  <c r="BC31" i="6"/>
  <c r="AD41" i="6"/>
  <c r="BC26" i="6"/>
  <c r="T41" i="6"/>
  <c r="BC17" i="6"/>
  <c r="N41" i="6"/>
  <c r="BC12" i="6"/>
  <c r="D41" i="6"/>
  <c r="BC3" i="6"/>
  <c r="BD31" i="6"/>
  <c r="BH31" i="6"/>
  <c r="BL31" i="6"/>
  <c r="BD12" i="6"/>
  <c r="BH12" i="6"/>
  <c r="BL12" i="6"/>
  <c r="BH7" i="6"/>
  <c r="BL7" i="6"/>
  <c r="BD7" i="6"/>
  <c r="BD39" i="6"/>
  <c r="BH39" i="6"/>
  <c r="BL39" i="6"/>
  <c r="BH30" i="6"/>
  <c r="BL30" i="6"/>
  <c r="BD30" i="6"/>
  <c r="BH25" i="6"/>
  <c r="BL25" i="6"/>
  <c r="BD25" i="6"/>
  <c r="BD6" i="6"/>
  <c r="BH6" i="6"/>
  <c r="BL6" i="6"/>
  <c r="BH27" i="6"/>
  <c r="BL27" i="6"/>
  <c r="BD27" i="6"/>
  <c r="BH42" i="6"/>
  <c r="BL42" i="6"/>
  <c r="BD42" i="6"/>
  <c r="BH19" i="6"/>
  <c r="BL19" i="6"/>
  <c r="BD19" i="6"/>
  <c r="BD14" i="6"/>
  <c r="BH14" i="6"/>
  <c r="BL14" i="6"/>
  <c r="BH13" i="6"/>
  <c r="BL13" i="6"/>
  <c r="BD13" i="6"/>
  <c r="AC45" i="6"/>
  <c r="BG25" i="6"/>
  <c r="G45" i="6"/>
  <c r="BG6" i="6"/>
  <c r="AI45" i="6"/>
  <c r="BG30" i="6"/>
  <c r="Q45" i="6"/>
  <c r="BG15" i="6"/>
  <c r="AV45" i="6"/>
  <c r="BG42" i="6"/>
  <c r="P45" i="6"/>
  <c r="BG14" i="6"/>
  <c r="BH15" i="6"/>
  <c r="BL15" i="6"/>
  <c r="BD15" i="6"/>
  <c r="BH22" i="6"/>
  <c r="BD22" i="6"/>
  <c r="BL22" i="6"/>
  <c r="AM45" i="6"/>
  <c r="BG34" i="6"/>
  <c r="V45" i="6"/>
  <c r="BG19" i="6"/>
  <c r="F45" i="6"/>
  <c r="BG5" i="6"/>
  <c r="AQ45" i="6"/>
  <c r="BG37" i="6"/>
  <c r="AO45" i="6"/>
  <c r="BG36" i="6"/>
  <c r="Y45" i="6"/>
  <c r="BG22" i="6"/>
  <c r="K45" i="6"/>
  <c r="BG9" i="6"/>
  <c r="I45" i="6"/>
  <c r="BG8" i="6"/>
  <c r="AN45" i="6"/>
  <c r="BG35" i="6"/>
  <c r="AD45" i="6"/>
  <c r="BG26" i="6"/>
  <c r="T45" i="6"/>
  <c r="BG17" i="6"/>
  <c r="N45" i="6"/>
  <c r="BG12" i="6"/>
  <c r="D45" i="6"/>
  <c r="BG3" i="6"/>
  <c r="AI41" i="6"/>
  <c r="BC30" i="6"/>
  <c r="S41" i="6"/>
  <c r="BC16" i="6"/>
  <c r="C41" i="6"/>
  <c r="BC2" i="6"/>
  <c r="AV41" i="6"/>
  <c r="BC42" i="6"/>
  <c r="AF41" i="6"/>
  <c r="BC28" i="6"/>
  <c r="P41" i="6"/>
  <c r="BC14" i="6"/>
  <c r="AU41" i="6"/>
  <c r="BC41" i="6"/>
  <c r="AK41" i="6"/>
  <c r="BC32" i="6"/>
  <c r="AE41" i="6"/>
  <c r="BC27" i="6"/>
  <c r="U41" i="6"/>
  <c r="BC18" i="6"/>
  <c r="O41" i="6"/>
  <c r="BC13" i="6"/>
  <c r="E41" i="6"/>
  <c r="BC4" i="6"/>
  <c r="AN41" i="6"/>
  <c r="BC35" i="6"/>
  <c r="X41" i="6"/>
  <c r="BC21" i="6"/>
  <c r="H41" i="6"/>
  <c r="BC7" i="6"/>
  <c r="BH40" i="6"/>
  <c r="BL40" i="6"/>
  <c r="BD40" i="6"/>
  <c r="BD35" i="6"/>
  <c r="BH35" i="6"/>
  <c r="BL35" i="6"/>
  <c r="BH26" i="6"/>
  <c r="BD26" i="6"/>
  <c r="BL26" i="6"/>
  <c r="BH21" i="6"/>
  <c r="BL21" i="6"/>
  <c r="BD21" i="6"/>
  <c r="BD8" i="6"/>
  <c r="BH8" i="6"/>
  <c r="BL8" i="6"/>
  <c r="BD43" i="6"/>
  <c r="BH43" i="6"/>
  <c r="BL43" i="6"/>
  <c r="BH34" i="6"/>
  <c r="BL34" i="6"/>
  <c r="BD34" i="6"/>
  <c r="BH29" i="6"/>
  <c r="BL29" i="6"/>
  <c r="BD29" i="6"/>
  <c r="BH20" i="6"/>
  <c r="BD20" i="6"/>
  <c r="BL20" i="6"/>
  <c r="BH11" i="6"/>
  <c r="BL11" i="6"/>
  <c r="BD11" i="6"/>
  <c r="BD41" i="6"/>
  <c r="BH41" i="6"/>
  <c r="BL41" i="6"/>
  <c r="BH32" i="6"/>
  <c r="BL32" i="6"/>
  <c r="BD32" i="6"/>
  <c r="BD4" i="6"/>
  <c r="BH4" i="6"/>
  <c r="BL4" i="6"/>
  <c r="BD33" i="6"/>
  <c r="BH33" i="6"/>
  <c r="BL33" i="6"/>
  <c r="BH28" i="6"/>
  <c r="BD28" i="6"/>
  <c r="BL28" i="6"/>
  <c r="BH5" i="6"/>
  <c r="BL5" i="6"/>
  <c r="BD5" i="6"/>
  <c r="BH36" i="6"/>
  <c r="BL36" i="6"/>
  <c r="BD36" i="6"/>
  <c r="BD18" i="6"/>
  <c r="BH18" i="6"/>
  <c r="BL18" i="6"/>
  <c r="P32" i="6"/>
  <c r="AL46" i="6" s="1"/>
  <c r="P17" i="6"/>
  <c r="N42" i="6" s="1"/>
  <c r="N37" i="6"/>
  <c r="E37" i="6"/>
  <c r="Y37" i="6"/>
  <c r="V37" i="6"/>
  <c r="P32" i="5"/>
  <c r="AL46" i="5" s="1"/>
  <c r="P17" i="5"/>
  <c r="N42" i="5" s="1"/>
  <c r="AJ37" i="5"/>
  <c r="X37" i="5"/>
  <c r="N37" i="5"/>
  <c r="D37" i="5"/>
  <c r="E37" i="5"/>
  <c r="AS37" i="5"/>
  <c r="AC37" i="5"/>
  <c r="W37" i="5"/>
  <c r="Q37" i="5"/>
  <c r="Y37" i="5"/>
  <c r="AR37" i="5"/>
  <c r="AF37" i="5"/>
  <c r="V37" i="5"/>
  <c r="L37" i="5"/>
  <c r="I37" i="5"/>
  <c r="AK37" i="5"/>
  <c r="R5" i="18"/>
  <c r="B90" i="18" s="1"/>
  <c r="T90" i="18" s="1"/>
  <c r="N62" i="9"/>
  <c r="AT62" i="10"/>
  <c r="AT33" i="18"/>
  <c r="P84" i="18" s="1"/>
  <c r="F62" i="10"/>
  <c r="F33" i="18"/>
  <c r="P49" i="18" s="1"/>
  <c r="AL62" i="9"/>
  <c r="AL20" i="18"/>
  <c r="J77" i="18" s="1"/>
  <c r="AJ37" i="6"/>
  <c r="X37" i="6"/>
  <c r="W37" i="6"/>
  <c r="L37" i="6"/>
  <c r="I37" i="6"/>
  <c r="O31" i="6"/>
  <c r="AC46" i="6" s="1"/>
  <c r="AT37" i="6"/>
  <c r="AN37" i="6"/>
  <c r="AD37" i="6"/>
  <c r="T37" i="6"/>
  <c r="H37" i="6"/>
  <c r="AO37" i="6"/>
  <c r="AW37" i="6"/>
  <c r="AM37" i="6"/>
  <c r="AG37" i="6"/>
  <c r="M37" i="6"/>
  <c r="G37" i="6"/>
  <c r="AE37" i="6"/>
  <c r="AV37" i="6"/>
  <c r="AL37" i="6"/>
  <c r="AB37" i="6"/>
  <c r="P37" i="6"/>
  <c r="F37" i="6"/>
  <c r="AU37" i="6"/>
  <c r="U37" i="6"/>
  <c r="O37" i="6"/>
  <c r="AP5" i="18"/>
  <c r="B93" i="18" s="1"/>
  <c r="T93" i="18" s="1"/>
  <c r="J5" i="18"/>
  <c r="B89" i="18" s="1"/>
  <c r="T89" i="18" s="1"/>
  <c r="N62" i="10"/>
  <c r="N33" i="18"/>
  <c r="P56" i="18" s="1"/>
  <c r="V62" i="9"/>
  <c r="V20" i="18"/>
  <c r="J63" i="18" s="1"/>
  <c r="D37" i="6"/>
  <c r="AS37" i="6"/>
  <c r="AC37" i="6"/>
  <c r="Q37" i="6"/>
  <c r="AR37" i="6"/>
  <c r="AF37" i="6"/>
  <c r="AK37" i="6"/>
  <c r="Z5" i="18"/>
  <c r="B91" i="18" s="1"/>
  <c r="T91" i="18" s="1"/>
  <c r="AC62" i="10"/>
  <c r="AC33" i="18"/>
  <c r="P69" i="18" s="1"/>
  <c r="AL62" i="10"/>
  <c r="AL33" i="18"/>
  <c r="P77" i="18" s="1"/>
  <c r="O31" i="5"/>
  <c r="AC46" i="5" s="1"/>
  <c r="AT37" i="5"/>
  <c r="AN37" i="5"/>
  <c r="AD37" i="5"/>
  <c r="T37" i="5"/>
  <c r="H37" i="5"/>
  <c r="AO37" i="5"/>
  <c r="AW37" i="5"/>
  <c r="AM37" i="5"/>
  <c r="AG37" i="5"/>
  <c r="M37" i="5"/>
  <c r="G37" i="5"/>
  <c r="AE37" i="5"/>
  <c r="AV37" i="5"/>
  <c r="AL37" i="5"/>
  <c r="AB37" i="5"/>
  <c r="P37" i="5"/>
  <c r="F37" i="5"/>
  <c r="AU37" i="5"/>
  <c r="U37" i="5"/>
  <c r="O37" i="5"/>
  <c r="AH5" i="18"/>
  <c r="B92" i="18" s="1"/>
  <c r="T92" i="18" s="1"/>
  <c r="B5" i="18"/>
  <c r="B88" i="18" s="1"/>
  <c r="T88" i="18" s="1"/>
  <c r="F62" i="9"/>
  <c r="F20" i="18"/>
  <c r="J49" i="18" s="1"/>
  <c r="AI5" i="18"/>
  <c r="B74" i="18" s="1"/>
  <c r="T74" i="18" s="1"/>
  <c r="D5" i="18"/>
  <c r="B47" i="18" s="1"/>
  <c r="T47" i="18" s="1"/>
  <c r="AM5" i="18"/>
  <c r="B78" i="18" s="1"/>
  <c r="T78" i="18" s="1"/>
  <c r="S5" i="18"/>
  <c r="B60" i="18" s="1"/>
  <c r="T60" i="18" s="1"/>
  <c r="AO5" i="18"/>
  <c r="B80" i="18" s="1"/>
  <c r="T80" i="18" s="1"/>
  <c r="AN5" i="18"/>
  <c r="B79" i="18" s="1"/>
  <c r="T79" i="18" s="1"/>
  <c r="W5" i="18"/>
  <c r="B64" i="18" s="1"/>
  <c r="T64" i="18" s="1"/>
  <c r="C5" i="18"/>
  <c r="B46" i="18" s="1"/>
  <c r="T46" i="18" s="1"/>
  <c r="T5" i="18"/>
  <c r="B61" i="18" s="1"/>
  <c r="T61" i="18" s="1"/>
  <c r="X5" i="18"/>
  <c r="B65" i="18" s="1"/>
  <c r="T65" i="18" s="1"/>
  <c r="G5" i="18"/>
  <c r="B50" i="18" s="1"/>
  <c r="T50" i="18" s="1"/>
  <c r="AJ5" i="18"/>
  <c r="B75" i="18" s="1"/>
  <c r="T75" i="18" s="1"/>
  <c r="Y5" i="18"/>
  <c r="B66" i="18" s="1"/>
  <c r="T66" i="18" s="1"/>
  <c r="H5" i="18"/>
  <c r="B51" i="18" s="1"/>
  <c r="T51" i="18" s="1"/>
  <c r="E5" i="18"/>
  <c r="B48" i="18" s="1"/>
  <c r="T48" i="18" s="1"/>
  <c r="AS47" i="5"/>
  <c r="L47" i="5"/>
  <c r="AH47" i="5"/>
  <c r="H47" i="5"/>
  <c r="AD47" i="5"/>
  <c r="AQ47" i="5"/>
  <c r="AK47" i="5"/>
  <c r="E47" i="5"/>
  <c r="AJ47" i="5"/>
  <c r="D47" i="5"/>
  <c r="AV47" i="5"/>
  <c r="Z47" i="5"/>
  <c r="AO47" i="5"/>
  <c r="AW47" i="5"/>
  <c r="AM47" i="5"/>
  <c r="F47" i="5"/>
  <c r="AR47" i="5"/>
  <c r="B47" i="5"/>
  <c r="AU47" i="5"/>
  <c r="V47" i="5"/>
  <c r="K47" i="5"/>
  <c r="AC47" i="5"/>
  <c r="AA47" i="5"/>
  <c r="AB47" i="5"/>
  <c r="AI47" i="5"/>
  <c r="X47" i="5"/>
  <c r="R47" i="5"/>
  <c r="AG47" i="5"/>
  <c r="Q47" i="5"/>
  <c r="AE47" i="5"/>
  <c r="G47" i="5"/>
  <c r="AL47" i="5"/>
  <c r="M47" i="5"/>
  <c r="C47" i="5"/>
  <c r="I47" i="5"/>
  <c r="O47" i="5"/>
  <c r="AT47" i="5"/>
  <c r="N47" i="5"/>
  <c r="P47" i="5"/>
  <c r="U47" i="5"/>
  <c r="AF47" i="5"/>
  <c r="T47" i="5"/>
  <c r="S47" i="5"/>
  <c r="AP47" i="5"/>
  <c r="J47" i="5"/>
  <c r="Y47" i="5"/>
  <c r="AN47" i="5"/>
  <c r="W47" i="5"/>
  <c r="AE43" i="5"/>
  <c r="V43" i="5"/>
  <c r="AC43" i="5"/>
  <c r="L43" i="5"/>
  <c r="W43" i="5"/>
  <c r="AP43" i="5"/>
  <c r="AT43" i="5"/>
  <c r="N43" i="5"/>
  <c r="AH43" i="5"/>
  <c r="Y43" i="5"/>
  <c r="U43" i="5"/>
  <c r="S43" i="5"/>
  <c r="AJ43" i="5"/>
  <c r="D43" i="5"/>
  <c r="AA43" i="5"/>
  <c r="X43" i="5"/>
  <c r="Q43" i="5"/>
  <c r="AO43" i="5"/>
  <c r="AR43" i="5"/>
  <c r="AU43" i="5"/>
  <c r="O43" i="5"/>
  <c r="B43" i="5"/>
  <c r="AL43" i="5"/>
  <c r="F43" i="5"/>
  <c r="R43" i="5"/>
  <c r="AS43" i="5"/>
  <c r="M43" i="5"/>
  <c r="Z43" i="5"/>
  <c r="AB43" i="5"/>
  <c r="AW43" i="5"/>
  <c r="AV43" i="5"/>
  <c r="P43" i="5"/>
  <c r="K43" i="5"/>
  <c r="C43" i="5"/>
  <c r="AQ43" i="5"/>
  <c r="AF43" i="5"/>
  <c r="AM43" i="5"/>
  <c r="G43" i="5"/>
  <c r="AG43" i="5"/>
  <c r="AD43" i="5"/>
  <c r="AI43" i="5"/>
  <c r="J43" i="5"/>
  <c r="AK43" i="5"/>
  <c r="E43" i="5"/>
  <c r="I43" i="5"/>
  <c r="T43" i="5"/>
  <c r="AN43" i="5"/>
  <c r="H43" i="5"/>
  <c r="AP39" i="5"/>
  <c r="Z39" i="5"/>
  <c r="O39" i="5"/>
  <c r="AD39" i="5"/>
  <c r="AC39" i="5"/>
  <c r="AW39" i="5"/>
  <c r="AV39" i="5"/>
  <c r="AU39" i="5"/>
  <c r="M39" i="5"/>
  <c r="AB39" i="5"/>
  <c r="S39" i="5"/>
  <c r="R39" i="5"/>
  <c r="P39" i="5"/>
  <c r="H39" i="5"/>
  <c r="G39" i="5"/>
  <c r="AK39" i="5"/>
  <c r="AH39" i="5"/>
  <c r="AJ39" i="5"/>
  <c r="X39" i="5"/>
  <c r="B39" i="5"/>
  <c r="V39" i="5"/>
  <c r="U39" i="5"/>
  <c r="AO39" i="5"/>
  <c r="AM39" i="5"/>
  <c r="AI39" i="5"/>
  <c r="T39" i="5"/>
  <c r="K39" i="5"/>
  <c r="J39" i="5"/>
  <c r="AN39" i="5"/>
  <c r="AE39" i="5"/>
  <c r="AL39" i="5"/>
  <c r="Y39" i="5"/>
  <c r="F39" i="5"/>
  <c r="D39" i="5"/>
  <c r="I39" i="5"/>
  <c r="AT39" i="5"/>
  <c r="AS39" i="5"/>
  <c r="AQ39" i="5"/>
  <c r="AG39" i="5"/>
  <c r="N39" i="5"/>
  <c r="AA39" i="5"/>
  <c r="AR39" i="5"/>
  <c r="L39" i="5"/>
  <c r="C39" i="5"/>
  <c r="Q39" i="5"/>
  <c r="AF39" i="5"/>
  <c r="W39" i="5"/>
  <c r="E39" i="5"/>
  <c r="M47" i="6"/>
  <c r="AJ47" i="6"/>
  <c r="AU47" i="6"/>
  <c r="G47" i="6"/>
  <c r="AK47" i="6"/>
  <c r="R47" i="6"/>
  <c r="X47" i="6"/>
  <c r="AB47" i="6"/>
  <c r="AM47" i="6"/>
  <c r="AI47" i="6"/>
  <c r="AO47" i="6"/>
  <c r="AD47" i="6"/>
  <c r="E47" i="6"/>
  <c r="Z47" i="6"/>
  <c r="D47" i="6"/>
  <c r="AL47" i="6"/>
  <c r="Y47" i="6"/>
  <c r="AC47" i="6"/>
  <c r="AQ47" i="6"/>
  <c r="AP47" i="6"/>
  <c r="J47" i="6"/>
  <c r="AV47" i="6"/>
  <c r="P47" i="6"/>
  <c r="T47" i="6"/>
  <c r="AE47" i="6"/>
  <c r="AA47" i="6"/>
  <c r="AG47" i="6"/>
  <c r="W47" i="6"/>
  <c r="V47" i="6"/>
  <c r="K47" i="6"/>
  <c r="Q47" i="6"/>
  <c r="AS47" i="6"/>
  <c r="AF47" i="6"/>
  <c r="AW47" i="6"/>
  <c r="F47" i="6"/>
  <c r="U47" i="6"/>
  <c r="AH47" i="6"/>
  <c r="B47" i="6"/>
  <c r="AN47" i="6"/>
  <c r="H47" i="6"/>
  <c r="AR47" i="6"/>
  <c r="L47" i="6"/>
  <c r="AT47" i="6"/>
  <c r="S47" i="6"/>
  <c r="O47" i="6"/>
  <c r="N47" i="6"/>
  <c r="C47" i="6"/>
  <c r="I47" i="6"/>
  <c r="H43" i="6"/>
  <c r="V43" i="6"/>
  <c r="D43" i="6"/>
  <c r="K43" i="6"/>
  <c r="Q43" i="6"/>
  <c r="AC43" i="6"/>
  <c r="AM43" i="6"/>
  <c r="G43" i="6"/>
  <c r="AT43" i="6"/>
  <c r="N43" i="6"/>
  <c r="B43" i="6"/>
  <c r="AB43" i="6"/>
  <c r="AP43" i="6"/>
  <c r="AI43" i="6"/>
  <c r="C43" i="6"/>
  <c r="AO43" i="6"/>
  <c r="I43" i="6"/>
  <c r="P43" i="6"/>
  <c r="O43" i="6"/>
  <c r="J43" i="6"/>
  <c r="AQ43" i="6"/>
  <c r="Z43" i="6"/>
  <c r="AN43" i="6"/>
  <c r="E43" i="6"/>
  <c r="AE43" i="6"/>
  <c r="AK43" i="6"/>
  <c r="AL43" i="6"/>
  <c r="F43" i="6"/>
  <c r="T43" i="6"/>
  <c r="AA43" i="6"/>
  <c r="AG43" i="6"/>
  <c r="AS43" i="6"/>
  <c r="AU43" i="6"/>
  <c r="AJ43" i="6"/>
  <c r="AW43" i="6"/>
  <c r="AF43" i="6"/>
  <c r="X43" i="6"/>
  <c r="R43" i="6"/>
  <c r="W43" i="6"/>
  <c r="AH43" i="6"/>
  <c r="AD43" i="6"/>
  <c r="U43" i="6"/>
  <c r="AR43" i="6"/>
  <c r="L43" i="6"/>
  <c r="S43" i="6"/>
  <c r="Y43" i="6"/>
  <c r="AV43" i="6"/>
  <c r="M43" i="6"/>
  <c r="R39" i="6"/>
  <c r="AS39" i="6"/>
  <c r="M39" i="6"/>
  <c r="Z39" i="6"/>
  <c r="AP39" i="6"/>
  <c r="J39" i="6"/>
  <c r="AK39" i="6"/>
  <c r="E39" i="6"/>
  <c r="U39" i="6"/>
  <c r="AH39" i="6"/>
  <c r="AC39" i="6"/>
  <c r="H38" i="6"/>
  <c r="AE38" i="6"/>
  <c r="AP37" i="5"/>
  <c r="Z37" i="5"/>
  <c r="N38" i="5"/>
  <c r="H38" i="5"/>
  <c r="AA37" i="5"/>
  <c r="AS38" i="5"/>
  <c r="AI38" i="5"/>
  <c r="AC38" i="5"/>
  <c r="C37" i="5"/>
  <c r="AE38" i="5"/>
  <c r="AV38" i="5"/>
  <c r="AH38" i="5"/>
  <c r="B37" i="5"/>
  <c r="O38" i="5"/>
  <c r="N38" i="6"/>
  <c r="AI38" i="6"/>
  <c r="AV38" i="6"/>
  <c r="B37" i="6"/>
  <c r="AT38" i="6"/>
  <c r="AN38" i="6"/>
  <c r="AD38" i="6"/>
  <c r="X38" i="6"/>
  <c r="J38" i="6"/>
  <c r="I38" i="6"/>
  <c r="S37" i="6"/>
  <c r="AU38" i="6"/>
  <c r="R37" i="6"/>
  <c r="F38" i="6"/>
  <c r="U38" i="6"/>
  <c r="AC38" i="6"/>
  <c r="O38" i="6"/>
  <c r="AT38" i="5"/>
  <c r="AN38" i="5"/>
  <c r="AD38" i="5"/>
  <c r="X38" i="5"/>
  <c r="J38" i="5"/>
  <c r="I38" i="5"/>
  <c r="S37" i="5"/>
  <c r="AU38" i="5"/>
  <c r="R37" i="5"/>
  <c r="F38" i="5"/>
  <c r="U38" i="5"/>
  <c r="AP37" i="6"/>
  <c r="AA37" i="6"/>
  <c r="AH38" i="6"/>
  <c r="AP38" i="6"/>
  <c r="AJ38" i="6"/>
  <c r="Z38" i="6"/>
  <c r="AI37" i="6"/>
  <c r="Q38" i="5"/>
  <c r="G38" i="6"/>
  <c r="AQ37" i="6"/>
  <c r="AH37" i="6"/>
  <c r="V38" i="6"/>
  <c r="P38" i="6"/>
  <c r="B38" i="6"/>
  <c r="Y38" i="5"/>
  <c r="K37" i="6"/>
  <c r="Z37" i="6"/>
  <c r="C37" i="6"/>
  <c r="AP38" i="5"/>
  <c r="AJ38" i="5"/>
  <c r="Z38" i="5"/>
  <c r="AI37" i="5"/>
  <c r="Q38" i="6"/>
  <c r="G38" i="5"/>
  <c r="AQ37" i="5"/>
  <c r="AH37" i="5"/>
  <c r="V38" i="5"/>
  <c r="P38" i="5"/>
  <c r="B38" i="5"/>
  <c r="Y38" i="6"/>
  <c r="K37" i="5"/>
  <c r="J37" i="6"/>
  <c r="AW38" i="6"/>
  <c r="AM38" i="6"/>
  <c r="AG38" i="6"/>
  <c r="W38" i="6"/>
  <c r="M38" i="6"/>
  <c r="AK38" i="6"/>
  <c r="E38" i="6"/>
  <c r="AL38" i="6"/>
  <c r="AF38" i="6"/>
  <c r="R38" i="6"/>
  <c r="AO38" i="6"/>
  <c r="AS38" i="6"/>
  <c r="J37" i="5"/>
  <c r="AW38" i="5"/>
  <c r="AM38" i="5"/>
  <c r="AG38" i="5"/>
  <c r="W38" i="5"/>
  <c r="M38" i="5"/>
  <c r="AK38" i="5"/>
  <c r="E38" i="5"/>
  <c r="AL38" i="5"/>
  <c r="AF38" i="5"/>
  <c r="R38" i="5"/>
  <c r="AO38" i="5"/>
  <c r="P18" i="6"/>
  <c r="V42" i="6" s="1"/>
  <c r="P18" i="5"/>
  <c r="V42" i="5" s="1"/>
  <c r="Q8" i="9"/>
  <c r="U15" i="9" s="1"/>
  <c r="U20" i="18" s="1"/>
  <c r="J62" i="18" s="1"/>
  <c r="O21" i="5"/>
  <c r="AS42" i="5" s="1"/>
  <c r="P16" i="6"/>
  <c r="F42" i="6" s="1"/>
  <c r="V62" i="10"/>
  <c r="AS62" i="9"/>
  <c r="P16" i="5"/>
  <c r="F42" i="5" s="1"/>
  <c r="P33" i="6"/>
  <c r="AT46" i="6" s="1"/>
  <c r="P33" i="5"/>
  <c r="AT46" i="5" s="1"/>
  <c r="P30" i="6"/>
  <c r="V46" i="6" s="1"/>
  <c r="P30" i="5"/>
  <c r="V46" i="5" s="1"/>
  <c r="O21" i="6"/>
  <c r="AS42" i="6" s="1"/>
  <c r="P20" i="6"/>
  <c r="AL42" i="6" s="1"/>
  <c r="P20" i="5"/>
  <c r="AL42" i="5" s="1"/>
  <c r="Q7" i="9"/>
  <c r="M15" i="9" s="1"/>
  <c r="Q6" i="9"/>
  <c r="E15" i="9" s="1"/>
  <c r="AD62" i="9"/>
  <c r="P19" i="6"/>
  <c r="AD42" i="6" s="1"/>
  <c r="P19" i="5"/>
  <c r="AD42" i="5" s="1"/>
  <c r="O11" i="9"/>
  <c r="M21" i="6" s="1"/>
  <c r="AQ42" i="6" s="1"/>
  <c r="P11" i="9"/>
  <c r="P28" i="6"/>
  <c r="F46" i="6" s="1"/>
  <c r="P29" i="5"/>
  <c r="N46" i="5" s="1"/>
  <c r="P28" i="5"/>
  <c r="F46" i="5" s="1"/>
  <c r="Q9" i="9"/>
  <c r="AC15" i="9" s="1"/>
  <c r="Q10" i="9"/>
  <c r="AK15" i="9" s="1"/>
  <c r="AK20" i="18" s="1"/>
  <c r="J76" i="18" s="1"/>
  <c r="AG14" i="6"/>
  <c r="AQ14" i="6" s="1"/>
  <c r="P29" i="6"/>
  <c r="N46" i="6" s="1"/>
  <c r="Q10" i="10"/>
  <c r="O32" i="6" s="1"/>
  <c r="AK46" i="6" s="1"/>
  <c r="Q8" i="10"/>
  <c r="U15" i="10" s="1"/>
  <c r="U33" i="18" s="1"/>
  <c r="P62" i="18" s="1"/>
  <c r="Q6" i="10"/>
  <c r="E15" i="10" s="1"/>
  <c r="O9" i="10"/>
  <c r="AA15" i="10" s="1"/>
  <c r="Q7" i="10"/>
  <c r="M15" i="10" s="1"/>
  <c r="Q11" i="10"/>
  <c r="O33" i="6" s="1"/>
  <c r="AS46" i="6" s="1"/>
  <c r="P9" i="10"/>
  <c r="C62" i="1"/>
  <c r="S62" i="1"/>
  <c r="AA62" i="1"/>
  <c r="K62" i="1"/>
  <c r="AR62" i="1"/>
  <c r="L62" i="1"/>
  <c r="AQ62" i="1"/>
  <c r="AB62" i="1"/>
  <c r="D62" i="1"/>
  <c r="T62" i="1"/>
  <c r="U62" i="9" l="1"/>
  <c r="O18" i="5"/>
  <c r="U42" i="5" s="1"/>
  <c r="AC62" i="9"/>
  <c r="AC20" i="18"/>
  <c r="J69" i="18" s="1"/>
  <c r="M62" i="10"/>
  <c r="M33" i="18"/>
  <c r="P55" i="18" s="1"/>
  <c r="E62" i="10"/>
  <c r="E33" i="18"/>
  <c r="P48" i="18" s="1"/>
  <c r="E62" i="9"/>
  <c r="E20" i="18"/>
  <c r="J48" i="18" s="1"/>
  <c r="M62" i="9"/>
  <c r="M20" i="18"/>
  <c r="J55" i="18" s="1"/>
  <c r="AA62" i="10"/>
  <c r="AA33" i="18"/>
  <c r="P67" i="18" s="1"/>
  <c r="BQ33" i="6"/>
  <c r="BQ31" i="6"/>
  <c r="BQ36" i="6"/>
  <c r="BQ4" i="6"/>
  <c r="BQ29" i="6"/>
  <c r="BQ22" i="6"/>
  <c r="BQ6" i="6"/>
  <c r="BQ5" i="6"/>
  <c r="BQ40" i="6"/>
  <c r="BQ12" i="6"/>
  <c r="BQ39" i="6"/>
  <c r="BQ32" i="6"/>
  <c r="BQ34" i="6"/>
  <c r="BQ14" i="6"/>
  <c r="BQ13" i="6"/>
  <c r="BQ21" i="6"/>
  <c r="BQ27" i="6"/>
  <c r="BQ18" i="6"/>
  <c r="BQ8" i="6"/>
  <c r="BQ35" i="6"/>
  <c r="BQ28" i="6"/>
  <c r="BQ11" i="6"/>
  <c r="BQ43" i="6"/>
  <c r="BQ15" i="6"/>
  <c r="BQ19" i="6"/>
  <c r="BQ25" i="6"/>
  <c r="BQ41" i="6"/>
  <c r="BQ26" i="6"/>
  <c r="BQ42" i="6"/>
  <c r="BQ7" i="6"/>
  <c r="BQ20" i="6"/>
  <c r="BQ30" i="6"/>
  <c r="O19" i="6"/>
  <c r="AC42" i="6" s="1"/>
  <c r="M31" i="6"/>
  <c r="AA46" i="6" s="1"/>
  <c r="M31" i="5"/>
  <c r="AA46" i="5" s="1"/>
  <c r="O18" i="6"/>
  <c r="U42" i="6" s="1"/>
  <c r="O7" i="9"/>
  <c r="M17" i="5" s="1"/>
  <c r="K42" i="5" s="1"/>
  <c r="O16" i="5"/>
  <c r="E42" i="5" s="1"/>
  <c r="O19" i="5"/>
  <c r="AC42" i="5" s="1"/>
  <c r="O17" i="5"/>
  <c r="M42" i="5" s="1"/>
  <c r="AK62" i="9"/>
  <c r="U62" i="10"/>
  <c r="O20" i="6"/>
  <c r="AK42" i="6" s="1"/>
  <c r="O30" i="5"/>
  <c r="U46" i="5" s="1"/>
  <c r="O20" i="5"/>
  <c r="AK42" i="5" s="1"/>
  <c r="O17" i="6"/>
  <c r="M42" i="6" s="1"/>
  <c r="O10" i="9"/>
  <c r="AI15" i="9" s="1"/>
  <c r="AI20" i="18" s="1"/>
  <c r="J74" i="18" s="1"/>
  <c r="O9" i="9"/>
  <c r="AA15" i="9" s="1"/>
  <c r="AA20" i="18" s="1"/>
  <c r="J67" i="18" s="1"/>
  <c r="P6" i="9"/>
  <c r="D15" i="9" s="1"/>
  <c r="D20" i="18" s="1"/>
  <c r="J47" i="18" s="1"/>
  <c r="O16" i="6"/>
  <c r="E42" i="6" s="1"/>
  <c r="O28" i="5"/>
  <c r="E46" i="5" s="1"/>
  <c r="P7" i="9"/>
  <c r="L15" i="9" s="1"/>
  <c r="L20" i="18" s="1"/>
  <c r="J54" i="18" s="1"/>
  <c r="O29" i="6"/>
  <c r="M46" i="6" s="1"/>
  <c r="AR15" i="9"/>
  <c r="AR20" i="18" s="1"/>
  <c r="J82" i="18" s="1"/>
  <c r="N21" i="5"/>
  <c r="AR42" i="5" s="1"/>
  <c r="N21" i="6"/>
  <c r="AR42" i="6" s="1"/>
  <c r="O29" i="5"/>
  <c r="M46" i="5" s="1"/>
  <c r="AQ15" i="9"/>
  <c r="AQ20" i="18" s="1"/>
  <c r="J81" i="18" s="1"/>
  <c r="M21" i="5"/>
  <c r="AQ42" i="5" s="1"/>
  <c r="P9" i="9"/>
  <c r="N19" i="6" s="1"/>
  <c r="AB42" i="6" s="1"/>
  <c r="O30" i="6"/>
  <c r="U46" i="6" s="1"/>
  <c r="P10" i="9"/>
  <c r="AJ15" i="9" s="1"/>
  <c r="AJ20" i="18" s="1"/>
  <c r="J75" i="18" s="1"/>
  <c r="O28" i="6"/>
  <c r="E46" i="6" s="1"/>
  <c r="O6" i="9"/>
  <c r="C15" i="9" s="1"/>
  <c r="C20" i="18" s="1"/>
  <c r="J46" i="18" s="1"/>
  <c r="P8" i="9"/>
  <c r="T15" i="9" s="1"/>
  <c r="T20" i="18" s="1"/>
  <c r="J61" i="18" s="1"/>
  <c r="O8" i="9"/>
  <c r="M18" i="5" s="1"/>
  <c r="S42" i="5" s="1"/>
  <c r="P6" i="10"/>
  <c r="N28" i="5" s="1"/>
  <c r="D46" i="5" s="1"/>
  <c r="O11" i="10"/>
  <c r="M33" i="5" s="1"/>
  <c r="AQ46" i="5" s="1"/>
  <c r="O7" i="10"/>
  <c r="M29" i="5" s="1"/>
  <c r="K46" i="5" s="1"/>
  <c r="O8" i="10"/>
  <c r="S15" i="10" s="1"/>
  <c r="S33" i="18" s="1"/>
  <c r="P60" i="18" s="1"/>
  <c r="P8" i="10"/>
  <c r="T15" i="10" s="1"/>
  <c r="T33" i="18" s="1"/>
  <c r="P61" i="18" s="1"/>
  <c r="AB15" i="10"/>
  <c r="AB33" i="18" s="1"/>
  <c r="P68" i="18" s="1"/>
  <c r="N31" i="5"/>
  <c r="AB46" i="5" s="1"/>
  <c r="N31" i="6"/>
  <c r="AB46" i="6" s="1"/>
  <c r="O6" i="10"/>
  <c r="M28" i="5" s="1"/>
  <c r="C46" i="5" s="1"/>
  <c r="P7" i="10"/>
  <c r="N29" i="6" s="1"/>
  <c r="L46" i="6" s="1"/>
  <c r="O10" i="10"/>
  <c r="M32" i="6" s="1"/>
  <c r="AI46" i="6" s="1"/>
  <c r="P10" i="10"/>
  <c r="N32" i="6" s="1"/>
  <c r="AJ46" i="6" s="1"/>
  <c r="P11" i="10"/>
  <c r="N33" i="6" s="1"/>
  <c r="AR46" i="6" s="1"/>
  <c r="AS15" i="10"/>
  <c r="AS33" i="18" s="1"/>
  <c r="P83" i="18" s="1"/>
  <c r="O33" i="5"/>
  <c r="AS46" i="5" s="1"/>
  <c r="AK15" i="10"/>
  <c r="AK33" i="18" s="1"/>
  <c r="P76" i="18" s="1"/>
  <c r="O32" i="5"/>
  <c r="AK46" i="5" s="1"/>
  <c r="N6" i="5"/>
  <c r="AZ17" i="5" s="1"/>
  <c r="T7" i="18"/>
  <c r="D61" i="18" s="1"/>
  <c r="U61" i="18" s="1"/>
  <c r="N6" i="6"/>
  <c r="AZ17" i="6" s="1"/>
  <c r="K7" i="18"/>
  <c r="D53" i="18" s="1"/>
  <c r="U53" i="18" s="1"/>
  <c r="M5" i="5"/>
  <c r="AZ9" i="5" s="1"/>
  <c r="M5" i="6"/>
  <c r="AZ9" i="6" s="1"/>
  <c r="N7" i="5"/>
  <c r="AZ24" i="5" s="1"/>
  <c r="N7" i="6"/>
  <c r="AZ24" i="6" s="1"/>
  <c r="AB7" i="18"/>
  <c r="D68" i="18" s="1"/>
  <c r="U68" i="18" s="1"/>
  <c r="AA7" i="18"/>
  <c r="D67" i="18" s="1"/>
  <c r="U67" i="18" s="1"/>
  <c r="M7" i="5"/>
  <c r="AZ23" i="5" s="1"/>
  <c r="M7" i="6"/>
  <c r="AZ23" i="6" s="1"/>
  <c r="C7" i="18"/>
  <c r="D46" i="18" s="1"/>
  <c r="U46" i="18" s="1"/>
  <c r="M4" i="5"/>
  <c r="AZ2" i="5" s="1"/>
  <c r="M4" i="6"/>
  <c r="AZ2" i="6" s="1"/>
  <c r="AQ7" i="18"/>
  <c r="D81" i="18" s="1"/>
  <c r="U81" i="18" s="1"/>
  <c r="M9" i="5"/>
  <c r="AZ37" i="5" s="1"/>
  <c r="M9" i="6"/>
  <c r="AZ37" i="6" s="1"/>
  <c r="L7" i="18"/>
  <c r="D54" i="18" s="1"/>
  <c r="U54" i="18" s="1"/>
  <c r="N5" i="5"/>
  <c r="AZ10" i="5" s="1"/>
  <c r="N5" i="6"/>
  <c r="AZ10" i="6" s="1"/>
  <c r="M6" i="5"/>
  <c r="AZ16" i="5" s="1"/>
  <c r="S7" i="18"/>
  <c r="D60" i="18" s="1"/>
  <c r="U60" i="18" s="1"/>
  <c r="M6" i="6"/>
  <c r="AZ16" i="6" s="1"/>
  <c r="AR7" i="18"/>
  <c r="D82" i="18" s="1"/>
  <c r="U82" i="18" s="1"/>
  <c r="N9" i="5"/>
  <c r="AZ38" i="5" s="1"/>
  <c r="N9" i="6"/>
  <c r="AZ38" i="6" s="1"/>
  <c r="D7" i="18"/>
  <c r="D47" i="18" s="1"/>
  <c r="U47" i="18" s="1"/>
  <c r="N4" i="5"/>
  <c r="AZ3" i="5" s="1"/>
  <c r="N4" i="6"/>
  <c r="AZ3" i="6" s="1"/>
  <c r="BD3" i="5" l="1"/>
  <c r="BH3" i="5"/>
  <c r="BL3" i="5"/>
  <c r="BD23" i="5"/>
  <c r="BH23" i="5"/>
  <c r="BL23" i="5"/>
  <c r="BH24" i="5"/>
  <c r="BL24" i="5"/>
  <c r="BD24" i="5"/>
  <c r="BH38" i="5"/>
  <c r="BL38" i="5"/>
  <c r="BD38" i="5"/>
  <c r="BH16" i="5"/>
  <c r="BL16" i="5"/>
  <c r="BD16" i="5"/>
  <c r="BH2" i="5"/>
  <c r="BL2" i="5"/>
  <c r="BD2" i="5"/>
  <c r="BD37" i="5"/>
  <c r="BH37" i="5"/>
  <c r="BL37" i="5"/>
  <c r="BD9" i="5"/>
  <c r="BH9" i="5"/>
  <c r="BL9" i="5"/>
  <c r="BH17" i="5"/>
  <c r="BL17" i="5"/>
  <c r="BD17" i="5"/>
  <c r="BH10" i="5"/>
  <c r="BL10" i="5"/>
  <c r="BD10" i="5"/>
  <c r="BD37" i="6"/>
  <c r="BH37" i="6"/>
  <c r="BL37" i="6"/>
  <c r="BH9" i="6"/>
  <c r="BL9" i="6"/>
  <c r="BD9" i="6"/>
  <c r="BD10" i="6"/>
  <c r="BH10" i="6"/>
  <c r="BL10" i="6"/>
  <c r="BD16" i="6"/>
  <c r="BH16" i="6"/>
  <c r="BL16" i="6"/>
  <c r="BH23" i="6"/>
  <c r="BL23" i="6"/>
  <c r="BD23" i="6"/>
  <c r="BH24" i="6"/>
  <c r="BD24" i="6"/>
  <c r="BL24" i="6"/>
  <c r="BH3" i="6"/>
  <c r="BL3" i="6"/>
  <c r="BD3" i="6"/>
  <c r="BH38" i="6"/>
  <c r="BL38" i="6"/>
  <c r="BD38" i="6"/>
  <c r="BD2" i="6"/>
  <c r="BH2" i="6"/>
  <c r="BL2" i="6"/>
  <c r="BQ2" i="6" s="1"/>
  <c r="BH17" i="6"/>
  <c r="BL17" i="6"/>
  <c r="BD17" i="6"/>
  <c r="N18" i="6"/>
  <c r="T42" i="6" s="1"/>
  <c r="K15" i="10"/>
  <c r="K33" i="18" s="1"/>
  <c r="P53" i="18" s="1"/>
  <c r="K15" i="9"/>
  <c r="M19" i="5"/>
  <c r="AA42" i="5" s="1"/>
  <c r="N29" i="5"/>
  <c r="L46" i="5" s="1"/>
  <c r="M17" i="6"/>
  <c r="K42" i="6" s="1"/>
  <c r="N20" i="6"/>
  <c r="AJ42" i="6" s="1"/>
  <c r="L15" i="10"/>
  <c r="L33" i="18" s="1"/>
  <c r="P54" i="18" s="1"/>
  <c r="S38" i="6"/>
  <c r="AB38" i="5"/>
  <c r="T38" i="5"/>
  <c r="AB38" i="6"/>
  <c r="AQ38" i="6"/>
  <c r="AA38" i="6"/>
  <c r="AR38" i="5"/>
  <c r="AA38" i="5"/>
  <c r="C38" i="5"/>
  <c r="AR38" i="6"/>
  <c r="S38" i="5"/>
  <c r="K38" i="6"/>
  <c r="D38" i="6"/>
  <c r="AQ38" i="5"/>
  <c r="K38" i="5"/>
  <c r="D38" i="5"/>
  <c r="L38" i="6"/>
  <c r="L38" i="5"/>
  <c r="C38" i="6"/>
  <c r="T38" i="6"/>
  <c r="M16" i="6"/>
  <c r="C42" i="6" s="1"/>
  <c r="M16" i="5"/>
  <c r="C42" i="5" s="1"/>
  <c r="M20" i="6"/>
  <c r="AI42" i="6" s="1"/>
  <c r="N33" i="5"/>
  <c r="AR46" i="5" s="1"/>
  <c r="M20" i="5"/>
  <c r="AI42" i="5" s="1"/>
  <c r="AR15" i="10"/>
  <c r="AR33" i="18" s="1"/>
  <c r="P82" i="18" s="1"/>
  <c r="AJ15" i="10"/>
  <c r="N16" i="6"/>
  <c r="D42" i="6" s="1"/>
  <c r="N16" i="5"/>
  <c r="D42" i="5" s="1"/>
  <c r="M19" i="6"/>
  <c r="AA42" i="6" s="1"/>
  <c r="N30" i="5"/>
  <c r="T46" i="5" s="1"/>
  <c r="N20" i="5"/>
  <c r="AJ42" i="5" s="1"/>
  <c r="M28" i="6"/>
  <c r="C46" i="6" s="1"/>
  <c r="N30" i="6"/>
  <c r="T46" i="6" s="1"/>
  <c r="C15" i="10"/>
  <c r="N19" i="5"/>
  <c r="AB42" i="5" s="1"/>
  <c r="M32" i="5"/>
  <c r="AI46" i="5" s="1"/>
  <c r="AB15" i="9"/>
  <c r="S15" i="9"/>
  <c r="N28" i="6"/>
  <c r="D46" i="6" s="1"/>
  <c r="M30" i="5"/>
  <c r="S46" i="5" s="1"/>
  <c r="D15" i="10"/>
  <c r="N17" i="6"/>
  <c r="L42" i="6" s="1"/>
  <c r="N17" i="5"/>
  <c r="L42" i="5" s="1"/>
  <c r="M30" i="6"/>
  <c r="S46" i="6" s="1"/>
  <c r="N32" i="5"/>
  <c r="AJ46" i="5" s="1"/>
  <c r="M33" i="6"/>
  <c r="AQ46" i="6" s="1"/>
  <c r="AQ62" i="9"/>
  <c r="AQ15" i="10"/>
  <c r="AR62" i="9"/>
  <c r="N18" i="5"/>
  <c r="T42" i="5" s="1"/>
  <c r="M18" i="6"/>
  <c r="S42" i="6" s="1"/>
  <c r="AI15" i="10"/>
  <c r="M29" i="6"/>
  <c r="K46" i="6" s="1"/>
  <c r="AS62" i="10"/>
  <c r="AK62" i="10"/>
  <c r="AB62" i="10"/>
  <c r="T62" i="10"/>
  <c r="AJ62" i="9"/>
  <c r="L62" i="9"/>
  <c r="C62" i="9"/>
  <c r="D62" i="9"/>
  <c r="AA62" i="9"/>
  <c r="S62" i="10"/>
  <c r="T62" i="9"/>
  <c r="AI62" i="9"/>
  <c r="L62" i="10" l="1"/>
  <c r="K62" i="10"/>
  <c r="K62" i="9"/>
  <c r="K20" i="18"/>
  <c r="J53" i="18" s="1"/>
  <c r="S62" i="9"/>
  <c r="S20" i="18"/>
  <c r="J60" i="18" s="1"/>
  <c r="C62" i="10"/>
  <c r="C33" i="18"/>
  <c r="P46" i="18" s="1"/>
  <c r="AJ62" i="10"/>
  <c r="AJ33" i="18"/>
  <c r="P75" i="18" s="1"/>
  <c r="AB62" i="9"/>
  <c r="AB20" i="18"/>
  <c r="J68" i="18" s="1"/>
  <c r="D62" i="10"/>
  <c r="D33" i="18"/>
  <c r="P47" i="18" s="1"/>
  <c r="AI62" i="10"/>
  <c r="AI33" i="18"/>
  <c r="P74" i="18" s="1"/>
  <c r="AQ62" i="10"/>
  <c r="AQ33" i="18"/>
  <c r="P81" i="18" s="1"/>
  <c r="BQ38" i="6"/>
  <c r="BQ23" i="6"/>
  <c r="BQ10" i="6"/>
  <c r="BQ3" i="6"/>
  <c r="BQ37" i="6"/>
  <c r="BQ16" i="6"/>
  <c r="BQ17" i="6"/>
  <c r="BQ9" i="6"/>
  <c r="BQ24" i="6"/>
  <c r="AR62" i="10"/>
  <c r="C2" i="6"/>
  <c r="B3" i="18"/>
  <c r="B45" i="18" s="1"/>
  <c r="T45" i="18" s="1"/>
  <c r="C2" i="5"/>
  <c r="BA1" i="5" s="1"/>
  <c r="BM1" i="5" s="1"/>
  <c r="M2" i="5" l="1"/>
  <c r="W2" i="5" s="1"/>
  <c r="AG2" i="5" s="1"/>
  <c r="AQ2" i="5" s="1"/>
  <c r="M2" i="6"/>
  <c r="BA1" i="6"/>
  <c r="BM1" i="6" s="1"/>
  <c r="W2" i="6"/>
  <c r="AG2" i="6" s="1"/>
  <c r="AQ2" i="6" s="1"/>
</calcChain>
</file>

<file path=xl/sharedStrings.xml><?xml version="1.0" encoding="utf-8"?>
<sst xmlns="http://schemas.openxmlformats.org/spreadsheetml/2006/main" count="1447" uniqueCount="426">
  <si>
    <t>Well Averages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</si>
  <si>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</si>
  <si>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</si>
  <si>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</si>
  <si>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</si>
  <si>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</si>
  <si>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</si>
  <si>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</si>
  <si>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</si>
  <si>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</si>
  <si>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</si>
  <si>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</si>
  <si>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</si>
  <si>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</si>
  <si>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</si>
  <si>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</si>
  <si>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</si>
  <si>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</si>
  <si>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</si>
  <si>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</si>
  <si>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</si>
  <si>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</si>
  <si>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</si>
  <si>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</si>
  <si>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</si>
  <si>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</si>
  <si>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</si>
  <si>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</si>
  <si>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</si>
  <si>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</si>
  <si>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</si>
  <si>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</si>
  <si>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</si>
  <si>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</si>
  <si>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</si>
  <si>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</si>
  <si>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</si>
  <si>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</si>
  <si>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</si>
  <si>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</si>
  <si>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</si>
  <si>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</si>
  <si>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</si>
  <si>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</si>
  <si>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</si>
  <si>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</si>
  <si>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</si>
  <si>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</si>
  <si>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</si>
  <si>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Treatment/ID</t>
  </si>
  <si>
    <t>Number of Spikes</t>
  </si>
  <si>
    <t>Mean Firing Rate (Hz)</t>
  </si>
  <si>
    <t>Number of Active Electrodes</t>
  </si>
  <si>
    <t>Weighted Mean Firing Rate (Hz)</t>
  </si>
  <si>
    <t>Number of Bursts</t>
  </si>
  <si>
    <t>Number of Bursting Electrodes</t>
  </si>
  <si>
    <t>Burst Duration - Avg (s)</t>
  </si>
  <si>
    <t>Burst Duration - Std (s)</t>
  </si>
  <si>
    <t>Number of Spikes per Burst - Avg</t>
  </si>
  <si>
    <t>Number of Spikes per Burst - Std</t>
  </si>
  <si>
    <t>Mean ISI within Burst - Avg</t>
  </si>
  <si>
    <t>Mean ISI within Burst - Std</t>
  </si>
  <si>
    <t>Median ISI within Burst - Avg</t>
  </si>
  <si>
    <t>Median ISI within Burst - Std</t>
  </si>
  <si>
    <t>Inter-Burst Interval - Avg (s)</t>
  </si>
  <si>
    <t>Inter-Burst Interval - Std (s)</t>
  </si>
  <si>
    <t>Burst Frequency - Avg (Hz)</t>
  </si>
  <si>
    <t>Burst Frequency - Std (Hz)</t>
  </si>
  <si>
    <t>Normalized Duration IQR - Avg</t>
  </si>
  <si>
    <t>Normalized Duration IQR - Std</t>
  </si>
  <si>
    <t>IBI Coefficient of Variation - Avg</t>
  </si>
  <si>
    <t>IBI Coefficient of Variation - Std</t>
  </si>
  <si>
    <t>Burst Percentage - Avg</t>
  </si>
  <si>
    <t>Burst Percentage - Std</t>
  </si>
  <si>
    <t>Number of Network Bursts</t>
  </si>
  <si>
    <t>Network Burst Frequency (Hz)</t>
  </si>
  <si>
    <t>Network Burst Duration - Avg (sec)</t>
  </si>
  <si>
    <t>Network Burst Duration - Std (sec)</t>
  </si>
  <si>
    <t>Number of Spikes per Network Burst - Avg</t>
  </si>
  <si>
    <t>Number of Spikes per Network Burst - Std</t>
  </si>
  <si>
    <t>Number of Elecs Participating in Burst - Avg</t>
  </si>
  <si>
    <t>Number of Elecs Participating in Burst - Std</t>
  </si>
  <si>
    <t>Number of Spikes per Network Burst per Channel - Avg</t>
  </si>
  <si>
    <t>Number of Spikes per Network Burst per Channel - Std</t>
  </si>
  <si>
    <t>Network Burst Percentage</t>
  </si>
  <si>
    <t>Network IBI Coefficient of Variation</t>
  </si>
  <si>
    <t>Network Normalized Duration IQR</t>
  </si>
  <si>
    <t>Culture Date</t>
  </si>
  <si>
    <t>Experiment ID</t>
  </si>
  <si>
    <t>Plate Number</t>
  </si>
  <si>
    <t>Plate Map</t>
  </si>
  <si>
    <t>A</t>
  </si>
  <si>
    <t>Compound</t>
  </si>
  <si>
    <t>B</t>
  </si>
  <si>
    <t>C</t>
  </si>
  <si>
    <t>D</t>
  </si>
  <si>
    <t>E</t>
  </si>
  <si>
    <t>F</t>
  </si>
  <si>
    <t>BASELINE</t>
  </si>
  <si>
    <t>Treated</t>
  </si>
  <si>
    <t>Lysis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</si>
  <si>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</si>
  <si>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</si>
  <si>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>Fluorescence Data</t>
  </si>
  <si>
    <t>Corrected Fluorescence</t>
  </si>
  <si>
    <t>Percent of Control</t>
  </si>
  <si>
    <t>Column</t>
  </si>
  <si>
    <t>Plate</t>
  </si>
  <si>
    <t>Row</t>
  </si>
  <si>
    <t>G</t>
  </si>
  <si>
    <t>Blank</t>
  </si>
  <si>
    <t>Optical Denisty 490 nm</t>
  </si>
  <si>
    <t>Corrected Optical Denisty 490 nm</t>
  </si>
  <si>
    <t>1:250 LDH</t>
  </si>
  <si>
    <t>1:2500 LDH</t>
  </si>
  <si>
    <t>H</t>
  </si>
  <si>
    <t>½ Lysis</t>
  </si>
  <si>
    <t>ISI Coefficient of Variation - Avg</t>
  </si>
  <si>
    <t>TTX</t>
  </si>
  <si>
    <t>PICRO</t>
  </si>
  <si>
    <t>Media</t>
  </si>
  <si>
    <r>
      <t xml:space="preserve">Conc </t>
    </r>
    <r>
      <rPr>
        <sz val="11"/>
        <color theme="1"/>
        <rFont val="Calibri"/>
        <family val="2"/>
      </rPr>
      <t>µM</t>
    </r>
  </si>
  <si>
    <t>MEA Plate Map</t>
  </si>
  <si>
    <t>Plate 1</t>
  </si>
  <si>
    <t>Plate 2</t>
  </si>
  <si>
    <t>Plate 3</t>
  </si>
  <si>
    <t>Area Under Normalized Cross-Correlation</t>
  </si>
  <si>
    <t>Area Under Cross-Correlation</t>
  </si>
  <si>
    <t>Width at Half Height of Normalized Cross-Correlation</t>
  </si>
  <si>
    <t>Width at Half Height of Cross-Correlation</t>
  </si>
  <si>
    <t>Synchrony Index</t>
  </si>
  <si>
    <t>Concentration mM</t>
  </si>
  <si>
    <t>Control</t>
  </si>
  <si>
    <t>Conc uM</t>
  </si>
  <si>
    <t>Group</t>
  </si>
  <si>
    <t>Plates</t>
  </si>
  <si>
    <t>Compounds</t>
  </si>
  <si>
    <t>Concentrations</t>
  </si>
  <si>
    <t>Culture</t>
  </si>
  <si>
    <t>Experiment</t>
  </si>
  <si>
    <t>Concentration Calculation</t>
  </si>
  <si>
    <t>DMSO</t>
  </si>
  <si>
    <r>
      <t>Concentration (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M)</t>
    </r>
  </si>
  <si>
    <t>198B09</t>
  </si>
  <si>
    <t>198B11</t>
  </si>
  <si>
    <t>198B12</t>
  </si>
  <si>
    <t>198C04</t>
  </si>
  <si>
    <t>198C06</t>
  </si>
  <si>
    <t>198C08</t>
  </si>
  <si>
    <t>198E12</t>
  </si>
  <si>
    <t>198F01</t>
  </si>
  <si>
    <t>198F02</t>
  </si>
  <si>
    <t>198F03</t>
  </si>
  <si>
    <t>198F04</t>
  </si>
  <si>
    <t>198F05</t>
  </si>
  <si>
    <t>198E10</t>
  </si>
  <si>
    <t>198E07</t>
  </si>
  <si>
    <t>198E02</t>
  </si>
  <si>
    <t>198E03</t>
  </si>
  <si>
    <t>198E05</t>
  </si>
  <si>
    <t>198E06</t>
  </si>
  <si>
    <t>198C09</t>
  </si>
  <si>
    <t>198C10</t>
  </si>
  <si>
    <t>198C11</t>
  </si>
  <si>
    <t>198D09</t>
  </si>
  <si>
    <t>198D11</t>
  </si>
  <si>
    <t>198E01</t>
  </si>
  <si>
    <t>198F06</t>
  </si>
  <si>
    <t>198F07</t>
  </si>
  <si>
    <t>198F08</t>
  </si>
  <si>
    <t>198F09</t>
  </si>
  <si>
    <t>198F10</t>
  </si>
  <si>
    <t>198F11</t>
  </si>
  <si>
    <t>198F12</t>
  </si>
  <si>
    <t>198G01</t>
  </si>
  <si>
    <t>198G02</t>
  </si>
  <si>
    <t>198G03</t>
  </si>
  <si>
    <t>198G04</t>
  </si>
  <si>
    <t>198G05</t>
  </si>
  <si>
    <t>198G06</t>
  </si>
  <si>
    <t>198G08</t>
  </si>
  <si>
    <t>198G10</t>
  </si>
  <si>
    <t>198H08</t>
  </si>
  <si>
    <t>198H09</t>
  </si>
  <si>
    <t>198H10</t>
  </si>
  <si>
    <t>198H11</t>
  </si>
  <si>
    <t>198H12</t>
  </si>
  <si>
    <t>199A01</t>
  </si>
  <si>
    <t>199A02</t>
  </si>
  <si>
    <t>199A03</t>
  </si>
  <si>
    <t>199A05</t>
  </si>
  <si>
    <t>200A09</t>
  </si>
  <si>
    <t>200A08</t>
  </si>
  <si>
    <t>200A07</t>
  </si>
  <si>
    <t>200A06</t>
  </si>
  <si>
    <t>200A05</t>
  </si>
  <si>
    <t>199E05</t>
  </si>
  <si>
    <t>199E06</t>
  </si>
  <si>
    <t>199E07</t>
  </si>
  <si>
    <t>199E08</t>
  </si>
  <si>
    <t>199E09</t>
  </si>
  <si>
    <t>199E10</t>
  </si>
  <si>
    <t>199E11</t>
  </si>
  <si>
    <t>199E12</t>
  </si>
  <si>
    <t>199F01</t>
  </si>
  <si>
    <t>199F02</t>
  </si>
  <si>
    <t>199F03</t>
  </si>
  <si>
    <t>199F04</t>
  </si>
  <si>
    <t>199F05</t>
  </si>
  <si>
    <t>199F10</t>
  </si>
  <si>
    <t>199G05</t>
  </si>
  <si>
    <t>199G10</t>
  </si>
  <si>
    <t>199G11</t>
  </si>
  <si>
    <t>199G12</t>
  </si>
  <si>
    <t>199H01</t>
  </si>
  <si>
    <t>199H02</t>
  </si>
  <si>
    <t>199H03</t>
  </si>
  <si>
    <t>199H09</t>
  </si>
  <si>
    <t>199H10</t>
  </si>
  <si>
    <t>199H12</t>
  </si>
  <si>
    <t>200A04</t>
  </si>
  <si>
    <t>199A06</t>
  </si>
  <si>
    <t>199A07</t>
  </si>
  <si>
    <t>199A08</t>
  </si>
  <si>
    <t>199A09</t>
  </si>
  <si>
    <t>199A10</t>
  </si>
  <si>
    <t>199A11</t>
  </si>
  <si>
    <t>199B01</t>
  </si>
  <si>
    <t>199B02</t>
  </si>
  <si>
    <t>199B03</t>
  </si>
  <si>
    <t>199B05</t>
  </si>
  <si>
    <t>199B06</t>
  </si>
  <si>
    <t>199B07</t>
  </si>
  <si>
    <t>199B08</t>
  </si>
  <si>
    <t>199B09</t>
  </si>
  <si>
    <t>199B10</t>
  </si>
  <si>
    <t>199C12</t>
  </si>
  <si>
    <t>199D02</t>
  </si>
  <si>
    <t>199D03</t>
  </si>
  <si>
    <t>199D04</t>
  </si>
  <si>
    <t>199D05</t>
  </si>
  <si>
    <t>199D06</t>
  </si>
  <si>
    <t>199D07</t>
  </si>
  <si>
    <t>199D08</t>
  </si>
  <si>
    <t>199D09</t>
  </si>
  <si>
    <t>199D11</t>
  </si>
  <si>
    <t>199D12</t>
  </si>
  <si>
    <t>199E01</t>
  </si>
  <si>
    <t>199E02</t>
  </si>
  <si>
    <t>199E03</t>
  </si>
  <si>
    <t>199E04</t>
  </si>
  <si>
    <t>200A10</t>
  </si>
  <si>
    <t>200A11</t>
  </si>
  <si>
    <t>200B10</t>
  </si>
  <si>
    <t>200C02</t>
  </si>
  <si>
    <t>200C03</t>
  </si>
  <si>
    <t>200C04</t>
  </si>
  <si>
    <t>200C05</t>
  </si>
  <si>
    <t>200C06</t>
  </si>
  <si>
    <t>200C08</t>
  </si>
  <si>
    <t>200C12</t>
  </si>
  <si>
    <t>200D03</t>
  </si>
  <si>
    <t>200D04</t>
  </si>
  <si>
    <t>200D06</t>
  </si>
  <si>
    <t>200D09</t>
  </si>
  <si>
    <t>200D10</t>
  </si>
  <si>
    <t>200D11</t>
  </si>
  <si>
    <t>200D12</t>
  </si>
  <si>
    <t>200E02</t>
  </si>
  <si>
    <t>200E03</t>
  </si>
  <si>
    <t>200E04</t>
  </si>
  <si>
    <t>200E05</t>
  </si>
  <si>
    <t>200F01</t>
  </si>
  <si>
    <t>200G01</t>
  </si>
  <si>
    <t>200G02</t>
  </si>
  <si>
    <t>200G08</t>
  </si>
  <si>
    <t>200G11</t>
  </si>
  <si>
    <t>200G12</t>
  </si>
  <si>
    <t>200H02</t>
  </si>
  <si>
    <t>200H04</t>
  </si>
  <si>
    <t>200H05</t>
  </si>
  <si>
    <t>201E01</t>
  </si>
  <si>
    <t>201E06</t>
  </si>
  <si>
    <t>200H06</t>
  </si>
  <si>
    <t>200H07</t>
  </si>
  <si>
    <t>200H09</t>
  </si>
  <si>
    <t>200H10</t>
  </si>
  <si>
    <t>201A01</t>
  </si>
  <si>
    <t>201A02</t>
  </si>
  <si>
    <t>201A04</t>
  </si>
  <si>
    <t>201A07</t>
  </si>
  <si>
    <t>201B01</t>
  </si>
  <si>
    <t>201B07</t>
  </si>
  <si>
    <t>201C02</t>
  </si>
  <si>
    <t>201C03</t>
  </si>
  <si>
    <t>201C05</t>
  </si>
  <si>
    <t>201C06</t>
  </si>
  <si>
    <t>201D02</t>
  </si>
  <si>
    <t>201D03</t>
  </si>
  <si>
    <t>201D06</t>
  </si>
  <si>
    <t>201F01</t>
  </si>
  <si>
    <t>201F03</t>
  </si>
  <si>
    <t>201F04</t>
  </si>
  <si>
    <t>201F05</t>
  </si>
  <si>
    <t>201G01</t>
  </si>
  <si>
    <t>201G02</t>
  </si>
  <si>
    <t>201H04</t>
  </si>
  <si>
    <t>201C07</t>
  </si>
  <si>
    <t>71-7111</t>
  </si>
  <si>
    <t>71-7112</t>
  </si>
  <si>
    <t>71-7113</t>
  </si>
  <si>
    <t>71-7115</t>
  </si>
  <si>
    <t>71-7116</t>
  </si>
  <si>
    <t>71-7117</t>
  </si>
  <si>
    <t>71-7118</t>
  </si>
  <si>
    <t>71-7204</t>
  </si>
  <si>
    <t>71-7201</t>
  </si>
  <si>
    <t>71-7207</t>
  </si>
  <si>
    <t>71-7203</t>
  </si>
  <si>
    <t>71-7208</t>
  </si>
  <si>
    <t>72-8208</t>
  </si>
  <si>
    <t>72-8209</t>
  </si>
  <si>
    <t>72-8210</t>
  </si>
  <si>
    <t>72-8211</t>
  </si>
  <si>
    <t>72-8212</t>
  </si>
  <si>
    <t>72-8213</t>
  </si>
  <si>
    <t>71-7011</t>
  </si>
  <si>
    <t>75-5801</t>
  </si>
  <si>
    <t>75-5802</t>
  </si>
  <si>
    <t>75-5803</t>
  </si>
  <si>
    <t>75-5804</t>
  </si>
  <si>
    <t>75-5805</t>
  </si>
  <si>
    <t>71-7012</t>
  </si>
  <si>
    <t>71-7013</t>
  </si>
  <si>
    <t>71-7014</t>
  </si>
  <si>
    <t>71-7015</t>
  </si>
  <si>
    <t>71-7016</t>
  </si>
  <si>
    <t>75-5812</t>
  </si>
  <si>
    <t>75-7519</t>
  </si>
  <si>
    <t>75-5820</t>
  </si>
  <si>
    <t>75-8001</t>
  </si>
  <si>
    <t>75-8002</t>
  </si>
  <si>
    <t>75-8003</t>
  </si>
  <si>
    <t>75-8004</t>
  </si>
  <si>
    <t>75-8012</t>
  </si>
  <si>
    <t>75-8013</t>
  </si>
  <si>
    <t>75-8014</t>
  </si>
  <si>
    <t>75-8015</t>
  </si>
  <si>
    <t>75-8016</t>
  </si>
  <si>
    <t>75-8017</t>
  </si>
  <si>
    <t>75-8105</t>
  </si>
  <si>
    <t>75-8106</t>
  </si>
  <si>
    <t>75-8107</t>
  </si>
  <si>
    <t>75-8108</t>
  </si>
  <si>
    <t>75-8109</t>
  </si>
  <si>
    <t>75-8110</t>
  </si>
  <si>
    <t>Network ISI Coefficient of Variation</t>
  </si>
  <si>
    <t>75-8111</t>
  </si>
  <si>
    <t>75-8114</t>
  </si>
  <si>
    <t>75-8201</t>
  </si>
  <si>
    <t>75-8204</t>
  </si>
  <si>
    <t>75-8112</t>
  </si>
  <si>
    <t>75-8115</t>
  </si>
  <si>
    <t>75-8202</t>
  </si>
  <si>
    <t>75-8205</t>
  </si>
  <si>
    <t>75-8113</t>
  </si>
  <si>
    <t>75-8116</t>
  </si>
  <si>
    <t>75-8203</t>
  </si>
  <si>
    <t>75-8206</t>
  </si>
  <si>
    <t>75-8207</t>
  </si>
  <si>
    <t>75-8208</t>
  </si>
  <si>
    <t>75-8209</t>
  </si>
  <si>
    <t>75-8210</t>
  </si>
  <si>
    <t>75-8211</t>
  </si>
  <si>
    <t>75-8212</t>
  </si>
  <si>
    <t>75-8213</t>
  </si>
  <si>
    <t>75-8214</t>
  </si>
  <si>
    <t>75-8215</t>
  </si>
  <si>
    <t>75-8216</t>
  </si>
  <si>
    <t>75-8217</t>
  </si>
  <si>
    <t>75-8218</t>
  </si>
  <si>
    <t>75-8219</t>
  </si>
  <si>
    <t>75-8220</t>
  </si>
  <si>
    <t>75-9101</t>
  </si>
  <si>
    <t>75-9102</t>
  </si>
  <si>
    <t>75-9103</t>
  </si>
  <si>
    <t>75-9104</t>
  </si>
  <si>
    <t>75-9111</t>
  </si>
  <si>
    <t>78-4401</t>
  </si>
  <si>
    <t>80-1501</t>
  </si>
  <si>
    <t>78-4417</t>
  </si>
  <si>
    <t>78-6202</t>
  </si>
  <si>
    <t>75-9114</t>
  </si>
  <si>
    <t>75-9119</t>
  </si>
  <si>
    <t>75-9202</t>
  </si>
  <si>
    <t>75-9112</t>
  </si>
  <si>
    <t>78-4402</t>
  </si>
  <si>
    <t>80-1504</t>
  </si>
  <si>
    <t>78-4419</t>
  </si>
  <si>
    <t>78-6203</t>
  </si>
  <si>
    <t>75-9115</t>
  </si>
  <si>
    <t>75-9120</t>
  </si>
  <si>
    <t>75-9203</t>
  </si>
  <si>
    <t>75-9113</t>
  </si>
  <si>
    <t>78-4406</t>
  </si>
  <si>
    <t>80-1510</t>
  </si>
  <si>
    <t>78-6201</t>
  </si>
  <si>
    <t>78-6204</t>
  </si>
  <si>
    <t>75-9116</t>
  </si>
  <si>
    <t>75-9201</t>
  </si>
  <si>
    <t>75-9204</t>
  </si>
  <si>
    <t>75-9105</t>
  </si>
  <si>
    <t>75-9108</t>
  </si>
  <si>
    <t>75-9106</t>
  </si>
  <si>
    <t>75-9109</t>
  </si>
  <si>
    <t>75-9107</t>
  </si>
  <si>
    <t>75-9110</t>
  </si>
  <si>
    <t>6-PPD</t>
  </si>
  <si>
    <t>6-PPD Quinone</t>
  </si>
  <si>
    <t>5,5'-Diphenylhydantoin (4)</t>
  </si>
  <si>
    <t>Caffeine (18)</t>
  </si>
  <si>
    <t>Dexamethasone (17)</t>
  </si>
  <si>
    <t>Maneb (38)</t>
  </si>
  <si>
    <t>75-9208</t>
  </si>
  <si>
    <t>75-9209</t>
  </si>
  <si>
    <t>75-9210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</si>
</sst>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"/>
    <numFmt numFmtId="167" formatCode="0.0000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CCCC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DE8E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5" applyNumberFormat="0" applyAlignment="0" applyProtection="0"/>
    <xf numFmtId="0" fontId="22" fillId="7" borderId="6" applyNumberFormat="0" applyAlignment="0" applyProtection="0"/>
    <xf numFmtId="0" fontId="23" fillId="7" borderId="5" applyNumberFormat="0" applyAlignment="0" applyProtection="0"/>
    <xf numFmtId="0" fontId="24" fillId="0" borderId="7" applyNumberFormat="0" applyFill="0" applyAlignment="0" applyProtection="0"/>
    <xf numFmtId="0" fontId="25" fillId="8" borderId="8" applyNumberFormat="0" applyAlignment="0" applyProtection="0"/>
    <xf numFmtId="0" fontId="26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1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9" fontId="0" fillId="0" borderId="0" xfId="1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8" fillId="0" borderId="0" xfId="0" applyNumberFormat="1" applyFont="1" applyAlignment="1">
      <alignment horizontal="center" vertical="center"/>
    </xf>
    <xf numFmtId="165" fontId="0" fillId="0" borderId="0" xfId="0" applyNumberFormat="1"/>
    <xf numFmtId="0" fontId="9" fillId="0" borderId="0" xfId="0" applyNumberFormat="1" applyFont="1" applyAlignment="1">
      <alignment horizontal="center" vertical="center"/>
    </xf>
    <xf numFmtId="9" fontId="0" fillId="0" borderId="0" xfId="1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0" applyNumberFormat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/>
    <xf numFmtId="1" fontId="10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1" xfId="0" applyNumberFormat="1" applyBorder="1"/>
    <xf numFmtId="0" fontId="0" fillId="0" borderId="0" xfId="0"/>
    <xf numFmtId="11" fontId="0" fillId="0" borderId="0" xfId="0" applyNumberFormat="1"/>
    <xf numFmtId="165" fontId="0" fillId="36" borderId="0" xfId="0" applyNumberFormat="1" applyFill="1" applyAlignment="1">
      <alignment horizontal="center"/>
    </xf>
    <xf numFmtId="1" fontId="11" fillId="38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29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0" fillId="0" borderId="0" xfId="0" applyNumberFormat="1" applyFill="1"/>
    <xf numFmtId="9" fontId="0" fillId="0" borderId="0" xfId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65" fontId="0" fillId="0" borderId="0" xfId="0" applyNumberFormat="1" applyFill="1" applyAlignment="1">
      <alignment horizontal="center"/>
    </xf>
    <xf numFmtId="165" fontId="30" fillId="36" borderId="0" xfId="0" applyNumberFormat="1" applyFont="1" applyFill="1" applyAlignment="1">
      <alignment horizontal="center"/>
    </xf>
    <xf numFmtId="1" fontId="31" fillId="38" borderId="0" xfId="0" applyNumberFormat="1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Fill="1"/>
    <xf numFmtId="0" fontId="0" fillId="39" borderId="0" xfId="0" applyFill="1" applyAlignment="1">
      <alignment horizontal="center"/>
    </xf>
    <xf numFmtId="0" fontId="28" fillId="0" borderId="0" xfId="0" applyFont="1"/>
    <xf numFmtId="0" fontId="0" fillId="0" borderId="0" xfId="0" applyAlignment="1"/>
    <xf numFmtId="0" fontId="0" fillId="0" borderId="15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33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3" fillId="0" borderId="12" xfId="0" applyFont="1" applyBorder="1" applyAlignment="1">
      <alignment horizontal="center" vertical="center"/>
    </xf>
    <xf numFmtId="0" fontId="33" fillId="40" borderId="1" xfId="0" applyFont="1" applyFill="1" applyBorder="1" applyAlignment="1">
      <alignment horizontal="center" vertical="center" wrapText="1"/>
    </xf>
    <xf numFmtId="0" fontId="33" fillId="36" borderId="1" xfId="0" applyFont="1" applyFill="1" applyBorder="1" applyAlignment="1">
      <alignment horizontal="center" vertical="center" wrapText="1"/>
    </xf>
    <xf numFmtId="0" fontId="33" fillId="34" borderId="1" xfId="0" applyFont="1" applyFill="1" applyBorder="1" applyAlignment="1">
      <alignment horizontal="center" vertical="center" wrapText="1"/>
    </xf>
    <xf numFmtId="0" fontId="33" fillId="37" borderId="1" xfId="0" applyFont="1" applyFill="1" applyBorder="1" applyAlignment="1">
      <alignment horizontal="center" vertical="center" wrapText="1"/>
    </xf>
    <xf numFmtId="0" fontId="33" fillId="35" borderId="1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center"/>
    </xf>
    <xf numFmtId="166" fontId="33" fillId="0" borderId="0" xfId="0" applyNumberFormat="1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33" fillId="0" borderId="1" xfId="0" applyFont="1" applyBorder="1" applyAlignment="1">
      <alignment horizontal="center" vertical="center"/>
    </xf>
    <xf numFmtId="2" fontId="33" fillId="0" borderId="0" xfId="0" applyNumberFormat="1" applyFont="1"/>
    <xf numFmtId="0" fontId="33" fillId="2" borderId="1" xfId="0" applyFont="1" applyFill="1" applyBorder="1" applyAlignment="1">
      <alignment horizontal="center" vertical="center"/>
    </xf>
    <xf numFmtId="166" fontId="33" fillId="40" borderId="1" xfId="0" applyNumberFormat="1" applyFont="1" applyFill="1" applyBorder="1" applyAlignment="1">
      <alignment horizontal="center" vertical="center" wrapText="1"/>
    </xf>
    <xf numFmtId="166" fontId="33" fillId="36" borderId="1" xfId="0" applyNumberFormat="1" applyFont="1" applyFill="1" applyBorder="1" applyAlignment="1">
      <alignment horizontal="center" vertical="center" wrapText="1"/>
    </xf>
    <xf numFmtId="166" fontId="33" fillId="34" borderId="1" xfId="0" applyNumberFormat="1" applyFont="1" applyFill="1" applyBorder="1" applyAlignment="1">
      <alignment horizontal="center" vertical="center" wrapText="1"/>
    </xf>
    <xf numFmtId="166" fontId="33" fillId="37" borderId="1" xfId="0" applyNumberFormat="1" applyFont="1" applyFill="1" applyBorder="1" applyAlignment="1">
      <alignment horizontal="center" vertical="center" wrapText="1"/>
    </xf>
    <xf numFmtId="166" fontId="33" fillId="35" borderId="1" xfId="0" applyNumberFormat="1" applyFont="1" applyFill="1" applyBorder="1" applyAlignment="1">
      <alignment horizontal="center" vertical="center" wrapText="1"/>
    </xf>
    <xf numFmtId="0" fontId="33" fillId="0" borderId="0" xfId="0" applyFont="1" applyFill="1" applyBorder="1"/>
    <xf numFmtId="0" fontId="33" fillId="0" borderId="0" xfId="0" applyFont="1" applyFill="1"/>
    <xf numFmtId="0" fontId="33" fillId="0" borderId="0" xfId="0" applyFont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28" fillId="0" borderId="11" xfId="0" applyFont="1" applyFill="1" applyBorder="1" applyAlignment="1">
      <alignment horizontal="center"/>
    </xf>
    <xf numFmtId="0" fontId="33" fillId="37" borderId="1" xfId="0" quotePrefix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6" fontId="33" fillId="0" borderId="1" xfId="0" applyNumberFormat="1" applyFont="1" applyBorder="1" applyAlignment="1">
      <alignment horizontal="center" vertical="center" wrapText="1"/>
    </xf>
    <xf numFmtId="0" fontId="33" fillId="40" borderId="1" xfId="0" quotePrefix="1" applyFont="1" applyFill="1" applyBorder="1" applyAlignment="1">
      <alignment horizontal="center" vertical="center" wrapText="1"/>
    </xf>
    <xf numFmtId="0" fontId="33" fillId="0" borderId="1" xfId="0" quotePrefix="1" applyFont="1" applyBorder="1" applyAlignment="1">
      <alignment horizontal="center" vertical="center" wrapText="1"/>
    </xf>
    <xf numFmtId="0" fontId="33" fillId="36" borderId="1" xfId="0" quotePrefix="1" applyFont="1" applyFill="1" applyBorder="1" applyAlignment="1">
      <alignment horizontal="center" vertical="center" wrapText="1"/>
    </xf>
    <xf numFmtId="0" fontId="33" fillId="35" borderId="1" xfId="0" quotePrefix="1" applyFont="1" applyFill="1" applyBorder="1" applyAlignment="1">
      <alignment horizontal="center" vertical="center" wrapText="1"/>
    </xf>
    <xf numFmtId="0" fontId="33" fillId="34" borderId="1" xfId="0" quotePrefix="1" applyFont="1" applyFill="1" applyBorder="1" applyAlignment="1">
      <alignment horizontal="center" vertical="center" wrapText="1"/>
    </xf>
    <xf numFmtId="49" fontId="33" fillId="34" borderId="1" xfId="0" quotePrefix="1" applyNumberFormat="1" applyFont="1" applyFill="1" applyBorder="1" applyAlignment="1">
      <alignment horizontal="center" vertical="center" wrapText="1"/>
    </xf>
    <xf numFmtId="49" fontId="33" fillId="35" borderId="1" xfId="0" quotePrefix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33" fillId="0" borderId="0" xfId="0" applyFont="1" applyBorder="1"/>
    <xf numFmtId="0" fontId="33" fillId="0" borderId="11" xfId="0" applyFont="1" applyBorder="1"/>
    <xf numFmtId="1" fontId="33" fillId="36" borderId="1" xfId="0" applyNumberFormat="1" applyFont="1" applyFill="1" applyBorder="1" applyAlignment="1">
      <alignment horizontal="center" vertical="center" wrapText="1"/>
    </xf>
    <xf numFmtId="1" fontId="33" fillId="35" borderId="1" xfId="0" applyNumberFormat="1" applyFont="1" applyFill="1" applyBorder="1" applyAlignment="1">
      <alignment horizontal="center" vertical="center" wrapText="1"/>
    </xf>
    <xf numFmtId="1" fontId="33" fillId="37" borderId="1" xfId="0" applyNumberFormat="1" applyFont="1" applyFill="1" applyBorder="1" applyAlignment="1">
      <alignment horizontal="center" vertical="center" wrapText="1"/>
    </xf>
    <xf numFmtId="1" fontId="33" fillId="40" borderId="1" xfId="0" applyNumberFormat="1" applyFont="1" applyFill="1" applyBorder="1" applyAlignment="1">
      <alignment horizontal="center" vertical="center" wrapText="1"/>
    </xf>
    <xf numFmtId="1" fontId="33" fillId="0" borderId="0" xfId="0" applyNumberFormat="1" applyFont="1" applyAlignment="1">
      <alignment horizontal="center"/>
    </xf>
    <xf numFmtId="0" fontId="34" fillId="36" borderId="12" xfId="0" applyFont="1" applyFill="1" applyBorder="1" applyAlignment="1">
      <alignment horizontal="left" vertical="center"/>
    </xf>
    <xf numFmtId="0" fontId="34" fillId="43" borderId="19" xfId="0" applyFont="1" applyFill="1" applyBorder="1" applyAlignment="1">
      <alignment horizontal="left" vertical="center"/>
    </xf>
    <xf numFmtId="0" fontId="34" fillId="36" borderId="20" xfId="0" applyFont="1" applyFill="1" applyBorder="1" applyAlignment="1">
      <alignment horizontal="left" vertical="center"/>
    </xf>
    <xf numFmtId="0" fontId="34" fillId="43" borderId="12" xfId="0" applyFont="1" applyFill="1" applyBorder="1" applyAlignment="1">
      <alignment horizontal="left" vertical="center"/>
    </xf>
    <xf numFmtId="0" fontId="34" fillId="34" borderId="12" xfId="0" applyFont="1" applyFill="1" applyBorder="1" applyAlignment="1">
      <alignment horizontal="left" vertical="center"/>
    </xf>
    <xf numFmtId="0" fontId="34" fillId="37" borderId="20" xfId="0" applyFont="1" applyFill="1" applyBorder="1" applyAlignment="1">
      <alignment horizontal="left" vertical="center"/>
    </xf>
    <xf numFmtId="0" fontId="35" fillId="36" borderId="1" xfId="0" applyFont="1" applyFill="1" applyBorder="1" applyAlignment="1">
      <alignment horizontal="center" vertical="center"/>
    </xf>
    <xf numFmtId="0" fontId="35" fillId="43" borderId="1" xfId="0" applyFont="1" applyFill="1" applyBorder="1" applyAlignment="1">
      <alignment horizontal="center" vertical="center"/>
    </xf>
    <xf numFmtId="0" fontId="35" fillId="34" borderId="1" xfId="0" applyFont="1" applyFill="1" applyBorder="1" applyAlignment="1">
      <alignment horizontal="center" vertical="center"/>
    </xf>
    <xf numFmtId="0" fontId="35" fillId="37" borderId="1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 wrapText="1"/>
    </xf>
    <xf numFmtId="0" fontId="36" fillId="36" borderId="1" xfId="0" applyFont="1" applyFill="1" applyBorder="1" applyAlignment="1">
      <alignment horizontal="center" vertical="center" wrapText="1"/>
    </xf>
    <xf numFmtId="0" fontId="36" fillId="35" borderId="1" xfId="0" applyFont="1" applyFill="1" applyBorder="1" applyAlignment="1">
      <alignment horizontal="center" vertical="center" wrapText="1"/>
    </xf>
    <xf numFmtId="0" fontId="36" fillId="37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textRotation="45"/>
    </xf>
    <xf numFmtId="0" fontId="0" fillId="0" borderId="16" xfId="0" applyBorder="1" applyAlignment="1">
      <alignment horizontal="center" vertical="center" textRotation="45"/>
    </xf>
    <xf numFmtId="0" fontId="0" fillId="0" borderId="17" xfId="0" applyBorder="1" applyAlignment="1">
      <alignment horizontal="center" vertical="center" textRotation="45"/>
    </xf>
    <xf numFmtId="0" fontId="0" fillId="0" borderId="14" xfId="0" applyBorder="1" applyAlignment="1">
      <alignment horizontal="center" vertical="center" textRotation="45"/>
    </xf>
    <xf numFmtId="0" fontId="0" fillId="0" borderId="18" xfId="0" applyBorder="1" applyAlignment="1">
      <alignment horizontal="center" vertical="center" textRotation="45"/>
    </xf>
    <xf numFmtId="0" fontId="28" fillId="0" borderId="0" xfId="0" applyFont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167" fontId="0" fillId="0" borderId="0" xfId="0" applyNumberFormat="1"/>
    <xf numFmtId="166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2F000000}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FF99"/>
      <color rgb="FF92D050"/>
      <color rgb="FFFFCC99"/>
      <color rgb="FF00FF99"/>
      <color rgb="FF66FFCC"/>
      <color rgb="FF99FFCC"/>
      <color rgb="FFCCCCFF"/>
      <color rgb="FF99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20B2-649A-42F7-B654-944FD97D0AEE}">
  <dimension ref="A1:AW106"/>
  <sheetViews>
    <sheetView zoomScaleNormal="100" workbookViewId="0">
      <pane xSplit="1" topLeftCell="B1" activePane="topRight" state="frozen"/>
      <selection activeCell="A4" sqref="A4"/>
      <selection pane="topRight" activeCell="B2" sqref="B2"/>
    </sheetView>
  </sheetViews>
  <sheetFormatPr defaultRowHeight="14.4" x14ac:dyDescent="0.3"/>
  <cols>
    <col min="1" max="1" width="30.5546875" customWidth="1"/>
    <col min="2" max="2" width="11.33203125" customWidth="1"/>
    <col min="9" max="9" width="9.6640625" bestFit="1" customWidth="1"/>
    <col min="12" max="12" width="9.109375" customWidth="1"/>
  </cols>
  <sheetData>
    <row r="1" spans="1:49" x14ac:dyDescent="0.3">
      <c r="A1" t="s">
        <v>87</v>
      </c>
      <c r="B1" s="41">
        <f>'Dosing Plate'!G1</f>
        <v>20210811</v>
      </c>
      <c r="I1" s="33"/>
    </row>
    <row r="2" spans="1:49" x14ac:dyDescent="0.3">
      <c r="A2" t="s">
        <v>88</v>
      </c>
      <c r="B2" s="42">
        <f>'Dosing Plate'!G2</f>
        <v>20210831</v>
      </c>
    </row>
    <row r="3" spans="1:49" x14ac:dyDescent="0.3">
      <c r="A3" t="s">
        <v>89</v>
      </c>
      <c r="B3" s="42" t="str">
        <f ca="1">'Dosing Plate'!C3</f>
        <v>75-9208</v>
      </c>
    </row>
    <row r="4" spans="1:49" x14ac:dyDescent="0.3">
      <c r="W4" s="5"/>
      <c r="AF4" s="1"/>
    </row>
    <row r="5" spans="1:49" x14ac:dyDescent="0.3">
      <c r="A5" t="s">
        <v>90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L5" t="s">
        <v>90</v>
      </c>
      <c r="N5">
        <v>1</v>
      </c>
      <c r="O5">
        <v>2</v>
      </c>
      <c r="P5">
        <v>3</v>
      </c>
      <c r="Q5">
        <v>4</v>
      </c>
      <c r="R5">
        <v>5</v>
      </c>
      <c r="S5">
        <v>6</v>
      </c>
      <c r="T5">
        <v>7</v>
      </c>
      <c r="U5">
        <v>8</v>
      </c>
      <c r="AF5" s="1"/>
    </row>
    <row r="6" spans="1:49" x14ac:dyDescent="0.3">
      <c r="A6" t="s">
        <v>92</v>
      </c>
      <c r="B6" s="4" t="s">
        <v>91</v>
      </c>
      <c r="C6" s="2" t="str">
        <f>'Dosing Plate'!B5</f>
        <v>DMSO</v>
      </c>
      <c r="D6" s="2" t="str">
        <f ca="1">'Dosing Plate'!C5</f>
        <v>6-PPD</v>
      </c>
      <c r="E6" s="2" t="str">
        <f ca="1">'Dosing Plate'!D5</f>
        <v>6-PPD</v>
      </c>
      <c r="F6" s="2" t="str">
        <f ca="1">'Dosing Plate'!E5</f>
        <v>6-PPD</v>
      </c>
      <c r="G6" s="2" t="str">
        <f ca="1">'Dosing Plate'!F5</f>
        <v>6-PPD</v>
      </c>
      <c r="H6" s="2" t="str">
        <f ca="1">'Dosing Plate'!G5</f>
        <v>6-PPD</v>
      </c>
      <c r="I6" s="2" t="str">
        <f ca="1">'Dosing Plate'!H5</f>
        <v>6-PPD</v>
      </c>
      <c r="J6" s="2" t="str">
        <f ca="1">'Dosing Plate'!I5</f>
        <v>6-PPD</v>
      </c>
      <c r="L6" t="s">
        <v>121</v>
      </c>
      <c r="M6" s="4" t="s">
        <v>91</v>
      </c>
      <c r="N6" s="2" t="str">
        <f>'Dosing Plate'!L5</f>
        <v>Control</v>
      </c>
      <c r="O6" s="31">
        <f ca="1">'Dosing Plate'!M5</f>
        <v>0.03</v>
      </c>
      <c r="P6" s="31">
        <f ca="1">'Dosing Plate'!N5</f>
        <v>0.1</v>
      </c>
      <c r="Q6" s="31">
        <f ca="1">'Dosing Plate'!O5</f>
        <v>0.3</v>
      </c>
      <c r="R6" s="31">
        <f ca="1">'Dosing Plate'!P5</f>
        <v>1</v>
      </c>
      <c r="S6" s="31">
        <f ca="1">'Dosing Plate'!Q5</f>
        <v>3</v>
      </c>
      <c r="T6" s="31">
        <f ca="1">'Dosing Plate'!R5</f>
        <v>10</v>
      </c>
      <c r="U6" s="31">
        <f ca="1">'Dosing Plate'!S5</f>
        <v>30</v>
      </c>
      <c r="W6" s="4"/>
      <c r="AF6" s="6"/>
    </row>
    <row r="7" spans="1:49" x14ac:dyDescent="0.3">
      <c r="B7" s="4" t="s">
        <v>93</v>
      </c>
      <c r="C7" s="2" t="str">
        <f>'Dosing Plate'!B6</f>
        <v>DMSO</v>
      </c>
      <c r="D7" s="2" t="str">
        <f ca="1">'Dosing Plate'!C6</f>
        <v>6-PPD Quinone</v>
      </c>
      <c r="E7" s="2" t="str">
        <f ca="1">'Dosing Plate'!D6</f>
        <v>6-PPD Quinone</v>
      </c>
      <c r="F7" s="2" t="str">
        <f ca="1">'Dosing Plate'!E6</f>
        <v>6-PPD Quinone</v>
      </c>
      <c r="G7" s="2" t="str">
        <f ca="1">'Dosing Plate'!F6</f>
        <v>6-PPD Quinone</v>
      </c>
      <c r="H7" s="2" t="str">
        <f ca="1">'Dosing Plate'!G6</f>
        <v>6-PPD Quinone</v>
      </c>
      <c r="I7" s="2" t="str">
        <f ca="1">'Dosing Plate'!H6</f>
        <v>6-PPD Quinone</v>
      </c>
      <c r="J7" s="2" t="str">
        <f ca="1">'Dosing Plate'!I6</f>
        <v>6-PPD Quinone</v>
      </c>
      <c r="M7" s="4" t="s">
        <v>93</v>
      </c>
      <c r="N7" s="2" t="str">
        <f>'Dosing Plate'!L6</f>
        <v>Control</v>
      </c>
      <c r="O7" s="31">
        <f ca="1">'Dosing Plate'!M6</f>
        <v>8.8812923118171475E-3</v>
      </c>
      <c r="P7" s="31">
        <f ca="1">'Dosing Plate'!N6</f>
        <v>2.960430770605716E-2</v>
      </c>
      <c r="Q7" s="31">
        <f ca="1">'Dosing Plate'!O6</f>
        <v>8.8812923118171488E-2</v>
      </c>
      <c r="R7" s="31">
        <f ca="1">'Dosing Plate'!P6</f>
        <v>0.29604307706057159</v>
      </c>
      <c r="S7" s="31">
        <f ca="1">'Dosing Plate'!Q6</f>
        <v>0.88812923118171472</v>
      </c>
      <c r="T7" s="31">
        <f ca="1">'Dosing Plate'!R6</f>
        <v>2.9604307706057158</v>
      </c>
      <c r="U7" s="31">
        <f ca="1">'Dosing Plate'!S6</f>
        <v>8.8812923118171465</v>
      </c>
      <c r="W7" s="4"/>
      <c r="AF7" s="6"/>
    </row>
    <row r="8" spans="1:49" x14ac:dyDescent="0.3">
      <c r="B8" s="4" t="s">
        <v>94</v>
      </c>
      <c r="C8" s="2" t="str">
        <f>'Dosing Plate'!B7</f>
        <v>DMSO</v>
      </c>
      <c r="D8" s="2" t="str">
        <f ca="1">'Dosing Plate'!C7</f>
        <v>5,5'-Diphenylhydantoin (4)</v>
      </c>
      <c r="E8" s="2" t="str">
        <f ca="1">'Dosing Plate'!D7</f>
        <v>5,5'-Diphenylhydantoin (4)</v>
      </c>
      <c r="F8" s="2" t="str">
        <f ca="1">'Dosing Plate'!E7</f>
        <v>5,5'-Diphenylhydantoin (4)</v>
      </c>
      <c r="G8" s="2" t="str">
        <f ca="1">'Dosing Plate'!F7</f>
        <v>5,5'-Diphenylhydantoin (4)</v>
      </c>
      <c r="H8" s="2" t="str">
        <f ca="1">'Dosing Plate'!G7</f>
        <v>5,5'-Diphenylhydantoin (4)</v>
      </c>
      <c r="I8" s="2" t="str">
        <f ca="1">'Dosing Plate'!H7</f>
        <v>5,5'-Diphenylhydantoin (4)</v>
      </c>
      <c r="J8" s="2" t="str">
        <f ca="1">'Dosing Plate'!I7</f>
        <v>5,5'-Diphenylhydantoin (4)</v>
      </c>
      <c r="M8" s="4" t="s">
        <v>94</v>
      </c>
      <c r="N8" s="2" t="str">
        <f>'Dosing Plate'!L7</f>
        <v>Control</v>
      </c>
      <c r="O8" s="31">
        <f ca="1">'Dosing Plate'!M7</f>
        <v>1</v>
      </c>
      <c r="P8" s="31">
        <f ca="1">'Dosing Plate'!N7</f>
        <v>3</v>
      </c>
      <c r="Q8" s="31">
        <f ca="1">'Dosing Plate'!O7</f>
        <v>10</v>
      </c>
      <c r="R8" s="31">
        <f ca="1">'Dosing Plate'!P7</f>
        <v>30</v>
      </c>
      <c r="S8" s="31">
        <f ca="1">'Dosing Plate'!Q7</f>
        <v>100</v>
      </c>
      <c r="T8" s="31">
        <f ca="1">'Dosing Plate'!R7</f>
        <v>300</v>
      </c>
      <c r="U8" s="31">
        <f ca="1">'Dosing Plate'!S7</f>
        <v>1000</v>
      </c>
      <c r="W8" s="4"/>
      <c r="AF8" s="6"/>
    </row>
    <row r="9" spans="1:49" x14ac:dyDescent="0.3">
      <c r="B9" s="4" t="s">
        <v>95</v>
      </c>
      <c r="C9" s="2" t="str">
        <f>'Dosing Plate'!B8</f>
        <v>PICRO</v>
      </c>
      <c r="D9" s="2" t="str">
        <f ca="1">'Dosing Plate'!C8</f>
        <v>Caffeine (18)</v>
      </c>
      <c r="E9" s="2" t="str">
        <f ca="1">'Dosing Plate'!D8</f>
        <v>Caffeine (18)</v>
      </c>
      <c r="F9" s="2" t="str">
        <f ca="1">'Dosing Plate'!E8</f>
        <v>Caffeine (18)</v>
      </c>
      <c r="G9" s="2" t="str">
        <f ca="1">'Dosing Plate'!F8</f>
        <v>Caffeine (18)</v>
      </c>
      <c r="H9" s="2" t="str">
        <f ca="1">'Dosing Plate'!G8</f>
        <v>Caffeine (18)</v>
      </c>
      <c r="I9" s="2" t="str">
        <f ca="1">'Dosing Plate'!H8</f>
        <v>Caffeine (18)</v>
      </c>
      <c r="J9" s="2" t="str">
        <f ca="1">'Dosing Plate'!I8</f>
        <v>Caffeine (18)</v>
      </c>
      <c r="M9" s="4" t="s">
        <v>95</v>
      </c>
      <c r="N9" s="2">
        <f>'Dosing Plate'!L8</f>
        <v>1</v>
      </c>
      <c r="O9" s="31">
        <f ca="1">'Dosing Plate'!M8</f>
        <v>0.1</v>
      </c>
      <c r="P9" s="31">
        <f ca="1">'Dosing Plate'!N8</f>
        <v>0.3</v>
      </c>
      <c r="Q9" s="31">
        <f ca="1">'Dosing Plate'!O8</f>
        <v>1</v>
      </c>
      <c r="R9" s="31">
        <f ca="1">'Dosing Plate'!P8</f>
        <v>3</v>
      </c>
      <c r="S9" s="31">
        <f ca="1">'Dosing Plate'!Q8</f>
        <v>10</v>
      </c>
      <c r="T9" s="31">
        <f ca="1">'Dosing Plate'!R8</f>
        <v>30</v>
      </c>
      <c r="U9" s="31">
        <f ca="1">'Dosing Plate'!S8</f>
        <v>100</v>
      </c>
      <c r="W9" s="4"/>
      <c r="AF9" s="6"/>
    </row>
    <row r="10" spans="1:49" x14ac:dyDescent="0.3">
      <c r="B10" s="4" t="s">
        <v>96</v>
      </c>
      <c r="C10" s="2" t="str">
        <f>'Dosing Plate'!B9</f>
        <v>TTX</v>
      </c>
      <c r="D10" s="2" t="str">
        <f ca="1">'Dosing Plate'!C9</f>
        <v>Dexamethasone (17)</v>
      </c>
      <c r="E10" s="2" t="str">
        <f ca="1">'Dosing Plate'!D9</f>
        <v>Dexamethasone (17)</v>
      </c>
      <c r="F10" s="2" t="str">
        <f ca="1">'Dosing Plate'!E9</f>
        <v>Dexamethasone (17)</v>
      </c>
      <c r="G10" s="2" t="str">
        <f ca="1">'Dosing Plate'!F9</f>
        <v>Dexamethasone (17)</v>
      </c>
      <c r="H10" s="2" t="str">
        <f ca="1">'Dosing Plate'!G9</f>
        <v>Dexamethasone (17)</v>
      </c>
      <c r="I10" s="2" t="str">
        <f ca="1">'Dosing Plate'!H9</f>
        <v>Dexamethasone (17)</v>
      </c>
      <c r="J10" s="2" t="str">
        <f ca="1">'Dosing Plate'!I9</f>
        <v>Dexamethasone (17)</v>
      </c>
      <c r="M10" s="4" t="s">
        <v>96</v>
      </c>
      <c r="N10" s="2">
        <f>'Dosing Plate'!L9</f>
        <v>25</v>
      </c>
      <c r="O10" s="31">
        <f ca="1">'Dosing Plate'!M9</f>
        <v>0.1</v>
      </c>
      <c r="P10" s="31">
        <f ca="1">'Dosing Plate'!N9</f>
        <v>0.3</v>
      </c>
      <c r="Q10" s="31">
        <f ca="1">'Dosing Plate'!O9</f>
        <v>1</v>
      </c>
      <c r="R10" s="31">
        <f ca="1">'Dosing Plate'!P9</f>
        <v>3</v>
      </c>
      <c r="S10" s="31">
        <f ca="1">'Dosing Plate'!Q9</f>
        <v>10</v>
      </c>
      <c r="T10" s="31">
        <f ca="1">'Dosing Plate'!R9</f>
        <v>30</v>
      </c>
      <c r="U10" s="31">
        <f ca="1">'Dosing Plate'!S9</f>
        <v>100</v>
      </c>
      <c r="W10" s="4"/>
      <c r="AF10" s="6"/>
    </row>
    <row r="11" spans="1:49" x14ac:dyDescent="0.3">
      <c r="B11" s="4" t="s">
        <v>97</v>
      </c>
      <c r="C11" s="2" t="str">
        <f>'Dosing Plate'!B10</f>
        <v>Media</v>
      </c>
      <c r="D11" s="2" t="str">
        <f ca="1">'Dosing Plate'!C10</f>
        <v>Maneb (38)</v>
      </c>
      <c r="E11" s="2" t="str">
        <f ca="1">'Dosing Plate'!D10</f>
        <v>Maneb (38)</v>
      </c>
      <c r="F11" s="2" t="str">
        <f ca="1">'Dosing Plate'!E10</f>
        <v>Maneb (38)</v>
      </c>
      <c r="G11" s="2" t="str">
        <f ca="1">'Dosing Plate'!F10</f>
        <v>Maneb (38)</v>
      </c>
      <c r="H11" s="2" t="str">
        <f ca="1">'Dosing Plate'!G10</f>
        <v>Maneb (38)</v>
      </c>
      <c r="I11" s="2" t="str">
        <f ca="1">'Dosing Plate'!H10</f>
        <v>Maneb (38)</v>
      </c>
      <c r="J11" s="2" t="str">
        <f ca="1">'Dosing Plate'!I10</f>
        <v>Maneb (38)</v>
      </c>
      <c r="M11" s="4" t="s">
        <v>97</v>
      </c>
      <c r="N11" s="2">
        <f>'Dosing Plate'!L10</f>
        <v>0</v>
      </c>
      <c r="O11" s="31">
        <f ca="1">'Dosing Plate'!M10</f>
        <v>9.9999999999999985E-3</v>
      </c>
      <c r="P11" s="31">
        <f ca="1">'Dosing Plate'!N10</f>
        <v>0.03</v>
      </c>
      <c r="Q11" s="31">
        <f ca="1">'Dosing Plate'!O10</f>
        <v>0.1</v>
      </c>
      <c r="R11" s="31">
        <f ca="1">'Dosing Plate'!P10</f>
        <v>0.3</v>
      </c>
      <c r="S11" s="31">
        <f ca="1">'Dosing Plate'!Q10</f>
        <v>1</v>
      </c>
      <c r="T11" s="31">
        <f ca="1">'Dosing Plate'!R10</f>
        <v>3</v>
      </c>
      <c r="U11" s="31">
        <f ca="1">'Dosing Plate'!S10</f>
        <v>10</v>
      </c>
      <c r="W11" s="4"/>
      <c r="AF11" s="6"/>
    </row>
    <row r="12" spans="1:49" x14ac:dyDescent="0.3">
      <c r="C12" s="1"/>
      <c r="D12" s="1"/>
      <c r="E12" s="1"/>
      <c r="F12" s="1"/>
      <c r="G12" s="1"/>
      <c r="H12" s="1"/>
      <c r="I12" s="1"/>
      <c r="J12" s="1"/>
      <c r="N12" s="1"/>
      <c r="O12" s="1"/>
      <c r="P12" s="1"/>
      <c r="Q12" s="1"/>
      <c r="R12" s="1"/>
      <c r="S12" s="1"/>
      <c r="T12" s="1"/>
      <c r="U12" s="1"/>
    </row>
    <row r="13" spans="1:49" ht="31.5" customHeight="1" x14ac:dyDescent="0.5">
      <c r="A13" s="3" t="s">
        <v>98</v>
      </c>
      <c r="B13" t="str">
        <f t="shared" ref="B13:I13" si="0">C6</f>
        <v>DMSO</v>
      </c>
      <c r="C13" t="str">
        <f t="shared" ca="1" si="0"/>
        <v>6-PPD</v>
      </c>
      <c r="D13" t="str">
        <f t="shared" ca="1" si="0"/>
        <v>6-PPD</v>
      </c>
      <c r="E13" t="str">
        <f t="shared" ca="1" si="0"/>
        <v>6-PPD</v>
      </c>
      <c r="F13" t="str">
        <f t="shared" ca="1" si="0"/>
        <v>6-PPD</v>
      </c>
      <c r="G13" t="str">
        <f t="shared" ca="1" si="0"/>
        <v>6-PPD</v>
      </c>
      <c r="H13" t="str">
        <f t="shared" ca="1" si="0"/>
        <v>6-PPD</v>
      </c>
      <c r="I13" t="str">
        <f t="shared" ca="1" si="0"/>
        <v>6-PPD</v>
      </c>
      <c r="J13" t="str">
        <f t="shared" ref="J13:Q13" si="1">C7</f>
        <v>DMSO</v>
      </c>
      <c r="K13" t="str">
        <f t="shared" ca="1" si="1"/>
        <v>6-PPD Quinone</v>
      </c>
      <c r="L13" t="str">
        <f t="shared" ca="1" si="1"/>
        <v>6-PPD Quinone</v>
      </c>
      <c r="M13" t="str">
        <f t="shared" ca="1" si="1"/>
        <v>6-PPD Quinone</v>
      </c>
      <c r="N13" t="str">
        <f t="shared" ca="1" si="1"/>
        <v>6-PPD Quinone</v>
      </c>
      <c r="O13" t="str">
        <f t="shared" ca="1" si="1"/>
        <v>6-PPD Quinone</v>
      </c>
      <c r="P13" t="str">
        <f t="shared" ca="1" si="1"/>
        <v>6-PPD Quinone</v>
      </c>
      <c r="Q13" t="str">
        <f t="shared" ca="1" si="1"/>
        <v>6-PPD Quinone</v>
      </c>
      <c r="R13" t="str">
        <f t="shared" ref="R13:Y13" si="2">C8</f>
        <v>DMSO</v>
      </c>
      <c r="S13" t="str">
        <f t="shared" ca="1" si="2"/>
        <v>5,5'-Diphenylhydantoin (4)</v>
      </c>
      <c r="T13" t="str">
        <f t="shared" ca="1" si="2"/>
        <v>5,5'-Diphenylhydantoin (4)</v>
      </c>
      <c r="U13" t="str">
        <f t="shared" ca="1" si="2"/>
        <v>5,5'-Diphenylhydantoin (4)</v>
      </c>
      <c r="V13" t="str">
        <f t="shared" ca="1" si="2"/>
        <v>5,5'-Diphenylhydantoin (4)</v>
      </c>
      <c r="W13" t="str">
        <f t="shared" ca="1" si="2"/>
        <v>5,5'-Diphenylhydantoin (4)</v>
      </c>
      <c r="X13" t="str">
        <f t="shared" ca="1" si="2"/>
        <v>5,5'-Diphenylhydantoin (4)</v>
      </c>
      <c r="Y13" t="str">
        <f t="shared" ca="1" si="2"/>
        <v>5,5'-Diphenylhydantoin (4)</v>
      </c>
      <c r="Z13" t="str">
        <f t="shared" ref="Z13:AG13" si="3">C9</f>
        <v>PICRO</v>
      </c>
      <c r="AA13" t="str">
        <f t="shared" ca="1" si="3"/>
        <v>Caffeine (18)</v>
      </c>
      <c r="AB13" t="str">
        <f t="shared" ca="1" si="3"/>
        <v>Caffeine (18)</v>
      </c>
      <c r="AC13" t="str">
        <f t="shared" ca="1" si="3"/>
        <v>Caffeine (18)</v>
      </c>
      <c r="AD13" t="str">
        <f t="shared" ca="1" si="3"/>
        <v>Caffeine (18)</v>
      </c>
      <c r="AE13" t="str">
        <f t="shared" ca="1" si="3"/>
        <v>Caffeine (18)</v>
      </c>
      <c r="AF13" t="str">
        <f t="shared" ca="1" si="3"/>
        <v>Caffeine (18)</v>
      </c>
      <c r="AG13" t="str">
        <f t="shared" ca="1" si="3"/>
        <v>Caffeine (18)</v>
      </c>
      <c r="AH13" t="str">
        <f t="shared" ref="AH13:AO13" si="4">C10</f>
        <v>TTX</v>
      </c>
      <c r="AI13" t="str">
        <f t="shared" ca="1" si="4"/>
        <v>Dexamethasone (17)</v>
      </c>
      <c r="AJ13" t="str">
        <f t="shared" ca="1" si="4"/>
        <v>Dexamethasone (17)</v>
      </c>
      <c r="AK13" t="str">
        <f t="shared" ca="1" si="4"/>
        <v>Dexamethasone (17)</v>
      </c>
      <c r="AL13" t="str">
        <f t="shared" ca="1" si="4"/>
        <v>Dexamethasone (17)</v>
      </c>
      <c r="AM13" t="str">
        <f t="shared" ca="1" si="4"/>
        <v>Dexamethasone (17)</v>
      </c>
      <c r="AN13" t="str">
        <f t="shared" ca="1" si="4"/>
        <v>Dexamethasone (17)</v>
      </c>
      <c r="AO13" t="str">
        <f t="shared" ca="1" si="4"/>
        <v>Dexamethasone (17)</v>
      </c>
      <c r="AP13" t="str">
        <f t="shared" ref="AP13:AW13" si="5">C11</f>
        <v>Media</v>
      </c>
      <c r="AQ13" t="str">
        <f t="shared" ca="1" si="5"/>
        <v>Maneb (38)</v>
      </c>
      <c r="AR13" t="str">
        <f t="shared" ca="1" si="5"/>
        <v>Maneb (38)</v>
      </c>
      <c r="AS13" t="str">
        <f t="shared" ca="1" si="5"/>
        <v>Maneb (38)</v>
      </c>
      <c r="AT13" t="str">
        <f t="shared" ca="1" si="5"/>
        <v>Maneb (38)</v>
      </c>
      <c r="AU13" t="str">
        <f t="shared" ca="1" si="5"/>
        <v>Maneb (38)</v>
      </c>
      <c r="AV13" t="str">
        <f t="shared" ca="1" si="5"/>
        <v>Maneb (38)</v>
      </c>
      <c r="AW13" t="str">
        <f t="shared" ca="1" si="5"/>
        <v>Maneb (38)</v>
      </c>
    </row>
    <row r="14" spans="1:49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  <c r="AT14" t="s">
        <v>45</v>
      </c>
      <c r="AU14" t="s">
        <v>46</v>
      </c>
      <c r="AV14" t="s">
        <v>47</v>
      </c>
      <c r="AW14" t="s">
        <v>48</v>
      </c>
    </row>
    <row r="15" spans="1:49" x14ac:dyDescent="0.3">
      <c r="A15" t="s">
        <v>49</v>
      </c>
      <c r="B15" t="str">
        <f>N6</f>
        <v>Control</v>
      </c>
      <c r="C15" s="28">
        <f t="shared" ref="C15:I15" ca="1" si="6">O6</f>
        <v>0.03</v>
      </c>
      <c r="D15" s="28">
        <f t="shared" ca="1" si="6"/>
        <v>0.1</v>
      </c>
      <c r="E15" s="28">
        <f t="shared" ca="1" si="6"/>
        <v>0.3</v>
      </c>
      <c r="F15" s="28">
        <f t="shared" ca="1" si="6"/>
        <v>1</v>
      </c>
      <c r="G15" s="28">
        <f t="shared" ca="1" si="6"/>
        <v>3</v>
      </c>
      <c r="H15" s="28">
        <f t="shared" ca="1" si="6"/>
        <v>10</v>
      </c>
      <c r="I15" s="28">
        <f t="shared" ca="1" si="6"/>
        <v>30</v>
      </c>
      <c r="J15" t="str">
        <f>N7</f>
        <v>Control</v>
      </c>
      <c r="K15" s="28">
        <f t="shared" ref="K15:Q15" ca="1" si="7">O7</f>
        <v>8.8812923118171475E-3</v>
      </c>
      <c r="L15" s="28">
        <f t="shared" ca="1" si="7"/>
        <v>2.960430770605716E-2</v>
      </c>
      <c r="M15" s="28">
        <f t="shared" ca="1" si="7"/>
        <v>8.8812923118171488E-2</v>
      </c>
      <c r="N15" s="28">
        <f t="shared" ca="1" si="7"/>
        <v>0.29604307706057159</v>
      </c>
      <c r="O15" s="28">
        <f t="shared" ca="1" si="7"/>
        <v>0.88812923118171472</v>
      </c>
      <c r="P15" s="28">
        <f t="shared" ca="1" si="7"/>
        <v>2.9604307706057158</v>
      </c>
      <c r="Q15" s="28">
        <f t="shared" ca="1" si="7"/>
        <v>8.8812923118171465</v>
      </c>
      <c r="R15" t="str">
        <f>N8</f>
        <v>Control</v>
      </c>
      <c r="S15" s="28">
        <f t="shared" ref="S15:Y15" ca="1" si="8">O8</f>
        <v>1</v>
      </c>
      <c r="T15" s="28">
        <f t="shared" ca="1" si="8"/>
        <v>3</v>
      </c>
      <c r="U15" s="28">
        <f t="shared" ca="1" si="8"/>
        <v>10</v>
      </c>
      <c r="V15" s="28">
        <f t="shared" ca="1" si="8"/>
        <v>30</v>
      </c>
      <c r="W15" s="28">
        <f t="shared" ca="1" si="8"/>
        <v>100</v>
      </c>
      <c r="X15" s="28">
        <f t="shared" ca="1" si="8"/>
        <v>300</v>
      </c>
      <c r="Y15" s="28">
        <f t="shared" ca="1" si="8"/>
        <v>1000</v>
      </c>
      <c r="Z15">
        <f>N9</f>
        <v>1</v>
      </c>
      <c r="AA15">
        <f t="shared" ref="AA15:AG15" ca="1" si="9">O9</f>
        <v>0.1</v>
      </c>
      <c r="AB15">
        <f t="shared" ca="1" si="9"/>
        <v>0.3</v>
      </c>
      <c r="AC15">
        <f t="shared" ca="1" si="9"/>
        <v>1</v>
      </c>
      <c r="AD15">
        <f t="shared" ca="1" si="9"/>
        <v>3</v>
      </c>
      <c r="AE15">
        <f t="shared" ca="1" si="9"/>
        <v>10</v>
      </c>
      <c r="AF15">
        <f t="shared" ca="1" si="9"/>
        <v>30</v>
      </c>
      <c r="AG15">
        <f t="shared" ca="1" si="9"/>
        <v>100</v>
      </c>
      <c r="AH15">
        <f>N10</f>
        <v>25</v>
      </c>
      <c r="AI15" s="28">
        <f t="shared" ref="AI15:AO15" ca="1" si="10">O10</f>
        <v>0.1</v>
      </c>
      <c r="AJ15" s="28">
        <f t="shared" ca="1" si="10"/>
        <v>0.3</v>
      </c>
      <c r="AK15" s="28">
        <f t="shared" ca="1" si="10"/>
        <v>1</v>
      </c>
      <c r="AL15" s="28">
        <f t="shared" ca="1" si="10"/>
        <v>3</v>
      </c>
      <c r="AM15" s="28">
        <f t="shared" ca="1" si="10"/>
        <v>10</v>
      </c>
      <c r="AN15" s="28">
        <f t="shared" ca="1" si="10"/>
        <v>30</v>
      </c>
      <c r="AO15" s="28">
        <f t="shared" ca="1" si="10"/>
        <v>100</v>
      </c>
      <c r="AP15">
        <f>N11</f>
        <v>0</v>
      </c>
      <c r="AQ15" s="28">
        <f t="shared" ref="AQ15:AW15" ca="1" si="11">O11</f>
        <v>9.9999999999999985E-3</v>
      </c>
      <c r="AR15" s="28">
        <f t="shared" ca="1" si="11"/>
        <v>0.03</v>
      </c>
      <c r="AS15" s="28">
        <f t="shared" ca="1" si="11"/>
        <v>0.1</v>
      </c>
      <c r="AT15" s="28">
        <f t="shared" ca="1" si="11"/>
        <v>0.3</v>
      </c>
      <c r="AU15" s="28">
        <f t="shared" ca="1" si="11"/>
        <v>1</v>
      </c>
      <c r="AV15" s="28">
        <f t="shared" ca="1" si="11"/>
        <v>3</v>
      </c>
      <c r="AW15" s="28">
        <f t="shared" ca="1" si="11"/>
        <v>10</v>
      </c>
    </row>
    <row r="16" spans="1:49" s="46" customFormat="1" x14ac:dyDescent="0.3">
      <c r="A16" s="46" t="s">
        <v>50</v>
      </c>
      <c r="B16" s="46">
        <v>60006</v>
      </c>
      <c r="C16" s="46">
        <v>69173</v>
      </c>
      <c r="D16" s="46">
        <v>73612</v>
      </c>
      <c r="E16" s="46">
        <v>80401</v>
      </c>
      <c r="F16" s="46">
        <v>71761</v>
      </c>
      <c r="G16" s="46">
        <v>78921</v>
      </c>
      <c r="H16" s="46">
        <v>74066</v>
      </c>
      <c r="I16" s="46">
        <v>90614</v>
      </c>
      <c r="J16" s="46">
        <v>55333</v>
      </c>
      <c r="K16" s="46">
        <v>71748</v>
      </c>
      <c r="L16" s="46">
        <v>53993</v>
      </c>
      <c r="M16" s="46">
        <v>61810</v>
      </c>
      <c r="N16" s="46">
        <v>74777</v>
      </c>
      <c r="O16" s="46">
        <v>39348</v>
      </c>
      <c r="P16" s="46">
        <v>62518</v>
      </c>
      <c r="Q16" s="46">
        <v>83951</v>
      </c>
      <c r="R16" s="46">
        <v>41475</v>
      </c>
      <c r="S16" s="46">
        <v>41131</v>
      </c>
      <c r="T16" s="46">
        <v>53238</v>
      </c>
      <c r="U16" s="46">
        <v>60642</v>
      </c>
      <c r="V16" s="46">
        <v>49516</v>
      </c>
      <c r="W16" s="46">
        <v>50900</v>
      </c>
      <c r="X16" s="46">
        <v>48426</v>
      </c>
      <c r="Y16" s="46">
        <v>47513</v>
      </c>
      <c r="Z16" s="46">
        <v>40610</v>
      </c>
      <c r="AA16" s="46">
        <v>31123</v>
      </c>
      <c r="AB16" s="46">
        <v>31424</v>
      </c>
      <c r="AC16" s="46">
        <v>41001</v>
      </c>
      <c r="AD16" s="46">
        <v>40571</v>
      </c>
      <c r="AE16" s="46">
        <v>39403</v>
      </c>
      <c r="AF16" s="46">
        <v>45377</v>
      </c>
      <c r="AG16" s="46">
        <v>35509</v>
      </c>
      <c r="AH16" s="46">
        <v>67403</v>
      </c>
      <c r="AI16" s="46">
        <v>37148</v>
      </c>
      <c r="AJ16" s="46">
        <v>39243</v>
      </c>
      <c r="AK16" s="46">
        <v>64993</v>
      </c>
      <c r="AL16" s="46">
        <v>98371</v>
      </c>
      <c r="AM16" s="46">
        <v>29769</v>
      </c>
      <c r="AN16" s="46">
        <v>20028</v>
      </c>
      <c r="AO16" s="46">
        <v>0</v>
      </c>
      <c r="AP16" s="46">
        <v>36465</v>
      </c>
      <c r="AQ16" s="46">
        <v>50363</v>
      </c>
      <c r="AR16" s="46">
        <v>58797</v>
      </c>
      <c r="AS16" s="46">
        <v>66080</v>
      </c>
      <c r="AT16" s="46">
        <v>86094</v>
      </c>
      <c r="AU16" s="46">
        <v>65487</v>
      </c>
      <c r="AV16" s="46">
        <v>7306</v>
      </c>
      <c r="AW16" s="46">
        <v>14795</v>
      </c>
    </row>
    <row r="17" spans="1:49" s="46" customFormat="1" x14ac:dyDescent="0.3">
      <c r="A17" s="46" t="s">
        <v>51</v>
      </c>
      <c r="B17" s="46">
        <v>1.562819</v>
      </c>
      <c r="C17" s="46">
        <v>1.8015680000000001</v>
      </c>
      <c r="D17" s="46">
        <v>1.917179</v>
      </c>
      <c r="E17" s="46">
        <v>2.0939939999999999</v>
      </c>
      <c r="F17" s="46">
        <v>1.8689709999999999</v>
      </c>
      <c r="G17" s="46">
        <v>2.0554480000000002</v>
      </c>
      <c r="H17" s="46">
        <v>1.929003</v>
      </c>
      <c r="I17" s="46">
        <v>2.359985</v>
      </c>
      <c r="J17" s="46">
        <v>1.441114</v>
      </c>
      <c r="K17" s="46">
        <v>1.8686320000000001</v>
      </c>
      <c r="L17" s="46">
        <v>1.4062140000000001</v>
      </c>
      <c r="M17" s="46">
        <v>1.6098030000000001</v>
      </c>
      <c r="N17" s="46">
        <v>1.9475210000000001</v>
      </c>
      <c r="O17" s="46">
        <v>1.024794</v>
      </c>
      <c r="P17" s="46">
        <v>1.6282430000000001</v>
      </c>
      <c r="Q17" s="46">
        <v>2.1864520000000001</v>
      </c>
      <c r="R17" s="46">
        <v>1.0801909999999999</v>
      </c>
      <c r="S17" s="46">
        <v>1.071231</v>
      </c>
      <c r="T17" s="46">
        <v>1.3865510000000001</v>
      </c>
      <c r="U17" s="46">
        <v>1.579383</v>
      </c>
      <c r="V17" s="46">
        <v>1.289614</v>
      </c>
      <c r="W17" s="46">
        <v>1.3256589999999999</v>
      </c>
      <c r="X17" s="46">
        <v>1.261225</v>
      </c>
      <c r="Y17" s="46">
        <v>1.237447</v>
      </c>
      <c r="Z17" s="46">
        <v>1.0576620000000001</v>
      </c>
      <c r="AA17" s="46">
        <v>0.81057900000000005</v>
      </c>
      <c r="AB17" s="46">
        <v>0.81841900000000001</v>
      </c>
      <c r="AC17" s="46">
        <v>1.0678460000000001</v>
      </c>
      <c r="AD17" s="46">
        <v>1.0566469999999999</v>
      </c>
      <c r="AE17" s="46">
        <v>1.026227</v>
      </c>
      <c r="AF17" s="46">
        <v>1.181816</v>
      </c>
      <c r="AG17" s="46">
        <v>0.92481000000000002</v>
      </c>
      <c r="AH17" s="46">
        <v>1.7554689999999999</v>
      </c>
      <c r="AI17" s="46">
        <v>0.96749700000000005</v>
      </c>
      <c r="AJ17" s="46">
        <v>1.02206</v>
      </c>
      <c r="AK17" s="46">
        <v>1.6927019999999999</v>
      </c>
      <c r="AL17" s="46">
        <v>2.5620120000000002</v>
      </c>
      <c r="AM17" s="46">
        <v>0.77531499999999998</v>
      </c>
      <c r="AN17" s="46">
        <v>0.521617</v>
      </c>
      <c r="AO17" s="46">
        <v>0</v>
      </c>
      <c r="AP17" s="46">
        <v>0.949708</v>
      </c>
      <c r="AQ17" s="46">
        <v>1.3116730000000001</v>
      </c>
      <c r="AR17" s="46">
        <v>1.531331</v>
      </c>
      <c r="AS17" s="46">
        <v>1.7210129999999999</v>
      </c>
      <c r="AT17" s="46">
        <v>2.2422650000000002</v>
      </c>
      <c r="AU17" s="46">
        <v>1.705568</v>
      </c>
      <c r="AV17" s="46">
        <v>0.19028</v>
      </c>
      <c r="AW17" s="46">
        <v>0.38532699999999998</v>
      </c>
    </row>
    <row r="18" spans="1:49" s="46" customFormat="1" x14ac:dyDescent="0.3">
      <c r="A18" s="46" t="s">
        <v>52</v>
      </c>
      <c r="B18" s="46">
        <v>15</v>
      </c>
      <c r="C18" s="46">
        <v>16</v>
      </c>
      <c r="D18" s="46">
        <v>16</v>
      </c>
      <c r="E18" s="46">
        <v>16</v>
      </c>
      <c r="F18" s="46">
        <v>16</v>
      </c>
      <c r="G18" s="46">
        <v>16</v>
      </c>
      <c r="H18" s="46">
        <v>16</v>
      </c>
      <c r="I18" s="46">
        <v>16</v>
      </c>
      <c r="J18" s="46">
        <v>16</v>
      </c>
      <c r="K18" s="46">
        <v>16</v>
      </c>
      <c r="L18" s="46">
        <v>16</v>
      </c>
      <c r="M18" s="46">
        <v>16</v>
      </c>
      <c r="N18" s="46">
        <v>16</v>
      </c>
      <c r="O18" s="46">
        <v>16</v>
      </c>
      <c r="P18" s="46">
        <v>16</v>
      </c>
      <c r="Q18" s="46">
        <v>16</v>
      </c>
      <c r="R18" s="46">
        <v>16</v>
      </c>
      <c r="S18" s="46">
        <v>16</v>
      </c>
      <c r="T18" s="46">
        <v>16</v>
      </c>
      <c r="U18" s="46">
        <v>16</v>
      </c>
      <c r="V18" s="46">
        <v>16</v>
      </c>
      <c r="W18" s="46">
        <v>16</v>
      </c>
      <c r="X18" s="46">
        <v>16</v>
      </c>
      <c r="Y18" s="46">
        <v>16</v>
      </c>
      <c r="Z18" s="46">
        <v>16</v>
      </c>
      <c r="AA18" s="46">
        <v>16</v>
      </c>
      <c r="AB18" s="46">
        <v>16</v>
      </c>
      <c r="AC18" s="46">
        <v>13</v>
      </c>
      <c r="AD18" s="46">
        <v>14</v>
      </c>
      <c r="AE18" s="46">
        <v>15</v>
      </c>
      <c r="AF18" s="46">
        <v>13</v>
      </c>
      <c r="AG18" s="46">
        <v>13</v>
      </c>
      <c r="AH18" s="46">
        <v>16</v>
      </c>
      <c r="AI18" s="46">
        <v>15</v>
      </c>
      <c r="AJ18" s="46">
        <v>16</v>
      </c>
      <c r="AK18" s="46">
        <v>15</v>
      </c>
      <c r="AL18" s="46">
        <v>16</v>
      </c>
      <c r="AM18" s="46">
        <v>7</v>
      </c>
      <c r="AN18" s="46">
        <v>5</v>
      </c>
      <c r="AO18" s="46">
        <v>0</v>
      </c>
      <c r="AP18" s="46">
        <v>16</v>
      </c>
      <c r="AQ18" s="46">
        <v>16</v>
      </c>
      <c r="AR18" s="46">
        <v>16</v>
      </c>
      <c r="AS18" s="46">
        <v>16</v>
      </c>
      <c r="AT18" s="46">
        <v>16</v>
      </c>
      <c r="AU18" s="46">
        <v>12</v>
      </c>
      <c r="AV18" s="46">
        <v>3</v>
      </c>
      <c r="AW18" s="46">
        <v>4</v>
      </c>
    </row>
    <row r="19" spans="1:49" s="46" customFormat="1" x14ac:dyDescent="0.3">
      <c r="A19" s="46" t="s">
        <v>53</v>
      </c>
      <c r="B19" s="46">
        <v>1.662507</v>
      </c>
      <c r="C19" s="46">
        <v>1.8015680000000001</v>
      </c>
      <c r="D19" s="46">
        <v>1.917179</v>
      </c>
      <c r="E19" s="46">
        <v>2.0939939999999999</v>
      </c>
      <c r="F19" s="46">
        <v>1.8689709999999999</v>
      </c>
      <c r="G19" s="46">
        <v>2.0554480000000002</v>
      </c>
      <c r="H19" s="46">
        <v>1.929003</v>
      </c>
      <c r="I19" s="46">
        <v>2.359985</v>
      </c>
      <c r="J19" s="46">
        <v>1.441114</v>
      </c>
      <c r="K19" s="46">
        <v>1.8686320000000001</v>
      </c>
      <c r="L19" s="46">
        <v>1.4062140000000001</v>
      </c>
      <c r="M19" s="46">
        <v>1.6098030000000001</v>
      </c>
      <c r="N19" s="46">
        <v>1.9475210000000001</v>
      </c>
      <c r="O19" s="46">
        <v>1.024794</v>
      </c>
      <c r="P19" s="46">
        <v>1.6282430000000001</v>
      </c>
      <c r="Q19" s="46">
        <v>2.1864520000000001</v>
      </c>
      <c r="R19" s="46">
        <v>1.0801909999999999</v>
      </c>
      <c r="S19" s="46">
        <v>1.071231</v>
      </c>
      <c r="T19" s="46">
        <v>1.3865510000000001</v>
      </c>
      <c r="U19" s="46">
        <v>1.579383</v>
      </c>
      <c r="V19" s="46">
        <v>1.289614</v>
      </c>
      <c r="W19" s="46">
        <v>1.3256589999999999</v>
      </c>
      <c r="X19" s="46">
        <v>1.261225</v>
      </c>
      <c r="Y19" s="46">
        <v>1.237447</v>
      </c>
      <c r="Z19" s="46">
        <v>1.0576620000000001</v>
      </c>
      <c r="AA19" s="46">
        <v>0.81057900000000005</v>
      </c>
      <c r="AB19" s="46">
        <v>0.81841900000000001</v>
      </c>
      <c r="AC19" s="46">
        <v>1.3142389999999999</v>
      </c>
      <c r="AD19" s="46">
        <v>1.2075959999999999</v>
      </c>
      <c r="AE19" s="46">
        <v>1.0946419999999999</v>
      </c>
      <c r="AF19" s="46">
        <v>1.4544459999999999</v>
      </c>
      <c r="AG19" s="46">
        <v>1.138228</v>
      </c>
      <c r="AH19" s="46">
        <v>1.7554689999999999</v>
      </c>
      <c r="AI19" s="46">
        <v>1.027385</v>
      </c>
      <c r="AJ19" s="46">
        <v>1.02206</v>
      </c>
      <c r="AK19" s="46">
        <v>1.8055490000000001</v>
      </c>
      <c r="AL19" s="46">
        <v>2.5620120000000002</v>
      </c>
      <c r="AM19" s="46">
        <v>1.77203</v>
      </c>
      <c r="AN19" s="46">
        <v>1.6689240000000001</v>
      </c>
      <c r="AP19" s="46">
        <v>0.949708</v>
      </c>
      <c r="AQ19" s="46">
        <v>1.3116730000000001</v>
      </c>
      <c r="AR19" s="46">
        <v>1.531331</v>
      </c>
      <c r="AS19" s="46">
        <v>1.7210129999999999</v>
      </c>
      <c r="AT19" s="46">
        <v>2.2422650000000002</v>
      </c>
      <c r="AU19" s="46">
        <v>2.2740559999999999</v>
      </c>
      <c r="AV19" s="46">
        <v>1.013161</v>
      </c>
      <c r="AW19" s="46">
        <v>1.5413060000000001</v>
      </c>
    </row>
    <row r="20" spans="1:49" s="46" customFormat="1" x14ac:dyDescent="0.3">
      <c r="A20" s="46" t="s">
        <v>117</v>
      </c>
      <c r="B20" s="46">
        <v>6.2186209999999997</v>
      </c>
      <c r="C20" s="46">
        <v>5.158296</v>
      </c>
      <c r="D20" s="46">
        <v>5.8176379999999996</v>
      </c>
      <c r="E20" s="46">
        <v>7.0289419999999998</v>
      </c>
      <c r="F20" s="46">
        <v>6.2894670000000001</v>
      </c>
      <c r="G20" s="46">
        <v>5.9362069999999996</v>
      </c>
      <c r="H20" s="46">
        <v>5.7561609999999996</v>
      </c>
      <c r="I20" s="46">
        <v>8.2203850000000003</v>
      </c>
      <c r="J20" s="46">
        <v>6.7913110000000003</v>
      </c>
      <c r="K20" s="46">
        <v>5.5937999999999999</v>
      </c>
      <c r="L20" s="46">
        <v>7.1707689999999999</v>
      </c>
      <c r="M20" s="46">
        <v>6.6140220000000003</v>
      </c>
      <c r="N20" s="46">
        <v>6.1570179999999999</v>
      </c>
      <c r="O20" s="46">
        <v>8.7867580000000007</v>
      </c>
      <c r="P20" s="46">
        <v>6.7410540000000001</v>
      </c>
      <c r="Q20" s="46">
        <v>5.9747620000000001</v>
      </c>
      <c r="R20" s="46">
        <v>6.7181280000000001</v>
      </c>
      <c r="S20" s="46">
        <v>8.6473929999999992</v>
      </c>
      <c r="T20" s="46">
        <v>6.8788710000000002</v>
      </c>
      <c r="U20" s="46">
        <v>6.3654590000000004</v>
      </c>
      <c r="V20" s="46">
        <v>9.1442859999999992</v>
      </c>
      <c r="W20" s="46">
        <v>6.9802140000000001</v>
      </c>
      <c r="X20" s="46">
        <v>9.3564819999999997</v>
      </c>
      <c r="Y20" s="46">
        <v>7.8526629999999997</v>
      </c>
      <c r="Z20" s="46">
        <v>6.8715799999999998</v>
      </c>
      <c r="AA20" s="46">
        <v>5.5358330000000002</v>
      </c>
      <c r="AB20" s="46">
        <v>8.67821</v>
      </c>
      <c r="AC20" s="46">
        <v>9.1134450000000005</v>
      </c>
      <c r="AD20" s="46">
        <v>14.277093000000001</v>
      </c>
      <c r="AE20" s="46">
        <v>8.3413459999999997</v>
      </c>
      <c r="AF20" s="46">
        <v>8.1644950000000005</v>
      </c>
      <c r="AG20" s="46">
        <v>7.8648889999999998</v>
      </c>
      <c r="AH20" s="46">
        <v>5.8257750000000001</v>
      </c>
      <c r="AI20" s="46">
        <v>4.8941990000000004</v>
      </c>
      <c r="AJ20" s="46">
        <v>7.6294269999999997</v>
      </c>
      <c r="AK20" s="46">
        <v>7.3551320000000002</v>
      </c>
      <c r="AL20" s="46">
        <v>5.8510229999999996</v>
      </c>
      <c r="AM20" s="46">
        <v>5.3412230000000003</v>
      </c>
      <c r="AN20" s="46">
        <v>8.3780959999999993</v>
      </c>
      <c r="AP20" s="46">
        <v>6.3479979999999996</v>
      </c>
      <c r="AQ20" s="46">
        <v>6.4483439999999996</v>
      </c>
      <c r="AR20" s="46">
        <v>5.8713230000000003</v>
      </c>
      <c r="AS20" s="46">
        <v>5.1839779999999998</v>
      </c>
      <c r="AT20" s="46">
        <v>5.4776470000000002</v>
      </c>
      <c r="AU20" s="46">
        <v>6.7402280000000001</v>
      </c>
      <c r="AV20" s="46">
        <v>5.8442270000000001</v>
      </c>
      <c r="AW20" s="46">
        <v>8.4585679999999996</v>
      </c>
    </row>
    <row r="21" spans="1:49" s="46" customFormat="1" x14ac:dyDescent="0.3">
      <c r="A21" s="46" t="s">
        <v>54</v>
      </c>
      <c r="B21" s="46">
        <v>1428</v>
      </c>
      <c r="C21" s="46">
        <v>1738</v>
      </c>
      <c r="D21" s="46">
        <v>2037</v>
      </c>
      <c r="E21" s="46">
        <v>2449</v>
      </c>
      <c r="F21" s="46">
        <v>2042</v>
      </c>
      <c r="G21" s="46">
        <v>2504</v>
      </c>
      <c r="H21" s="46">
        <v>2521</v>
      </c>
      <c r="I21" s="46">
        <v>2648</v>
      </c>
      <c r="J21" s="46">
        <v>1309</v>
      </c>
      <c r="K21" s="46">
        <v>2498</v>
      </c>
      <c r="L21" s="46">
        <v>1725</v>
      </c>
      <c r="M21" s="46">
        <v>1806</v>
      </c>
      <c r="N21" s="46">
        <v>2410</v>
      </c>
      <c r="O21" s="46">
        <v>1295</v>
      </c>
      <c r="P21" s="46">
        <v>1849</v>
      </c>
      <c r="Q21" s="46">
        <v>1646</v>
      </c>
      <c r="R21" s="46">
        <v>1315</v>
      </c>
      <c r="S21" s="46">
        <v>1312</v>
      </c>
      <c r="T21" s="46">
        <v>1492</v>
      </c>
      <c r="U21" s="46">
        <v>1652</v>
      </c>
      <c r="V21" s="46">
        <v>1147</v>
      </c>
      <c r="W21" s="46">
        <v>1883</v>
      </c>
      <c r="X21" s="46">
        <v>1175</v>
      </c>
      <c r="Y21" s="46">
        <v>1751</v>
      </c>
      <c r="Z21" s="46">
        <v>1401</v>
      </c>
      <c r="AA21" s="46">
        <v>1230</v>
      </c>
      <c r="AB21" s="46">
        <v>976</v>
      </c>
      <c r="AC21" s="46">
        <v>1115</v>
      </c>
      <c r="AD21" s="46">
        <v>1139</v>
      </c>
      <c r="AE21" s="46">
        <v>1226</v>
      </c>
      <c r="AF21" s="46">
        <v>1538</v>
      </c>
      <c r="AG21" s="46">
        <v>1376</v>
      </c>
      <c r="AH21" s="46">
        <v>2210</v>
      </c>
      <c r="AI21" s="46">
        <v>1655</v>
      </c>
      <c r="AJ21" s="46">
        <v>1310</v>
      </c>
      <c r="AK21" s="46">
        <v>2263</v>
      </c>
      <c r="AL21" s="46">
        <v>2534</v>
      </c>
      <c r="AM21" s="46">
        <v>969</v>
      </c>
      <c r="AN21" s="46">
        <v>546</v>
      </c>
      <c r="AO21" s="46">
        <v>0</v>
      </c>
      <c r="AP21" s="46">
        <v>1398</v>
      </c>
      <c r="AQ21" s="46">
        <v>1937</v>
      </c>
      <c r="AR21" s="46">
        <v>2589</v>
      </c>
      <c r="AS21" s="46">
        <v>2129</v>
      </c>
      <c r="AT21" s="46">
        <v>2453</v>
      </c>
      <c r="AU21" s="46">
        <v>1682</v>
      </c>
      <c r="AV21" s="46">
        <v>418</v>
      </c>
      <c r="AW21" s="46">
        <v>553</v>
      </c>
    </row>
    <row r="22" spans="1:49" s="46" customFormat="1" x14ac:dyDescent="0.3">
      <c r="A22" s="46" t="s">
        <v>55</v>
      </c>
      <c r="B22" s="46">
        <v>16</v>
      </c>
      <c r="C22" s="46">
        <v>16</v>
      </c>
      <c r="D22" s="46">
        <v>16</v>
      </c>
      <c r="E22" s="46">
        <v>16</v>
      </c>
      <c r="F22" s="46">
        <v>16</v>
      </c>
      <c r="G22" s="46">
        <v>16</v>
      </c>
      <c r="H22" s="46">
        <v>16</v>
      </c>
      <c r="I22" s="46">
        <v>16</v>
      </c>
      <c r="J22" s="46">
        <v>16</v>
      </c>
      <c r="K22" s="46">
        <v>16</v>
      </c>
      <c r="L22" s="46">
        <v>16</v>
      </c>
      <c r="M22" s="46">
        <v>16</v>
      </c>
      <c r="N22" s="46">
        <v>16</v>
      </c>
      <c r="O22" s="46">
        <v>16</v>
      </c>
      <c r="P22" s="46">
        <v>16</v>
      </c>
      <c r="Q22" s="46">
        <v>16</v>
      </c>
      <c r="R22" s="46">
        <v>16</v>
      </c>
      <c r="S22" s="46">
        <v>16</v>
      </c>
      <c r="T22" s="46">
        <v>16</v>
      </c>
      <c r="U22" s="46">
        <v>16</v>
      </c>
      <c r="V22" s="46">
        <v>16</v>
      </c>
      <c r="W22" s="46">
        <v>16</v>
      </c>
      <c r="X22" s="46">
        <v>16</v>
      </c>
      <c r="Y22" s="46">
        <v>16</v>
      </c>
      <c r="Z22" s="46">
        <v>16</v>
      </c>
      <c r="AA22" s="46">
        <v>16</v>
      </c>
      <c r="AB22" s="46">
        <v>16</v>
      </c>
      <c r="AC22" s="46">
        <v>13</v>
      </c>
      <c r="AD22" s="46">
        <v>14</v>
      </c>
      <c r="AE22" s="46">
        <v>15</v>
      </c>
      <c r="AF22" s="46">
        <v>13</v>
      </c>
      <c r="AG22" s="46">
        <v>13</v>
      </c>
      <c r="AH22" s="46">
        <v>16</v>
      </c>
      <c r="AI22" s="46">
        <v>15</v>
      </c>
      <c r="AJ22" s="46">
        <v>16</v>
      </c>
      <c r="AK22" s="46">
        <v>15</v>
      </c>
      <c r="AL22" s="46">
        <v>16</v>
      </c>
      <c r="AM22" s="46">
        <v>7</v>
      </c>
      <c r="AN22" s="46">
        <v>5</v>
      </c>
      <c r="AO22" s="46">
        <v>0</v>
      </c>
      <c r="AP22" s="46">
        <v>16</v>
      </c>
      <c r="AQ22" s="46">
        <v>16</v>
      </c>
      <c r="AR22" s="46">
        <v>16</v>
      </c>
      <c r="AS22" s="46">
        <v>16</v>
      </c>
      <c r="AT22" s="46">
        <v>16</v>
      </c>
      <c r="AU22" s="46">
        <v>12</v>
      </c>
      <c r="AV22" s="46">
        <v>3</v>
      </c>
      <c r="AW22" s="46">
        <v>4</v>
      </c>
    </row>
    <row r="23" spans="1:49" s="46" customFormat="1" x14ac:dyDescent="0.3">
      <c r="A23" s="46" t="s">
        <v>56</v>
      </c>
      <c r="B23" s="46">
        <v>0.29225600000000002</v>
      </c>
      <c r="C23" s="46">
        <v>0.276611</v>
      </c>
      <c r="D23" s="46">
        <v>0.29548400000000002</v>
      </c>
      <c r="E23" s="46">
        <v>0.23863200000000001</v>
      </c>
      <c r="F23" s="46">
        <v>0.26161200000000001</v>
      </c>
      <c r="G23" s="46">
        <v>0.24279100000000001</v>
      </c>
      <c r="H23" s="46">
        <v>0.24743799999999999</v>
      </c>
      <c r="I23" s="46">
        <v>0.22503799999999999</v>
      </c>
      <c r="J23" s="46">
        <v>0.37398900000000002</v>
      </c>
      <c r="K23" s="46">
        <v>0.20386199999999999</v>
      </c>
      <c r="L23" s="46">
        <v>0.26277600000000001</v>
      </c>
      <c r="M23" s="46">
        <v>0.32239400000000001</v>
      </c>
      <c r="N23" s="46">
        <v>0.31756400000000001</v>
      </c>
      <c r="O23" s="46">
        <v>0.30493199999999998</v>
      </c>
      <c r="P23" s="46">
        <v>0.26150200000000001</v>
      </c>
      <c r="Q23" s="46">
        <v>0.316552</v>
      </c>
      <c r="R23" s="46">
        <v>0.22573499999999999</v>
      </c>
      <c r="S23" s="46">
        <v>0.278339</v>
      </c>
      <c r="T23" s="46">
        <v>0.28252899999999997</v>
      </c>
      <c r="U23" s="46">
        <v>0.31828400000000001</v>
      </c>
      <c r="V23" s="46">
        <v>0.33146199999999998</v>
      </c>
      <c r="W23" s="46">
        <v>0.240809</v>
      </c>
      <c r="X23" s="46">
        <v>0.32157400000000003</v>
      </c>
      <c r="Y23" s="46">
        <v>0.193962</v>
      </c>
      <c r="Z23" s="46">
        <v>0.23852899999999999</v>
      </c>
      <c r="AA23" s="46">
        <v>0.18433099999999999</v>
      </c>
      <c r="AB23" s="46">
        <v>0.32481599999999999</v>
      </c>
      <c r="AC23" s="46">
        <v>0.33013100000000001</v>
      </c>
      <c r="AD23" s="46">
        <v>0.364228</v>
      </c>
      <c r="AE23" s="46">
        <v>0.28384900000000002</v>
      </c>
      <c r="AF23" s="46">
        <v>0.27165800000000001</v>
      </c>
      <c r="AG23" s="46">
        <v>0.22572500000000001</v>
      </c>
      <c r="AH23" s="46">
        <v>0.21346200000000001</v>
      </c>
      <c r="AI23" s="46">
        <v>0.20280999999999999</v>
      </c>
      <c r="AJ23" s="46">
        <v>0.32276300000000002</v>
      </c>
      <c r="AK23" s="46">
        <v>0.31251600000000002</v>
      </c>
      <c r="AL23" s="46">
        <v>0.27873799999999999</v>
      </c>
      <c r="AM23" s="46">
        <v>0.26704499999999998</v>
      </c>
      <c r="AN23" s="46">
        <v>0.34271099999999999</v>
      </c>
      <c r="AP23" s="46">
        <v>0.22270499999999999</v>
      </c>
      <c r="AQ23" s="46">
        <v>0.187556</v>
      </c>
      <c r="AR23" s="46">
        <v>0.19613800000000001</v>
      </c>
      <c r="AS23" s="46">
        <v>0.217001</v>
      </c>
      <c r="AT23" s="46">
        <v>0.26206699999999999</v>
      </c>
      <c r="AU23" s="46">
        <v>0.327741</v>
      </c>
      <c r="AV23" s="46">
        <v>0.150898</v>
      </c>
      <c r="AW23" s="46">
        <v>0.27333600000000002</v>
      </c>
    </row>
    <row r="24" spans="1:49" s="46" customFormat="1" x14ac:dyDescent="0.3">
      <c r="A24" s="46" t="s">
        <v>57</v>
      </c>
      <c r="B24" s="46">
        <v>0.117531</v>
      </c>
      <c r="C24" s="46">
        <v>0.180366</v>
      </c>
      <c r="D24" s="46">
        <v>0.127336</v>
      </c>
      <c r="E24" s="46">
        <v>7.0294999999999996E-2</v>
      </c>
      <c r="F24" s="46">
        <v>6.0332999999999998E-2</v>
      </c>
      <c r="G24" s="46">
        <v>0.10187499999999999</v>
      </c>
      <c r="H24" s="46">
        <v>9.7423999999999997E-2</v>
      </c>
      <c r="I24" s="46">
        <v>0.11994100000000001</v>
      </c>
      <c r="J24" s="46">
        <v>0.29366100000000001</v>
      </c>
      <c r="K24" s="46">
        <v>8.7737999999999997E-2</v>
      </c>
      <c r="L24" s="46">
        <v>0.110441</v>
      </c>
      <c r="M24" s="46">
        <v>0.13201199999999999</v>
      </c>
      <c r="N24" s="46">
        <v>0.10915800000000001</v>
      </c>
      <c r="O24" s="46">
        <v>0.166769</v>
      </c>
      <c r="P24" s="46">
        <v>8.7965000000000002E-2</v>
      </c>
      <c r="Q24" s="46">
        <v>8.4675E-2</v>
      </c>
      <c r="R24" s="46">
        <v>0.180483</v>
      </c>
      <c r="S24" s="46">
        <v>9.6241999999999994E-2</v>
      </c>
      <c r="T24" s="46">
        <v>0.132353</v>
      </c>
      <c r="U24" s="46">
        <v>0.107014</v>
      </c>
      <c r="V24" s="46">
        <v>7.7176999999999996E-2</v>
      </c>
      <c r="W24" s="46">
        <v>7.4142E-2</v>
      </c>
      <c r="X24" s="46">
        <v>0.115312</v>
      </c>
      <c r="Y24" s="46">
        <v>5.6599999999999998E-2</v>
      </c>
      <c r="Z24" s="46">
        <v>0.13938900000000001</v>
      </c>
      <c r="AA24" s="46">
        <v>9.6240999999999993E-2</v>
      </c>
      <c r="AB24" s="46">
        <v>0.18757499999999999</v>
      </c>
      <c r="AC24" s="46">
        <v>0.10535600000000001</v>
      </c>
      <c r="AD24" s="46">
        <v>0.16648399999999999</v>
      </c>
      <c r="AE24" s="46">
        <v>0.117034</v>
      </c>
      <c r="AF24" s="46">
        <v>9.4530000000000003E-2</v>
      </c>
      <c r="AG24" s="46">
        <v>8.8924000000000003E-2</v>
      </c>
      <c r="AH24" s="46">
        <v>0.17172499999999999</v>
      </c>
      <c r="AI24" s="46">
        <v>9.5307000000000003E-2</v>
      </c>
      <c r="AJ24" s="46">
        <v>0.18725700000000001</v>
      </c>
      <c r="AK24" s="46">
        <v>0.11834799999999999</v>
      </c>
      <c r="AL24" s="46">
        <v>7.6491000000000003E-2</v>
      </c>
      <c r="AM24" s="46">
        <v>0.105883</v>
      </c>
      <c r="AN24" s="46">
        <v>0.12783</v>
      </c>
      <c r="AP24" s="46">
        <v>7.0167999999999994E-2</v>
      </c>
      <c r="AQ24" s="46">
        <v>7.4662000000000006E-2</v>
      </c>
      <c r="AR24" s="46">
        <v>6.2594999999999998E-2</v>
      </c>
      <c r="AS24" s="46">
        <v>0.14327899999999999</v>
      </c>
      <c r="AT24" s="46">
        <v>5.6394E-2</v>
      </c>
      <c r="AU24" s="46">
        <v>9.8837999999999995E-2</v>
      </c>
      <c r="AV24" s="46">
        <v>3.8477999999999998E-2</v>
      </c>
      <c r="AW24" s="46">
        <v>0.100244</v>
      </c>
    </row>
    <row r="25" spans="1:49" s="46" customFormat="1" x14ac:dyDescent="0.3">
      <c r="A25" s="46" t="s">
        <v>58</v>
      </c>
      <c r="B25" s="46">
        <v>28.325102000000001</v>
      </c>
      <c r="C25" s="46">
        <v>28.645261999999999</v>
      </c>
      <c r="D25" s="46">
        <v>32.480699000000001</v>
      </c>
      <c r="E25" s="46">
        <v>25.929010999999999</v>
      </c>
      <c r="F25" s="46">
        <v>30.165417000000001</v>
      </c>
      <c r="G25" s="46">
        <v>29.828271999999998</v>
      </c>
      <c r="H25" s="46">
        <v>26.170459000000001</v>
      </c>
      <c r="I25" s="46">
        <v>31.933361999999999</v>
      </c>
      <c r="J25" s="46">
        <v>39.875177000000001</v>
      </c>
      <c r="K25" s="46">
        <v>23.073588000000001</v>
      </c>
      <c r="L25" s="46">
        <v>29.332775999999999</v>
      </c>
      <c r="M25" s="46">
        <v>32.039496999999997</v>
      </c>
      <c r="N25" s="46">
        <v>32.069232</v>
      </c>
      <c r="O25" s="46">
        <v>29.493328000000002</v>
      </c>
      <c r="P25" s="46">
        <v>28.479818999999999</v>
      </c>
      <c r="Q25" s="46">
        <v>36.150703999999998</v>
      </c>
      <c r="R25" s="46">
        <v>26.810648</v>
      </c>
      <c r="S25" s="46">
        <v>32.379258</v>
      </c>
      <c r="T25" s="46">
        <v>31.661443999999999</v>
      </c>
      <c r="U25" s="46">
        <v>32.831797999999999</v>
      </c>
      <c r="V25" s="46">
        <v>39.168185000000001</v>
      </c>
      <c r="W25" s="46">
        <v>25.623293</v>
      </c>
      <c r="X25" s="46">
        <v>36.697045000000003</v>
      </c>
      <c r="Y25" s="46">
        <v>25.884564999999998</v>
      </c>
      <c r="Z25" s="46">
        <v>26.421431999999999</v>
      </c>
      <c r="AA25" s="46">
        <v>18.807153</v>
      </c>
      <c r="AB25" s="46">
        <v>30.325482000000001</v>
      </c>
      <c r="AC25" s="46">
        <v>37.186551999999999</v>
      </c>
      <c r="AD25" s="46">
        <v>36.530197999999999</v>
      </c>
      <c r="AE25" s="46">
        <v>29.917551</v>
      </c>
      <c r="AF25" s="46">
        <v>26.693351</v>
      </c>
      <c r="AG25" s="46">
        <v>24.296118</v>
      </c>
      <c r="AH25" s="46">
        <v>24.081612</v>
      </c>
      <c r="AI25" s="46">
        <v>17.609219</v>
      </c>
      <c r="AJ25" s="46">
        <v>28.387122000000002</v>
      </c>
      <c r="AK25" s="46">
        <v>31.514776000000001</v>
      </c>
      <c r="AL25" s="46">
        <v>33.031089999999999</v>
      </c>
      <c r="AM25" s="46">
        <v>28.897974000000001</v>
      </c>
      <c r="AN25" s="46">
        <v>34.997729999999997</v>
      </c>
      <c r="AP25" s="46">
        <v>21.114124</v>
      </c>
      <c r="AQ25" s="46">
        <v>22.579954000000001</v>
      </c>
      <c r="AR25" s="46">
        <v>21.144950999999999</v>
      </c>
      <c r="AS25" s="46">
        <v>23.523553</v>
      </c>
      <c r="AT25" s="46">
        <v>29.565201999999999</v>
      </c>
      <c r="AU25" s="46">
        <v>35.926093999999999</v>
      </c>
      <c r="AV25" s="46">
        <v>15.754759</v>
      </c>
      <c r="AW25" s="46">
        <v>27.845095000000001</v>
      </c>
    </row>
    <row r="26" spans="1:49" s="46" customFormat="1" x14ac:dyDescent="0.3">
      <c r="A26" s="46" t="s">
        <v>59</v>
      </c>
      <c r="B26" s="46">
        <v>14.540951</v>
      </c>
      <c r="C26" s="46">
        <v>16.024805000000001</v>
      </c>
      <c r="D26" s="46">
        <v>12.604487000000001</v>
      </c>
      <c r="E26" s="46">
        <v>5.6366009999999998</v>
      </c>
      <c r="F26" s="46">
        <v>6.7238610000000003</v>
      </c>
      <c r="G26" s="46">
        <v>8.0094270000000005</v>
      </c>
      <c r="H26" s="46">
        <v>7.6382219999999998</v>
      </c>
      <c r="I26" s="46">
        <v>13.075125999999999</v>
      </c>
      <c r="J26" s="46">
        <v>28.194292999999998</v>
      </c>
      <c r="K26" s="46">
        <v>9.4041320000000006</v>
      </c>
      <c r="L26" s="46">
        <v>12.169394</v>
      </c>
      <c r="M26" s="46">
        <v>10.591964000000001</v>
      </c>
      <c r="N26" s="46">
        <v>11.453625000000001</v>
      </c>
      <c r="O26" s="46">
        <v>16.844926000000001</v>
      </c>
      <c r="P26" s="46">
        <v>9.4823930000000001</v>
      </c>
      <c r="Q26" s="46">
        <v>9.6925460000000001</v>
      </c>
      <c r="R26" s="46">
        <v>19.890077000000002</v>
      </c>
      <c r="S26" s="46">
        <v>15.070679</v>
      </c>
      <c r="T26" s="46">
        <v>13.871975000000001</v>
      </c>
      <c r="U26" s="46">
        <v>12.613009</v>
      </c>
      <c r="V26" s="46">
        <v>10.530605</v>
      </c>
      <c r="W26" s="46">
        <v>6.5066870000000003</v>
      </c>
      <c r="X26" s="46">
        <v>15.197799</v>
      </c>
      <c r="Y26" s="46">
        <v>8.4818479999999994</v>
      </c>
      <c r="Z26" s="46">
        <v>15.054732</v>
      </c>
      <c r="AA26" s="46">
        <v>11.688064000000001</v>
      </c>
      <c r="AB26" s="46">
        <v>16.202884000000001</v>
      </c>
      <c r="AC26" s="46">
        <v>13.886125</v>
      </c>
      <c r="AD26" s="46">
        <v>16.872236999999998</v>
      </c>
      <c r="AE26" s="46">
        <v>10.803205999999999</v>
      </c>
      <c r="AF26" s="46">
        <v>7.2860329999999998</v>
      </c>
      <c r="AG26" s="46">
        <v>8.9868480000000002</v>
      </c>
      <c r="AH26" s="46">
        <v>18.035246999999998</v>
      </c>
      <c r="AI26" s="46">
        <v>8.7827339999999996</v>
      </c>
      <c r="AJ26" s="46">
        <v>17.016365</v>
      </c>
      <c r="AK26" s="46">
        <v>13.331239999999999</v>
      </c>
      <c r="AL26" s="46">
        <v>8.0930319999999991</v>
      </c>
      <c r="AM26" s="46">
        <v>13.850374</v>
      </c>
      <c r="AN26" s="46">
        <v>12.035527</v>
      </c>
      <c r="AP26" s="46">
        <v>8.9142840000000003</v>
      </c>
      <c r="AQ26" s="46">
        <v>8.2236480000000007</v>
      </c>
      <c r="AR26" s="46">
        <v>9.734057</v>
      </c>
      <c r="AS26" s="46">
        <v>14.567242999999999</v>
      </c>
      <c r="AT26" s="46">
        <v>6.0807599999999997</v>
      </c>
      <c r="AU26" s="46">
        <v>10.019285999999999</v>
      </c>
      <c r="AV26" s="46">
        <v>1.968235</v>
      </c>
      <c r="AW26" s="46">
        <v>11.667249</v>
      </c>
    </row>
    <row r="27" spans="1:49" s="46" customFormat="1" x14ac:dyDescent="0.3">
      <c r="A27" s="46" t="s">
        <v>60</v>
      </c>
      <c r="B27" s="46">
        <v>1.3776999999999999E-2</v>
      </c>
      <c r="C27" s="46">
        <v>1.1296E-2</v>
      </c>
      <c r="D27" s="46">
        <v>1.1669000000000001E-2</v>
      </c>
      <c r="E27" s="46">
        <v>1.0396000000000001E-2</v>
      </c>
      <c r="F27" s="46">
        <v>1.1309E-2</v>
      </c>
      <c r="G27" s="46">
        <v>9.7029999999999998E-3</v>
      </c>
      <c r="H27" s="46">
        <v>1.0951000000000001E-2</v>
      </c>
      <c r="I27" s="46">
        <v>7.3829999999999998E-3</v>
      </c>
      <c r="J27" s="46">
        <v>1.1106E-2</v>
      </c>
      <c r="K27" s="46">
        <v>1.0278000000000001E-2</v>
      </c>
      <c r="L27" s="46">
        <v>1.0525E-2</v>
      </c>
      <c r="M27" s="46">
        <v>1.2245000000000001E-2</v>
      </c>
      <c r="N27" s="46">
        <v>1.2326E-2</v>
      </c>
      <c r="O27" s="46">
        <v>1.3769999999999999E-2</v>
      </c>
      <c r="P27" s="46">
        <v>1.0477999999999999E-2</v>
      </c>
      <c r="Q27" s="46">
        <v>1.1004999999999999E-2</v>
      </c>
      <c r="R27" s="46">
        <v>9.0930000000000004E-3</v>
      </c>
      <c r="S27" s="46">
        <v>1.0344000000000001E-2</v>
      </c>
      <c r="T27" s="46">
        <v>1.116E-2</v>
      </c>
      <c r="U27" s="46">
        <v>1.2181000000000001E-2</v>
      </c>
      <c r="V27" s="46">
        <v>1.0243E-2</v>
      </c>
      <c r="W27" s="46">
        <v>1.3325E-2</v>
      </c>
      <c r="X27" s="46">
        <v>1.0937000000000001E-2</v>
      </c>
      <c r="Y27" s="46">
        <v>8.4449999999999994E-3</v>
      </c>
      <c r="Z27" s="46">
        <v>9.3380000000000008E-3</v>
      </c>
      <c r="AA27" s="46">
        <v>1.3424E-2</v>
      </c>
      <c r="AB27" s="46">
        <v>1.4958000000000001E-2</v>
      </c>
      <c r="AC27" s="46">
        <v>1.2638E-2</v>
      </c>
      <c r="AD27" s="46">
        <v>1.3468000000000001E-2</v>
      </c>
      <c r="AE27" s="46">
        <v>1.1708E-2</v>
      </c>
      <c r="AF27" s="46">
        <v>1.2160000000000001E-2</v>
      </c>
      <c r="AG27" s="46">
        <v>9.9220000000000003E-3</v>
      </c>
      <c r="AH27" s="46">
        <v>1.1254999999999999E-2</v>
      </c>
      <c r="AI27" s="46">
        <v>1.3655E-2</v>
      </c>
      <c r="AJ27" s="46">
        <v>1.5165E-2</v>
      </c>
      <c r="AK27" s="46">
        <v>1.2171E-2</v>
      </c>
      <c r="AL27" s="46">
        <v>1.1299E-2</v>
      </c>
      <c r="AM27" s="46">
        <v>1.0779E-2</v>
      </c>
      <c r="AN27" s="46">
        <v>1.1982E-2</v>
      </c>
      <c r="AP27" s="46">
        <v>1.3472E-2</v>
      </c>
      <c r="AQ27" s="46">
        <v>9.1699999999999993E-3</v>
      </c>
      <c r="AR27" s="46">
        <v>1.1795999999999999E-2</v>
      </c>
      <c r="AS27" s="46">
        <v>1.1481999999999999E-2</v>
      </c>
      <c r="AT27" s="46">
        <v>1.1101E-2</v>
      </c>
      <c r="AU27" s="46">
        <v>1.0959E-2</v>
      </c>
      <c r="AV27" s="46">
        <v>1.0462000000000001E-2</v>
      </c>
      <c r="AW27" s="46">
        <v>1.1560000000000001E-2</v>
      </c>
    </row>
    <row r="28" spans="1:49" s="46" customFormat="1" x14ac:dyDescent="0.3">
      <c r="A28" s="46" t="s">
        <v>61</v>
      </c>
      <c r="B28" s="46">
        <v>6.1250000000000002E-3</v>
      </c>
      <c r="C28" s="46">
        <v>5.5149999999999999E-3</v>
      </c>
      <c r="D28" s="46">
        <v>6.2940000000000001E-3</v>
      </c>
      <c r="E28" s="46">
        <v>2.1320000000000002E-3</v>
      </c>
      <c r="F28" s="46">
        <v>6.6819999999999996E-3</v>
      </c>
      <c r="G28" s="46">
        <v>6.0499999999999998E-3</v>
      </c>
      <c r="H28" s="46">
        <v>3.81E-3</v>
      </c>
      <c r="I28" s="46">
        <v>1.853E-3</v>
      </c>
      <c r="J28" s="46">
        <v>2.9239999999999999E-3</v>
      </c>
      <c r="K28" s="46">
        <v>2.0019999999999999E-3</v>
      </c>
      <c r="L28" s="46">
        <v>2.7550000000000001E-3</v>
      </c>
      <c r="M28" s="46">
        <v>2.7200000000000002E-3</v>
      </c>
      <c r="N28" s="46">
        <v>4.6889999999999996E-3</v>
      </c>
      <c r="O28" s="46">
        <v>6.3969999999999999E-3</v>
      </c>
      <c r="P28" s="46">
        <v>4.019E-3</v>
      </c>
      <c r="Q28" s="46">
        <v>4.8170000000000001E-3</v>
      </c>
      <c r="R28" s="46">
        <v>2.2699999999999999E-3</v>
      </c>
      <c r="S28" s="46">
        <v>3.6960000000000001E-3</v>
      </c>
      <c r="T28" s="46">
        <v>2.2490000000000001E-3</v>
      </c>
      <c r="U28" s="46">
        <v>2.7239999999999999E-3</v>
      </c>
      <c r="V28" s="46">
        <v>3.725E-3</v>
      </c>
      <c r="W28" s="46">
        <v>5.0039999999999998E-3</v>
      </c>
      <c r="X28" s="46">
        <v>4.6420000000000003E-3</v>
      </c>
      <c r="Y28" s="46">
        <v>1.9189999999999999E-3</v>
      </c>
      <c r="Z28" s="46">
        <v>3.2060000000000001E-3</v>
      </c>
      <c r="AA28" s="46">
        <v>5.8170000000000001E-3</v>
      </c>
      <c r="AB28" s="46">
        <v>4.5739999999999999E-3</v>
      </c>
      <c r="AC28" s="46">
        <v>5.7409999999999996E-3</v>
      </c>
      <c r="AD28" s="46">
        <v>6.0070000000000002E-3</v>
      </c>
      <c r="AE28" s="46">
        <v>4.692E-3</v>
      </c>
      <c r="AF28" s="46">
        <v>2.2160000000000001E-3</v>
      </c>
      <c r="AG28" s="46">
        <v>2.2190000000000001E-3</v>
      </c>
      <c r="AH28" s="46">
        <v>5.8520000000000004E-3</v>
      </c>
      <c r="AI28" s="46">
        <v>3.6319999999999998E-3</v>
      </c>
      <c r="AJ28" s="46">
        <v>7.0959999999999999E-3</v>
      </c>
      <c r="AK28" s="46">
        <v>4.0899999999999999E-3</v>
      </c>
      <c r="AL28" s="46">
        <v>7.3949999999999997E-3</v>
      </c>
      <c r="AM28" s="46">
        <v>3.5490000000000001E-3</v>
      </c>
      <c r="AN28" s="46">
        <v>4.6340000000000001E-3</v>
      </c>
      <c r="AP28" s="46">
        <v>7.2589999999999998E-3</v>
      </c>
      <c r="AQ28" s="46">
        <v>1.9369999999999999E-3</v>
      </c>
      <c r="AR28" s="46">
        <v>4.0790000000000002E-3</v>
      </c>
      <c r="AS28" s="46">
        <v>3.8630000000000001E-3</v>
      </c>
      <c r="AT28" s="46">
        <v>2.4989999999999999E-3</v>
      </c>
      <c r="AU28" s="46">
        <v>2.3E-3</v>
      </c>
      <c r="AV28" s="46">
        <v>1.7049999999999999E-3</v>
      </c>
      <c r="AW28" s="46">
        <v>3.1389999999999999E-3</v>
      </c>
    </row>
    <row r="29" spans="1:49" s="46" customFormat="1" x14ac:dyDescent="0.3">
      <c r="A29" s="46" t="s">
        <v>62</v>
      </c>
      <c r="B29" s="46">
        <v>8.2550000000000002E-3</v>
      </c>
      <c r="C29" s="46">
        <v>7.3210000000000003E-3</v>
      </c>
      <c r="D29" s="46">
        <v>7.3150000000000003E-3</v>
      </c>
      <c r="E29" s="46">
        <v>5.8599999999999998E-3</v>
      </c>
      <c r="F29" s="46">
        <v>7.4989999999999996E-3</v>
      </c>
      <c r="G29" s="46">
        <v>5.9069999999999999E-3</v>
      </c>
      <c r="H29" s="46">
        <v>6.3290000000000004E-3</v>
      </c>
      <c r="I29" s="46">
        <v>4.3689999999999996E-3</v>
      </c>
      <c r="J29" s="46">
        <v>6.1419999999999999E-3</v>
      </c>
      <c r="K29" s="46">
        <v>6.6819999999999996E-3</v>
      </c>
      <c r="L29" s="46">
        <v>6.9280000000000001E-3</v>
      </c>
      <c r="M29" s="46">
        <v>7.9439999999999997E-3</v>
      </c>
      <c r="N29" s="46">
        <v>8.3499999999999998E-3</v>
      </c>
      <c r="O29" s="46">
        <v>9.4149999999999998E-3</v>
      </c>
      <c r="P29" s="46">
        <v>6.3140000000000002E-3</v>
      </c>
      <c r="Q29" s="46">
        <v>6.777E-3</v>
      </c>
      <c r="R29" s="46">
        <v>5.4120000000000001E-3</v>
      </c>
      <c r="S29" s="46">
        <v>6.6080000000000002E-3</v>
      </c>
      <c r="T29" s="46">
        <v>7.8069999999999997E-3</v>
      </c>
      <c r="U29" s="46">
        <v>8.1560000000000001E-3</v>
      </c>
      <c r="V29" s="46">
        <v>6.4460000000000003E-3</v>
      </c>
      <c r="W29" s="46">
        <v>9.9019999999999993E-3</v>
      </c>
      <c r="X29" s="46">
        <v>7.5160000000000001E-3</v>
      </c>
      <c r="Y29" s="46">
        <v>5.1749999999999999E-3</v>
      </c>
      <c r="Z29" s="46">
        <v>5.1980000000000004E-3</v>
      </c>
      <c r="AA29" s="46">
        <v>9.2239999999999996E-3</v>
      </c>
      <c r="AB29" s="46">
        <v>1.0723E-2</v>
      </c>
      <c r="AC29" s="46">
        <v>8.8599999999999998E-3</v>
      </c>
      <c r="AD29" s="46">
        <v>9.3220000000000004E-3</v>
      </c>
      <c r="AE29" s="46">
        <v>7.7499999999999999E-3</v>
      </c>
      <c r="AF29" s="46">
        <v>7.8180000000000003E-3</v>
      </c>
      <c r="AG29" s="46">
        <v>6.0800000000000003E-3</v>
      </c>
      <c r="AH29" s="46">
        <v>7.737E-3</v>
      </c>
      <c r="AI29" s="46">
        <v>9.5189999999999997E-3</v>
      </c>
      <c r="AJ29" s="46">
        <v>1.0999999999999999E-2</v>
      </c>
      <c r="AK29" s="46">
        <v>7.9030000000000003E-3</v>
      </c>
      <c r="AL29" s="46">
        <v>7.9559999999999995E-3</v>
      </c>
      <c r="AM29" s="46">
        <v>7.221E-3</v>
      </c>
      <c r="AN29" s="46">
        <v>7.6649999999999999E-3</v>
      </c>
      <c r="AP29" s="46">
        <v>6.9030000000000003E-3</v>
      </c>
      <c r="AQ29" s="46">
        <v>5.2700000000000004E-3</v>
      </c>
      <c r="AR29" s="46">
        <v>8.0669999999999995E-3</v>
      </c>
      <c r="AS29" s="46">
        <v>7.9050000000000006E-3</v>
      </c>
      <c r="AT29" s="46">
        <v>7.3150000000000003E-3</v>
      </c>
      <c r="AU29" s="46">
        <v>6.6160000000000004E-3</v>
      </c>
      <c r="AV29" s="46">
        <v>6.4869999999999997E-3</v>
      </c>
      <c r="AW29" s="46">
        <v>7.1300000000000001E-3</v>
      </c>
    </row>
    <row r="30" spans="1:49" s="46" customFormat="1" x14ac:dyDescent="0.3">
      <c r="A30" s="46" t="s">
        <v>63</v>
      </c>
      <c r="B30" s="46">
        <v>4.5510000000000004E-3</v>
      </c>
      <c r="C30" s="46">
        <v>4.5979999999999997E-3</v>
      </c>
      <c r="D30" s="46">
        <v>6.9779999999999998E-3</v>
      </c>
      <c r="E30" s="46">
        <v>1.529E-3</v>
      </c>
      <c r="F30" s="46">
        <v>6.8110000000000002E-3</v>
      </c>
      <c r="G30" s="46">
        <v>6.2300000000000003E-3</v>
      </c>
      <c r="H30" s="46">
        <v>3.4060000000000002E-3</v>
      </c>
      <c r="I30" s="46">
        <v>9.9500000000000001E-4</v>
      </c>
      <c r="J30" s="46">
        <v>2.6289999999999998E-3</v>
      </c>
      <c r="K30" s="46">
        <v>2.134E-3</v>
      </c>
      <c r="L30" s="46">
        <v>2.6099999999999999E-3</v>
      </c>
      <c r="M30" s="46">
        <v>2.33E-3</v>
      </c>
      <c r="N30" s="46">
        <v>4.6389999999999999E-3</v>
      </c>
      <c r="O30" s="46">
        <v>6.6490000000000004E-3</v>
      </c>
      <c r="P30" s="46">
        <v>3.9899999999999996E-3</v>
      </c>
      <c r="Q30" s="46">
        <v>4.5490000000000001E-3</v>
      </c>
      <c r="R30" s="46">
        <v>1.635E-3</v>
      </c>
      <c r="S30" s="46">
        <v>2.7000000000000001E-3</v>
      </c>
      <c r="T30" s="46">
        <v>2.2750000000000001E-3</v>
      </c>
      <c r="U30" s="46">
        <v>2.637E-3</v>
      </c>
      <c r="V30" s="46">
        <v>2.9099999999999998E-3</v>
      </c>
      <c r="W30" s="46">
        <v>4.8939999999999999E-3</v>
      </c>
      <c r="X30" s="46">
        <v>4.6810000000000003E-3</v>
      </c>
      <c r="Y30" s="46">
        <v>1.4120000000000001E-3</v>
      </c>
      <c r="Z30" s="46">
        <v>1.9559999999999998E-3</v>
      </c>
      <c r="AA30" s="46">
        <v>5.6230000000000004E-3</v>
      </c>
      <c r="AB30" s="46">
        <v>4.2849999999999997E-3</v>
      </c>
      <c r="AC30" s="46">
        <v>6.1989999999999996E-3</v>
      </c>
      <c r="AD30" s="46">
        <v>6.2639999999999996E-3</v>
      </c>
      <c r="AE30" s="46">
        <v>3.9870000000000001E-3</v>
      </c>
      <c r="AF30" s="46">
        <v>2.2769999999999999E-3</v>
      </c>
      <c r="AG30" s="46">
        <v>1.983E-3</v>
      </c>
      <c r="AH30" s="46">
        <v>6.5440000000000003E-3</v>
      </c>
      <c r="AI30" s="46">
        <v>3.385E-3</v>
      </c>
      <c r="AJ30" s="46">
        <v>7.7999999999999996E-3</v>
      </c>
      <c r="AK30" s="46">
        <v>4.4990000000000004E-3</v>
      </c>
      <c r="AL30" s="46">
        <v>7.7650000000000002E-3</v>
      </c>
      <c r="AM30" s="46">
        <v>2.581E-3</v>
      </c>
      <c r="AN30" s="46">
        <v>4.1219999999999998E-3</v>
      </c>
      <c r="AP30" s="46">
        <v>3.346E-3</v>
      </c>
      <c r="AQ30" s="46">
        <v>1.106E-3</v>
      </c>
      <c r="AR30" s="46">
        <v>3.8419999999999999E-3</v>
      </c>
      <c r="AS30" s="46">
        <v>4.2630000000000003E-3</v>
      </c>
      <c r="AT30" s="46">
        <v>2.9429999999999999E-3</v>
      </c>
      <c r="AU30" s="46">
        <v>2.104E-3</v>
      </c>
      <c r="AV30" s="46">
        <v>1.224E-3</v>
      </c>
      <c r="AW30" s="46">
        <v>2.2780000000000001E-3</v>
      </c>
    </row>
    <row r="31" spans="1:49" s="46" customFormat="1" x14ac:dyDescent="0.3">
      <c r="A31" s="46" t="s">
        <v>64</v>
      </c>
      <c r="B31" s="46">
        <v>96.254283000000001</v>
      </c>
      <c r="C31" s="46">
        <v>24.051611999999999</v>
      </c>
      <c r="D31" s="46">
        <v>21.540025</v>
      </c>
      <c r="E31" s="46">
        <v>15.418545999999999</v>
      </c>
      <c r="F31" s="46">
        <v>19.410136000000001</v>
      </c>
      <c r="G31" s="46">
        <v>16.275469000000001</v>
      </c>
      <c r="H31" s="46">
        <v>15.400696999999999</v>
      </c>
      <c r="I31" s="46">
        <v>15.233180000000001</v>
      </c>
      <c r="J31" s="46">
        <v>36.858345</v>
      </c>
      <c r="K31" s="46">
        <v>16.247900000000001</v>
      </c>
      <c r="L31" s="46">
        <v>22.365003000000002</v>
      </c>
      <c r="M31" s="46">
        <v>21.052161999999999</v>
      </c>
      <c r="N31" s="46">
        <v>18.799140000000001</v>
      </c>
      <c r="O31" s="46">
        <v>32.403433</v>
      </c>
      <c r="P31" s="46">
        <v>20.677353</v>
      </c>
      <c r="Q31" s="46">
        <v>23.518840999999998</v>
      </c>
      <c r="R31" s="46">
        <v>32.394174</v>
      </c>
      <c r="S31" s="46">
        <v>31.902535</v>
      </c>
      <c r="T31" s="46">
        <v>25.559761999999999</v>
      </c>
      <c r="U31" s="46">
        <v>23.48845</v>
      </c>
      <c r="V31" s="46">
        <v>35.766379000000001</v>
      </c>
      <c r="W31" s="46">
        <v>21.448634999999999</v>
      </c>
      <c r="X31" s="46">
        <v>32.243524000000001</v>
      </c>
      <c r="Y31" s="46">
        <v>20.9908</v>
      </c>
      <c r="Z31" s="46">
        <v>40.776907999999999</v>
      </c>
      <c r="AA31" s="46">
        <v>32.938256000000003</v>
      </c>
      <c r="AB31" s="46">
        <v>43.711747000000003</v>
      </c>
      <c r="AC31" s="46">
        <v>34.978104999999999</v>
      </c>
      <c r="AD31" s="46">
        <v>29.139329</v>
      </c>
      <c r="AE31" s="46">
        <v>31.290555000000001</v>
      </c>
      <c r="AF31" s="46">
        <v>20.144714</v>
      </c>
      <c r="AG31" s="46">
        <v>22.105592000000001</v>
      </c>
      <c r="AH31" s="46">
        <v>18.779388999999998</v>
      </c>
      <c r="AI31" s="46">
        <v>33.323245999999997</v>
      </c>
      <c r="AJ31" s="46">
        <v>32.716650999999999</v>
      </c>
      <c r="AK31" s="46">
        <v>19.005946000000002</v>
      </c>
      <c r="AL31" s="46">
        <v>16.158840999999999</v>
      </c>
      <c r="AM31" s="46">
        <v>17.103912000000001</v>
      </c>
      <c r="AN31" s="46">
        <v>21.615120000000001</v>
      </c>
      <c r="AP31" s="46">
        <v>38.606786999999997</v>
      </c>
      <c r="AQ31" s="46">
        <v>18.985904000000001</v>
      </c>
      <c r="AR31" s="46">
        <v>16.031151999999999</v>
      </c>
      <c r="AS31" s="46">
        <v>42.324562999999998</v>
      </c>
      <c r="AT31" s="46">
        <v>15.743893999999999</v>
      </c>
      <c r="AU31" s="46">
        <v>17.033097999999999</v>
      </c>
      <c r="AV31" s="46">
        <v>17.102034</v>
      </c>
      <c r="AW31" s="46">
        <v>17.946971999999999</v>
      </c>
    </row>
    <row r="32" spans="1:49" s="46" customFormat="1" x14ac:dyDescent="0.3">
      <c r="A32" s="46" t="s">
        <v>65</v>
      </c>
      <c r="B32" s="46">
        <v>271.31435699999997</v>
      </c>
      <c r="C32" s="46">
        <v>10.118185</v>
      </c>
      <c r="D32" s="46">
        <v>5.7548959999999996</v>
      </c>
      <c r="E32" s="46">
        <v>0.84636599999999995</v>
      </c>
      <c r="F32" s="46">
        <v>3.4571679999999998</v>
      </c>
      <c r="G32" s="46">
        <v>2.7048199999999998</v>
      </c>
      <c r="H32" s="46">
        <v>1.728399</v>
      </c>
      <c r="I32" s="46">
        <v>4.2997339999999999</v>
      </c>
      <c r="J32" s="46">
        <v>18.728251</v>
      </c>
      <c r="K32" s="46">
        <v>4.61646</v>
      </c>
      <c r="L32" s="46">
        <v>2.9733170000000002</v>
      </c>
      <c r="M32" s="46">
        <v>2.2717869999999998</v>
      </c>
      <c r="N32" s="46">
        <v>5.7275229999999997</v>
      </c>
      <c r="O32" s="46">
        <v>8.8766949999999998</v>
      </c>
      <c r="P32" s="46">
        <v>1.7398480000000001</v>
      </c>
      <c r="Q32" s="46">
        <v>3.577474</v>
      </c>
      <c r="R32" s="46">
        <v>12.160709000000001</v>
      </c>
      <c r="S32" s="46">
        <v>6.8406539999999998</v>
      </c>
      <c r="T32" s="46">
        <v>5.8636229999999996</v>
      </c>
      <c r="U32" s="46">
        <v>3.1664270000000001</v>
      </c>
      <c r="V32" s="46">
        <v>8.6656960000000005</v>
      </c>
      <c r="W32" s="46">
        <v>4.663125</v>
      </c>
      <c r="X32" s="46">
        <v>5.8724480000000003</v>
      </c>
      <c r="Y32" s="46">
        <v>3.111405</v>
      </c>
      <c r="Z32" s="46">
        <v>53.029986999999998</v>
      </c>
      <c r="AA32" s="46">
        <v>12.061617999999999</v>
      </c>
      <c r="AB32" s="46">
        <v>19.550329000000001</v>
      </c>
      <c r="AC32" s="46">
        <v>13.163119</v>
      </c>
      <c r="AD32" s="46">
        <v>8.0563929999999999</v>
      </c>
      <c r="AE32" s="46">
        <v>6.4590719999999999</v>
      </c>
      <c r="AF32" s="46">
        <v>1.927036</v>
      </c>
      <c r="AG32" s="46">
        <v>2.3185349999999998</v>
      </c>
      <c r="AH32" s="46">
        <v>6.1357369999999998</v>
      </c>
      <c r="AI32" s="46">
        <v>40.008015999999998</v>
      </c>
      <c r="AJ32" s="46">
        <v>9.4525109999999994</v>
      </c>
      <c r="AK32" s="46">
        <v>4.8595550000000003</v>
      </c>
      <c r="AL32" s="46">
        <v>3.2567370000000002</v>
      </c>
      <c r="AM32" s="46">
        <v>1.677216</v>
      </c>
      <c r="AN32" s="46">
        <v>2.9653779999999998</v>
      </c>
      <c r="AP32" s="46">
        <v>24.728725000000001</v>
      </c>
      <c r="AQ32" s="46">
        <v>2.893373</v>
      </c>
      <c r="AR32" s="46">
        <v>4.0989440000000004</v>
      </c>
      <c r="AS32" s="46">
        <v>102.837452</v>
      </c>
      <c r="AT32" s="46">
        <v>1.705619</v>
      </c>
      <c r="AU32" s="46">
        <v>2.0452360000000001</v>
      </c>
      <c r="AV32" s="46">
        <v>1.2838259999999999</v>
      </c>
      <c r="AW32" s="46">
        <v>4.1389880000000003</v>
      </c>
    </row>
    <row r="33" spans="1:49" s="46" customFormat="1" x14ac:dyDescent="0.3">
      <c r="A33" s="46" t="s">
        <v>66</v>
      </c>
      <c r="B33" s="46">
        <v>3.7191000000000002E-2</v>
      </c>
      <c r="C33" s="46">
        <v>4.5265E-2</v>
      </c>
      <c r="D33" s="46">
        <v>5.3052000000000002E-2</v>
      </c>
      <c r="E33" s="46">
        <v>6.3783000000000006E-2</v>
      </c>
      <c r="F33" s="46">
        <v>5.3183000000000001E-2</v>
      </c>
      <c r="G33" s="46">
        <v>6.5214999999999995E-2</v>
      </c>
      <c r="H33" s="46">
        <v>6.5657999999999994E-2</v>
      </c>
      <c r="I33" s="46">
        <v>6.8966E-2</v>
      </c>
      <c r="J33" s="46">
        <v>3.4091999999999997E-2</v>
      </c>
      <c r="K33" s="46">
        <v>6.5059000000000006E-2</v>
      </c>
      <c r="L33" s="46">
        <v>4.4927000000000002E-2</v>
      </c>
      <c r="M33" s="46">
        <v>4.7036000000000001E-2</v>
      </c>
      <c r="N33" s="46">
        <v>6.2767000000000003E-2</v>
      </c>
      <c r="O33" s="46">
        <v>3.3727E-2</v>
      </c>
      <c r="P33" s="46">
        <v>4.8155999999999997E-2</v>
      </c>
      <c r="Q33" s="46">
        <v>4.2868999999999997E-2</v>
      </c>
      <c r="R33" s="46">
        <v>3.4248000000000001E-2</v>
      </c>
      <c r="S33" s="46">
        <v>3.4169999999999999E-2</v>
      </c>
      <c r="T33" s="46">
        <v>3.8857999999999997E-2</v>
      </c>
      <c r="U33" s="46">
        <v>4.3025000000000001E-2</v>
      </c>
      <c r="V33" s="46">
        <v>2.9873E-2</v>
      </c>
      <c r="W33" s="46">
        <v>4.9042000000000002E-2</v>
      </c>
      <c r="X33" s="46">
        <v>3.0602000000000001E-2</v>
      </c>
      <c r="Y33" s="46">
        <v>4.5603999999999999E-2</v>
      </c>
      <c r="Z33" s="46">
        <v>3.6488E-2</v>
      </c>
      <c r="AA33" s="46">
        <v>3.2035000000000001E-2</v>
      </c>
      <c r="AB33" s="46">
        <v>2.5419000000000001E-2</v>
      </c>
      <c r="AC33" s="46">
        <v>3.5741000000000002E-2</v>
      </c>
      <c r="AD33" s="46">
        <v>3.3902000000000002E-2</v>
      </c>
      <c r="AE33" s="46">
        <v>3.4058999999999999E-2</v>
      </c>
      <c r="AF33" s="46">
        <v>4.9299999999999997E-2</v>
      </c>
      <c r="AG33" s="46">
        <v>4.4107E-2</v>
      </c>
      <c r="AH33" s="46">
        <v>5.7557999999999998E-2</v>
      </c>
      <c r="AI33" s="46">
        <v>4.5976999999999997E-2</v>
      </c>
      <c r="AJ33" s="46">
        <v>3.4118000000000002E-2</v>
      </c>
      <c r="AK33" s="46">
        <v>6.2867999999999993E-2</v>
      </c>
      <c r="AL33" s="46">
        <v>6.5995999999999999E-2</v>
      </c>
      <c r="AM33" s="46">
        <v>5.7685E-2</v>
      </c>
      <c r="AN33" s="46">
        <v>4.5504999999999997E-2</v>
      </c>
      <c r="AP33" s="46">
        <v>3.6409999999999998E-2</v>
      </c>
      <c r="AQ33" s="46">
        <v>5.0448E-2</v>
      </c>
      <c r="AR33" s="46">
        <v>6.7429000000000003E-2</v>
      </c>
      <c r="AS33" s="46">
        <v>5.5447999999999997E-2</v>
      </c>
      <c r="AT33" s="46">
        <v>6.3886999999999999E-2</v>
      </c>
      <c r="AU33" s="46">
        <v>5.8409000000000003E-2</v>
      </c>
      <c r="AV33" s="46">
        <v>5.8062000000000002E-2</v>
      </c>
      <c r="AW33" s="46">
        <v>5.7610000000000001E-2</v>
      </c>
    </row>
    <row r="34" spans="1:49" s="46" customFormat="1" x14ac:dyDescent="0.3">
      <c r="A34" s="46" t="s">
        <v>67</v>
      </c>
      <c r="B34" s="46">
        <v>1.6292000000000001E-2</v>
      </c>
      <c r="C34" s="46">
        <v>1.2566000000000001E-2</v>
      </c>
      <c r="D34" s="46">
        <v>3.1390000000000001E-2</v>
      </c>
      <c r="E34" s="46">
        <v>3.7320000000000001E-3</v>
      </c>
      <c r="F34" s="46">
        <v>1.4392E-2</v>
      </c>
      <c r="G34" s="46">
        <v>2.4899999999999999E-2</v>
      </c>
      <c r="H34" s="46">
        <v>7.9850000000000008E-3</v>
      </c>
      <c r="I34" s="46">
        <v>1.5831000000000001E-2</v>
      </c>
      <c r="J34" s="46">
        <v>1.5473000000000001E-2</v>
      </c>
      <c r="K34" s="46">
        <v>1.2741000000000001E-2</v>
      </c>
      <c r="L34" s="46">
        <v>5.4140000000000004E-3</v>
      </c>
      <c r="M34" s="46">
        <v>4.7869999999999996E-3</v>
      </c>
      <c r="N34" s="46">
        <v>4.2035999999999997E-2</v>
      </c>
      <c r="O34" s="46">
        <v>1.3025E-2</v>
      </c>
      <c r="P34" s="46">
        <v>4.006E-3</v>
      </c>
      <c r="Q34" s="46">
        <v>7.5560000000000002E-3</v>
      </c>
      <c r="R34" s="46">
        <v>1.1728000000000001E-2</v>
      </c>
      <c r="S34" s="46">
        <v>1.8435E-2</v>
      </c>
      <c r="T34" s="46">
        <v>6.6490000000000004E-3</v>
      </c>
      <c r="U34" s="46">
        <v>6.3369999999999998E-3</v>
      </c>
      <c r="V34" s="46">
        <v>1.2404E-2</v>
      </c>
      <c r="W34" s="46">
        <v>1.2862E-2</v>
      </c>
      <c r="X34" s="46">
        <v>8.2269999999999999E-3</v>
      </c>
      <c r="Y34" s="46">
        <v>5.3839999999999999E-3</v>
      </c>
      <c r="Z34" s="46">
        <v>1.2609E-2</v>
      </c>
      <c r="AA34" s="46">
        <v>1.3554999999999999E-2</v>
      </c>
      <c r="AB34" s="46">
        <v>6.3249999999999999E-3</v>
      </c>
      <c r="AC34" s="46">
        <v>2.0996999999999998E-2</v>
      </c>
      <c r="AD34" s="46">
        <v>1.1483E-2</v>
      </c>
      <c r="AE34" s="46">
        <v>1.4498E-2</v>
      </c>
      <c r="AF34" s="46">
        <v>5.555E-3</v>
      </c>
      <c r="AG34" s="46">
        <v>4.7749999999999997E-3</v>
      </c>
      <c r="AH34" s="46">
        <v>2.1336000000000001E-2</v>
      </c>
      <c r="AI34" s="46">
        <v>2.8472000000000001E-2</v>
      </c>
      <c r="AJ34" s="46">
        <v>1.3663E-2</v>
      </c>
      <c r="AK34" s="46">
        <v>4.8991E-2</v>
      </c>
      <c r="AL34" s="46">
        <v>2.1215000000000001E-2</v>
      </c>
      <c r="AM34" s="46">
        <v>5.215E-3</v>
      </c>
      <c r="AN34" s="46">
        <v>5.3639999999999998E-3</v>
      </c>
      <c r="AP34" s="46">
        <v>1.8609000000000001E-2</v>
      </c>
      <c r="AQ34" s="46">
        <v>7.6449999999999999E-3</v>
      </c>
      <c r="AR34" s="46">
        <v>2.7127999999999999E-2</v>
      </c>
      <c r="AS34" s="46">
        <v>1.5629000000000001E-2</v>
      </c>
      <c r="AT34" s="46">
        <v>7.3790000000000001E-3</v>
      </c>
      <c r="AU34" s="46">
        <v>6.6950000000000004E-3</v>
      </c>
      <c r="AV34" s="46">
        <v>4.1739999999999998E-3</v>
      </c>
      <c r="AW34" s="46">
        <v>1.3318999999999999E-2</v>
      </c>
    </row>
    <row r="35" spans="1:49" s="46" customFormat="1" x14ac:dyDescent="0.3">
      <c r="A35" s="46" t="s">
        <v>68</v>
      </c>
      <c r="B35" s="46">
        <v>2.784929</v>
      </c>
      <c r="C35" s="46">
        <v>1.156898</v>
      </c>
      <c r="D35" s="46">
        <v>0.73252099999999998</v>
      </c>
      <c r="E35" s="46">
        <v>0.43735600000000002</v>
      </c>
      <c r="F35" s="46">
        <v>0.96141799999999999</v>
      </c>
      <c r="G35" s="46">
        <v>0.38610800000000001</v>
      </c>
      <c r="H35" s="46">
        <v>0.66359699999999999</v>
      </c>
      <c r="I35" s="46">
        <v>1.64978</v>
      </c>
      <c r="J35" s="46">
        <v>1.499881</v>
      </c>
      <c r="K35" s="46">
        <v>0.78887700000000005</v>
      </c>
      <c r="L35" s="46">
        <v>1.227894</v>
      </c>
      <c r="M35" s="46">
        <v>0.89416499999999999</v>
      </c>
      <c r="N35" s="46">
        <v>1.5730820000000001</v>
      </c>
      <c r="O35" s="46">
        <v>1.3810770000000001</v>
      </c>
      <c r="P35" s="46">
        <v>1.1945779999999999</v>
      </c>
      <c r="Q35" s="46">
        <v>1.569987</v>
      </c>
      <c r="R35" s="46">
        <v>1.446882</v>
      </c>
      <c r="S35" s="46">
        <v>1.679684</v>
      </c>
      <c r="T35" s="46">
        <v>1.030694</v>
      </c>
      <c r="U35" s="46">
        <v>0.91261499999999995</v>
      </c>
      <c r="V35" s="46">
        <v>1.373273</v>
      </c>
      <c r="W35" s="46">
        <v>0.71245000000000003</v>
      </c>
      <c r="X35" s="46">
        <v>1.5963860000000001</v>
      </c>
      <c r="Y35" s="46">
        <v>1.288478</v>
      </c>
      <c r="Z35" s="46">
        <v>1.4857419999999999</v>
      </c>
      <c r="AA35" s="46">
        <v>0.78954500000000005</v>
      </c>
      <c r="AB35" s="46">
        <v>1.117334</v>
      </c>
      <c r="AC35" s="46">
        <v>0.89565399999999995</v>
      </c>
      <c r="AD35" s="46">
        <v>1.4018740000000001</v>
      </c>
      <c r="AE35" s="46">
        <v>1.0363150000000001</v>
      </c>
      <c r="AF35" s="46">
        <v>0.81044400000000005</v>
      </c>
      <c r="AG35" s="46">
        <v>1.5401549999999999</v>
      </c>
      <c r="AH35" s="46">
        <v>0.85342399999999996</v>
      </c>
      <c r="AI35" s="46">
        <v>1.3132159999999999</v>
      </c>
      <c r="AJ35" s="46">
        <v>1.822608</v>
      </c>
      <c r="AK35" s="46">
        <v>1.6314709999999999</v>
      </c>
      <c r="AL35" s="46">
        <v>0.76590400000000003</v>
      </c>
      <c r="AM35" s="46">
        <v>2.1143109999999998</v>
      </c>
      <c r="AN35" s="46">
        <v>1.477633</v>
      </c>
      <c r="AP35" s="46">
        <v>2.505201</v>
      </c>
      <c r="AQ35" s="46">
        <v>1.075221</v>
      </c>
      <c r="AR35" s="46">
        <v>1.1445890000000001</v>
      </c>
      <c r="AS35" s="46">
        <v>0.70238699999999998</v>
      </c>
      <c r="AT35" s="46">
        <v>0.83691800000000005</v>
      </c>
      <c r="AU35" s="46">
        <v>1.2307570000000001</v>
      </c>
      <c r="AV35" s="46">
        <v>0.76062200000000002</v>
      </c>
      <c r="AW35" s="46">
        <v>2.589928</v>
      </c>
    </row>
    <row r="36" spans="1:49" s="46" customFormat="1" x14ac:dyDescent="0.3">
      <c r="A36" s="46" t="s">
        <v>69</v>
      </c>
      <c r="B36" s="46">
        <v>1.5130170000000001</v>
      </c>
      <c r="C36" s="46">
        <v>0.68169500000000005</v>
      </c>
      <c r="D36" s="46">
        <v>0.31396299999999999</v>
      </c>
      <c r="E36" s="46">
        <v>0.10903500000000001</v>
      </c>
      <c r="F36" s="46">
        <v>0.44073899999999999</v>
      </c>
      <c r="G36" s="46">
        <v>8.2278000000000004E-2</v>
      </c>
      <c r="H36" s="46">
        <v>0.24280599999999999</v>
      </c>
      <c r="I36" s="46">
        <v>0.62526099999999996</v>
      </c>
      <c r="J36" s="46">
        <v>1.0609109999999999</v>
      </c>
      <c r="K36" s="46">
        <v>0.22040100000000001</v>
      </c>
      <c r="L36" s="46">
        <v>0.74832100000000001</v>
      </c>
      <c r="M36" s="46">
        <v>0.56265600000000004</v>
      </c>
      <c r="N36" s="46">
        <v>1.331556</v>
      </c>
      <c r="O36" s="46">
        <v>1.1032679999999999</v>
      </c>
      <c r="P36" s="46">
        <v>0.79080799999999996</v>
      </c>
      <c r="Q36" s="46">
        <v>0.56261700000000003</v>
      </c>
      <c r="R36" s="46">
        <v>0.91581100000000004</v>
      </c>
      <c r="S36" s="46">
        <v>0.99287999999999998</v>
      </c>
      <c r="T36" s="46">
        <v>0.67566899999999996</v>
      </c>
      <c r="U36" s="46">
        <v>0.27775300000000003</v>
      </c>
      <c r="V36" s="46">
        <v>0.82777199999999995</v>
      </c>
      <c r="W36" s="46">
        <v>0.26439600000000002</v>
      </c>
      <c r="X36" s="46">
        <v>0.97796400000000006</v>
      </c>
      <c r="Y36" s="46">
        <v>0.35025000000000001</v>
      </c>
      <c r="Z36" s="46">
        <v>0.73691200000000001</v>
      </c>
      <c r="AA36" s="46">
        <v>0.50380100000000005</v>
      </c>
      <c r="AB36" s="46">
        <v>0.61507999999999996</v>
      </c>
      <c r="AC36" s="46">
        <v>0.46903499999999998</v>
      </c>
      <c r="AD36" s="46">
        <v>1.081442</v>
      </c>
      <c r="AE36" s="46">
        <v>0.65978400000000004</v>
      </c>
      <c r="AF36" s="46">
        <v>0.515266</v>
      </c>
      <c r="AG36" s="46">
        <v>0.92864100000000005</v>
      </c>
      <c r="AH36" s="46">
        <v>0.42393799999999998</v>
      </c>
      <c r="AI36" s="46">
        <v>0.78260799999999997</v>
      </c>
      <c r="AJ36" s="46">
        <v>1.3389260000000001</v>
      </c>
      <c r="AK36" s="46">
        <v>1.0979570000000001</v>
      </c>
      <c r="AL36" s="46">
        <v>0.258465</v>
      </c>
      <c r="AM36" s="46">
        <v>2.0717759999999998</v>
      </c>
      <c r="AN36" s="46">
        <v>1.1944109999999999</v>
      </c>
      <c r="AP36" s="46">
        <v>2.015107</v>
      </c>
      <c r="AQ36" s="46">
        <v>0.41674600000000001</v>
      </c>
      <c r="AR36" s="46">
        <v>0.61505699999999996</v>
      </c>
      <c r="AS36" s="46">
        <v>0.303757</v>
      </c>
      <c r="AT36" s="46">
        <v>0.403391</v>
      </c>
      <c r="AU36" s="46">
        <v>0.72164200000000001</v>
      </c>
      <c r="AV36" s="46">
        <v>0.16406000000000001</v>
      </c>
      <c r="AW36" s="46">
        <v>0.39744099999999999</v>
      </c>
    </row>
    <row r="37" spans="1:49" s="46" customFormat="1" x14ac:dyDescent="0.3">
      <c r="A37" s="46" t="s">
        <v>70</v>
      </c>
      <c r="B37" s="46">
        <v>1.284905</v>
      </c>
      <c r="C37" s="46">
        <v>1.1089119999999999</v>
      </c>
      <c r="D37" s="46">
        <v>0.954237</v>
      </c>
      <c r="E37" s="46">
        <v>1.849046</v>
      </c>
      <c r="F37" s="46">
        <v>1.164601</v>
      </c>
      <c r="G37" s="46">
        <v>0.841256</v>
      </c>
      <c r="H37" s="46">
        <v>0.90110000000000001</v>
      </c>
      <c r="I37" s="46">
        <v>1.6513180000000001</v>
      </c>
      <c r="J37" s="46">
        <v>1.3244009999999999</v>
      </c>
      <c r="K37" s="46">
        <v>1.0201260000000001</v>
      </c>
      <c r="L37" s="46">
        <v>1.297671</v>
      </c>
      <c r="M37" s="46">
        <v>1.524165</v>
      </c>
      <c r="N37" s="46">
        <v>1.2986</v>
      </c>
      <c r="O37" s="46">
        <v>1.669044</v>
      </c>
      <c r="P37" s="46">
        <v>1.367078</v>
      </c>
      <c r="Q37" s="46">
        <v>1.4095040000000001</v>
      </c>
      <c r="R37" s="46">
        <v>1.4744200000000001</v>
      </c>
      <c r="S37" s="46">
        <v>1.411279</v>
      </c>
      <c r="T37" s="46">
        <v>1.403748</v>
      </c>
      <c r="U37" s="46">
        <v>1.4701299999999999</v>
      </c>
      <c r="V37" s="46">
        <v>1.977935</v>
      </c>
      <c r="W37" s="46">
        <v>1.5444880000000001</v>
      </c>
      <c r="X37" s="46">
        <v>1.9475340000000001</v>
      </c>
      <c r="Y37" s="46">
        <v>1.467703</v>
      </c>
      <c r="Z37" s="46">
        <v>1.621807</v>
      </c>
      <c r="AA37" s="46">
        <v>1.5525629999999999</v>
      </c>
      <c r="AB37" s="46">
        <v>1.478861</v>
      </c>
      <c r="AC37" s="46">
        <v>1.8209960000000001</v>
      </c>
      <c r="AD37" s="46">
        <v>2.8378960000000002</v>
      </c>
      <c r="AE37" s="46">
        <v>1.6269130000000001</v>
      </c>
      <c r="AF37" s="46">
        <v>1.582104</v>
      </c>
      <c r="AG37" s="46">
        <v>1.5109760000000001</v>
      </c>
      <c r="AH37" s="46">
        <v>1.33118</v>
      </c>
      <c r="AI37" s="46">
        <v>1.4170050000000001</v>
      </c>
      <c r="AJ37" s="46">
        <v>1.4773590000000001</v>
      </c>
      <c r="AK37" s="46">
        <v>1.4919830000000001</v>
      </c>
      <c r="AL37" s="46">
        <v>1.367683</v>
      </c>
      <c r="AM37" s="46">
        <v>1.1796310000000001</v>
      </c>
      <c r="AN37" s="46">
        <v>1.749539</v>
      </c>
      <c r="AP37" s="46">
        <v>1.1897960000000001</v>
      </c>
      <c r="AQ37" s="46">
        <v>1.290265</v>
      </c>
      <c r="AR37" s="46">
        <v>1.1664639999999999</v>
      </c>
      <c r="AS37" s="46">
        <v>1.098525</v>
      </c>
      <c r="AT37" s="46">
        <v>0.92539099999999996</v>
      </c>
      <c r="AU37" s="46">
        <v>1.0862620000000001</v>
      </c>
      <c r="AV37" s="46">
        <v>1.4709540000000001</v>
      </c>
      <c r="AW37" s="46">
        <v>1.518451</v>
      </c>
    </row>
    <row r="38" spans="1:49" s="46" customFormat="1" x14ac:dyDescent="0.3">
      <c r="A38" s="46" t="s">
        <v>71</v>
      </c>
      <c r="B38" s="46">
        <v>0.46053100000000002</v>
      </c>
      <c r="C38" s="46">
        <v>0.21265400000000001</v>
      </c>
      <c r="D38" s="46">
        <v>9.9887000000000004E-2</v>
      </c>
      <c r="E38" s="46">
        <v>8.2877999999999993E-2</v>
      </c>
      <c r="F38" s="46">
        <v>8.2461999999999994E-2</v>
      </c>
      <c r="G38" s="46">
        <v>9.2884999999999995E-2</v>
      </c>
      <c r="H38" s="46">
        <v>9.3756000000000006E-2</v>
      </c>
      <c r="I38" s="46">
        <v>0.27310600000000002</v>
      </c>
      <c r="J38" s="46">
        <v>0.50260300000000002</v>
      </c>
      <c r="K38" s="46">
        <v>6.9595000000000004E-2</v>
      </c>
      <c r="L38" s="46">
        <v>9.2535000000000006E-2</v>
      </c>
      <c r="M38" s="46">
        <v>7.9270999999999994E-2</v>
      </c>
      <c r="N38" s="46">
        <v>0.20020299999999999</v>
      </c>
      <c r="O38" s="46">
        <v>0.17186999999999999</v>
      </c>
      <c r="P38" s="46">
        <v>8.0242999999999995E-2</v>
      </c>
      <c r="Q38" s="46">
        <v>9.5979999999999996E-2</v>
      </c>
      <c r="R38" s="46">
        <v>0.38475100000000001</v>
      </c>
      <c r="S38" s="46">
        <v>0.122639</v>
      </c>
      <c r="T38" s="46">
        <v>0.15220900000000001</v>
      </c>
      <c r="U38" s="46">
        <v>0.107753</v>
      </c>
      <c r="V38" s="46">
        <v>0.204265</v>
      </c>
      <c r="W38" s="46">
        <v>8.7022000000000002E-2</v>
      </c>
      <c r="X38" s="46">
        <v>0.137318</v>
      </c>
      <c r="Y38" s="46">
        <v>0.13265099999999999</v>
      </c>
      <c r="Z38" s="46">
        <v>0.27573399999999998</v>
      </c>
      <c r="AA38" s="46">
        <v>0.281555</v>
      </c>
      <c r="AB38" s="46">
        <v>0.26994800000000002</v>
      </c>
      <c r="AC38" s="46">
        <v>0.31862600000000002</v>
      </c>
      <c r="AD38" s="46">
        <v>0.36238999999999999</v>
      </c>
      <c r="AE38" s="46">
        <v>0.127169</v>
      </c>
      <c r="AF38" s="46">
        <v>6.0019000000000003E-2</v>
      </c>
      <c r="AG38" s="46">
        <v>0.115147</v>
      </c>
      <c r="AH38" s="46">
        <v>0.253446</v>
      </c>
      <c r="AI38" s="46">
        <v>0.26569700000000002</v>
      </c>
      <c r="AJ38" s="46">
        <v>0.19945199999999999</v>
      </c>
      <c r="AK38" s="46">
        <v>0.16731099999999999</v>
      </c>
      <c r="AL38" s="46">
        <v>0.147817</v>
      </c>
      <c r="AM38" s="46">
        <v>0.102827</v>
      </c>
      <c r="AN38" s="46">
        <v>0.128141</v>
      </c>
      <c r="AP38" s="46">
        <v>0.64877899999999999</v>
      </c>
      <c r="AQ38" s="46">
        <v>0.15228900000000001</v>
      </c>
      <c r="AR38" s="46">
        <v>0.192796</v>
      </c>
      <c r="AS38" s="46">
        <v>0.121535</v>
      </c>
      <c r="AT38" s="46">
        <v>9.2901999999999998E-2</v>
      </c>
      <c r="AU38" s="46">
        <v>0.111218</v>
      </c>
      <c r="AV38" s="46">
        <v>7.7204999999999996E-2</v>
      </c>
      <c r="AW38" s="46">
        <v>0.25197999999999998</v>
      </c>
    </row>
    <row r="39" spans="1:49" s="46" customFormat="1" x14ac:dyDescent="0.3">
      <c r="A39" s="46" t="s">
        <v>72</v>
      </c>
      <c r="B39" s="46">
        <v>73.798524999999998</v>
      </c>
      <c r="C39" s="46">
        <v>79.864143999999996</v>
      </c>
      <c r="D39" s="46">
        <v>86.445581000000004</v>
      </c>
      <c r="E39" s="46">
        <v>88.044886000000005</v>
      </c>
      <c r="F39" s="46">
        <v>90.384309999999999</v>
      </c>
      <c r="G39" s="46">
        <v>93.740371999999994</v>
      </c>
      <c r="H39" s="46">
        <v>91.135216</v>
      </c>
      <c r="I39" s="46">
        <v>93.104438999999999</v>
      </c>
      <c r="J39" s="46">
        <v>83.376852</v>
      </c>
      <c r="K39" s="46">
        <v>89.220764000000003</v>
      </c>
      <c r="L39" s="46">
        <v>94.187872999999996</v>
      </c>
      <c r="M39" s="46">
        <v>92.446154000000007</v>
      </c>
      <c r="N39" s="46">
        <v>90.031451000000004</v>
      </c>
      <c r="O39" s="46">
        <v>91.328173000000007</v>
      </c>
      <c r="P39" s="46">
        <v>91.060563999999999</v>
      </c>
      <c r="Q39" s="46">
        <v>82.499077999999997</v>
      </c>
      <c r="R39" s="46">
        <v>85.11542</v>
      </c>
      <c r="S39" s="46">
        <v>95.485434999999995</v>
      </c>
      <c r="T39" s="46">
        <v>90.972528999999994</v>
      </c>
      <c r="U39" s="46">
        <v>89.420293000000001</v>
      </c>
      <c r="V39" s="46">
        <v>87.547150000000002</v>
      </c>
      <c r="W39" s="46">
        <v>91.641658000000007</v>
      </c>
      <c r="X39" s="46">
        <v>90.538309999999996</v>
      </c>
      <c r="Y39" s="46">
        <v>94.336721999999995</v>
      </c>
      <c r="Z39" s="46">
        <v>87.548638999999994</v>
      </c>
      <c r="AA39" s="46">
        <v>79.973579999999998</v>
      </c>
      <c r="AB39" s="46">
        <v>91.51276</v>
      </c>
      <c r="AC39" s="46">
        <v>84.598353000000003</v>
      </c>
      <c r="AD39" s="46">
        <v>92.117930000000001</v>
      </c>
      <c r="AE39" s="46">
        <v>90.874747999999997</v>
      </c>
      <c r="AF39" s="46">
        <v>79.161945000000003</v>
      </c>
      <c r="AG39" s="46">
        <v>93.412510999999995</v>
      </c>
      <c r="AH39" s="46">
        <v>82.837519</v>
      </c>
      <c r="AI39" s="46">
        <v>73.327162000000001</v>
      </c>
      <c r="AJ39" s="46">
        <v>90.458070000000006</v>
      </c>
      <c r="AK39" s="46">
        <v>93.652006999999998</v>
      </c>
      <c r="AL39" s="46">
        <v>85.862757999999999</v>
      </c>
      <c r="AM39" s="46">
        <v>71.865877999999995</v>
      </c>
      <c r="AN39" s="46">
        <v>58.431587</v>
      </c>
      <c r="AP39" s="46">
        <v>83.963138999999998</v>
      </c>
      <c r="AQ39" s="46">
        <v>90.516335999999995</v>
      </c>
      <c r="AR39" s="46">
        <v>92.118904999999998</v>
      </c>
      <c r="AS39" s="46">
        <v>81.646420000000006</v>
      </c>
      <c r="AT39" s="46">
        <v>90.065481000000005</v>
      </c>
      <c r="AU39" s="46">
        <v>85.774495000000002</v>
      </c>
      <c r="AV39" s="46">
        <v>22.574051000000001</v>
      </c>
      <c r="AW39" s="46">
        <v>98.032932000000002</v>
      </c>
    </row>
    <row r="40" spans="1:49" s="46" customFormat="1" x14ac:dyDescent="0.3">
      <c r="A40" s="46" t="s">
        <v>73</v>
      </c>
      <c r="B40" s="46">
        <v>30.229752000000001</v>
      </c>
      <c r="C40" s="46">
        <v>24.873736000000001</v>
      </c>
      <c r="D40" s="46">
        <v>21.061368000000002</v>
      </c>
      <c r="E40" s="46">
        <v>20.529537999999999</v>
      </c>
      <c r="F40" s="46">
        <v>15.679193</v>
      </c>
      <c r="G40" s="46">
        <v>8.7207709999999992</v>
      </c>
      <c r="H40" s="46">
        <v>11.778055</v>
      </c>
      <c r="I40" s="46">
        <v>15.022693</v>
      </c>
      <c r="J40" s="46">
        <v>16.298608999999999</v>
      </c>
      <c r="K40" s="46">
        <v>15.465268999999999</v>
      </c>
      <c r="L40" s="46">
        <v>5.7106070000000004</v>
      </c>
      <c r="M40" s="46">
        <v>5.8081189999999996</v>
      </c>
      <c r="N40" s="46">
        <v>12.51369</v>
      </c>
      <c r="O40" s="46">
        <v>7.3237709999999998</v>
      </c>
      <c r="P40" s="46">
        <v>16.003164000000002</v>
      </c>
      <c r="Q40" s="46">
        <v>23.159314999999999</v>
      </c>
      <c r="R40" s="46">
        <v>17.695678000000001</v>
      </c>
      <c r="S40" s="46">
        <v>4.2604050000000004</v>
      </c>
      <c r="T40" s="46">
        <v>11.079639</v>
      </c>
      <c r="U40" s="46">
        <v>10.679660999999999</v>
      </c>
      <c r="V40" s="46">
        <v>12.771091</v>
      </c>
      <c r="W40" s="46">
        <v>5.9727509999999997</v>
      </c>
      <c r="X40" s="46">
        <v>11.482025999999999</v>
      </c>
      <c r="Y40" s="46">
        <v>7.4497159999999996</v>
      </c>
      <c r="Z40" s="46">
        <v>21.472079999999998</v>
      </c>
      <c r="AA40" s="46">
        <v>16.142572000000001</v>
      </c>
      <c r="AB40" s="46">
        <v>11.137638000000001</v>
      </c>
      <c r="AC40" s="46">
        <v>25.516196999999998</v>
      </c>
      <c r="AD40" s="46">
        <v>7.8284880000000001</v>
      </c>
      <c r="AE40" s="46">
        <v>10.465894</v>
      </c>
      <c r="AF40" s="46">
        <v>33.115645999999998</v>
      </c>
      <c r="AG40" s="46">
        <v>9.5536300000000001</v>
      </c>
      <c r="AH40" s="46">
        <v>19.346668999999999</v>
      </c>
      <c r="AI40" s="46">
        <v>27.586358000000001</v>
      </c>
      <c r="AJ40" s="46">
        <v>6.7768410000000001</v>
      </c>
      <c r="AK40" s="46">
        <v>5.3027389999999999</v>
      </c>
      <c r="AL40" s="46">
        <v>14.916842000000001</v>
      </c>
      <c r="AM40" s="46">
        <v>41.069639000000002</v>
      </c>
      <c r="AN40" s="46">
        <v>48.463920999999999</v>
      </c>
      <c r="AP40" s="46">
        <v>16.10913</v>
      </c>
      <c r="AQ40" s="46">
        <v>14.258266000000001</v>
      </c>
      <c r="AR40" s="46">
        <v>7.8553360000000003</v>
      </c>
      <c r="AS40" s="46">
        <v>27.422063000000001</v>
      </c>
      <c r="AT40" s="46">
        <v>14.507326000000001</v>
      </c>
      <c r="AU40" s="46">
        <v>27.132878999999999</v>
      </c>
      <c r="AV40" s="46">
        <v>41.157913000000001</v>
      </c>
      <c r="AW40" s="46">
        <v>1.6769689999999999</v>
      </c>
    </row>
    <row r="41" spans="1:49" s="46" customFormat="1" x14ac:dyDescent="0.3">
      <c r="A41" s="46" t="s">
        <v>74</v>
      </c>
      <c r="B41" s="46">
        <v>211</v>
      </c>
      <c r="C41" s="46">
        <v>488</v>
      </c>
      <c r="D41" s="46">
        <v>183</v>
      </c>
      <c r="E41" s="46">
        <v>232</v>
      </c>
      <c r="F41" s="46">
        <v>176</v>
      </c>
      <c r="G41" s="46">
        <v>196</v>
      </c>
      <c r="H41" s="46">
        <v>123</v>
      </c>
      <c r="I41" s="46">
        <v>65</v>
      </c>
      <c r="J41" s="46">
        <v>120</v>
      </c>
      <c r="K41" s="46">
        <v>145</v>
      </c>
      <c r="L41" s="46">
        <v>93</v>
      </c>
      <c r="M41" s="46">
        <v>205</v>
      </c>
      <c r="N41" s="46">
        <v>290</v>
      </c>
      <c r="O41" s="46">
        <v>144</v>
      </c>
      <c r="P41" s="46">
        <v>154</v>
      </c>
      <c r="Q41" s="46">
        <v>739</v>
      </c>
      <c r="R41" s="46">
        <v>43</v>
      </c>
      <c r="S41" s="46">
        <v>48</v>
      </c>
      <c r="T41" s="46">
        <v>136</v>
      </c>
      <c r="U41" s="46">
        <v>123</v>
      </c>
      <c r="V41" s="46">
        <v>187</v>
      </c>
      <c r="W41" s="46">
        <v>152</v>
      </c>
      <c r="X41" s="46">
        <v>132</v>
      </c>
      <c r="Y41" s="46">
        <v>74</v>
      </c>
      <c r="Z41" s="46">
        <v>45</v>
      </c>
      <c r="AA41" s="46">
        <v>187</v>
      </c>
      <c r="AB41" s="46">
        <v>52</v>
      </c>
      <c r="AC41" s="46">
        <v>137</v>
      </c>
      <c r="AD41" s="46">
        <v>113</v>
      </c>
      <c r="AE41" s="46">
        <v>140</v>
      </c>
      <c r="AF41" s="46">
        <v>97</v>
      </c>
      <c r="AG41" s="46">
        <v>83</v>
      </c>
      <c r="AH41" s="46">
        <v>243</v>
      </c>
      <c r="AI41" s="46">
        <v>202</v>
      </c>
      <c r="AJ41" s="46">
        <v>112</v>
      </c>
      <c r="AK41" s="46">
        <v>92</v>
      </c>
      <c r="AL41" s="46">
        <v>746</v>
      </c>
      <c r="AM41" s="46">
        <v>130</v>
      </c>
      <c r="AN41" s="46">
        <v>63</v>
      </c>
      <c r="AO41" s="46">
        <v>0</v>
      </c>
      <c r="AP41" s="46">
        <v>50</v>
      </c>
      <c r="AQ41" s="46">
        <v>86</v>
      </c>
      <c r="AR41" s="46">
        <v>129</v>
      </c>
      <c r="AS41" s="46">
        <v>142</v>
      </c>
      <c r="AT41" s="46">
        <v>252</v>
      </c>
      <c r="AU41" s="46">
        <v>93</v>
      </c>
      <c r="AV41" s="46">
        <v>1</v>
      </c>
      <c r="AW41" s="46">
        <v>71</v>
      </c>
    </row>
    <row r="42" spans="1:49" s="46" customFormat="1" x14ac:dyDescent="0.3">
      <c r="A42" s="46" t="s">
        <v>75</v>
      </c>
      <c r="B42" s="46">
        <v>8.7926000000000004E-2</v>
      </c>
      <c r="C42" s="46">
        <v>0.20335500000000001</v>
      </c>
      <c r="D42" s="46">
        <v>7.6258000000000006E-2</v>
      </c>
      <c r="E42" s="46">
        <v>9.6676999999999999E-2</v>
      </c>
      <c r="F42" s="46">
        <v>7.3341000000000003E-2</v>
      </c>
      <c r="G42" s="46">
        <v>8.1674999999999998E-2</v>
      </c>
      <c r="H42" s="46">
        <v>5.1255000000000002E-2</v>
      </c>
      <c r="I42" s="46">
        <v>2.7085999999999999E-2</v>
      </c>
      <c r="J42" s="46">
        <v>5.0005000000000001E-2</v>
      </c>
      <c r="K42" s="46">
        <v>6.0422999999999998E-2</v>
      </c>
      <c r="L42" s="46">
        <v>3.8753999999999997E-2</v>
      </c>
      <c r="M42" s="46">
        <v>8.5426000000000002E-2</v>
      </c>
      <c r="N42" s="46">
        <v>0.120846</v>
      </c>
      <c r="O42" s="46">
        <v>6.0005999999999997E-2</v>
      </c>
      <c r="P42" s="46">
        <v>6.4172999999999994E-2</v>
      </c>
      <c r="Q42" s="46">
        <v>0.30794899999999997</v>
      </c>
      <c r="R42" s="46">
        <v>1.7919000000000001E-2</v>
      </c>
      <c r="S42" s="46">
        <v>2.0001999999999999E-2</v>
      </c>
      <c r="T42" s="46">
        <v>5.6673000000000001E-2</v>
      </c>
      <c r="U42" s="46">
        <v>5.1255000000000002E-2</v>
      </c>
      <c r="V42" s="46">
        <v>7.7924999999999994E-2</v>
      </c>
      <c r="W42" s="46">
        <v>6.3339999999999994E-2</v>
      </c>
      <c r="X42" s="46">
        <v>5.5005999999999999E-2</v>
      </c>
      <c r="Y42" s="46">
        <v>3.0837E-2</v>
      </c>
      <c r="Z42" s="46">
        <v>1.8752000000000001E-2</v>
      </c>
      <c r="AA42" s="46">
        <v>7.7924999999999994E-2</v>
      </c>
      <c r="AB42" s="46">
        <v>2.1669000000000001E-2</v>
      </c>
      <c r="AC42" s="46">
        <v>5.7089000000000001E-2</v>
      </c>
      <c r="AD42" s="46">
        <v>4.7087999999999998E-2</v>
      </c>
      <c r="AE42" s="46">
        <v>5.8339000000000002E-2</v>
      </c>
      <c r="AF42" s="46">
        <v>4.0420999999999999E-2</v>
      </c>
      <c r="AG42" s="46">
        <v>3.4587E-2</v>
      </c>
      <c r="AH42" s="46">
        <v>0.101261</v>
      </c>
      <c r="AI42" s="46">
        <v>8.4175E-2</v>
      </c>
      <c r="AJ42" s="46">
        <v>4.6671999999999998E-2</v>
      </c>
      <c r="AK42" s="46">
        <v>3.8337000000000003E-2</v>
      </c>
      <c r="AL42" s="46">
        <v>0.31086599999999998</v>
      </c>
      <c r="AM42" s="46">
        <v>5.4171999999999998E-2</v>
      </c>
      <c r="AN42" s="46">
        <v>2.6252999999999999E-2</v>
      </c>
      <c r="AP42" s="46">
        <v>2.0836E-2</v>
      </c>
      <c r="AQ42" s="46">
        <v>3.5837000000000001E-2</v>
      </c>
      <c r="AR42" s="46">
        <v>5.3755999999999998E-2</v>
      </c>
      <c r="AS42" s="46">
        <v>5.9173000000000003E-2</v>
      </c>
      <c r="AT42" s="46">
        <v>0.10501099999999999</v>
      </c>
      <c r="AU42" s="46">
        <v>3.8753999999999997E-2</v>
      </c>
      <c r="AV42" s="46">
        <v>4.17E-4</v>
      </c>
      <c r="AW42" s="46">
        <v>2.9586000000000001E-2</v>
      </c>
    </row>
    <row r="43" spans="1:49" s="46" customFormat="1" x14ac:dyDescent="0.3">
      <c r="A43" s="46" t="s">
        <v>76</v>
      </c>
      <c r="B43" s="46">
        <v>0.420962</v>
      </c>
      <c r="C43" s="46">
        <v>0.404005</v>
      </c>
      <c r="D43" s="46">
        <v>0.61658199999999996</v>
      </c>
      <c r="E43" s="46">
        <v>0.477385</v>
      </c>
      <c r="F43" s="46">
        <v>0.68594100000000002</v>
      </c>
      <c r="G43" s="46">
        <v>0.69492699999999996</v>
      </c>
      <c r="H43" s="46">
        <v>0.91662299999999997</v>
      </c>
      <c r="I43" s="46">
        <v>0.992676</v>
      </c>
      <c r="J43" s="46">
        <v>0.60081700000000005</v>
      </c>
      <c r="K43" s="46">
        <v>0.655999</v>
      </c>
      <c r="L43" s="46">
        <v>0.87531999999999999</v>
      </c>
      <c r="M43" s="46">
        <v>0.54409600000000002</v>
      </c>
      <c r="N43" s="46">
        <v>0.51446899999999995</v>
      </c>
      <c r="O43" s="46">
        <v>0.67100700000000002</v>
      </c>
      <c r="P43" s="46">
        <v>0.61312500000000003</v>
      </c>
      <c r="Q43" s="46">
        <v>0.36524699999999999</v>
      </c>
      <c r="R43" s="46">
        <v>0.84730799999999995</v>
      </c>
      <c r="S43" s="46">
        <v>0.9919</v>
      </c>
      <c r="T43" s="46">
        <v>0.596356</v>
      </c>
      <c r="U43" s="46">
        <v>0.78175700000000004</v>
      </c>
      <c r="V43" s="46">
        <v>0.43701000000000001</v>
      </c>
      <c r="W43" s="46">
        <v>0.67408100000000004</v>
      </c>
      <c r="X43" s="46">
        <v>0.62964100000000001</v>
      </c>
      <c r="Y43" s="46">
        <v>0.63580999999999999</v>
      </c>
      <c r="Z43" s="46">
        <v>0.95721599999999996</v>
      </c>
      <c r="AA43" s="46">
        <v>0.48931000000000002</v>
      </c>
      <c r="AB43" s="46">
        <v>1.192666</v>
      </c>
      <c r="AC43" s="46">
        <v>0.56381899999999996</v>
      </c>
      <c r="AD43" s="46">
        <v>0.79378099999999996</v>
      </c>
      <c r="AE43" s="46">
        <v>0.61516999999999999</v>
      </c>
      <c r="AF43" s="46">
        <v>0.912165</v>
      </c>
      <c r="AG43" s="46">
        <v>0.60505900000000001</v>
      </c>
      <c r="AH43" s="46">
        <v>0.53542999999999996</v>
      </c>
      <c r="AI43" s="46">
        <v>0.67293899999999995</v>
      </c>
      <c r="AJ43" s="46">
        <v>0.72110700000000005</v>
      </c>
      <c r="AK43" s="46">
        <v>0.89322599999999996</v>
      </c>
      <c r="AL43" s="46">
        <v>0.372805</v>
      </c>
      <c r="AM43" s="46">
        <v>0.60719500000000004</v>
      </c>
      <c r="AN43" s="46">
        <v>1.0834170000000001</v>
      </c>
      <c r="AP43" s="46">
        <v>0.862294</v>
      </c>
      <c r="AQ43" s="46">
        <v>0.58281899999999998</v>
      </c>
      <c r="AR43" s="46">
        <v>0.58697100000000002</v>
      </c>
      <c r="AS43" s="46">
        <v>0.78730900000000004</v>
      </c>
      <c r="AT43" s="46">
        <v>0.607823</v>
      </c>
      <c r="AU43" s="46">
        <v>1.0031110000000001</v>
      </c>
      <c r="AV43" s="46">
        <v>0.45263999999999999</v>
      </c>
      <c r="AW43" s="46">
        <v>0.72701300000000002</v>
      </c>
    </row>
    <row r="44" spans="1:49" s="46" customFormat="1" x14ac:dyDescent="0.3">
      <c r="A44" s="46" t="s">
        <v>77</v>
      </c>
      <c r="B44" s="46">
        <v>0.47331499999999999</v>
      </c>
      <c r="C44" s="46">
        <v>0.381494</v>
      </c>
      <c r="D44" s="46">
        <v>0.50851500000000005</v>
      </c>
      <c r="E44" s="46">
        <v>0.37537599999999999</v>
      </c>
      <c r="F44" s="46">
        <v>0.44603599999999999</v>
      </c>
      <c r="G44" s="46">
        <v>0.35026499999999999</v>
      </c>
      <c r="H44" s="46">
        <v>0.47182000000000002</v>
      </c>
      <c r="I44" s="46">
        <v>0.42488700000000001</v>
      </c>
      <c r="J44" s="46">
        <v>0.57843699999999998</v>
      </c>
      <c r="K44" s="46">
        <v>0.52317499999999995</v>
      </c>
      <c r="L44" s="46">
        <v>0.52824599999999999</v>
      </c>
      <c r="M44" s="46">
        <v>0.56864899999999996</v>
      </c>
      <c r="N44" s="46">
        <v>0.51779399999999998</v>
      </c>
      <c r="O44" s="46">
        <v>0.723881</v>
      </c>
      <c r="P44" s="46">
        <v>0.50736099999999995</v>
      </c>
      <c r="Q44" s="46">
        <v>0.31650499999999998</v>
      </c>
      <c r="R44" s="46">
        <v>0.50600000000000001</v>
      </c>
      <c r="S44" s="46">
        <v>0.75963199999999997</v>
      </c>
      <c r="T44" s="46">
        <v>0.69160600000000005</v>
      </c>
      <c r="U44" s="46">
        <v>0.78281599999999996</v>
      </c>
      <c r="V44" s="46">
        <v>0.49045</v>
      </c>
      <c r="W44" s="46">
        <v>0.463897</v>
      </c>
      <c r="X44" s="46">
        <v>0.59069799999999995</v>
      </c>
      <c r="Y44" s="46">
        <v>0.35503699999999999</v>
      </c>
      <c r="Z44" s="46">
        <v>0.50639400000000001</v>
      </c>
      <c r="AA44" s="46">
        <v>0.38270300000000002</v>
      </c>
      <c r="AB44" s="46">
        <v>0.77222199999999996</v>
      </c>
      <c r="AC44" s="46">
        <v>0.45644000000000001</v>
      </c>
      <c r="AD44" s="46">
        <v>0.64735799999999999</v>
      </c>
      <c r="AE44" s="46">
        <v>0.55411999999999995</v>
      </c>
      <c r="AF44" s="46">
        <v>0.68435999999999997</v>
      </c>
      <c r="AG44" s="46">
        <v>0.35519099999999998</v>
      </c>
      <c r="AH44" s="46">
        <v>0.42601600000000001</v>
      </c>
      <c r="AI44" s="46">
        <v>0.55040599999999995</v>
      </c>
      <c r="AJ44" s="46">
        <v>0.92038799999999998</v>
      </c>
      <c r="AK44" s="46">
        <v>0.77827100000000005</v>
      </c>
      <c r="AL44" s="46">
        <v>0.37409999999999999</v>
      </c>
      <c r="AM44" s="46">
        <v>0.56115099999999996</v>
      </c>
      <c r="AN44" s="46">
        <v>0.54813699999999999</v>
      </c>
      <c r="AP44" s="46">
        <v>0.476634</v>
      </c>
      <c r="AQ44" s="46">
        <v>0.37871199999999999</v>
      </c>
      <c r="AR44" s="46">
        <v>0.40419699999999997</v>
      </c>
      <c r="AS44" s="46">
        <v>0.63792099999999996</v>
      </c>
      <c r="AT44" s="46">
        <v>0.54547000000000001</v>
      </c>
      <c r="AU44" s="46">
        <v>0.58995399999999998</v>
      </c>
      <c r="AW44" s="46">
        <v>0.45976800000000001</v>
      </c>
    </row>
    <row r="45" spans="1:49" s="46" customFormat="1" x14ac:dyDescent="0.3">
      <c r="A45" s="46" t="s">
        <v>78</v>
      </c>
      <c r="B45" s="46">
        <v>212.156398</v>
      </c>
      <c r="C45" s="46">
        <v>108.696721</v>
      </c>
      <c r="D45" s="46">
        <v>333.27322400000003</v>
      </c>
      <c r="E45" s="46">
        <v>280.31896599999999</v>
      </c>
      <c r="F45" s="46">
        <v>356.4375</v>
      </c>
      <c r="G45" s="46">
        <v>369.13775500000003</v>
      </c>
      <c r="H45" s="46">
        <v>536.09756100000004</v>
      </c>
      <c r="I45" s="46">
        <v>1242.107692</v>
      </c>
      <c r="J45" s="46">
        <v>378.22500000000002</v>
      </c>
      <c r="K45" s="46">
        <v>432.62069000000002</v>
      </c>
      <c r="L45" s="46">
        <v>562.946237</v>
      </c>
      <c r="M45" s="46">
        <v>288.09268300000002</v>
      </c>
      <c r="N45" s="46">
        <v>232.15517199999999</v>
      </c>
      <c r="O45" s="46">
        <v>261.42361099999999</v>
      </c>
      <c r="P45" s="46">
        <v>347.92857099999998</v>
      </c>
      <c r="Q45" s="46">
        <v>86.997293999999997</v>
      </c>
      <c r="R45" s="46">
        <v>755.72092999999995</v>
      </c>
      <c r="S45" s="46">
        <v>795.70833300000004</v>
      </c>
      <c r="T45" s="46">
        <v>363.98529400000001</v>
      </c>
      <c r="U45" s="46">
        <v>443.75609800000001</v>
      </c>
      <c r="V45" s="46">
        <v>237.60962599999999</v>
      </c>
      <c r="W45" s="46">
        <v>323.782895</v>
      </c>
      <c r="X45" s="46">
        <v>328.15151500000002</v>
      </c>
      <c r="Y45" s="46">
        <v>620.32432400000005</v>
      </c>
      <c r="Z45" s="46">
        <v>803.2</v>
      </c>
      <c r="AA45" s="46">
        <v>134.65775400000001</v>
      </c>
      <c r="AB45" s="46">
        <v>596.51923099999999</v>
      </c>
      <c r="AC45" s="46">
        <v>271.48175199999997</v>
      </c>
      <c r="AD45" s="46">
        <v>339.31858399999999</v>
      </c>
      <c r="AE45" s="46">
        <v>258.46428600000002</v>
      </c>
      <c r="AF45" s="46">
        <v>435.83505200000002</v>
      </c>
      <c r="AG45" s="46">
        <v>403.22891600000003</v>
      </c>
      <c r="AH45" s="46">
        <v>209.02469099999999</v>
      </c>
      <c r="AI45" s="46">
        <v>164.47029699999999</v>
      </c>
      <c r="AJ45" s="46">
        <v>319.11607099999998</v>
      </c>
      <c r="AK45" s="46">
        <v>638.13043500000003</v>
      </c>
      <c r="AL45" s="46">
        <v>116.664879</v>
      </c>
      <c r="AM45" s="46">
        <v>212.70769200000001</v>
      </c>
      <c r="AN45" s="46">
        <v>296.57142900000002</v>
      </c>
      <c r="AP45" s="46">
        <v>686.58</v>
      </c>
      <c r="AQ45" s="46">
        <v>522.94186000000002</v>
      </c>
      <c r="AR45" s="46">
        <v>424.99224800000002</v>
      </c>
      <c r="AS45" s="46">
        <v>372.94366200000002</v>
      </c>
      <c r="AT45" s="46">
        <v>296.78571399999998</v>
      </c>
      <c r="AU45" s="46">
        <v>646.72042999999996</v>
      </c>
      <c r="AV45" s="46">
        <v>71</v>
      </c>
      <c r="AW45" s="46">
        <v>206.49295799999999</v>
      </c>
    </row>
    <row r="46" spans="1:49" s="46" customFormat="1" x14ac:dyDescent="0.3">
      <c r="A46" s="46" t="s">
        <v>79</v>
      </c>
      <c r="B46" s="46">
        <v>446.58124500000002</v>
      </c>
      <c r="C46" s="46">
        <v>302.51332300000001</v>
      </c>
      <c r="D46" s="46">
        <v>468.01649700000002</v>
      </c>
      <c r="E46" s="46">
        <v>306.24774500000001</v>
      </c>
      <c r="F46" s="46">
        <v>421.15908999999999</v>
      </c>
      <c r="G46" s="46">
        <v>322.06635199999999</v>
      </c>
      <c r="H46" s="46">
        <v>386.10706099999999</v>
      </c>
      <c r="I46" s="46">
        <v>629.88389600000005</v>
      </c>
      <c r="J46" s="46">
        <v>594.85249199999998</v>
      </c>
      <c r="K46" s="46">
        <v>325.147831</v>
      </c>
      <c r="L46" s="46">
        <v>446.34443599999997</v>
      </c>
      <c r="M46" s="46">
        <v>550.91820499999994</v>
      </c>
      <c r="N46" s="46">
        <v>482.21404699999999</v>
      </c>
      <c r="O46" s="46">
        <v>566.95455100000004</v>
      </c>
      <c r="P46" s="46">
        <v>422.41346900000002</v>
      </c>
      <c r="Q46" s="46">
        <v>288.145016</v>
      </c>
      <c r="R46" s="46">
        <v>502.20173899999998</v>
      </c>
      <c r="S46" s="46">
        <v>638.59356600000001</v>
      </c>
      <c r="T46" s="46">
        <v>600.718841</v>
      </c>
      <c r="U46" s="46">
        <v>656.59852899999998</v>
      </c>
      <c r="V46" s="46">
        <v>520.13058999999998</v>
      </c>
      <c r="W46" s="46">
        <v>458.89892600000002</v>
      </c>
      <c r="X46" s="46">
        <v>575.97205599999995</v>
      </c>
      <c r="Y46" s="46">
        <v>376.04925700000001</v>
      </c>
      <c r="Z46" s="46">
        <v>507.61530699999997</v>
      </c>
      <c r="AA46" s="46">
        <v>252.016898</v>
      </c>
      <c r="AB46" s="46">
        <v>612.04499699999997</v>
      </c>
      <c r="AC46" s="46">
        <v>462.54678799999999</v>
      </c>
      <c r="AD46" s="46">
        <v>586.210778</v>
      </c>
      <c r="AE46" s="46">
        <v>469.97742799999997</v>
      </c>
      <c r="AF46" s="46">
        <v>473.35081400000001</v>
      </c>
      <c r="AG46" s="46">
        <v>210.848421</v>
      </c>
      <c r="AH46" s="46">
        <v>409.91940299999999</v>
      </c>
      <c r="AI46" s="46">
        <v>278.27716500000002</v>
      </c>
      <c r="AJ46" s="46">
        <v>544.61219800000003</v>
      </c>
      <c r="AK46" s="46">
        <v>699.73989200000005</v>
      </c>
      <c r="AL46" s="46">
        <v>336.20460800000001</v>
      </c>
      <c r="AM46" s="46">
        <v>200.00490099999999</v>
      </c>
      <c r="AN46" s="46">
        <v>183.82896299999999</v>
      </c>
      <c r="AP46" s="46">
        <v>402.27146299999998</v>
      </c>
      <c r="AQ46" s="46">
        <v>365.69348600000001</v>
      </c>
      <c r="AR46" s="46">
        <v>331.89989300000002</v>
      </c>
      <c r="AS46" s="46">
        <v>346.30865499999999</v>
      </c>
      <c r="AT46" s="46">
        <v>414.65157699999997</v>
      </c>
      <c r="AU46" s="46">
        <v>466.205668</v>
      </c>
      <c r="AW46" s="46">
        <v>129.25079400000001</v>
      </c>
    </row>
    <row r="47" spans="1:49" s="46" customFormat="1" x14ac:dyDescent="0.3">
      <c r="A47" s="46" t="s">
        <v>80</v>
      </c>
      <c r="B47" s="46">
        <v>6.7488149999999996</v>
      </c>
      <c r="C47" s="46">
        <v>5.8360659999999998</v>
      </c>
      <c r="D47" s="46">
        <v>9.3387980000000006</v>
      </c>
      <c r="E47" s="46">
        <v>10.689655</v>
      </c>
      <c r="F47" s="46">
        <v>9.9488640000000004</v>
      </c>
      <c r="G47" s="46">
        <v>11.994897999999999</v>
      </c>
      <c r="H47" s="46">
        <v>14.292683</v>
      </c>
      <c r="I47" s="46">
        <v>15.107692</v>
      </c>
      <c r="J47" s="46">
        <v>7.983333</v>
      </c>
      <c r="K47" s="46">
        <v>14.517241</v>
      </c>
      <c r="L47" s="46">
        <v>14.075269</v>
      </c>
      <c r="M47" s="46">
        <v>9.1268290000000007</v>
      </c>
      <c r="N47" s="46">
        <v>8.4413789999999995</v>
      </c>
      <c r="O47" s="46">
        <v>6.9722220000000004</v>
      </c>
      <c r="P47" s="46">
        <v>11.383117</v>
      </c>
      <c r="Q47" s="46">
        <v>5.7144789999999999</v>
      </c>
      <c r="R47" s="46">
        <v>14.023256</v>
      </c>
      <c r="S47" s="46">
        <v>14</v>
      </c>
      <c r="T47" s="46">
        <v>9.5220590000000005</v>
      </c>
      <c r="U47" s="46">
        <v>10.317073000000001</v>
      </c>
      <c r="V47" s="46">
        <v>8.9893049999999999</v>
      </c>
      <c r="W47" s="46">
        <v>12.032895</v>
      </c>
      <c r="X47" s="46">
        <v>9.2575760000000002</v>
      </c>
      <c r="Y47" s="46">
        <v>15.824324000000001</v>
      </c>
      <c r="Z47" s="46">
        <v>12.822222</v>
      </c>
      <c r="AA47" s="46">
        <v>7.4010699999999998</v>
      </c>
      <c r="AB47" s="46">
        <v>12.673076999999999</v>
      </c>
      <c r="AC47" s="46">
        <v>8.1167879999999997</v>
      </c>
      <c r="AD47" s="46">
        <v>7.9911500000000002</v>
      </c>
      <c r="AE47" s="46">
        <v>8.1214289999999991</v>
      </c>
      <c r="AF47" s="46">
        <v>10.072165</v>
      </c>
      <c r="AG47" s="46">
        <v>13</v>
      </c>
      <c r="AH47" s="46">
        <v>6.8230449999999996</v>
      </c>
      <c r="AI47" s="46">
        <v>8.3613859999999995</v>
      </c>
      <c r="AJ47" s="46">
        <v>9.0178569999999993</v>
      </c>
      <c r="AK47" s="46">
        <v>10.510870000000001</v>
      </c>
      <c r="AL47" s="46">
        <v>6.8847180000000003</v>
      </c>
      <c r="AM47" s="46">
        <v>6.5230769999999998</v>
      </c>
      <c r="AN47" s="46">
        <v>4.9365079999999999</v>
      </c>
      <c r="AP47" s="46">
        <v>15.22</v>
      </c>
      <c r="AQ47" s="46">
        <v>15.093023000000001</v>
      </c>
      <c r="AR47" s="46">
        <v>14.031008</v>
      </c>
      <c r="AS47" s="46">
        <v>12.084507</v>
      </c>
      <c r="AT47" s="46">
        <v>9.6825399999999995</v>
      </c>
      <c r="AU47" s="46">
        <v>10.516128999999999</v>
      </c>
      <c r="AV47" s="46">
        <v>4</v>
      </c>
      <c r="AW47" s="46">
        <v>4</v>
      </c>
    </row>
    <row r="48" spans="1:49" s="46" customFormat="1" x14ac:dyDescent="0.3">
      <c r="A48" s="46" t="s">
        <v>81</v>
      </c>
      <c r="B48" s="46">
        <v>4.5782550000000004</v>
      </c>
      <c r="C48" s="46">
        <v>3.7850039999999998</v>
      </c>
      <c r="D48" s="46">
        <v>5.5928699999999996</v>
      </c>
      <c r="E48" s="46">
        <v>5.7890980000000001</v>
      </c>
      <c r="F48" s="46">
        <v>5.5992550000000003</v>
      </c>
      <c r="G48" s="46">
        <v>5.5243029999999997</v>
      </c>
      <c r="H48" s="46">
        <v>4.148339</v>
      </c>
      <c r="I48" s="46">
        <v>3.1181079999999999</v>
      </c>
      <c r="J48" s="46">
        <v>5.2163019999999998</v>
      </c>
      <c r="K48" s="46">
        <v>3.4421879999999998</v>
      </c>
      <c r="L48" s="46">
        <v>3.876452</v>
      </c>
      <c r="M48" s="46">
        <v>5.0500930000000004</v>
      </c>
      <c r="N48" s="46">
        <v>4.4424440000000001</v>
      </c>
      <c r="O48" s="46">
        <v>4.503215</v>
      </c>
      <c r="P48" s="46">
        <v>5.23712</v>
      </c>
      <c r="Q48" s="46">
        <v>3.2967</v>
      </c>
      <c r="R48" s="46">
        <v>4.4747349999999999</v>
      </c>
      <c r="S48" s="46">
        <v>4.331969</v>
      </c>
      <c r="T48" s="46">
        <v>5.3124130000000003</v>
      </c>
      <c r="U48" s="46">
        <v>5.3474630000000003</v>
      </c>
      <c r="V48" s="46">
        <v>4.2615930000000004</v>
      </c>
      <c r="W48" s="46">
        <v>3.883089</v>
      </c>
      <c r="X48" s="46">
        <v>4.6505700000000001</v>
      </c>
      <c r="Y48" s="46">
        <v>1.3982190000000001</v>
      </c>
      <c r="Z48" s="46">
        <v>5.2841480000000001</v>
      </c>
      <c r="AA48" s="46">
        <v>4.5924899999999997</v>
      </c>
      <c r="AB48" s="46">
        <v>3.8180230000000002</v>
      </c>
      <c r="AC48" s="46">
        <v>3.3123339999999999</v>
      </c>
      <c r="AD48" s="46">
        <v>4.2331510000000003</v>
      </c>
      <c r="AE48" s="46">
        <v>4.4357410000000002</v>
      </c>
      <c r="AF48" s="46">
        <v>3.266775</v>
      </c>
      <c r="AG48" s="46">
        <v>0</v>
      </c>
      <c r="AH48" s="46">
        <v>4.8809760000000004</v>
      </c>
      <c r="AI48" s="46">
        <v>4.5660540000000003</v>
      </c>
      <c r="AJ48" s="46">
        <v>4.5658000000000003</v>
      </c>
      <c r="AK48" s="46">
        <v>4.9646990000000004</v>
      </c>
      <c r="AL48" s="46">
        <v>3.8243459999999998</v>
      </c>
      <c r="AM48" s="46">
        <v>1.0132099999999999</v>
      </c>
      <c r="AN48" s="46">
        <v>0.245805</v>
      </c>
      <c r="AP48" s="46">
        <v>2.3060700000000001</v>
      </c>
      <c r="AQ48" s="46">
        <v>2.9570569999999998</v>
      </c>
      <c r="AR48" s="46">
        <v>4.2700589999999998</v>
      </c>
      <c r="AS48" s="46">
        <v>5.5345380000000004</v>
      </c>
      <c r="AT48" s="46">
        <v>5.4912470000000004</v>
      </c>
      <c r="AU48" s="46">
        <v>2.9694560000000001</v>
      </c>
      <c r="AW48" s="46">
        <v>0</v>
      </c>
    </row>
    <row r="49" spans="1:49" s="46" customFormat="1" x14ac:dyDescent="0.3">
      <c r="A49" s="46" t="s">
        <v>82</v>
      </c>
      <c r="B49" s="46">
        <v>14.209690999999999</v>
      </c>
      <c r="C49" s="46">
        <v>7.9078569999999999</v>
      </c>
      <c r="D49" s="46">
        <v>21.913459</v>
      </c>
      <c r="E49" s="46">
        <v>18.199956</v>
      </c>
      <c r="F49" s="46">
        <v>25.677553</v>
      </c>
      <c r="G49" s="46">
        <v>23.650272999999999</v>
      </c>
      <c r="H49" s="46">
        <v>33.851626000000003</v>
      </c>
      <c r="I49" s="46">
        <v>77.714614999999995</v>
      </c>
      <c r="J49" s="46">
        <v>24.497416000000001</v>
      </c>
      <c r="K49" s="46">
        <v>27.401886999999999</v>
      </c>
      <c r="L49" s="46">
        <v>35.665635999999999</v>
      </c>
      <c r="M49" s="46">
        <v>18.815998</v>
      </c>
      <c r="N49" s="46">
        <v>16.457881</v>
      </c>
      <c r="O49" s="46">
        <v>18.648351000000002</v>
      </c>
      <c r="P49" s="46">
        <v>22.251017999999998</v>
      </c>
      <c r="Q49" s="46">
        <v>6.6459489999999999</v>
      </c>
      <c r="R49" s="46">
        <v>47.466957000000001</v>
      </c>
      <c r="S49" s="46">
        <v>50.363399999999999</v>
      </c>
      <c r="T49" s="46">
        <v>23.547611</v>
      </c>
      <c r="U49" s="46">
        <v>28.560597000000001</v>
      </c>
      <c r="V49" s="46">
        <v>16.068912999999998</v>
      </c>
      <c r="W49" s="46">
        <v>21.318360999999999</v>
      </c>
      <c r="X49" s="46">
        <v>21.839479999999998</v>
      </c>
      <c r="Y49" s="46">
        <v>38.809122000000002</v>
      </c>
      <c r="Z49" s="46">
        <v>50.555092999999999</v>
      </c>
      <c r="AA49" s="46">
        <v>10.375968</v>
      </c>
      <c r="AB49" s="46">
        <v>38.396033000000003</v>
      </c>
      <c r="AC49" s="46">
        <v>24.276436</v>
      </c>
      <c r="AD49" s="46">
        <v>25.975006</v>
      </c>
      <c r="AE49" s="46">
        <v>18.62612</v>
      </c>
      <c r="AF49" s="46">
        <v>34.483347000000002</v>
      </c>
      <c r="AG49" s="46">
        <v>31.017609</v>
      </c>
      <c r="AH49" s="46">
        <v>14.435024</v>
      </c>
      <c r="AI49" s="46">
        <v>12.324574</v>
      </c>
      <c r="AJ49" s="46">
        <v>21.100760999999999</v>
      </c>
      <c r="AK49" s="46">
        <v>43.163685999999998</v>
      </c>
      <c r="AL49" s="46">
        <v>8.4100330000000003</v>
      </c>
      <c r="AM49" s="46">
        <v>30.539688999999999</v>
      </c>
      <c r="AN49" s="46">
        <v>59.376190000000001</v>
      </c>
      <c r="AP49" s="46">
        <v>43.104036000000001</v>
      </c>
      <c r="AQ49" s="46">
        <v>32.806462000000003</v>
      </c>
      <c r="AR49" s="46">
        <v>26.995927999999999</v>
      </c>
      <c r="AS49" s="46">
        <v>23.841608000000001</v>
      </c>
      <c r="AT49" s="46">
        <v>19.604716</v>
      </c>
      <c r="AU49" s="46">
        <v>54.163542999999997</v>
      </c>
      <c r="AV49" s="46">
        <v>17.75</v>
      </c>
      <c r="AW49" s="46">
        <v>51.623238999999998</v>
      </c>
    </row>
    <row r="50" spans="1:49" s="46" customFormat="1" x14ac:dyDescent="0.3">
      <c r="A50" s="46" t="s">
        <v>83</v>
      </c>
      <c r="B50" s="46">
        <v>27.482189000000002</v>
      </c>
      <c r="C50" s="46">
        <v>18.546883000000001</v>
      </c>
      <c r="D50" s="46">
        <v>28.531531999999999</v>
      </c>
      <c r="E50" s="46">
        <v>18.551168000000001</v>
      </c>
      <c r="F50" s="46">
        <v>24.071877000000001</v>
      </c>
      <c r="G50" s="46">
        <v>19.491375000000001</v>
      </c>
      <c r="H50" s="46">
        <v>23.677849999999999</v>
      </c>
      <c r="I50" s="46">
        <v>39.203395</v>
      </c>
      <c r="J50" s="46">
        <v>36.644907000000003</v>
      </c>
      <c r="K50" s="46">
        <v>19.915990000000001</v>
      </c>
      <c r="L50" s="46">
        <v>27.323536000000001</v>
      </c>
      <c r="M50" s="46">
        <v>34.029040999999999</v>
      </c>
      <c r="N50" s="46">
        <v>29.383658</v>
      </c>
      <c r="O50" s="46">
        <v>34.461429000000003</v>
      </c>
      <c r="P50" s="46">
        <v>26.000605</v>
      </c>
      <c r="Q50" s="46">
        <v>17.695305000000001</v>
      </c>
      <c r="R50" s="46">
        <v>31.045055999999999</v>
      </c>
      <c r="S50" s="46">
        <v>39.154339999999998</v>
      </c>
      <c r="T50" s="46">
        <v>37.105798999999998</v>
      </c>
      <c r="U50" s="46">
        <v>40.504337999999997</v>
      </c>
      <c r="V50" s="46">
        <v>32.021076999999998</v>
      </c>
      <c r="W50" s="46">
        <v>28.026375000000002</v>
      </c>
      <c r="X50" s="46">
        <v>35.298755</v>
      </c>
      <c r="Y50" s="46">
        <v>23.456206000000002</v>
      </c>
      <c r="Z50" s="46">
        <v>31.162973999999998</v>
      </c>
      <c r="AA50" s="46">
        <v>14.877552</v>
      </c>
      <c r="AB50" s="46">
        <v>37.242516999999999</v>
      </c>
      <c r="AC50" s="46">
        <v>34.19885</v>
      </c>
      <c r="AD50" s="46">
        <v>40.937331999999998</v>
      </c>
      <c r="AE50" s="46">
        <v>30.627959000000001</v>
      </c>
      <c r="AF50" s="46">
        <v>35.598841999999998</v>
      </c>
      <c r="AG50" s="46">
        <v>16.219109</v>
      </c>
      <c r="AH50" s="46">
        <v>24.968724000000002</v>
      </c>
      <c r="AI50" s="46">
        <v>16.401042</v>
      </c>
      <c r="AJ50" s="46">
        <v>33.398316000000001</v>
      </c>
      <c r="AK50" s="46">
        <v>46.096206000000002</v>
      </c>
      <c r="AL50" s="46">
        <v>20.681820999999999</v>
      </c>
      <c r="AM50" s="46">
        <v>28.419815</v>
      </c>
      <c r="AN50" s="46">
        <v>36.671688000000003</v>
      </c>
      <c r="AP50" s="46">
        <v>24.839082999999999</v>
      </c>
      <c r="AQ50" s="46">
        <v>22.690132999999999</v>
      </c>
      <c r="AR50" s="46">
        <v>20.244931999999999</v>
      </c>
      <c r="AS50" s="46">
        <v>21.134820999999999</v>
      </c>
      <c r="AT50" s="46">
        <v>25.245750000000001</v>
      </c>
      <c r="AU50" s="46">
        <v>38.480702000000001</v>
      </c>
      <c r="AW50" s="46">
        <v>32.312699000000002</v>
      </c>
    </row>
    <row r="51" spans="1:49" s="46" customFormat="1" x14ac:dyDescent="0.3">
      <c r="A51" s="46" t="s">
        <v>84</v>
      </c>
      <c r="B51" s="46">
        <v>74.600873000000007</v>
      </c>
      <c r="C51" s="46">
        <v>76.683098999999999</v>
      </c>
      <c r="D51" s="46">
        <v>82.851980999999995</v>
      </c>
      <c r="E51" s="46">
        <v>80.887054000000006</v>
      </c>
      <c r="F51" s="46">
        <v>87.419349999999994</v>
      </c>
      <c r="G51" s="46">
        <v>91.675219999999996</v>
      </c>
      <c r="H51" s="46">
        <v>89.028704000000005</v>
      </c>
      <c r="I51" s="46">
        <v>89.099918000000002</v>
      </c>
      <c r="J51" s="46">
        <v>82.025193000000002</v>
      </c>
      <c r="K51" s="46">
        <v>87.431009000000003</v>
      </c>
      <c r="L51" s="46">
        <v>96.964421000000002</v>
      </c>
      <c r="M51" s="46">
        <v>95.549263999999994</v>
      </c>
      <c r="N51" s="46">
        <v>90.034368999999998</v>
      </c>
      <c r="O51" s="46">
        <v>95.671953000000002</v>
      </c>
      <c r="P51" s="46">
        <v>85.704916999999995</v>
      </c>
      <c r="Q51" s="46">
        <v>76.581576999999996</v>
      </c>
      <c r="R51" s="46">
        <v>78.350814</v>
      </c>
      <c r="S51" s="46">
        <v>92.859399999999994</v>
      </c>
      <c r="T51" s="46">
        <v>92.982455999999999</v>
      </c>
      <c r="U51" s="46">
        <v>90.006926000000007</v>
      </c>
      <c r="V51" s="46">
        <v>89.734630999999993</v>
      </c>
      <c r="W51" s="46">
        <v>96.689587000000003</v>
      </c>
      <c r="X51" s="46">
        <v>89.447817000000001</v>
      </c>
      <c r="Y51" s="46">
        <v>96.613557999999998</v>
      </c>
      <c r="Z51" s="46">
        <v>89.002708999999996</v>
      </c>
      <c r="AA51" s="46">
        <v>80.908010000000004</v>
      </c>
      <c r="AB51" s="46">
        <v>98.711175999999995</v>
      </c>
      <c r="AC51" s="46">
        <v>90.712422000000004</v>
      </c>
      <c r="AD51" s="46">
        <v>94.508392999999998</v>
      </c>
      <c r="AE51" s="46">
        <v>91.833108999999993</v>
      </c>
      <c r="AF51" s="46">
        <v>93.166140999999996</v>
      </c>
      <c r="AG51" s="46">
        <v>94.252161000000001</v>
      </c>
      <c r="AH51" s="46">
        <v>75.35718</v>
      </c>
      <c r="AI51" s="46">
        <v>89.434155000000004</v>
      </c>
      <c r="AJ51" s="46">
        <v>91.076115000000001</v>
      </c>
      <c r="AK51" s="46">
        <v>90.329728000000003</v>
      </c>
      <c r="AL51" s="46">
        <v>88.473229000000003</v>
      </c>
      <c r="AM51" s="46">
        <v>92.888575000000003</v>
      </c>
      <c r="AN51" s="46">
        <v>93.289394999999999</v>
      </c>
      <c r="AP51" s="46">
        <v>94.142328000000006</v>
      </c>
      <c r="AQ51" s="46">
        <v>89.297698999999994</v>
      </c>
      <c r="AR51" s="46">
        <v>93.242852999999997</v>
      </c>
      <c r="AS51" s="46">
        <v>80.142251999999999</v>
      </c>
      <c r="AT51" s="46">
        <v>86.870165</v>
      </c>
      <c r="AU51" s="46">
        <v>91.842656000000005</v>
      </c>
      <c r="AV51" s="46">
        <v>0.971804</v>
      </c>
      <c r="AW51" s="46">
        <v>99.094289000000003</v>
      </c>
    </row>
    <row r="52" spans="1:49" s="46" customFormat="1" x14ac:dyDescent="0.3">
      <c r="A52" s="46" t="s">
        <v>85</v>
      </c>
      <c r="B52" s="46">
        <v>1.053609</v>
      </c>
      <c r="C52" s="46">
        <v>1.0015860000000001</v>
      </c>
      <c r="D52" s="46">
        <v>0.88468800000000003</v>
      </c>
      <c r="E52" s="46">
        <v>1.0736490000000001</v>
      </c>
      <c r="F52" s="46">
        <v>0.80285600000000001</v>
      </c>
      <c r="G52" s="46">
        <v>1.002219</v>
      </c>
      <c r="H52" s="46">
        <v>0.668346</v>
      </c>
      <c r="I52" s="46">
        <v>0.67472900000000002</v>
      </c>
      <c r="J52" s="46">
        <v>0.91562500000000002</v>
      </c>
      <c r="K52" s="46">
        <v>0.81591000000000002</v>
      </c>
      <c r="L52" s="46">
        <v>0.97933999999999999</v>
      </c>
      <c r="M52" s="46">
        <v>0.74965700000000002</v>
      </c>
      <c r="N52" s="46">
        <v>0.81974000000000002</v>
      </c>
      <c r="O52" s="46">
        <v>1.359084</v>
      </c>
      <c r="P52" s="46">
        <v>1.1296200000000001</v>
      </c>
      <c r="Q52" s="46">
        <v>1.1611720000000001</v>
      </c>
      <c r="R52" s="46">
        <v>0.82998899999999998</v>
      </c>
      <c r="S52" s="46">
        <v>1.0008049999999999</v>
      </c>
      <c r="T52" s="46">
        <v>1.1600710000000001</v>
      </c>
      <c r="U52" s="46">
        <v>1.01831</v>
      </c>
      <c r="V52" s="46">
        <v>2.6748829999999999</v>
      </c>
      <c r="W52" s="46">
        <v>1.2501260000000001</v>
      </c>
      <c r="X52" s="46">
        <v>2.1032229999999998</v>
      </c>
      <c r="Y52" s="46">
        <v>1.085151</v>
      </c>
      <c r="Z52" s="46">
        <v>0.67030599999999996</v>
      </c>
      <c r="AA52" s="46">
        <v>1.1454470000000001</v>
      </c>
      <c r="AB52" s="46">
        <v>1.205908</v>
      </c>
      <c r="AC52" s="46">
        <v>2.0386250000000001</v>
      </c>
      <c r="AD52" s="46">
        <v>3.065366</v>
      </c>
      <c r="AE52" s="46">
        <v>1.530619</v>
      </c>
      <c r="AF52" s="46">
        <v>1.167133</v>
      </c>
      <c r="AG52" s="46">
        <v>1.266246</v>
      </c>
      <c r="AH52" s="46">
        <v>1.3117989999999999</v>
      </c>
      <c r="AI52" s="46">
        <v>0.78002099999999996</v>
      </c>
      <c r="AJ52" s="46">
        <v>1.2368429999999999</v>
      </c>
      <c r="AK52" s="46">
        <v>0.8296</v>
      </c>
      <c r="AL52" s="46">
        <v>1.135753</v>
      </c>
      <c r="AM52" s="46">
        <v>0.93147000000000002</v>
      </c>
      <c r="AN52" s="46">
        <v>1.1988160000000001</v>
      </c>
      <c r="AP52" s="46">
        <v>0.78014600000000001</v>
      </c>
      <c r="AQ52" s="46">
        <v>0.95436900000000002</v>
      </c>
      <c r="AR52" s="46">
        <v>0.97560199999999997</v>
      </c>
      <c r="AS52" s="46">
        <v>0.77009899999999998</v>
      </c>
      <c r="AT52" s="46">
        <v>0.83948800000000001</v>
      </c>
      <c r="AU52" s="46">
        <v>0.563863</v>
      </c>
      <c r="AW52" s="46">
        <v>0.861896</v>
      </c>
    </row>
    <row r="53" spans="1:49" s="46" customFormat="1" x14ac:dyDescent="0.3">
      <c r="A53" s="46" t="s">
        <v>356</v>
      </c>
      <c r="B53" s="46">
        <v>2.1484489999999998</v>
      </c>
      <c r="C53" s="46">
        <v>2.2920509999999998</v>
      </c>
      <c r="D53" s="46">
        <v>4.0097849999999999</v>
      </c>
      <c r="E53" s="46">
        <v>2.7857630000000002</v>
      </c>
      <c r="F53" s="46">
        <v>3.3301219999999998</v>
      </c>
      <c r="G53" s="46">
        <v>6.5350770000000002</v>
      </c>
      <c r="H53" s="46">
        <v>5.0824049999999996</v>
      </c>
      <c r="I53" s="46">
        <v>3.1462620000000001</v>
      </c>
      <c r="J53" s="46">
        <v>3.551272</v>
      </c>
      <c r="K53" s="46">
        <v>4.6587509999999996</v>
      </c>
      <c r="L53" s="46">
        <v>10.468247</v>
      </c>
      <c r="M53" s="46">
        <v>7.2941520000000004</v>
      </c>
      <c r="N53" s="46">
        <v>4.9801739999999999</v>
      </c>
      <c r="O53" s="46">
        <v>9.6889730000000007</v>
      </c>
      <c r="P53" s="46">
        <v>2.904658</v>
      </c>
      <c r="Q53" s="46">
        <v>2.2284700000000002</v>
      </c>
      <c r="R53" s="46">
        <v>2.5821589999999999</v>
      </c>
      <c r="S53" s="46">
        <v>13.195275000000001</v>
      </c>
      <c r="T53" s="46">
        <v>6.6297519999999999</v>
      </c>
      <c r="U53" s="46">
        <v>5.1679180000000002</v>
      </c>
      <c r="V53" s="46">
        <v>4.559615</v>
      </c>
      <c r="W53" s="46">
        <v>9.7567360000000001</v>
      </c>
      <c r="X53" s="46">
        <v>5.5241530000000001</v>
      </c>
      <c r="Y53" s="46">
        <v>9.0855149999999991</v>
      </c>
      <c r="Z53" s="46">
        <v>6.1244800000000001</v>
      </c>
      <c r="AA53" s="46">
        <v>3.8156539999999999</v>
      </c>
      <c r="AB53" s="46">
        <v>16.519950000000001</v>
      </c>
      <c r="AC53" s="46">
        <v>9.4489800000000006</v>
      </c>
      <c r="AD53" s="46">
        <v>10.814349</v>
      </c>
      <c r="AE53" s="46">
        <v>9.3318010000000005</v>
      </c>
      <c r="AF53" s="46">
        <v>13.186712999999999</v>
      </c>
      <c r="AG53" s="46">
        <v>6.6416360000000001</v>
      </c>
      <c r="AH53" s="46">
        <v>2.3454410000000001</v>
      </c>
      <c r="AI53" s="46">
        <v>4.6300239999999997</v>
      </c>
      <c r="AJ53" s="46">
        <v>13.696028</v>
      </c>
      <c r="AK53" s="46">
        <v>7.3566079999999996</v>
      </c>
      <c r="AL53" s="46">
        <v>3.5156990000000001</v>
      </c>
      <c r="AM53" s="46">
        <v>7.2630749999999997</v>
      </c>
      <c r="AN53" s="46">
        <v>9.8415850000000002</v>
      </c>
      <c r="AP53" s="46">
        <v>6.0667309999999999</v>
      </c>
      <c r="AQ53" s="46">
        <v>3.90577</v>
      </c>
      <c r="AR53" s="46">
        <v>7.7772699999999997</v>
      </c>
      <c r="AS53" s="46">
        <v>2.3360150000000002</v>
      </c>
      <c r="AT53" s="46">
        <v>3.0593530000000002</v>
      </c>
      <c r="AU53" s="46">
        <v>6.3676219999999999</v>
      </c>
      <c r="AV53" s="46">
        <v>5.8185089999999997</v>
      </c>
      <c r="AW53" s="46">
        <v>12.563611999999999</v>
      </c>
    </row>
    <row r="54" spans="1:49" s="46" customFormat="1" x14ac:dyDescent="0.3">
      <c r="A54" s="46" t="s">
        <v>86</v>
      </c>
      <c r="B54" s="46">
        <v>1.111111</v>
      </c>
      <c r="C54" s="46">
        <v>0.76363599999999998</v>
      </c>
      <c r="D54" s="46">
        <v>1.3924049999999999</v>
      </c>
      <c r="E54" s="46">
        <v>0.69333299999999998</v>
      </c>
      <c r="F54" s="46">
        <v>0.64220200000000005</v>
      </c>
      <c r="G54" s="46">
        <v>0.67625900000000005</v>
      </c>
      <c r="H54" s="46">
        <v>0.74213799999999996</v>
      </c>
      <c r="I54" s="46">
        <v>0.62127699999999997</v>
      </c>
      <c r="J54" s="46">
        <v>3.7090909999999999</v>
      </c>
      <c r="K54" s="46">
        <v>1.402299</v>
      </c>
      <c r="L54" s="46">
        <v>1.3821140000000001</v>
      </c>
      <c r="M54" s="46">
        <v>0.91803299999999999</v>
      </c>
      <c r="N54" s="46">
        <v>0.94381999999999999</v>
      </c>
      <c r="O54" s="46">
        <v>0.632911</v>
      </c>
      <c r="P54" s="46">
        <v>0.86315799999999998</v>
      </c>
      <c r="Q54" s="46">
        <v>0.76363599999999998</v>
      </c>
      <c r="R54" s="46">
        <v>0.90140799999999999</v>
      </c>
      <c r="S54" s="46">
        <v>2.3652169999999999</v>
      </c>
      <c r="T54" s="46">
        <v>1.3684210000000001</v>
      </c>
      <c r="U54" s="46">
        <v>1.406593</v>
      </c>
      <c r="V54" s="46">
        <v>0.982456</v>
      </c>
      <c r="W54" s="46">
        <v>0.57142899999999996</v>
      </c>
      <c r="X54" s="46">
        <v>0.96202500000000002</v>
      </c>
      <c r="Y54" s="46">
        <v>1.4725269999999999</v>
      </c>
      <c r="Z54" s="46">
        <v>0.81171499999999996</v>
      </c>
      <c r="AA54" s="46">
        <v>0.65753399999999995</v>
      </c>
      <c r="AB54" s="46">
        <v>1.782313</v>
      </c>
      <c r="AC54" s="46">
        <v>0.58426999999999996</v>
      </c>
      <c r="AD54" s="46">
        <v>0.752475</v>
      </c>
      <c r="AE54" s="46">
        <v>0.81318699999999999</v>
      </c>
      <c r="AF54" s="46">
        <v>2.342857</v>
      </c>
      <c r="AG54" s="46">
        <v>1.428571</v>
      </c>
      <c r="AH54" s="46">
        <v>0.91139199999999998</v>
      </c>
      <c r="AI54" s="46">
        <v>0.51685400000000004</v>
      </c>
      <c r="AJ54" s="46">
        <v>0.84057999999999999</v>
      </c>
      <c r="AK54" s="46">
        <v>4.1917809999999998</v>
      </c>
      <c r="AL54" s="46">
        <v>1.2244900000000001</v>
      </c>
      <c r="AM54" s="46">
        <v>2.4761899999999999</v>
      </c>
      <c r="AN54" s="46">
        <v>0.83842799999999995</v>
      </c>
      <c r="AP54" s="46">
        <v>0.90410999999999997</v>
      </c>
      <c r="AQ54" s="46">
        <v>1.3086420000000001</v>
      </c>
      <c r="AR54" s="46">
        <v>0.86746999999999996</v>
      </c>
      <c r="AS54" s="46">
        <v>2.2752289999999999</v>
      </c>
      <c r="AT54" s="46">
        <v>1.0769230000000001</v>
      </c>
      <c r="AU54" s="46">
        <v>1.1675679999999999</v>
      </c>
      <c r="AW54" s="46">
        <v>1.1779139999999999</v>
      </c>
    </row>
    <row r="55" spans="1:49" s="46" customFormat="1" x14ac:dyDescent="0.3">
      <c r="A55" s="46" t="s">
        <v>126</v>
      </c>
      <c r="B55" s="46">
        <v>0.69196500000000005</v>
      </c>
      <c r="C55" s="46">
        <v>0.66012099999999996</v>
      </c>
      <c r="D55" s="46">
        <v>0.66435999999999995</v>
      </c>
      <c r="E55" s="46">
        <v>0.712561</v>
      </c>
      <c r="F55" s="46">
        <v>0.72036100000000003</v>
      </c>
      <c r="G55" s="46">
        <v>0.74796099999999999</v>
      </c>
      <c r="H55" s="46">
        <v>0.76268599999999998</v>
      </c>
      <c r="I55" s="46">
        <v>0.87178</v>
      </c>
      <c r="J55" s="46">
        <v>0.79838100000000001</v>
      </c>
      <c r="K55" s="46">
        <v>0.68399200000000004</v>
      </c>
      <c r="L55" s="46">
        <v>0.70914100000000002</v>
      </c>
      <c r="M55" s="46">
        <v>0.685836</v>
      </c>
      <c r="N55" s="46">
        <v>0.69274599999999997</v>
      </c>
      <c r="O55" s="46">
        <v>0.72020499999999998</v>
      </c>
      <c r="P55" s="46">
        <v>0.72596000000000005</v>
      </c>
      <c r="Q55" s="46">
        <v>0.74310799999999999</v>
      </c>
      <c r="R55" s="46">
        <v>0.76705999999999996</v>
      </c>
      <c r="S55" s="46">
        <v>0.69435500000000006</v>
      </c>
      <c r="T55" s="46">
        <v>0.63483199999999995</v>
      </c>
      <c r="U55" s="46">
        <v>0.68029499999999998</v>
      </c>
      <c r="V55" s="46">
        <v>0.68918999999999997</v>
      </c>
      <c r="W55" s="46">
        <v>0.72395100000000001</v>
      </c>
      <c r="X55" s="46">
        <v>0.698125</v>
      </c>
      <c r="Y55" s="46">
        <v>0.87658000000000003</v>
      </c>
      <c r="Z55" s="46">
        <v>0.81137899999999996</v>
      </c>
      <c r="AA55" s="46">
        <v>0.60140099999999996</v>
      </c>
      <c r="AB55" s="46">
        <v>0.69756600000000002</v>
      </c>
      <c r="AC55" s="46">
        <v>0.47368900000000003</v>
      </c>
      <c r="AD55" s="46">
        <v>0.60141699999999998</v>
      </c>
      <c r="AE55" s="46">
        <v>0.69049099999999997</v>
      </c>
      <c r="AF55" s="46">
        <v>0.58569000000000004</v>
      </c>
      <c r="AG55" s="46">
        <v>0.69765500000000003</v>
      </c>
      <c r="AH55" s="46">
        <v>0.70832499999999998</v>
      </c>
      <c r="AI55" s="46">
        <v>0.60626999999999998</v>
      </c>
      <c r="AJ55" s="46">
        <v>0.65271199999999996</v>
      </c>
      <c r="AK55" s="46">
        <v>0.62650300000000003</v>
      </c>
      <c r="AL55" s="46">
        <v>0.64764600000000005</v>
      </c>
      <c r="AM55" s="46">
        <v>0.29235899999999998</v>
      </c>
      <c r="AN55" s="46">
        <v>0.193991</v>
      </c>
      <c r="AP55" s="46">
        <v>0.74315399999999998</v>
      </c>
      <c r="AQ55" s="46">
        <v>0.80290600000000001</v>
      </c>
      <c r="AR55" s="46">
        <v>0.72102299999999997</v>
      </c>
      <c r="AS55" s="46">
        <v>0.632081</v>
      </c>
      <c r="AT55" s="46">
        <v>0.67466199999999998</v>
      </c>
      <c r="AU55" s="46">
        <v>0.54515199999999997</v>
      </c>
      <c r="AV55" s="46">
        <v>0.114721</v>
      </c>
      <c r="AW55" s="46">
        <v>0.20422199999999999</v>
      </c>
    </row>
    <row r="56" spans="1:49" s="46" customFormat="1" x14ac:dyDescent="0.3">
      <c r="A56" s="46" t="s">
        <v>127</v>
      </c>
      <c r="B56" s="46">
        <v>5.6370389999999997</v>
      </c>
      <c r="C56" s="46">
        <v>7.3179189999999998</v>
      </c>
      <c r="D56" s="46">
        <v>10.546806999999999</v>
      </c>
      <c r="E56" s="46">
        <v>11.006237</v>
      </c>
      <c r="F56" s="46">
        <v>10.316276</v>
      </c>
      <c r="G56" s="46">
        <v>13.951255</v>
      </c>
      <c r="H56" s="46">
        <v>11.245956</v>
      </c>
      <c r="I56" s="46">
        <v>15.515459999999999</v>
      </c>
      <c r="J56" s="46">
        <v>7.1258530000000002</v>
      </c>
      <c r="K56" s="46">
        <v>9.4726879999999998</v>
      </c>
      <c r="L56" s="46">
        <v>8.3941350000000003</v>
      </c>
      <c r="M56" s="46">
        <v>9.1906339999999993</v>
      </c>
      <c r="N56" s="46">
        <v>10.073987000000001</v>
      </c>
      <c r="O56" s="46">
        <v>5.3492689999999996</v>
      </c>
      <c r="P56" s="46">
        <v>8.9821059999999999</v>
      </c>
      <c r="Q56" s="46">
        <v>10.375636</v>
      </c>
      <c r="R56" s="46">
        <v>5.0016179999999997</v>
      </c>
      <c r="S56" s="46">
        <v>6.1605549999999996</v>
      </c>
      <c r="T56" s="46">
        <v>7.9884399999999998</v>
      </c>
      <c r="U56" s="46">
        <v>8.6108279999999997</v>
      </c>
      <c r="V56" s="46">
        <v>7.720961</v>
      </c>
      <c r="W56" s="46">
        <v>8.1066640000000003</v>
      </c>
      <c r="X56" s="46">
        <v>7.1200469999999996</v>
      </c>
      <c r="Y56" s="46">
        <v>8.0470120000000005</v>
      </c>
      <c r="Z56" s="46">
        <v>5.5540469999999997</v>
      </c>
      <c r="AA56" s="46">
        <v>2.900191</v>
      </c>
      <c r="AB56" s="46">
        <v>4.2644650000000004</v>
      </c>
      <c r="AC56" s="46">
        <v>4.4597910000000001</v>
      </c>
      <c r="AD56" s="46">
        <v>5.4808110000000001</v>
      </c>
      <c r="AE56" s="46">
        <v>5.4744970000000004</v>
      </c>
      <c r="AF56" s="46">
        <v>5.1596419999999998</v>
      </c>
      <c r="AG56" s="46">
        <v>4.1116400000000004</v>
      </c>
      <c r="AH56" s="46">
        <v>7.5804010000000002</v>
      </c>
      <c r="AI56" s="46">
        <v>3.2380460000000002</v>
      </c>
      <c r="AJ56" s="46">
        <v>4.4559949999999997</v>
      </c>
      <c r="AK56" s="46">
        <v>8.4379310000000007</v>
      </c>
      <c r="AL56" s="46">
        <v>15.201931</v>
      </c>
      <c r="AM56" s="46">
        <v>1.6300239999999999</v>
      </c>
      <c r="AN56" s="46">
        <v>0.89015200000000005</v>
      </c>
      <c r="AP56" s="46">
        <v>4.1655350000000002</v>
      </c>
      <c r="AQ56" s="46">
        <v>7.2505119999999996</v>
      </c>
      <c r="AR56" s="46">
        <v>7.5143000000000004</v>
      </c>
      <c r="AS56" s="46">
        <v>7.4459419999999996</v>
      </c>
      <c r="AT56" s="46">
        <v>13.216141</v>
      </c>
      <c r="AU56" s="46">
        <v>7.7819739999999999</v>
      </c>
      <c r="AV56" s="46">
        <v>0.122013</v>
      </c>
      <c r="AW56" s="46">
        <v>0.43185699999999999</v>
      </c>
    </row>
    <row r="57" spans="1:49" s="46" customFormat="1" x14ac:dyDescent="0.3">
      <c r="A57" s="46" t="s">
        <v>128</v>
      </c>
      <c r="B57" s="46">
        <v>30</v>
      </c>
      <c r="C57" s="46">
        <v>41</v>
      </c>
      <c r="D57" s="46">
        <v>42</v>
      </c>
      <c r="E57" s="46">
        <v>43</v>
      </c>
      <c r="F57" s="46">
        <v>37</v>
      </c>
      <c r="G57" s="46">
        <v>41</v>
      </c>
      <c r="H57" s="46">
        <v>40</v>
      </c>
      <c r="I57" s="46">
        <v>31</v>
      </c>
      <c r="J57" s="46">
        <v>30</v>
      </c>
      <c r="K57" s="46">
        <v>34</v>
      </c>
      <c r="L57" s="46">
        <v>40</v>
      </c>
      <c r="M57" s="46">
        <v>44</v>
      </c>
      <c r="N57" s="46">
        <v>38</v>
      </c>
      <c r="O57" s="46">
        <v>32</v>
      </c>
      <c r="P57" s="46">
        <v>37</v>
      </c>
      <c r="Q57" s="46">
        <v>39</v>
      </c>
      <c r="R57" s="46">
        <v>30</v>
      </c>
      <c r="S57" s="46">
        <v>37</v>
      </c>
      <c r="T57" s="46">
        <v>44</v>
      </c>
      <c r="U57" s="46">
        <v>39</v>
      </c>
      <c r="V57" s="46">
        <v>36</v>
      </c>
      <c r="W57" s="46">
        <v>43</v>
      </c>
      <c r="X57" s="46">
        <v>40</v>
      </c>
      <c r="Y57" s="46">
        <v>30</v>
      </c>
      <c r="Z57" s="46">
        <v>29</v>
      </c>
      <c r="AA57" s="46">
        <v>39</v>
      </c>
      <c r="AB57" s="46">
        <v>35</v>
      </c>
      <c r="AC57" s="46">
        <v>44</v>
      </c>
      <c r="AD57" s="46">
        <v>43</v>
      </c>
      <c r="AE57" s="46">
        <v>37</v>
      </c>
      <c r="AF57" s="46">
        <v>38</v>
      </c>
      <c r="AG57" s="46">
        <v>29</v>
      </c>
      <c r="AH57" s="46">
        <v>36</v>
      </c>
      <c r="AI57" s="46">
        <v>35</v>
      </c>
      <c r="AJ57" s="46">
        <v>34</v>
      </c>
      <c r="AK57" s="46">
        <v>39</v>
      </c>
      <c r="AL57" s="46">
        <v>47</v>
      </c>
      <c r="AM57" s="46">
        <v>34</v>
      </c>
      <c r="AN57" s="46">
        <v>34</v>
      </c>
      <c r="AP57" s="46">
        <v>25</v>
      </c>
      <c r="AQ57" s="46">
        <v>35</v>
      </c>
      <c r="AR57" s="46">
        <v>36</v>
      </c>
      <c r="AS57" s="46">
        <v>39</v>
      </c>
      <c r="AT57" s="46">
        <v>40</v>
      </c>
      <c r="AU57" s="46">
        <v>41</v>
      </c>
      <c r="AV57" s="46">
        <v>26</v>
      </c>
      <c r="AW57" s="46">
        <v>28</v>
      </c>
    </row>
    <row r="58" spans="1:49" s="46" customFormat="1" x14ac:dyDescent="0.3">
      <c r="A58" s="46" t="s">
        <v>129</v>
      </c>
      <c r="B58" s="46">
        <v>67</v>
      </c>
      <c r="C58" s="46">
        <v>91</v>
      </c>
      <c r="D58" s="46">
        <v>121</v>
      </c>
      <c r="E58" s="46">
        <v>110</v>
      </c>
      <c r="F58" s="46">
        <v>101</v>
      </c>
      <c r="G58" s="46">
        <v>108</v>
      </c>
      <c r="H58" s="46">
        <v>89</v>
      </c>
      <c r="I58" s="46">
        <v>79</v>
      </c>
      <c r="J58" s="46">
        <v>71</v>
      </c>
      <c r="K58" s="46">
        <v>98</v>
      </c>
      <c r="L58" s="46">
        <v>110</v>
      </c>
      <c r="M58" s="46">
        <v>133</v>
      </c>
      <c r="N58" s="46">
        <v>117</v>
      </c>
      <c r="O58" s="46">
        <v>117</v>
      </c>
      <c r="P58" s="46">
        <v>100</v>
      </c>
      <c r="Q58" s="46">
        <v>111</v>
      </c>
      <c r="R58" s="46">
        <v>67</v>
      </c>
      <c r="S58" s="46">
        <v>115</v>
      </c>
      <c r="T58" s="46">
        <v>130</v>
      </c>
      <c r="U58" s="46">
        <v>138</v>
      </c>
      <c r="V58" s="46">
        <v>142</v>
      </c>
      <c r="W58" s="46">
        <v>115</v>
      </c>
      <c r="X58" s="46">
        <v>126</v>
      </c>
      <c r="Y58" s="46">
        <v>75</v>
      </c>
      <c r="Z58" s="46">
        <v>68</v>
      </c>
      <c r="AA58" s="46">
        <v>92</v>
      </c>
      <c r="AB58" s="46">
        <v>115</v>
      </c>
      <c r="AC58" s="46">
        <v>163</v>
      </c>
      <c r="AD58" s="46">
        <v>129</v>
      </c>
      <c r="AE58" s="46">
        <v>111</v>
      </c>
      <c r="AF58" s="46">
        <v>107</v>
      </c>
      <c r="AG58" s="46">
        <v>73</v>
      </c>
      <c r="AH58" s="46">
        <v>78</v>
      </c>
      <c r="AI58" s="46">
        <v>76</v>
      </c>
      <c r="AJ58" s="46">
        <v>98</v>
      </c>
      <c r="AK58" s="46">
        <v>119</v>
      </c>
      <c r="AL58" s="46">
        <v>134</v>
      </c>
      <c r="AM58" s="46">
        <v>105</v>
      </c>
      <c r="AN58" s="46">
        <v>114</v>
      </c>
      <c r="AP58" s="46">
        <v>53</v>
      </c>
      <c r="AQ58" s="46">
        <v>75</v>
      </c>
      <c r="AR58" s="46">
        <v>90</v>
      </c>
      <c r="AS58" s="46">
        <v>110</v>
      </c>
      <c r="AT58" s="46">
        <v>115</v>
      </c>
      <c r="AU58" s="46">
        <v>122</v>
      </c>
      <c r="AV58" s="46">
        <v>61</v>
      </c>
      <c r="AW58" s="46">
        <v>67</v>
      </c>
    </row>
    <row r="59" spans="1:49" s="46" customFormat="1" x14ac:dyDescent="0.3">
      <c r="A59" s="46" t="s">
        <v>130</v>
      </c>
      <c r="B59" s="46">
        <v>0.77128399999999997</v>
      </c>
      <c r="C59" s="46">
        <v>0.80787399999999998</v>
      </c>
      <c r="D59" s="46">
        <v>0.84437200000000001</v>
      </c>
      <c r="E59" s="46">
        <v>0.88048899999999997</v>
      </c>
      <c r="F59" s="46">
        <v>0.85702599999999995</v>
      </c>
      <c r="G59" s="46">
        <v>0.90999099999999999</v>
      </c>
      <c r="H59" s="46">
        <v>0.87106600000000001</v>
      </c>
      <c r="I59" s="46">
        <v>0.91726600000000003</v>
      </c>
      <c r="J59" s="46">
        <v>0.849217</v>
      </c>
      <c r="K59" s="46">
        <v>0.85021800000000003</v>
      </c>
      <c r="L59" s="46">
        <v>0.87473000000000001</v>
      </c>
      <c r="M59" s="46">
        <v>0.88273800000000002</v>
      </c>
      <c r="N59" s="46">
        <v>0.84263600000000005</v>
      </c>
      <c r="O59" s="46">
        <v>0.85721099999999995</v>
      </c>
      <c r="P59" s="46">
        <v>0.87482899999999997</v>
      </c>
      <c r="Q59" s="46">
        <v>0.85837399999999997</v>
      </c>
      <c r="R59" s="46">
        <v>0.84912100000000001</v>
      </c>
      <c r="S59" s="46">
        <v>0.84559399999999996</v>
      </c>
      <c r="T59" s="46">
        <v>0.85048000000000001</v>
      </c>
      <c r="U59" s="46">
        <v>0.87286200000000003</v>
      </c>
      <c r="V59" s="46">
        <v>0.88410299999999997</v>
      </c>
      <c r="W59" s="46">
        <v>0.89064500000000002</v>
      </c>
      <c r="X59" s="46">
        <v>0.874255</v>
      </c>
      <c r="Y59" s="46">
        <v>0.90030200000000005</v>
      </c>
      <c r="Z59" s="46">
        <v>0.856464</v>
      </c>
      <c r="AA59" s="46">
        <v>0.74668299999999999</v>
      </c>
      <c r="AB59" s="46">
        <v>0.80627599999999999</v>
      </c>
      <c r="AC59" s="46">
        <v>0.70208800000000005</v>
      </c>
      <c r="AD59" s="46">
        <v>0.87681100000000001</v>
      </c>
      <c r="AE59" s="46">
        <v>0.88048199999999999</v>
      </c>
      <c r="AF59" s="46">
        <v>0.64624499999999996</v>
      </c>
      <c r="AG59" s="46">
        <v>0.88240200000000002</v>
      </c>
      <c r="AH59" s="46">
        <v>0.84112500000000001</v>
      </c>
      <c r="AI59" s="46">
        <v>0.72756100000000001</v>
      </c>
      <c r="AJ59" s="46">
        <v>0.798072</v>
      </c>
      <c r="AK59" s="46">
        <v>0.83490500000000001</v>
      </c>
      <c r="AL59" s="46">
        <v>0.89455399999999996</v>
      </c>
      <c r="AM59" s="46">
        <v>0.50290199999999996</v>
      </c>
      <c r="AN59" s="46">
        <v>0.35730499999999998</v>
      </c>
      <c r="AP59" s="46">
        <v>0.81814299999999995</v>
      </c>
      <c r="AQ59" s="46">
        <v>0.88277499999999998</v>
      </c>
      <c r="AR59" s="46">
        <v>0.84166300000000005</v>
      </c>
      <c r="AS59" s="46">
        <v>0.82978099999999999</v>
      </c>
      <c r="AT59" s="46">
        <v>0.883355</v>
      </c>
      <c r="AU59" s="46">
        <v>0.76267700000000005</v>
      </c>
      <c r="AV59" s="46">
        <v>5.4958E-2</v>
      </c>
      <c r="AW59" s="46">
        <v>0.90806600000000004</v>
      </c>
    </row>
    <row r="60" spans="1:49" ht="25.8" x14ac:dyDescent="0.5">
      <c r="A60" s="3" t="s">
        <v>99</v>
      </c>
      <c r="B60" t="str">
        <f t="shared" ref="B60:AW60" si="12">B13</f>
        <v>DMSO</v>
      </c>
      <c r="C60" t="str">
        <f t="shared" ca="1" si="12"/>
        <v>6-PPD</v>
      </c>
      <c r="D60" t="str">
        <f t="shared" ca="1" si="12"/>
        <v>6-PPD</v>
      </c>
      <c r="E60" t="str">
        <f t="shared" ca="1" si="12"/>
        <v>6-PPD</v>
      </c>
      <c r="F60" t="str">
        <f t="shared" ca="1" si="12"/>
        <v>6-PPD</v>
      </c>
      <c r="G60" t="str">
        <f t="shared" ca="1" si="12"/>
        <v>6-PPD</v>
      </c>
      <c r="H60" t="str">
        <f t="shared" ca="1" si="12"/>
        <v>6-PPD</v>
      </c>
      <c r="I60" t="str">
        <f t="shared" ca="1" si="12"/>
        <v>6-PPD</v>
      </c>
      <c r="J60" t="str">
        <f t="shared" si="12"/>
        <v>DMSO</v>
      </c>
      <c r="K60" t="str">
        <f t="shared" ca="1" si="12"/>
        <v>6-PPD Quinone</v>
      </c>
      <c r="L60" t="str">
        <f t="shared" ca="1" si="12"/>
        <v>6-PPD Quinone</v>
      </c>
      <c r="M60" t="str">
        <f t="shared" ca="1" si="12"/>
        <v>6-PPD Quinone</v>
      </c>
      <c r="N60" t="str">
        <f t="shared" ca="1" si="12"/>
        <v>6-PPD Quinone</v>
      </c>
      <c r="O60" t="str">
        <f t="shared" ca="1" si="12"/>
        <v>6-PPD Quinone</v>
      </c>
      <c r="P60" t="str">
        <f t="shared" ca="1" si="12"/>
        <v>6-PPD Quinone</v>
      </c>
      <c r="Q60" t="str">
        <f t="shared" ca="1" si="12"/>
        <v>6-PPD Quinone</v>
      </c>
      <c r="R60" t="str">
        <f t="shared" si="12"/>
        <v>DMSO</v>
      </c>
      <c r="S60" t="str">
        <f t="shared" ca="1" si="12"/>
        <v>5,5'-Diphenylhydantoin (4)</v>
      </c>
      <c r="T60" t="str">
        <f t="shared" ca="1" si="12"/>
        <v>5,5'-Diphenylhydantoin (4)</v>
      </c>
      <c r="U60" t="str">
        <f t="shared" ca="1" si="12"/>
        <v>5,5'-Diphenylhydantoin (4)</v>
      </c>
      <c r="V60" t="str">
        <f t="shared" ca="1" si="12"/>
        <v>5,5'-Diphenylhydantoin (4)</v>
      </c>
      <c r="W60" t="str">
        <f t="shared" ca="1" si="12"/>
        <v>5,5'-Diphenylhydantoin (4)</v>
      </c>
      <c r="X60" t="str">
        <f t="shared" ca="1" si="12"/>
        <v>5,5'-Diphenylhydantoin (4)</v>
      </c>
      <c r="Y60" t="str">
        <f t="shared" ca="1" si="12"/>
        <v>5,5'-Diphenylhydantoin (4)</v>
      </c>
      <c r="Z60" t="str">
        <f t="shared" si="12"/>
        <v>PICRO</v>
      </c>
      <c r="AA60" t="str">
        <f t="shared" ca="1" si="12"/>
        <v>Caffeine (18)</v>
      </c>
      <c r="AB60" t="str">
        <f t="shared" ca="1" si="12"/>
        <v>Caffeine (18)</v>
      </c>
      <c r="AC60" t="str">
        <f t="shared" ca="1" si="12"/>
        <v>Caffeine (18)</v>
      </c>
      <c r="AD60" t="str">
        <f t="shared" ca="1" si="12"/>
        <v>Caffeine (18)</v>
      </c>
      <c r="AE60" t="str">
        <f t="shared" ca="1" si="12"/>
        <v>Caffeine (18)</v>
      </c>
      <c r="AF60" t="str">
        <f t="shared" ca="1" si="12"/>
        <v>Caffeine (18)</v>
      </c>
      <c r="AG60" t="str">
        <f t="shared" ca="1" si="12"/>
        <v>Caffeine (18)</v>
      </c>
      <c r="AH60" t="str">
        <f t="shared" si="12"/>
        <v>TTX</v>
      </c>
      <c r="AI60" t="str">
        <f t="shared" ca="1" si="12"/>
        <v>Dexamethasone (17)</v>
      </c>
      <c r="AJ60" t="str">
        <f t="shared" ca="1" si="12"/>
        <v>Dexamethasone (17)</v>
      </c>
      <c r="AK60" t="str">
        <f t="shared" ca="1" si="12"/>
        <v>Dexamethasone (17)</v>
      </c>
      <c r="AL60" t="str">
        <f t="shared" ca="1" si="12"/>
        <v>Dexamethasone (17)</v>
      </c>
      <c r="AM60" t="str">
        <f t="shared" ca="1" si="12"/>
        <v>Dexamethasone (17)</v>
      </c>
      <c r="AN60" t="str">
        <f t="shared" ca="1" si="12"/>
        <v>Dexamethasone (17)</v>
      </c>
      <c r="AO60" t="str">
        <f t="shared" ca="1" si="12"/>
        <v>Dexamethasone (17)</v>
      </c>
      <c r="AP60" t="str">
        <f t="shared" si="12"/>
        <v>Media</v>
      </c>
      <c r="AQ60" t="str">
        <f t="shared" ca="1" si="12"/>
        <v>Maneb (38)</v>
      </c>
      <c r="AR60" t="str">
        <f t="shared" ca="1" si="12"/>
        <v>Maneb (38)</v>
      </c>
      <c r="AS60" t="str">
        <f t="shared" ca="1" si="12"/>
        <v>Maneb (38)</v>
      </c>
      <c r="AT60" t="str">
        <f t="shared" ca="1" si="12"/>
        <v>Maneb (38)</v>
      </c>
      <c r="AU60" t="str">
        <f t="shared" ca="1" si="12"/>
        <v>Maneb (38)</v>
      </c>
      <c r="AV60" t="str">
        <f t="shared" ca="1" si="12"/>
        <v>Maneb (38)</v>
      </c>
      <c r="AW60" t="str">
        <f t="shared" ca="1" si="12"/>
        <v>Maneb (38)</v>
      </c>
    </row>
    <row r="61" spans="1:49" x14ac:dyDescent="0.3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  <c r="O61" t="s">
        <v>14</v>
      </c>
      <c r="P61" t="s">
        <v>15</v>
      </c>
      <c r="Q61" t="s">
        <v>16</v>
      </c>
      <c r="R61" t="s">
        <v>17</v>
      </c>
      <c r="S61" t="s">
        <v>18</v>
      </c>
      <c r="T61" t="s">
        <v>19</v>
      </c>
      <c r="U61" t="s">
        <v>20</v>
      </c>
      <c r="V61" t="s">
        <v>21</v>
      </c>
      <c r="W61" t="s">
        <v>22</v>
      </c>
      <c r="X61" t="s">
        <v>23</v>
      </c>
      <c r="Y61" t="s">
        <v>24</v>
      </c>
      <c r="Z61" t="s">
        <v>25</v>
      </c>
      <c r="AA61" t="s">
        <v>26</v>
      </c>
      <c r="AB61" t="s">
        <v>27</v>
      </c>
      <c r="AC61" t="s">
        <v>28</v>
      </c>
      <c r="AD61" t="s">
        <v>29</v>
      </c>
      <c r="AE61" t="s">
        <v>30</v>
      </c>
      <c r="AF61" t="s">
        <v>31</v>
      </c>
      <c r="AG61" t="s">
        <v>32</v>
      </c>
      <c r="AH61" t="s">
        <v>33</v>
      </c>
      <c r="AI61" t="s">
        <v>34</v>
      </c>
      <c r="AJ61" t="s">
        <v>35</v>
      </c>
      <c r="AK61" t="s">
        <v>36</v>
      </c>
      <c r="AL61" t="s">
        <v>37</v>
      </c>
      <c r="AM61" t="s">
        <v>38</v>
      </c>
      <c r="AN61" t="s">
        <v>39</v>
      </c>
      <c r="AO61" t="s">
        <v>40</v>
      </c>
      <c r="AP61" t="s">
        <v>41</v>
      </c>
      <c r="AQ61" t="s">
        <v>42</v>
      </c>
      <c r="AR61" t="s">
        <v>43</v>
      </c>
      <c r="AS61" t="s">
        <v>44</v>
      </c>
      <c r="AT61" t="s">
        <v>45</v>
      </c>
      <c r="AU61" t="s">
        <v>46</v>
      </c>
      <c r="AV61" t="s">
        <v>47</v>
      </c>
      <c r="AW61" t="s">
        <v>48</v>
      </c>
    </row>
    <row r="62" spans="1:49" x14ac:dyDescent="0.3">
      <c r="A62" t="s">
        <v>49</v>
      </c>
      <c r="B62" t="str">
        <f>N6</f>
        <v>Control</v>
      </c>
      <c r="C62" s="28">
        <f t="shared" ref="C62:I62" ca="1" si="13">O6</f>
        <v>0.03</v>
      </c>
      <c r="D62" s="28">
        <f t="shared" ca="1" si="13"/>
        <v>0.1</v>
      </c>
      <c r="E62" s="28">
        <f t="shared" ca="1" si="13"/>
        <v>0.3</v>
      </c>
      <c r="F62" s="28">
        <f t="shared" ca="1" si="13"/>
        <v>1</v>
      </c>
      <c r="G62" s="28">
        <f t="shared" ca="1" si="13"/>
        <v>3</v>
      </c>
      <c r="H62" s="28">
        <f t="shared" ca="1" si="13"/>
        <v>10</v>
      </c>
      <c r="I62" s="28">
        <f t="shared" ca="1" si="13"/>
        <v>30</v>
      </c>
      <c r="J62" t="str">
        <f>N7</f>
        <v>Control</v>
      </c>
      <c r="K62" s="28">
        <f t="shared" ref="K62:Q62" ca="1" si="14">O7</f>
        <v>8.8812923118171475E-3</v>
      </c>
      <c r="L62" s="28">
        <f t="shared" ca="1" si="14"/>
        <v>2.960430770605716E-2</v>
      </c>
      <c r="M62" s="28">
        <f t="shared" ca="1" si="14"/>
        <v>8.8812923118171488E-2</v>
      </c>
      <c r="N62" s="28">
        <f t="shared" ca="1" si="14"/>
        <v>0.29604307706057159</v>
      </c>
      <c r="O62" s="28">
        <f t="shared" ca="1" si="14"/>
        <v>0.88812923118171472</v>
      </c>
      <c r="P62" s="28">
        <f t="shared" ca="1" si="14"/>
        <v>2.9604307706057158</v>
      </c>
      <c r="Q62" s="28">
        <f t="shared" ca="1" si="14"/>
        <v>8.8812923118171465</v>
      </c>
      <c r="R62" t="str">
        <f>N8</f>
        <v>Control</v>
      </c>
      <c r="S62" s="28">
        <f t="shared" ref="S62:Y62" ca="1" si="15">O8</f>
        <v>1</v>
      </c>
      <c r="T62" s="28">
        <f t="shared" ca="1" si="15"/>
        <v>3</v>
      </c>
      <c r="U62" s="28">
        <f t="shared" ca="1" si="15"/>
        <v>10</v>
      </c>
      <c r="V62" s="28">
        <f t="shared" ca="1" si="15"/>
        <v>30</v>
      </c>
      <c r="W62" s="28">
        <f t="shared" ca="1" si="15"/>
        <v>100</v>
      </c>
      <c r="X62" s="28">
        <f t="shared" ca="1" si="15"/>
        <v>300</v>
      </c>
      <c r="Y62" s="28">
        <f t="shared" ca="1" si="15"/>
        <v>1000</v>
      </c>
      <c r="Z62">
        <f>N9</f>
        <v>1</v>
      </c>
      <c r="AA62">
        <f t="shared" ref="AA62:AG62" ca="1" si="16">O9</f>
        <v>0.1</v>
      </c>
      <c r="AB62">
        <f t="shared" ca="1" si="16"/>
        <v>0.3</v>
      </c>
      <c r="AC62">
        <f t="shared" ca="1" si="16"/>
        <v>1</v>
      </c>
      <c r="AD62">
        <f t="shared" ca="1" si="16"/>
        <v>3</v>
      </c>
      <c r="AE62">
        <f t="shared" ca="1" si="16"/>
        <v>10</v>
      </c>
      <c r="AF62">
        <f t="shared" ca="1" si="16"/>
        <v>30</v>
      </c>
      <c r="AG62">
        <f t="shared" ca="1" si="16"/>
        <v>100</v>
      </c>
      <c r="AH62">
        <f>N10</f>
        <v>25</v>
      </c>
      <c r="AI62" s="28">
        <f t="shared" ref="AI62:AO62" ca="1" si="17">O10</f>
        <v>0.1</v>
      </c>
      <c r="AJ62" s="28">
        <f t="shared" ca="1" si="17"/>
        <v>0.3</v>
      </c>
      <c r="AK62" s="28">
        <f t="shared" ca="1" si="17"/>
        <v>1</v>
      </c>
      <c r="AL62" s="28">
        <f t="shared" ca="1" si="17"/>
        <v>3</v>
      </c>
      <c r="AM62" s="28">
        <f t="shared" ca="1" si="17"/>
        <v>10</v>
      </c>
      <c r="AN62" s="28">
        <f t="shared" ca="1" si="17"/>
        <v>30</v>
      </c>
      <c r="AO62" s="28">
        <f t="shared" ca="1" si="17"/>
        <v>100</v>
      </c>
      <c r="AP62">
        <f>N11</f>
        <v>0</v>
      </c>
      <c r="AQ62" s="28">
        <f t="shared" ref="AQ62:AW62" ca="1" si="18">O11</f>
        <v>9.9999999999999985E-3</v>
      </c>
      <c r="AR62" s="28">
        <f t="shared" ca="1" si="18"/>
        <v>0.03</v>
      </c>
      <c r="AS62" s="28">
        <f t="shared" ca="1" si="18"/>
        <v>0.1</v>
      </c>
      <c r="AT62" s="28">
        <f t="shared" ca="1" si="18"/>
        <v>0.3</v>
      </c>
      <c r="AU62" s="28">
        <f t="shared" ca="1" si="18"/>
        <v>1</v>
      </c>
      <c r="AV62" s="28">
        <f t="shared" ca="1" si="18"/>
        <v>3</v>
      </c>
      <c r="AW62" s="28">
        <f t="shared" ca="1" si="18"/>
        <v>10</v>
      </c>
    </row>
    <row r="63" spans="1:49" s="46" customFormat="1" x14ac:dyDescent="0.3">
      <c r="A63" s="46" t="s">
        <v>50</v>
      </c>
      <c r="B63" s="46">
        <v>43166</v>
      </c>
      <c r="C63" s="46">
        <v>23532</v>
      </c>
      <c r="D63" s="46">
        <v>14278</v>
      </c>
      <c r="E63" s="46">
        <v>24847</v>
      </c>
      <c r="F63" s="46">
        <v>15091</v>
      </c>
      <c r="G63" s="46">
        <v>2055</v>
      </c>
      <c r="H63" s="46">
        <v>162</v>
      </c>
      <c r="I63" s="46">
        <v>1</v>
      </c>
      <c r="J63" s="46">
        <v>40173</v>
      </c>
      <c r="K63" s="46">
        <v>11015</v>
      </c>
      <c r="L63" s="46">
        <v>932</v>
      </c>
      <c r="M63" s="46">
        <v>1804</v>
      </c>
      <c r="N63" s="46">
        <v>3593</v>
      </c>
      <c r="O63" s="46">
        <v>1027</v>
      </c>
      <c r="P63" s="46">
        <v>7825</v>
      </c>
      <c r="Q63" s="46">
        <v>8637</v>
      </c>
      <c r="R63" s="46">
        <v>14382</v>
      </c>
      <c r="S63" s="46">
        <v>2819</v>
      </c>
      <c r="T63" s="46">
        <v>820</v>
      </c>
      <c r="U63" s="46">
        <v>260</v>
      </c>
      <c r="V63" s="46">
        <v>2</v>
      </c>
      <c r="W63" s="46">
        <v>0</v>
      </c>
      <c r="X63" s="46">
        <v>7</v>
      </c>
      <c r="Y63" s="46">
        <v>1</v>
      </c>
      <c r="Z63" s="46">
        <v>23635</v>
      </c>
      <c r="AA63" s="46">
        <v>3979</v>
      </c>
      <c r="AB63" s="46">
        <v>2653</v>
      </c>
      <c r="AC63" s="46">
        <v>3774</v>
      </c>
      <c r="AD63" s="46">
        <v>8031</v>
      </c>
      <c r="AE63" s="46">
        <v>11253</v>
      </c>
      <c r="AF63" s="46">
        <v>3528</v>
      </c>
      <c r="AG63" s="46">
        <v>13796</v>
      </c>
      <c r="AH63" s="46">
        <v>0</v>
      </c>
      <c r="AI63" s="46">
        <v>5127</v>
      </c>
      <c r="AJ63" s="46">
        <v>2308</v>
      </c>
      <c r="AK63" s="46">
        <v>4944</v>
      </c>
      <c r="AL63" s="46">
        <v>12020</v>
      </c>
      <c r="AM63" s="46">
        <v>636</v>
      </c>
      <c r="AN63" s="46">
        <v>730</v>
      </c>
      <c r="AO63" s="46">
        <v>8</v>
      </c>
      <c r="AP63" s="46">
        <v>38895</v>
      </c>
      <c r="AQ63" s="46">
        <v>44067</v>
      </c>
      <c r="AR63" s="46">
        <v>35995</v>
      </c>
      <c r="AS63" s="46">
        <v>26554</v>
      </c>
      <c r="AT63" s="46">
        <v>40495</v>
      </c>
      <c r="AU63" s="46">
        <v>23525</v>
      </c>
      <c r="AV63" s="46">
        <v>6312</v>
      </c>
      <c r="AW63" s="46">
        <v>4473</v>
      </c>
    </row>
    <row r="64" spans="1:49" s="46" customFormat="1" x14ac:dyDescent="0.3">
      <c r="A64" s="46" t="s">
        <v>51</v>
      </c>
      <c r="B64" s="46">
        <v>1.124115</v>
      </c>
      <c r="C64" s="46">
        <v>0.61281300000000005</v>
      </c>
      <c r="D64" s="46">
        <v>0.37182300000000001</v>
      </c>
      <c r="E64" s="46">
        <v>0.64705699999999999</v>
      </c>
      <c r="F64" s="46">
        <v>0.39299499999999998</v>
      </c>
      <c r="G64" s="46">
        <v>5.3516000000000001E-2</v>
      </c>
      <c r="H64" s="46">
        <v>4.2189999999999997E-3</v>
      </c>
      <c r="I64" s="47">
        <v>2.5999999999999998E-5</v>
      </c>
      <c r="J64" s="46">
        <v>1.0461720000000001</v>
      </c>
      <c r="K64" s="46">
        <v>0.28684900000000002</v>
      </c>
      <c r="L64" s="46">
        <v>2.4271000000000001E-2</v>
      </c>
      <c r="M64" s="46">
        <v>4.6979E-2</v>
      </c>
      <c r="N64" s="46">
        <v>9.3567999999999998E-2</v>
      </c>
      <c r="O64" s="46">
        <v>2.6745000000000001E-2</v>
      </c>
      <c r="P64" s="46">
        <v>0.20377600000000001</v>
      </c>
      <c r="Q64" s="46">
        <v>0.22492200000000001</v>
      </c>
      <c r="R64" s="46">
        <v>0.374531</v>
      </c>
      <c r="S64" s="46">
        <v>7.3411000000000004E-2</v>
      </c>
      <c r="T64" s="46">
        <v>2.1354000000000001E-2</v>
      </c>
      <c r="U64" s="46">
        <v>6.7710000000000001E-3</v>
      </c>
      <c r="V64" s="47">
        <v>5.1999999999999997E-5</v>
      </c>
      <c r="W64" s="46">
        <v>0</v>
      </c>
      <c r="X64" s="46">
        <v>1.8200000000000001E-4</v>
      </c>
      <c r="Y64" s="47">
        <v>2.5999999999999998E-5</v>
      </c>
      <c r="Z64" s="46">
        <v>0.61549500000000001</v>
      </c>
      <c r="AA64" s="46">
        <v>0.10362</v>
      </c>
      <c r="AB64" s="46">
        <v>6.9088999999999998E-2</v>
      </c>
      <c r="AC64" s="46">
        <v>9.8280999999999993E-2</v>
      </c>
      <c r="AD64" s="46">
        <v>0.20914099999999999</v>
      </c>
      <c r="AE64" s="46">
        <v>0.293047</v>
      </c>
      <c r="AF64" s="46">
        <v>9.1874999999999998E-2</v>
      </c>
      <c r="AG64" s="46">
        <v>0.35927100000000001</v>
      </c>
      <c r="AH64" s="46">
        <v>0</v>
      </c>
      <c r="AI64" s="46">
        <v>0.133516</v>
      </c>
      <c r="AJ64" s="46">
        <v>6.0103999999999998E-2</v>
      </c>
      <c r="AK64" s="46">
        <v>0.12875</v>
      </c>
      <c r="AL64" s="46">
        <v>0.31302099999999999</v>
      </c>
      <c r="AM64" s="46">
        <v>1.6562E-2</v>
      </c>
      <c r="AN64" s="46">
        <v>1.9009999999999999E-2</v>
      </c>
      <c r="AO64" s="46">
        <v>2.0799999999999999E-4</v>
      </c>
      <c r="AP64" s="46">
        <v>1.012891</v>
      </c>
      <c r="AQ64" s="46">
        <v>1.147578</v>
      </c>
      <c r="AR64" s="46">
        <v>0.93737000000000004</v>
      </c>
      <c r="AS64" s="46">
        <v>0.69150999999999996</v>
      </c>
      <c r="AT64" s="46">
        <v>1.054557</v>
      </c>
      <c r="AU64" s="46">
        <v>0.61263000000000001</v>
      </c>
      <c r="AV64" s="46">
        <v>0.16437499999999999</v>
      </c>
      <c r="AW64" s="46">
        <v>0.116484</v>
      </c>
    </row>
    <row r="65" spans="1:49" s="46" customFormat="1" x14ac:dyDescent="0.3">
      <c r="A65" s="46" t="s">
        <v>52</v>
      </c>
      <c r="B65" s="46">
        <v>15</v>
      </c>
      <c r="C65" s="46">
        <v>15</v>
      </c>
      <c r="D65" s="46">
        <v>12</v>
      </c>
      <c r="E65" s="46">
        <v>16</v>
      </c>
      <c r="F65" s="46">
        <v>16</v>
      </c>
      <c r="G65" s="46">
        <v>3</v>
      </c>
      <c r="H65" s="46">
        <v>0</v>
      </c>
      <c r="I65" s="46">
        <v>0</v>
      </c>
      <c r="J65" s="46">
        <v>16</v>
      </c>
      <c r="K65" s="46">
        <v>14</v>
      </c>
      <c r="L65" s="46">
        <v>1</v>
      </c>
      <c r="M65" s="46">
        <v>3</v>
      </c>
      <c r="N65" s="46">
        <v>6</v>
      </c>
      <c r="O65" s="46">
        <v>2</v>
      </c>
      <c r="P65" s="46">
        <v>1</v>
      </c>
      <c r="Q65" s="46">
        <v>4</v>
      </c>
      <c r="R65" s="46">
        <v>14</v>
      </c>
      <c r="S65" s="46">
        <v>4</v>
      </c>
      <c r="T65" s="46">
        <v>1</v>
      </c>
      <c r="U65" s="46">
        <v>1</v>
      </c>
      <c r="V65" s="46">
        <v>0</v>
      </c>
      <c r="W65" s="46">
        <v>0</v>
      </c>
      <c r="X65" s="46">
        <v>0</v>
      </c>
      <c r="Y65" s="46">
        <v>0</v>
      </c>
      <c r="Z65" s="46">
        <v>15</v>
      </c>
      <c r="AA65" s="46">
        <v>3</v>
      </c>
      <c r="AB65" s="46">
        <v>6</v>
      </c>
      <c r="AC65" s="46">
        <v>4</v>
      </c>
      <c r="AD65" s="46">
        <v>12</v>
      </c>
      <c r="AE65" s="46">
        <v>6</v>
      </c>
      <c r="AF65" s="46">
        <v>4</v>
      </c>
      <c r="AG65" s="46">
        <v>13</v>
      </c>
      <c r="AH65" s="46">
        <v>0</v>
      </c>
      <c r="AI65" s="46">
        <v>6</v>
      </c>
      <c r="AJ65" s="46">
        <v>4</v>
      </c>
      <c r="AK65" s="46">
        <v>2</v>
      </c>
      <c r="AL65" s="46">
        <v>10</v>
      </c>
      <c r="AM65" s="46">
        <v>0</v>
      </c>
      <c r="AN65" s="46">
        <v>1</v>
      </c>
      <c r="AO65" s="46">
        <v>0</v>
      </c>
      <c r="AP65" s="46">
        <v>16</v>
      </c>
      <c r="AQ65" s="46">
        <v>16</v>
      </c>
      <c r="AR65" s="46">
        <v>16</v>
      </c>
      <c r="AS65" s="46">
        <v>15</v>
      </c>
      <c r="AT65" s="46">
        <v>16</v>
      </c>
      <c r="AU65" s="46">
        <v>12</v>
      </c>
      <c r="AV65" s="46">
        <v>3</v>
      </c>
      <c r="AW65" s="46">
        <v>4</v>
      </c>
    </row>
    <row r="66" spans="1:49" s="46" customFormat="1" x14ac:dyDescent="0.3">
      <c r="A66" s="46" t="s">
        <v>53</v>
      </c>
      <c r="B66" s="46">
        <v>1.196861</v>
      </c>
      <c r="C66" s="46">
        <v>0.65108299999999997</v>
      </c>
      <c r="D66" s="46">
        <v>0.47590300000000002</v>
      </c>
      <c r="E66" s="46">
        <v>0.64705699999999999</v>
      </c>
      <c r="F66" s="46">
        <v>0.39299499999999998</v>
      </c>
      <c r="G66" s="46">
        <v>0.15125</v>
      </c>
      <c r="J66" s="46">
        <v>1.0461720000000001</v>
      </c>
      <c r="K66" s="46">
        <v>0.32118999999999998</v>
      </c>
      <c r="L66" s="46">
        <v>0.17624999999999999</v>
      </c>
      <c r="M66" s="46">
        <v>0.16430600000000001</v>
      </c>
      <c r="N66" s="46">
        <v>0.230486</v>
      </c>
      <c r="O66" s="46">
        <v>8.8957999999999995E-2</v>
      </c>
      <c r="P66" s="46">
        <v>3.1995830000000001</v>
      </c>
      <c r="Q66" s="46">
        <v>0.823021</v>
      </c>
      <c r="R66" s="46">
        <v>0.41648800000000002</v>
      </c>
      <c r="S66" s="46">
        <v>0.143229</v>
      </c>
      <c r="T66" s="46">
        <v>0.30375000000000002</v>
      </c>
      <c r="U66" s="46">
        <v>0.10333299999999999</v>
      </c>
      <c r="Z66" s="46">
        <v>0.65386100000000003</v>
      </c>
      <c r="AA66" s="46">
        <v>0.47486099999999998</v>
      </c>
      <c r="AB66" s="46">
        <v>0.15159700000000001</v>
      </c>
      <c r="AC66" s="46">
        <v>0.35885400000000001</v>
      </c>
      <c r="AD66" s="46">
        <v>0.26583299999999999</v>
      </c>
      <c r="AE66" s="46">
        <v>0.74777800000000005</v>
      </c>
      <c r="AF66" s="46">
        <v>0.34125</v>
      </c>
      <c r="AG66" s="46">
        <v>0.44214700000000001</v>
      </c>
      <c r="AI66" s="46">
        <v>0.35083300000000001</v>
      </c>
      <c r="AJ66" s="46">
        <v>0.18395800000000001</v>
      </c>
      <c r="AK66" s="46">
        <v>0.93645800000000001</v>
      </c>
      <c r="AL66" s="46">
        <v>0.479458</v>
      </c>
      <c r="AN66" s="46">
        <v>0.26791700000000002</v>
      </c>
      <c r="AP66" s="46">
        <v>1.012891</v>
      </c>
      <c r="AQ66" s="46">
        <v>1.147578</v>
      </c>
      <c r="AR66" s="46">
        <v>0.93737000000000004</v>
      </c>
      <c r="AS66" s="46">
        <v>0.73563900000000004</v>
      </c>
      <c r="AT66" s="46">
        <v>1.054557</v>
      </c>
      <c r="AU66" s="46">
        <v>0.81680600000000003</v>
      </c>
      <c r="AV66" s="46">
        <v>0.87208300000000005</v>
      </c>
      <c r="AW66" s="46">
        <v>0.46562500000000001</v>
      </c>
    </row>
    <row r="67" spans="1:49" s="46" customFormat="1" x14ac:dyDescent="0.3">
      <c r="A67" s="46" t="s">
        <v>117</v>
      </c>
      <c r="B67" s="46">
        <v>5.7587380000000001</v>
      </c>
      <c r="C67" s="46">
        <v>8.7283069999999991</v>
      </c>
      <c r="D67" s="46">
        <v>4.3456700000000001</v>
      </c>
      <c r="E67" s="46">
        <v>8.7852209999999999</v>
      </c>
      <c r="F67" s="46">
        <v>6.6823139999999999</v>
      </c>
      <c r="G67" s="46">
        <v>8.2962170000000004</v>
      </c>
      <c r="J67" s="46">
        <v>6.3888400000000001</v>
      </c>
      <c r="K67" s="46">
        <v>8.8728169999999995</v>
      </c>
      <c r="L67" s="46">
        <v>1.332201</v>
      </c>
      <c r="M67" s="46">
        <v>1.3384860000000001</v>
      </c>
      <c r="N67" s="46">
        <v>2.2735850000000002</v>
      </c>
      <c r="O67" s="46">
        <v>3.6629019999999999</v>
      </c>
      <c r="P67" s="46">
        <v>0.62709800000000004</v>
      </c>
      <c r="Q67" s="46">
        <v>1.5795920000000001</v>
      </c>
      <c r="R67" s="46">
        <v>7.117235</v>
      </c>
      <c r="S67" s="46">
        <v>5.3876390000000001</v>
      </c>
      <c r="T67" s="46">
        <v>1.2938940000000001</v>
      </c>
      <c r="U67" s="46">
        <v>1.1625700000000001</v>
      </c>
      <c r="Z67" s="46">
        <v>8.7355049999999999</v>
      </c>
      <c r="AA67" s="46">
        <v>1.902714</v>
      </c>
      <c r="AB67" s="46">
        <v>3.5120399999999998</v>
      </c>
      <c r="AC67" s="46">
        <v>2.2550479999999999</v>
      </c>
      <c r="AD67" s="46">
        <v>4.0003380000000002</v>
      </c>
      <c r="AE67" s="46">
        <v>2.6110350000000002</v>
      </c>
      <c r="AF67" s="46">
        <v>2.8438789999999998</v>
      </c>
      <c r="AG67" s="46">
        <v>6.6000379999999996</v>
      </c>
      <c r="AI67" s="46">
        <v>1.6978139999999999</v>
      </c>
      <c r="AJ67" s="46">
        <v>2.199926</v>
      </c>
      <c r="AK67" s="46">
        <v>1.633238</v>
      </c>
      <c r="AL67" s="46">
        <v>2.445303</v>
      </c>
      <c r="AN67" s="46">
        <v>1.9736899999999999</v>
      </c>
      <c r="AP67" s="46">
        <v>5.5464859999999998</v>
      </c>
      <c r="AQ67" s="46">
        <v>5.9563480000000002</v>
      </c>
      <c r="AR67" s="46">
        <v>5.1495689999999996</v>
      </c>
      <c r="AS67" s="46">
        <v>6.665578</v>
      </c>
      <c r="AT67" s="46">
        <v>10.986616</v>
      </c>
      <c r="AU67" s="46">
        <v>13.17224</v>
      </c>
      <c r="AV67" s="46">
        <v>4.6337700000000002</v>
      </c>
      <c r="AW67" s="46">
        <v>11.853655</v>
      </c>
    </row>
    <row r="68" spans="1:49" s="46" customFormat="1" x14ac:dyDescent="0.3">
      <c r="A68" s="46" t="s">
        <v>54</v>
      </c>
      <c r="B68" s="46">
        <v>1098</v>
      </c>
      <c r="C68" s="46">
        <v>506</v>
      </c>
      <c r="D68" s="46">
        <v>298</v>
      </c>
      <c r="E68" s="46">
        <v>525</v>
      </c>
      <c r="F68" s="46">
        <v>534</v>
      </c>
      <c r="G68" s="46">
        <v>49</v>
      </c>
      <c r="H68" s="46">
        <v>0</v>
      </c>
      <c r="I68" s="46">
        <v>0</v>
      </c>
      <c r="J68" s="46">
        <v>729</v>
      </c>
      <c r="K68" s="46">
        <v>388</v>
      </c>
      <c r="L68" s="46">
        <v>22</v>
      </c>
      <c r="M68" s="46">
        <v>6</v>
      </c>
      <c r="N68" s="46">
        <v>56</v>
      </c>
      <c r="O68" s="46">
        <v>40</v>
      </c>
      <c r="P68" s="46">
        <v>0</v>
      </c>
      <c r="Q68" s="46">
        <v>33</v>
      </c>
      <c r="R68" s="46">
        <v>372</v>
      </c>
      <c r="S68" s="46">
        <v>131</v>
      </c>
      <c r="T68" s="46">
        <v>1</v>
      </c>
      <c r="U68" s="46">
        <v>0</v>
      </c>
      <c r="V68" s="46">
        <v>0</v>
      </c>
      <c r="W68" s="46">
        <v>0</v>
      </c>
      <c r="X68" s="46">
        <v>1</v>
      </c>
      <c r="Y68" s="46">
        <v>0</v>
      </c>
      <c r="Z68" s="46">
        <v>397</v>
      </c>
      <c r="AA68" s="46">
        <v>71</v>
      </c>
      <c r="AB68" s="46">
        <v>94</v>
      </c>
      <c r="AC68" s="46">
        <v>91</v>
      </c>
      <c r="AD68" s="46">
        <v>257</v>
      </c>
      <c r="AE68" s="46">
        <v>41</v>
      </c>
      <c r="AF68" s="46">
        <v>42</v>
      </c>
      <c r="AG68" s="46">
        <v>231</v>
      </c>
      <c r="AH68" s="46">
        <v>0</v>
      </c>
      <c r="AI68" s="46">
        <v>76</v>
      </c>
      <c r="AJ68" s="46">
        <v>31</v>
      </c>
      <c r="AK68" s="46">
        <v>361</v>
      </c>
      <c r="AL68" s="46">
        <v>297</v>
      </c>
      <c r="AM68" s="46">
        <v>33</v>
      </c>
      <c r="AN68" s="46">
        <v>8</v>
      </c>
      <c r="AO68" s="46">
        <v>0</v>
      </c>
      <c r="AP68" s="46">
        <v>1692</v>
      </c>
      <c r="AQ68" s="46">
        <v>1662</v>
      </c>
      <c r="AR68" s="46">
        <v>1558</v>
      </c>
      <c r="AS68" s="46">
        <v>764</v>
      </c>
      <c r="AT68" s="46">
        <v>1415</v>
      </c>
      <c r="AU68" s="46">
        <v>596</v>
      </c>
      <c r="AV68" s="46">
        <v>383</v>
      </c>
      <c r="AW68" s="46">
        <v>143</v>
      </c>
    </row>
    <row r="69" spans="1:49" s="46" customFormat="1" x14ac:dyDescent="0.3">
      <c r="A69" s="46" t="s">
        <v>55</v>
      </c>
      <c r="B69" s="46">
        <v>16</v>
      </c>
      <c r="C69" s="46">
        <v>16</v>
      </c>
      <c r="D69" s="46">
        <v>15</v>
      </c>
      <c r="E69" s="46">
        <v>16</v>
      </c>
      <c r="F69" s="46">
        <v>16</v>
      </c>
      <c r="G69" s="46">
        <v>16</v>
      </c>
      <c r="H69" s="46">
        <v>0</v>
      </c>
      <c r="I69" s="46">
        <v>0</v>
      </c>
      <c r="J69" s="46">
        <v>16</v>
      </c>
      <c r="K69" s="46">
        <v>16</v>
      </c>
      <c r="L69" s="46">
        <v>2</v>
      </c>
      <c r="M69" s="46">
        <v>3</v>
      </c>
      <c r="N69" s="46">
        <v>6</v>
      </c>
      <c r="O69" s="46">
        <v>16</v>
      </c>
      <c r="P69" s="46">
        <v>0</v>
      </c>
      <c r="Q69" s="46">
        <v>16</v>
      </c>
      <c r="R69" s="46">
        <v>16</v>
      </c>
      <c r="S69" s="46">
        <v>16</v>
      </c>
      <c r="T69" s="46">
        <v>1</v>
      </c>
      <c r="U69" s="46">
        <v>0</v>
      </c>
      <c r="V69" s="46">
        <v>0</v>
      </c>
      <c r="W69" s="46">
        <v>0</v>
      </c>
      <c r="X69" s="46">
        <v>1</v>
      </c>
      <c r="Y69" s="46">
        <v>0</v>
      </c>
      <c r="Z69" s="46">
        <v>16</v>
      </c>
      <c r="AA69" s="46">
        <v>7</v>
      </c>
      <c r="AB69" s="46">
        <v>7</v>
      </c>
      <c r="AC69" s="46">
        <v>3</v>
      </c>
      <c r="AD69" s="46">
        <v>15</v>
      </c>
      <c r="AE69" s="46">
        <v>15</v>
      </c>
      <c r="AF69" s="46">
        <v>9</v>
      </c>
      <c r="AG69" s="46">
        <v>13</v>
      </c>
      <c r="AH69" s="46">
        <v>0</v>
      </c>
      <c r="AI69" s="46">
        <v>2</v>
      </c>
      <c r="AJ69" s="46">
        <v>5</v>
      </c>
      <c r="AK69" s="46">
        <v>4</v>
      </c>
      <c r="AL69" s="46">
        <v>16</v>
      </c>
      <c r="AM69" s="46">
        <v>8</v>
      </c>
      <c r="AN69" s="46">
        <v>3</v>
      </c>
      <c r="AO69" s="46">
        <v>0</v>
      </c>
      <c r="AP69" s="46">
        <v>16</v>
      </c>
      <c r="AQ69" s="46">
        <v>16</v>
      </c>
      <c r="AR69" s="46">
        <v>16</v>
      </c>
      <c r="AS69" s="46">
        <v>16</v>
      </c>
      <c r="AT69" s="46">
        <v>16</v>
      </c>
      <c r="AU69" s="46">
        <v>12</v>
      </c>
      <c r="AV69" s="46">
        <v>4</v>
      </c>
      <c r="AW69" s="46">
        <v>4</v>
      </c>
    </row>
    <row r="70" spans="1:49" s="46" customFormat="1" x14ac:dyDescent="0.3">
      <c r="A70" s="46" t="s">
        <v>56</v>
      </c>
      <c r="B70" s="46">
        <v>0.26782600000000001</v>
      </c>
      <c r="C70" s="46">
        <v>0.217247</v>
      </c>
      <c r="D70" s="46">
        <v>0.26898</v>
      </c>
      <c r="E70" s="46">
        <v>0.23010800000000001</v>
      </c>
      <c r="F70" s="46">
        <v>0.150142</v>
      </c>
      <c r="G70" s="46">
        <v>0.134297</v>
      </c>
      <c r="J70" s="46">
        <v>0.30314400000000002</v>
      </c>
      <c r="K70" s="46">
        <v>0.13392899999999999</v>
      </c>
      <c r="L70" s="46">
        <v>0.21645400000000001</v>
      </c>
      <c r="M70" s="46">
        <v>0.156773</v>
      </c>
      <c r="N70" s="46">
        <v>0.15867899999999999</v>
      </c>
      <c r="O70" s="46">
        <v>0.127364</v>
      </c>
      <c r="Q70" s="46">
        <v>0.13908599999999999</v>
      </c>
      <c r="R70" s="46">
        <v>0.211035</v>
      </c>
      <c r="S70" s="46">
        <v>0.17057600000000001</v>
      </c>
      <c r="T70" s="46">
        <v>5.008E-2</v>
      </c>
      <c r="X70" s="46">
        <v>6.4240000000000005E-2</v>
      </c>
      <c r="Z70" s="46">
        <v>0.435948</v>
      </c>
      <c r="AA70" s="46">
        <v>0.16391900000000001</v>
      </c>
      <c r="AB70" s="46">
        <v>0.20346500000000001</v>
      </c>
      <c r="AC70" s="46">
        <v>0.17444399999999999</v>
      </c>
      <c r="AD70" s="46">
        <v>0.177901</v>
      </c>
      <c r="AE70" s="46">
        <v>0.16373399999999999</v>
      </c>
      <c r="AF70" s="46">
        <v>0.12992600000000001</v>
      </c>
      <c r="AG70" s="46">
        <v>0.22455600000000001</v>
      </c>
      <c r="AI70" s="46">
        <v>0.19689100000000001</v>
      </c>
      <c r="AJ70" s="46">
        <v>7.6749999999999999E-2</v>
      </c>
      <c r="AK70" s="46">
        <v>0.19870399999999999</v>
      </c>
      <c r="AL70" s="46">
        <v>0.16636699999999999</v>
      </c>
      <c r="AM70" s="46">
        <v>0.107862</v>
      </c>
      <c r="AN70" s="46">
        <v>0.10588</v>
      </c>
      <c r="AP70" s="46">
        <v>0.17663699999999999</v>
      </c>
      <c r="AQ70" s="46">
        <v>0.203126</v>
      </c>
      <c r="AR70" s="46">
        <v>0.152944</v>
      </c>
      <c r="AS70" s="46">
        <v>0.167544</v>
      </c>
      <c r="AT70" s="46">
        <v>0.182056</v>
      </c>
      <c r="AU70" s="46">
        <v>0.244476</v>
      </c>
      <c r="AV70" s="46">
        <v>0.11498700000000001</v>
      </c>
      <c r="AW70" s="46">
        <v>0.32191399999999998</v>
      </c>
    </row>
    <row r="71" spans="1:49" s="46" customFormat="1" x14ac:dyDescent="0.3">
      <c r="A71" s="46" t="s">
        <v>57</v>
      </c>
      <c r="B71" s="46">
        <v>0.15573600000000001</v>
      </c>
      <c r="C71" s="46">
        <v>0.102162</v>
      </c>
      <c r="D71" s="46">
        <v>0.12964100000000001</v>
      </c>
      <c r="E71" s="46">
        <v>7.6466000000000006E-2</v>
      </c>
      <c r="F71" s="46">
        <v>4.3434E-2</v>
      </c>
      <c r="G71" s="46">
        <v>7.1104000000000001E-2</v>
      </c>
      <c r="J71" s="46">
        <v>0.174981</v>
      </c>
      <c r="K71" s="46">
        <v>5.3203E-2</v>
      </c>
      <c r="L71" s="46">
        <v>2.2364999999999999E-2</v>
      </c>
      <c r="M71" s="46">
        <v>7.9299999999999995E-2</v>
      </c>
      <c r="N71" s="46">
        <v>6.5085000000000004E-2</v>
      </c>
      <c r="O71" s="46">
        <v>6.2279000000000001E-2</v>
      </c>
      <c r="Q71" s="46">
        <v>7.1973999999999996E-2</v>
      </c>
      <c r="R71" s="46">
        <v>0.116993</v>
      </c>
      <c r="S71" s="46">
        <v>5.4328000000000001E-2</v>
      </c>
      <c r="Z71" s="46">
        <v>0.15087100000000001</v>
      </c>
      <c r="AA71" s="46">
        <v>4.9874000000000002E-2</v>
      </c>
      <c r="AB71" s="46">
        <v>3.5559E-2</v>
      </c>
      <c r="AC71" s="46">
        <v>9.0455999999999995E-2</v>
      </c>
      <c r="AD71" s="46">
        <v>7.4370000000000006E-2</v>
      </c>
      <c r="AE71" s="46">
        <v>8.7680999999999995E-2</v>
      </c>
      <c r="AF71" s="46">
        <v>9.0878E-2</v>
      </c>
      <c r="AG71" s="46">
        <v>7.9219999999999999E-2</v>
      </c>
      <c r="AI71" s="46">
        <v>2.1042999999999999E-2</v>
      </c>
      <c r="AJ71" s="46">
        <v>3.5382999999999998E-2</v>
      </c>
      <c r="AK71" s="46">
        <v>5.7432999999999998E-2</v>
      </c>
      <c r="AL71" s="46">
        <v>5.7644000000000001E-2</v>
      </c>
      <c r="AM71" s="46">
        <v>4.9762000000000001E-2</v>
      </c>
      <c r="AN71" s="46">
        <v>0.155611</v>
      </c>
      <c r="AP71" s="46">
        <v>5.5472E-2</v>
      </c>
      <c r="AQ71" s="46">
        <v>7.8127000000000002E-2</v>
      </c>
      <c r="AR71" s="46">
        <v>6.9903999999999994E-2</v>
      </c>
      <c r="AS71" s="46">
        <v>0.103621</v>
      </c>
      <c r="AT71" s="46">
        <v>4.6669000000000002E-2</v>
      </c>
      <c r="AU71" s="46">
        <v>6.6436999999999996E-2</v>
      </c>
      <c r="AV71" s="46">
        <v>7.8954999999999997E-2</v>
      </c>
      <c r="AW71" s="46">
        <v>9.2402999999999999E-2</v>
      </c>
    </row>
    <row r="72" spans="1:49" s="46" customFormat="1" x14ac:dyDescent="0.3">
      <c r="A72" s="46" t="s">
        <v>58</v>
      </c>
      <c r="B72" s="46">
        <v>25.856396</v>
      </c>
      <c r="C72" s="46">
        <v>23.289270999999999</v>
      </c>
      <c r="D72" s="46">
        <v>25.241752000000002</v>
      </c>
      <c r="E72" s="46">
        <v>21.951575999999999</v>
      </c>
      <c r="F72" s="46">
        <v>22.402107999999998</v>
      </c>
      <c r="G72" s="46">
        <v>16.994792</v>
      </c>
      <c r="J72" s="46">
        <v>32.609611999999998</v>
      </c>
      <c r="K72" s="46">
        <v>20.840949999999999</v>
      </c>
      <c r="L72" s="46">
        <v>6.6294120000000003</v>
      </c>
      <c r="M72" s="46">
        <v>5.5833329999999997</v>
      </c>
      <c r="N72" s="46">
        <v>8.1534390000000005</v>
      </c>
      <c r="O72" s="46">
        <v>16.679687999999999</v>
      </c>
      <c r="Q72" s="46">
        <v>21.864583</v>
      </c>
      <c r="R72" s="46">
        <v>26.863952999999999</v>
      </c>
      <c r="S72" s="46">
        <v>18.546486000000002</v>
      </c>
      <c r="T72" s="46">
        <v>7</v>
      </c>
      <c r="X72" s="46">
        <v>6</v>
      </c>
      <c r="Z72" s="46">
        <v>50.270778</v>
      </c>
      <c r="AA72" s="46">
        <v>5.8877550000000003</v>
      </c>
      <c r="AB72" s="46">
        <v>5.7193519999999998</v>
      </c>
      <c r="AC72" s="46">
        <v>5.4404760000000003</v>
      </c>
      <c r="AD72" s="46">
        <v>16.620183000000001</v>
      </c>
      <c r="AE72" s="46">
        <v>10.487143</v>
      </c>
      <c r="AF72" s="46">
        <v>6.4378310000000001</v>
      </c>
      <c r="AG72" s="46">
        <v>20.316334999999999</v>
      </c>
      <c r="AI72" s="46">
        <v>7.5931680000000004</v>
      </c>
      <c r="AJ72" s="46">
        <v>6.7475490000000002</v>
      </c>
      <c r="AK72" s="46">
        <v>5.8075700000000001</v>
      </c>
      <c r="AL72" s="46">
        <v>19.063680000000002</v>
      </c>
      <c r="AM72" s="46">
        <v>8.421875</v>
      </c>
      <c r="AN72" s="46">
        <v>5.1666670000000003</v>
      </c>
      <c r="AP72" s="46">
        <v>17.856625999999999</v>
      </c>
      <c r="AQ72" s="46">
        <v>22.620044</v>
      </c>
      <c r="AR72" s="46">
        <v>16.725137</v>
      </c>
      <c r="AS72" s="46">
        <v>18.001564999999999</v>
      </c>
      <c r="AT72" s="46">
        <v>22.145682000000001</v>
      </c>
      <c r="AU72" s="46">
        <v>32.579846000000003</v>
      </c>
      <c r="AV72" s="46">
        <v>12.317555</v>
      </c>
      <c r="AW72" s="46">
        <v>30.176439999999999</v>
      </c>
    </row>
    <row r="73" spans="1:49" s="46" customFormat="1" x14ac:dyDescent="0.3">
      <c r="A73" s="46" t="s">
        <v>59</v>
      </c>
      <c r="B73" s="46">
        <v>17.329785000000001</v>
      </c>
      <c r="C73" s="46">
        <v>10.739013</v>
      </c>
      <c r="D73" s="46">
        <v>11.299780999999999</v>
      </c>
      <c r="E73" s="46">
        <v>4.8952090000000004</v>
      </c>
      <c r="F73" s="46">
        <v>4.9769649999999999</v>
      </c>
      <c r="G73" s="46">
        <v>4.3406419999999999</v>
      </c>
      <c r="J73" s="46">
        <v>16.559646999999998</v>
      </c>
      <c r="K73" s="46">
        <v>7.9924169999999997</v>
      </c>
      <c r="L73" s="46">
        <v>2.0214940000000001</v>
      </c>
      <c r="M73" s="46">
        <v>0.52041599999999999</v>
      </c>
      <c r="N73" s="46">
        <v>3.0800589999999999</v>
      </c>
      <c r="O73" s="46">
        <v>7.1873690000000003</v>
      </c>
      <c r="Q73" s="46">
        <v>4.8205650000000002</v>
      </c>
      <c r="R73" s="46">
        <v>14.086881999999999</v>
      </c>
      <c r="S73" s="46">
        <v>7.281574</v>
      </c>
      <c r="Z73" s="46">
        <v>25.855695000000001</v>
      </c>
      <c r="AA73" s="46">
        <v>1.0933139999999999</v>
      </c>
      <c r="AB73" s="46">
        <v>0.63163899999999995</v>
      </c>
      <c r="AC73" s="46">
        <v>0.16877900000000001</v>
      </c>
      <c r="AD73" s="46">
        <v>6.3061400000000001</v>
      </c>
      <c r="AE73" s="46">
        <v>4.5177009999999997</v>
      </c>
      <c r="AF73" s="46">
        <v>1.351227</v>
      </c>
      <c r="AG73" s="46">
        <v>7.4729359999999998</v>
      </c>
      <c r="AI73" s="46">
        <v>3.4652620000000001</v>
      </c>
      <c r="AJ73" s="46">
        <v>1.9074880000000001</v>
      </c>
      <c r="AK73" s="46">
        <v>0.97900200000000004</v>
      </c>
      <c r="AL73" s="46">
        <v>10.099581000000001</v>
      </c>
      <c r="AM73" s="46">
        <v>3.439981</v>
      </c>
      <c r="AN73" s="46">
        <v>0.28867500000000001</v>
      </c>
      <c r="AP73" s="46">
        <v>7.9510389999999997</v>
      </c>
      <c r="AQ73" s="46">
        <v>9.9276199999999992</v>
      </c>
      <c r="AR73" s="46">
        <v>8.6738379999999999</v>
      </c>
      <c r="AS73" s="46">
        <v>9.5258000000000003</v>
      </c>
      <c r="AT73" s="46">
        <v>5.0087929999999998</v>
      </c>
      <c r="AU73" s="46">
        <v>7.8211000000000004</v>
      </c>
      <c r="AV73" s="46">
        <v>5.1335369999999996</v>
      </c>
      <c r="AW73" s="46">
        <v>6.6907759999999996</v>
      </c>
    </row>
    <row r="74" spans="1:49" s="46" customFormat="1" x14ac:dyDescent="0.3">
      <c r="A74" s="46" t="s">
        <v>60</v>
      </c>
      <c r="B74" s="46">
        <v>1.3467E-2</v>
      </c>
      <c r="C74" s="46">
        <v>1.1355000000000001E-2</v>
      </c>
      <c r="D74" s="46">
        <v>1.5644999999999999E-2</v>
      </c>
      <c r="E74" s="46">
        <v>1.3898000000000001E-2</v>
      </c>
      <c r="F74" s="46">
        <v>8.5159999999999993E-3</v>
      </c>
      <c r="G74" s="46">
        <v>8.8590000000000006E-3</v>
      </c>
      <c r="J74" s="46">
        <v>1.0718E-2</v>
      </c>
      <c r="K74" s="46">
        <v>7.7629999999999999E-3</v>
      </c>
      <c r="L74" s="46">
        <v>3.9988999999999997E-2</v>
      </c>
      <c r="M74" s="46">
        <v>3.5480999999999999E-2</v>
      </c>
      <c r="N74" s="46">
        <v>2.3692000000000001E-2</v>
      </c>
      <c r="O74" s="46">
        <v>1.0289E-2</v>
      </c>
      <c r="Q74" s="46">
        <v>7.5589999999999997E-3</v>
      </c>
      <c r="R74" s="46">
        <v>8.8140000000000007E-3</v>
      </c>
      <c r="S74" s="46">
        <v>1.1753E-2</v>
      </c>
      <c r="T74" s="46">
        <v>8.3470000000000003E-3</v>
      </c>
      <c r="X74" s="46">
        <v>1.2848E-2</v>
      </c>
      <c r="Z74" s="46">
        <v>1.2203E-2</v>
      </c>
      <c r="AA74" s="46">
        <v>3.5333999999999997E-2</v>
      </c>
      <c r="AB74" s="46">
        <v>4.4482000000000001E-2</v>
      </c>
      <c r="AC74" s="46">
        <v>3.9423E-2</v>
      </c>
      <c r="AD74" s="46">
        <v>1.6511000000000001E-2</v>
      </c>
      <c r="AE74" s="46">
        <v>1.7454000000000001E-2</v>
      </c>
      <c r="AF74" s="46">
        <v>2.7163E-2</v>
      </c>
      <c r="AG74" s="46">
        <v>1.2756E-2</v>
      </c>
      <c r="AI74" s="46">
        <v>3.4916999999999997E-2</v>
      </c>
      <c r="AJ74" s="46">
        <v>1.4211E-2</v>
      </c>
      <c r="AK74" s="46">
        <v>4.3282000000000001E-2</v>
      </c>
      <c r="AL74" s="46">
        <v>1.6737999999999999E-2</v>
      </c>
      <c r="AM74" s="46">
        <v>1.6733000000000001E-2</v>
      </c>
      <c r="AN74" s="46">
        <v>2.3682999999999999E-2</v>
      </c>
      <c r="AP74" s="46">
        <v>1.2765E-2</v>
      </c>
      <c r="AQ74" s="46">
        <v>1.0056000000000001E-2</v>
      </c>
      <c r="AR74" s="46">
        <v>1.201E-2</v>
      </c>
      <c r="AS74" s="46">
        <v>1.1433E-2</v>
      </c>
      <c r="AT74" s="46">
        <v>1.098E-2</v>
      </c>
      <c r="AU74" s="46">
        <v>9.3790000000000002E-3</v>
      </c>
      <c r="AV74" s="46">
        <v>9.2510000000000005E-3</v>
      </c>
      <c r="AW74" s="46">
        <v>1.2113000000000001E-2</v>
      </c>
    </row>
    <row r="75" spans="1:49" s="46" customFormat="1" x14ac:dyDescent="0.3">
      <c r="A75" s="46" t="s">
        <v>61</v>
      </c>
      <c r="B75" s="46">
        <v>4.6670000000000001E-3</v>
      </c>
      <c r="C75" s="46">
        <v>7.0070000000000002E-3</v>
      </c>
      <c r="D75" s="46">
        <v>1.3054E-2</v>
      </c>
      <c r="E75" s="46">
        <v>6.3730000000000002E-3</v>
      </c>
      <c r="F75" s="46">
        <v>5.8979999999999996E-3</v>
      </c>
      <c r="G75" s="46">
        <v>5.646E-3</v>
      </c>
      <c r="J75" s="46">
        <v>2.3449999999999999E-3</v>
      </c>
      <c r="K75" s="46">
        <v>2.3419999999999999E-3</v>
      </c>
      <c r="L75" s="46">
        <v>9.2820000000000003E-3</v>
      </c>
      <c r="M75" s="46">
        <v>2.2676000000000002E-2</v>
      </c>
      <c r="N75" s="46">
        <v>6.6880000000000004E-3</v>
      </c>
      <c r="O75" s="46">
        <v>8.0190000000000001E-3</v>
      </c>
      <c r="Q75" s="46">
        <v>6.953E-3</v>
      </c>
      <c r="R75" s="46">
        <v>2.5660000000000001E-3</v>
      </c>
      <c r="S75" s="46">
        <v>5.607E-3</v>
      </c>
      <c r="Z75" s="46">
        <v>7.0130000000000001E-3</v>
      </c>
      <c r="AA75" s="46">
        <v>1.302E-2</v>
      </c>
      <c r="AB75" s="46">
        <v>1.2154999999999999E-2</v>
      </c>
      <c r="AC75" s="46">
        <v>2.2414E-2</v>
      </c>
      <c r="AD75" s="46">
        <v>1.1119E-2</v>
      </c>
      <c r="AE75" s="46">
        <v>4.9500000000000004E-3</v>
      </c>
      <c r="AF75" s="46">
        <v>1.9970999999999999E-2</v>
      </c>
      <c r="AG75" s="46">
        <v>4.5510000000000004E-3</v>
      </c>
      <c r="AI75" s="46">
        <v>1.3546000000000001E-2</v>
      </c>
      <c r="AJ75" s="46">
        <v>6.7549999999999997E-3</v>
      </c>
      <c r="AK75" s="46">
        <v>1.5814000000000002E-2</v>
      </c>
      <c r="AL75" s="46">
        <v>1.4426E-2</v>
      </c>
      <c r="AM75" s="46">
        <v>9.4249999999999994E-3</v>
      </c>
      <c r="AN75" s="46">
        <v>3.4076000000000002E-2</v>
      </c>
      <c r="AP75" s="46">
        <v>4.9979999999999998E-3</v>
      </c>
      <c r="AQ75" s="46">
        <v>2.66E-3</v>
      </c>
      <c r="AR75" s="46">
        <v>6.7710000000000001E-3</v>
      </c>
      <c r="AS75" s="46">
        <v>4.6169999999999996E-3</v>
      </c>
      <c r="AT75" s="46">
        <v>5.4289999999999998E-3</v>
      </c>
      <c r="AU75" s="46">
        <v>4.6750000000000003E-3</v>
      </c>
      <c r="AV75" s="46">
        <v>4.0179999999999999E-3</v>
      </c>
      <c r="AW75" s="46">
        <v>1.6249999999999999E-3</v>
      </c>
    </row>
    <row r="76" spans="1:49" s="46" customFormat="1" x14ac:dyDescent="0.3">
      <c r="A76" s="46" t="s">
        <v>62</v>
      </c>
      <c r="B76" s="46">
        <v>9.1540000000000007E-3</v>
      </c>
      <c r="C76" s="46">
        <v>7.1060000000000003E-3</v>
      </c>
      <c r="D76" s="46">
        <v>1.1030999999999999E-2</v>
      </c>
      <c r="E76" s="46">
        <v>9.3530000000000002E-3</v>
      </c>
      <c r="F76" s="46">
        <v>5.6670000000000002E-3</v>
      </c>
      <c r="G76" s="46">
        <v>4.5869999999999999E-3</v>
      </c>
      <c r="J76" s="46">
        <v>5.457E-3</v>
      </c>
      <c r="K76" s="46">
        <v>5.3340000000000002E-3</v>
      </c>
      <c r="L76" s="46">
        <v>3.8127000000000001E-2</v>
      </c>
      <c r="M76" s="46">
        <v>3.6880000000000003E-2</v>
      </c>
      <c r="N76" s="46">
        <v>1.9883000000000001E-2</v>
      </c>
      <c r="O76" s="46">
        <v>7.3020000000000003E-3</v>
      </c>
      <c r="Q76" s="46">
        <v>4.7070000000000002E-3</v>
      </c>
      <c r="R76" s="46">
        <v>4.7019999999999996E-3</v>
      </c>
      <c r="S76" s="46">
        <v>8.0090000000000005E-3</v>
      </c>
      <c r="T76" s="46">
        <v>5.5199999999999997E-3</v>
      </c>
      <c r="X76" s="46">
        <v>1.4800000000000001E-2</v>
      </c>
      <c r="Z76" s="46">
        <v>8.0680000000000005E-3</v>
      </c>
      <c r="AA76" s="46">
        <v>3.0610999999999999E-2</v>
      </c>
      <c r="AB76" s="46">
        <v>4.2180000000000002E-2</v>
      </c>
      <c r="AC76" s="46">
        <v>3.6281000000000001E-2</v>
      </c>
      <c r="AD76" s="46">
        <v>1.3804E-2</v>
      </c>
      <c r="AE76" s="46">
        <v>1.2836E-2</v>
      </c>
      <c r="AF76" s="46">
        <v>2.5253000000000001E-2</v>
      </c>
      <c r="AG76" s="46">
        <v>7.4989999999999996E-3</v>
      </c>
      <c r="AI76" s="46">
        <v>3.1911000000000002E-2</v>
      </c>
      <c r="AJ76" s="46">
        <v>1.1638000000000001E-2</v>
      </c>
      <c r="AK76" s="46">
        <v>4.0564000000000003E-2</v>
      </c>
      <c r="AL76" s="46">
        <v>1.3542999999999999E-2</v>
      </c>
      <c r="AM76" s="46">
        <v>1.5244000000000001E-2</v>
      </c>
      <c r="AN76" s="46">
        <v>2.2804000000000001E-2</v>
      </c>
      <c r="AP76" s="46">
        <v>6.7320000000000001E-3</v>
      </c>
      <c r="AQ76" s="46">
        <v>5.2469999999999999E-3</v>
      </c>
      <c r="AR76" s="46">
        <v>7.9059999999999998E-3</v>
      </c>
      <c r="AS76" s="46">
        <v>7.6689999999999996E-3</v>
      </c>
      <c r="AT76" s="46">
        <v>7.4349999999999998E-3</v>
      </c>
      <c r="AU76" s="46">
        <v>5.744E-3</v>
      </c>
      <c r="AV76" s="46">
        <v>5.8269999999999997E-3</v>
      </c>
      <c r="AW76" s="46">
        <v>7.0569999999999999E-3</v>
      </c>
    </row>
    <row r="77" spans="1:49" s="46" customFormat="1" x14ac:dyDescent="0.3">
      <c r="A77" s="46" t="s">
        <v>63</v>
      </c>
      <c r="B77" s="46">
        <v>6.0590000000000001E-3</v>
      </c>
      <c r="C77" s="46">
        <v>7.4549999999999998E-3</v>
      </c>
      <c r="D77" s="46">
        <v>1.4846E-2</v>
      </c>
      <c r="E77" s="46">
        <v>6.2269999999999999E-3</v>
      </c>
      <c r="F77" s="46">
        <v>5.9839999999999997E-3</v>
      </c>
      <c r="G77" s="46">
        <v>3.9649999999999998E-3</v>
      </c>
      <c r="J77" s="46">
        <v>1.9220000000000001E-3</v>
      </c>
      <c r="K77" s="46">
        <v>2.2550000000000001E-3</v>
      </c>
      <c r="L77" s="46">
        <v>1.1405999999999999E-2</v>
      </c>
      <c r="M77" s="46">
        <v>2.2096000000000001E-2</v>
      </c>
      <c r="N77" s="46">
        <v>6.4099999999999999E-3</v>
      </c>
      <c r="O77" s="46">
        <v>8.2979999999999998E-3</v>
      </c>
      <c r="Q77" s="46">
        <v>6.2899999999999996E-3</v>
      </c>
      <c r="R77" s="46">
        <v>1.66E-3</v>
      </c>
      <c r="S77" s="46">
        <v>4.3920000000000001E-3</v>
      </c>
      <c r="Z77" s="46">
        <v>8.3149999999999995E-3</v>
      </c>
      <c r="AA77" s="46">
        <v>1.5945999999999998E-2</v>
      </c>
      <c r="AB77" s="46">
        <v>1.5610000000000001E-2</v>
      </c>
      <c r="AC77" s="46">
        <v>2.3380000000000001E-2</v>
      </c>
      <c r="AD77" s="46">
        <v>1.1691999999999999E-2</v>
      </c>
      <c r="AE77" s="46">
        <v>5.476E-3</v>
      </c>
      <c r="AF77" s="46">
        <v>2.0657999999999999E-2</v>
      </c>
      <c r="AG77" s="46">
        <v>4.9240000000000004E-3</v>
      </c>
      <c r="AI77" s="46">
        <v>1.6789999999999999E-2</v>
      </c>
      <c r="AJ77" s="46">
        <v>5.62E-3</v>
      </c>
      <c r="AK77" s="46">
        <v>1.5431E-2</v>
      </c>
      <c r="AL77" s="46">
        <v>1.4955E-2</v>
      </c>
      <c r="AM77" s="46">
        <v>9.7420000000000007E-3</v>
      </c>
      <c r="AN77" s="46">
        <v>3.3404999999999997E-2</v>
      </c>
      <c r="AP77" s="46">
        <v>2.7950000000000002E-3</v>
      </c>
      <c r="AQ77" s="46">
        <v>1.372E-3</v>
      </c>
      <c r="AR77" s="46">
        <v>5.2789999999999998E-3</v>
      </c>
      <c r="AS77" s="46">
        <v>5.0800000000000003E-3</v>
      </c>
      <c r="AT77" s="46">
        <v>5.62E-3</v>
      </c>
      <c r="AU77" s="46">
        <v>4.6990000000000001E-3</v>
      </c>
      <c r="AV77" s="46">
        <v>1.4710000000000001E-3</v>
      </c>
      <c r="AW77" s="46">
        <v>1.189E-3</v>
      </c>
    </row>
    <row r="78" spans="1:49" s="46" customFormat="1" x14ac:dyDescent="0.3">
      <c r="A78" s="46" t="s">
        <v>64</v>
      </c>
      <c r="B78" s="46">
        <v>35.543081000000001</v>
      </c>
      <c r="C78" s="46">
        <v>80.947619000000003</v>
      </c>
      <c r="D78" s="46">
        <v>103.423618</v>
      </c>
      <c r="E78" s="46">
        <v>49.246355999999999</v>
      </c>
      <c r="F78" s="46">
        <v>76.231521000000001</v>
      </c>
      <c r="G78" s="46">
        <v>47.400677999999999</v>
      </c>
      <c r="J78" s="46">
        <v>51.067748999999999</v>
      </c>
      <c r="K78" s="46">
        <v>56.086236999999997</v>
      </c>
      <c r="L78" s="46">
        <v>278.57915200000002</v>
      </c>
      <c r="M78" s="46">
        <v>518.10271999999998</v>
      </c>
      <c r="N78" s="46">
        <v>327.40599900000001</v>
      </c>
      <c r="O78" s="46">
        <v>30.267880000000002</v>
      </c>
      <c r="Q78" s="46">
        <v>1.381305</v>
      </c>
      <c r="R78" s="46">
        <v>97.448886999999999</v>
      </c>
      <c r="S78" s="46">
        <v>191.572642</v>
      </c>
      <c r="Z78" s="46">
        <v>106.346288</v>
      </c>
      <c r="AA78" s="46">
        <v>352.46552800000001</v>
      </c>
      <c r="AB78" s="46">
        <v>297.28773799999999</v>
      </c>
      <c r="AC78" s="46">
        <v>303.762361</v>
      </c>
      <c r="AD78" s="46">
        <v>126.703457</v>
      </c>
      <c r="AE78" s="46">
        <v>249.019431</v>
      </c>
      <c r="AF78" s="46">
        <v>327.414965</v>
      </c>
      <c r="AG78" s="46">
        <v>105.17829999999999</v>
      </c>
      <c r="AI78" s="46">
        <v>198.90620899999999</v>
      </c>
      <c r="AJ78" s="46">
        <v>192.08290500000001</v>
      </c>
      <c r="AK78" s="46">
        <v>139.64777799999999</v>
      </c>
      <c r="AL78" s="46">
        <v>139.231447</v>
      </c>
      <c r="AM78" s="46">
        <v>234.29603700000001</v>
      </c>
      <c r="AN78" s="46">
        <v>70.390096</v>
      </c>
      <c r="AP78" s="46">
        <v>32.905163000000002</v>
      </c>
      <c r="AQ78" s="46">
        <v>22.700536</v>
      </c>
      <c r="AR78" s="46">
        <v>28.779464000000001</v>
      </c>
      <c r="AS78" s="46">
        <v>26.303823000000001</v>
      </c>
      <c r="AT78" s="46">
        <v>28.380251999999999</v>
      </c>
      <c r="AU78" s="46">
        <v>14.138085</v>
      </c>
      <c r="AV78" s="46">
        <v>18.256226000000002</v>
      </c>
      <c r="AW78" s="46">
        <v>23.091539000000001</v>
      </c>
    </row>
    <row r="79" spans="1:49" s="46" customFormat="1" x14ac:dyDescent="0.3">
      <c r="A79" s="46" t="s">
        <v>65</v>
      </c>
      <c r="B79" s="46">
        <v>15.581422999999999</v>
      </c>
      <c r="C79" s="46">
        <v>18.912483000000002</v>
      </c>
      <c r="D79" s="46">
        <v>35.418011999999997</v>
      </c>
      <c r="E79" s="46">
        <v>9.5089520000000007</v>
      </c>
      <c r="F79" s="46">
        <v>17.041117</v>
      </c>
      <c r="G79" s="46">
        <v>166.01160899999999</v>
      </c>
      <c r="J79" s="46">
        <v>20.756886999999999</v>
      </c>
      <c r="K79" s="46">
        <v>42.607401000000003</v>
      </c>
      <c r="L79" s="46">
        <v>213.37264999999999</v>
      </c>
      <c r="N79" s="46">
        <v>266.559977</v>
      </c>
      <c r="O79" s="46">
        <v>93.441517000000005</v>
      </c>
      <c r="Q79" s="46">
        <v>0.119753</v>
      </c>
      <c r="R79" s="46">
        <v>5.3409649999999997</v>
      </c>
      <c r="S79" s="46">
        <v>94.973544000000004</v>
      </c>
      <c r="Z79" s="46">
        <v>43.654417000000002</v>
      </c>
      <c r="AA79" s="46">
        <v>218.33453600000001</v>
      </c>
      <c r="AB79" s="46">
        <v>409.668927</v>
      </c>
      <c r="AC79" s="46">
        <v>306.43257499999999</v>
      </c>
      <c r="AD79" s="46">
        <v>35.178077000000002</v>
      </c>
      <c r="AE79" s="46">
        <v>83.182156000000006</v>
      </c>
      <c r="AF79" s="46">
        <v>261.04358400000001</v>
      </c>
      <c r="AG79" s="46">
        <v>4.2811969999999997</v>
      </c>
      <c r="AI79" s="46">
        <v>234.73709299999999</v>
      </c>
      <c r="AJ79" s="46">
        <v>152.428166</v>
      </c>
      <c r="AK79" s="46">
        <v>187.96095</v>
      </c>
      <c r="AL79" s="46">
        <v>170.928123</v>
      </c>
      <c r="AM79" s="46">
        <v>106.327726</v>
      </c>
      <c r="AP79" s="46">
        <v>24.817630000000001</v>
      </c>
      <c r="AQ79" s="46">
        <v>1.467549</v>
      </c>
      <c r="AR79" s="46">
        <v>8.6064600000000002</v>
      </c>
      <c r="AS79" s="46">
        <v>4.8080819999999997</v>
      </c>
      <c r="AT79" s="46">
        <v>5.8464960000000001</v>
      </c>
      <c r="AU79" s="46">
        <v>6.2501949999999997</v>
      </c>
      <c r="AV79" s="46">
        <v>0.55629499999999998</v>
      </c>
      <c r="AW79" s="46">
        <v>2.9583529999999998</v>
      </c>
    </row>
    <row r="80" spans="1:49" s="46" customFormat="1" x14ac:dyDescent="0.3">
      <c r="A80" s="46" t="s">
        <v>66</v>
      </c>
      <c r="B80" s="46">
        <v>2.8594000000000001E-2</v>
      </c>
      <c r="C80" s="46">
        <v>1.3176999999999999E-2</v>
      </c>
      <c r="D80" s="46">
        <v>8.2780000000000006E-3</v>
      </c>
      <c r="E80" s="46">
        <v>1.3672E-2</v>
      </c>
      <c r="F80" s="46">
        <v>1.3906E-2</v>
      </c>
      <c r="G80" s="46">
        <v>1.276E-3</v>
      </c>
      <c r="J80" s="46">
        <v>1.8984000000000001E-2</v>
      </c>
      <c r="K80" s="46">
        <v>1.0104E-2</v>
      </c>
      <c r="L80" s="46">
        <v>4.5830000000000003E-3</v>
      </c>
      <c r="M80" s="46">
        <v>8.3299999999999997E-4</v>
      </c>
      <c r="N80" s="46">
        <v>3.8890000000000001E-3</v>
      </c>
      <c r="O80" s="46">
        <v>1.042E-3</v>
      </c>
      <c r="Q80" s="46">
        <v>8.5899999999999995E-4</v>
      </c>
      <c r="R80" s="46">
        <v>9.6880000000000004E-3</v>
      </c>
      <c r="S80" s="46">
        <v>3.411E-3</v>
      </c>
      <c r="T80" s="46">
        <v>4.17E-4</v>
      </c>
      <c r="X80" s="46">
        <v>4.17E-4</v>
      </c>
      <c r="Z80" s="46">
        <v>1.0338999999999999E-2</v>
      </c>
      <c r="AA80" s="46">
        <v>4.2259999999999997E-3</v>
      </c>
      <c r="AB80" s="46">
        <v>5.5950000000000001E-3</v>
      </c>
      <c r="AC80" s="46">
        <v>1.2638999999999999E-2</v>
      </c>
      <c r="AD80" s="46">
        <v>7.1390000000000004E-3</v>
      </c>
      <c r="AE80" s="46">
        <v>1.139E-3</v>
      </c>
      <c r="AF80" s="46">
        <v>1.944E-3</v>
      </c>
      <c r="AG80" s="46">
        <v>7.404E-3</v>
      </c>
      <c r="AI80" s="46">
        <v>1.5833E-2</v>
      </c>
      <c r="AJ80" s="46">
        <v>2.5829999999999998E-3</v>
      </c>
      <c r="AK80" s="46">
        <v>3.7603999999999999E-2</v>
      </c>
      <c r="AL80" s="46">
        <v>7.7340000000000004E-3</v>
      </c>
      <c r="AM80" s="46">
        <v>1.719E-3</v>
      </c>
      <c r="AN80" s="46">
        <v>1.111E-3</v>
      </c>
      <c r="AP80" s="46">
        <v>4.4061999999999997E-2</v>
      </c>
      <c r="AQ80" s="46">
        <v>4.3281E-2</v>
      </c>
      <c r="AR80" s="46">
        <v>4.0572999999999998E-2</v>
      </c>
      <c r="AS80" s="46">
        <v>1.9896E-2</v>
      </c>
      <c r="AT80" s="46">
        <v>3.6849E-2</v>
      </c>
      <c r="AU80" s="46">
        <v>2.0694000000000001E-2</v>
      </c>
      <c r="AV80" s="46">
        <v>3.9896000000000001E-2</v>
      </c>
      <c r="AW80" s="46">
        <v>1.4896E-2</v>
      </c>
    </row>
    <row r="81" spans="1:49" s="46" customFormat="1" x14ac:dyDescent="0.3">
      <c r="A81" s="46" t="s">
        <v>67</v>
      </c>
      <c r="B81" s="46">
        <v>1.3513000000000001E-2</v>
      </c>
      <c r="C81" s="46">
        <v>8.4169999999999991E-3</v>
      </c>
      <c r="D81" s="46">
        <v>1.7104999999999999E-2</v>
      </c>
      <c r="E81" s="46">
        <v>5.0369999999999998E-3</v>
      </c>
      <c r="F81" s="46">
        <v>9.391E-3</v>
      </c>
      <c r="G81" s="46">
        <v>1.0399999999999999E-4</v>
      </c>
      <c r="J81" s="46">
        <v>5.5420000000000001E-3</v>
      </c>
      <c r="K81" s="46">
        <v>2.4599999999999999E-3</v>
      </c>
      <c r="L81" s="46">
        <v>3.5360000000000001E-3</v>
      </c>
      <c r="M81" s="46">
        <v>7.2199999999999999E-4</v>
      </c>
      <c r="N81" s="46">
        <v>4.0280000000000003E-3</v>
      </c>
      <c r="O81" s="46">
        <v>6.2699999999999995E-4</v>
      </c>
      <c r="Q81" s="46">
        <v>1.0399999999999999E-4</v>
      </c>
      <c r="R81" s="46">
        <v>4.6900000000000002E-4</v>
      </c>
      <c r="S81" s="46">
        <v>3.4970000000000001E-3</v>
      </c>
      <c r="Z81" s="46">
        <v>5.3930000000000002E-3</v>
      </c>
      <c r="AA81" s="46">
        <v>8.4419999999999999E-3</v>
      </c>
      <c r="AB81" s="46">
        <v>4.1859999999999996E-3</v>
      </c>
      <c r="AC81" s="46">
        <v>1.6886000000000002E-2</v>
      </c>
      <c r="AD81" s="46">
        <v>6.685E-3</v>
      </c>
      <c r="AE81" s="46">
        <v>1.421E-3</v>
      </c>
      <c r="AF81" s="46">
        <v>2.6919999999999999E-3</v>
      </c>
      <c r="AG81" s="46">
        <v>9.3400000000000004E-4</v>
      </c>
      <c r="AI81" s="46">
        <v>1.8266999999999999E-2</v>
      </c>
      <c r="AJ81" s="46">
        <v>2.7539999999999999E-3</v>
      </c>
      <c r="AK81" s="46">
        <v>7.3543999999999998E-2</v>
      </c>
      <c r="AL81" s="46">
        <v>1.6104E-2</v>
      </c>
      <c r="AM81" s="46">
        <v>1.2290000000000001E-3</v>
      </c>
      <c r="AN81" s="46">
        <v>1.2030000000000001E-3</v>
      </c>
      <c r="AP81" s="46">
        <v>2.2144E-2</v>
      </c>
      <c r="AQ81" s="46">
        <v>2.8379999999999998E-3</v>
      </c>
      <c r="AR81" s="46">
        <v>4.0277E-2</v>
      </c>
      <c r="AS81" s="46">
        <v>6.9210000000000001E-3</v>
      </c>
      <c r="AT81" s="46">
        <v>1.1305000000000001E-2</v>
      </c>
      <c r="AU81" s="46">
        <v>3.6120000000000002E-3</v>
      </c>
      <c r="AV81" s="46">
        <v>2.6350999999999999E-2</v>
      </c>
      <c r="AW81" s="46">
        <v>1.936E-3</v>
      </c>
    </row>
    <row r="82" spans="1:49" s="46" customFormat="1" x14ac:dyDescent="0.3">
      <c r="A82" s="46" t="s">
        <v>68</v>
      </c>
      <c r="B82" s="46">
        <v>1.5758559999999999</v>
      </c>
      <c r="C82" s="46">
        <v>0.38835700000000001</v>
      </c>
      <c r="D82" s="46">
        <v>0.59198499999999998</v>
      </c>
      <c r="E82" s="46">
        <v>0.40245399999999998</v>
      </c>
      <c r="F82" s="46">
        <v>0.363456</v>
      </c>
      <c r="G82" s="46">
        <v>0</v>
      </c>
      <c r="J82" s="46">
        <v>0.85784000000000005</v>
      </c>
      <c r="K82" s="46">
        <v>0.48307899999999998</v>
      </c>
      <c r="L82" s="46">
        <v>0.38266899999999998</v>
      </c>
      <c r="M82" s="46">
        <v>0</v>
      </c>
      <c r="N82" s="46">
        <v>0.37731199999999998</v>
      </c>
      <c r="O82" s="46">
        <v>0.42424200000000001</v>
      </c>
      <c r="R82" s="46">
        <v>0.83168200000000003</v>
      </c>
      <c r="S82" s="46">
        <v>1.1194789999999999</v>
      </c>
      <c r="Z82" s="46">
        <v>0.45585900000000001</v>
      </c>
      <c r="AA82" s="46">
        <v>0.236236</v>
      </c>
      <c r="AB82" s="46">
        <v>0.38881700000000002</v>
      </c>
      <c r="AC82" s="46">
        <v>0.52839499999999995</v>
      </c>
      <c r="AD82" s="46">
        <v>0.79928900000000003</v>
      </c>
      <c r="AE82" s="46">
        <v>0.37017499999999998</v>
      </c>
      <c r="AF82" s="46">
        <v>0.36686400000000002</v>
      </c>
      <c r="AG82" s="46">
        <v>0.63149500000000003</v>
      </c>
      <c r="AI82" s="46">
        <v>0.33289400000000002</v>
      </c>
      <c r="AJ82" s="46">
        <v>0.24929999999999999</v>
      </c>
      <c r="AK82" s="46">
        <v>0.25572800000000001</v>
      </c>
      <c r="AL82" s="46">
        <v>0.58252499999999996</v>
      </c>
      <c r="AM82" s="46">
        <v>0.78606399999999998</v>
      </c>
      <c r="AN82" s="46">
        <v>7.8431000000000001E-2</v>
      </c>
      <c r="AP82" s="46">
        <v>1.277156</v>
      </c>
      <c r="AQ82" s="46">
        <v>0.71553599999999995</v>
      </c>
      <c r="AR82" s="46">
        <v>0.483761</v>
      </c>
      <c r="AS82" s="46">
        <v>0.46401900000000001</v>
      </c>
      <c r="AT82" s="46">
        <v>0.502139</v>
      </c>
      <c r="AU82" s="46">
        <v>0.38774599999999998</v>
      </c>
      <c r="AV82" s="46">
        <v>0.61909599999999998</v>
      </c>
      <c r="AW82" s="46">
        <v>0.52999300000000005</v>
      </c>
    </row>
    <row r="83" spans="1:49" s="46" customFormat="1" x14ac:dyDescent="0.3">
      <c r="A83" s="46" t="s">
        <v>69</v>
      </c>
      <c r="B83" s="46">
        <v>1.0177849999999999</v>
      </c>
      <c r="C83" s="46">
        <v>0.19003600000000001</v>
      </c>
      <c r="D83" s="46">
        <v>0.210588</v>
      </c>
      <c r="E83" s="46">
        <v>0.14943899999999999</v>
      </c>
      <c r="F83" s="46">
        <v>0.117246</v>
      </c>
      <c r="J83" s="46">
        <v>0.45230199999999998</v>
      </c>
      <c r="K83" s="46">
        <v>0.40341199999999999</v>
      </c>
      <c r="L83" s="46">
        <v>9.7501000000000004E-2</v>
      </c>
      <c r="N83" s="46">
        <v>0.13136500000000001</v>
      </c>
      <c r="R83" s="46">
        <v>0.41541099999999997</v>
      </c>
      <c r="S83" s="46">
        <v>0.68611100000000003</v>
      </c>
      <c r="Z83" s="46">
        <v>0.66999299999999995</v>
      </c>
      <c r="AA83" s="46">
        <v>0.24354600000000001</v>
      </c>
      <c r="AB83" s="46">
        <v>9.5763000000000001E-2</v>
      </c>
      <c r="AC83" s="46">
        <v>0.53340200000000004</v>
      </c>
      <c r="AD83" s="46">
        <v>0.51358599999999999</v>
      </c>
      <c r="AE83" s="46">
        <v>0.20341799999999999</v>
      </c>
      <c r="AF83" s="46">
        <v>0.29722199999999999</v>
      </c>
      <c r="AG83" s="46">
        <v>0.25247799999999998</v>
      </c>
      <c r="AI83" s="46">
        <v>1.2119E-2</v>
      </c>
      <c r="AJ83" s="46">
        <v>0.18618499999999999</v>
      </c>
      <c r="AK83" s="46">
        <v>0.19023399999999999</v>
      </c>
      <c r="AL83" s="46">
        <v>0.46854899999999999</v>
      </c>
      <c r="AM83" s="46">
        <v>0.93051200000000001</v>
      </c>
      <c r="AP83" s="46">
        <v>0.97867300000000002</v>
      </c>
      <c r="AQ83" s="46">
        <v>0.24642800000000001</v>
      </c>
      <c r="AR83" s="46">
        <v>0.15631100000000001</v>
      </c>
      <c r="AS83" s="46">
        <v>8.3908999999999997E-2</v>
      </c>
      <c r="AT83" s="46">
        <v>0.139626</v>
      </c>
      <c r="AU83" s="46">
        <v>0.11974899999999999</v>
      </c>
      <c r="AV83" s="46">
        <v>0.21058299999999999</v>
      </c>
      <c r="AW83" s="46">
        <v>0.13603699999999999</v>
      </c>
    </row>
    <row r="84" spans="1:49" s="46" customFormat="1" x14ac:dyDescent="0.3">
      <c r="A84" s="46" t="s">
        <v>70</v>
      </c>
      <c r="B84" s="46">
        <v>1.2742450000000001</v>
      </c>
      <c r="C84" s="46">
        <v>2.9869919999999999</v>
      </c>
      <c r="D84" s="46">
        <v>1.590597</v>
      </c>
      <c r="E84" s="46">
        <v>2.7100140000000001</v>
      </c>
      <c r="F84" s="46">
        <v>1.8483959999999999</v>
      </c>
      <c r="G84" s="46">
        <v>1.081089</v>
      </c>
      <c r="J84" s="46">
        <v>1.781191</v>
      </c>
      <c r="K84" s="46">
        <v>1.3620220000000001</v>
      </c>
      <c r="L84" s="46">
        <v>1.601032</v>
      </c>
      <c r="M84" s="46">
        <v>0.63606200000000002</v>
      </c>
      <c r="N84" s="46">
        <v>0.86114999999999997</v>
      </c>
      <c r="O84" s="46">
        <v>1.181913</v>
      </c>
      <c r="Q84" s="46">
        <v>0.27897100000000002</v>
      </c>
      <c r="R84" s="46">
        <v>1.403151</v>
      </c>
      <c r="S84" s="46">
        <v>1.10951</v>
      </c>
      <c r="Z84" s="46">
        <v>1.3262609999999999</v>
      </c>
      <c r="AA84" s="46">
        <v>1.2147619999999999</v>
      </c>
      <c r="AB84" s="46">
        <v>1.4697119999999999</v>
      </c>
      <c r="AC84" s="46">
        <v>0.95555900000000005</v>
      </c>
      <c r="AD84" s="46">
        <v>1.224343</v>
      </c>
      <c r="AE84" s="46">
        <v>0.57897200000000004</v>
      </c>
      <c r="AF84" s="46">
        <v>1.2580849999999999</v>
      </c>
      <c r="AG84" s="46">
        <v>1.829609</v>
      </c>
      <c r="AI84" s="46">
        <v>1.0716570000000001</v>
      </c>
      <c r="AJ84" s="46">
        <v>0.79139499999999996</v>
      </c>
      <c r="AK84" s="46">
        <v>1.2997380000000001</v>
      </c>
      <c r="AL84" s="46">
        <v>1.414371</v>
      </c>
      <c r="AM84" s="46">
        <v>0.87596200000000002</v>
      </c>
      <c r="AN84" s="46">
        <v>1.0983039999999999</v>
      </c>
      <c r="AP84" s="46">
        <v>1.0527500000000001</v>
      </c>
      <c r="AQ84" s="46">
        <v>1.329153</v>
      </c>
      <c r="AR84" s="46">
        <v>2.0174949999999998</v>
      </c>
      <c r="AS84" s="46">
        <v>1.731965</v>
      </c>
      <c r="AT84" s="46">
        <v>3.0110610000000002</v>
      </c>
      <c r="AU84" s="46">
        <v>1.3671279999999999</v>
      </c>
      <c r="AV84" s="46">
        <v>1.505495</v>
      </c>
      <c r="AW84" s="46">
        <v>1.5773060000000001</v>
      </c>
    </row>
    <row r="85" spans="1:49" s="46" customFormat="1" x14ac:dyDescent="0.3">
      <c r="A85" s="46" t="s">
        <v>71</v>
      </c>
      <c r="B85" s="46">
        <v>0.419873</v>
      </c>
      <c r="C85" s="46">
        <v>0.56381300000000001</v>
      </c>
      <c r="D85" s="46">
        <v>0.18301999999999999</v>
      </c>
      <c r="E85" s="46">
        <v>0.300923</v>
      </c>
      <c r="F85" s="46">
        <v>0.15368499999999999</v>
      </c>
      <c r="G85" s="46">
        <v>0.17012099999999999</v>
      </c>
      <c r="J85" s="46">
        <v>0.31629000000000002</v>
      </c>
      <c r="K85" s="46">
        <v>0.28868500000000002</v>
      </c>
      <c r="L85" s="46">
        <v>0.119659</v>
      </c>
      <c r="N85" s="46">
        <v>0.248917</v>
      </c>
      <c r="O85" s="46">
        <v>0.74126899999999996</v>
      </c>
      <c r="R85" s="46">
        <v>6.3861000000000001E-2</v>
      </c>
      <c r="S85" s="46">
        <v>0.296012</v>
      </c>
      <c r="Z85" s="46">
        <v>0.28454099999999999</v>
      </c>
      <c r="AA85" s="46">
        <v>1.0813330000000001</v>
      </c>
      <c r="AB85" s="46">
        <v>0.52298699999999998</v>
      </c>
      <c r="AC85" s="46">
        <v>0.61235700000000004</v>
      </c>
      <c r="AD85" s="46">
        <v>0.13369</v>
      </c>
      <c r="AE85" s="46">
        <v>0.36583900000000003</v>
      </c>
      <c r="AF85" s="46">
        <v>0.63903699999999997</v>
      </c>
      <c r="AG85" s="46">
        <v>0.166409</v>
      </c>
      <c r="AI85" s="46">
        <v>0.20590900000000001</v>
      </c>
      <c r="AJ85" s="46">
        <v>0.15057999999999999</v>
      </c>
      <c r="AK85" s="46">
        <v>0.37153799999999998</v>
      </c>
      <c r="AL85" s="46">
        <v>0.52934700000000001</v>
      </c>
      <c r="AM85" s="46">
        <v>0.169597</v>
      </c>
      <c r="AP85" s="46">
        <v>0.47863600000000001</v>
      </c>
      <c r="AQ85" s="46">
        <v>6.6591999999999998E-2</v>
      </c>
      <c r="AR85" s="46">
        <v>0.24426200000000001</v>
      </c>
      <c r="AS85" s="46">
        <v>0.19505900000000001</v>
      </c>
      <c r="AT85" s="46">
        <v>0.18650600000000001</v>
      </c>
      <c r="AU85" s="46">
        <v>0.48688900000000002</v>
      </c>
      <c r="AV85" s="46">
        <v>3.3146000000000002E-2</v>
      </c>
      <c r="AW85" s="46">
        <v>0.140928</v>
      </c>
    </row>
    <row r="86" spans="1:49" s="46" customFormat="1" x14ac:dyDescent="0.3">
      <c r="A86" s="46" t="s">
        <v>72</v>
      </c>
      <c r="B86" s="46">
        <v>72.566468</v>
      </c>
      <c r="C86" s="46">
        <v>70.191291000000007</v>
      </c>
      <c r="D86" s="46">
        <v>59.283099</v>
      </c>
      <c r="E86" s="46">
        <v>79.245732000000004</v>
      </c>
      <c r="F86" s="46">
        <v>84.331108999999998</v>
      </c>
      <c r="G86" s="46">
        <v>69.613934999999998</v>
      </c>
      <c r="H86" s="46">
        <v>0</v>
      </c>
      <c r="I86" s="46">
        <v>0</v>
      </c>
      <c r="J86" s="46">
        <v>75.954063000000005</v>
      </c>
      <c r="K86" s="46">
        <v>85.625801999999993</v>
      </c>
      <c r="L86" s="46">
        <v>6.6961409999999999</v>
      </c>
      <c r="M86" s="46">
        <v>1.4692609999999999</v>
      </c>
      <c r="N86" s="46">
        <v>11.862831999999999</v>
      </c>
      <c r="O86" s="46">
        <v>77.724294</v>
      </c>
      <c r="P86" s="46">
        <v>0</v>
      </c>
      <c r="Q86" s="46">
        <v>59.647264999999997</v>
      </c>
      <c r="R86" s="46">
        <v>83.936649000000003</v>
      </c>
      <c r="S86" s="46">
        <v>81.217686999999998</v>
      </c>
      <c r="T86" s="46">
        <v>9.0909089999999999</v>
      </c>
      <c r="U86" s="46">
        <v>0</v>
      </c>
      <c r="V86" s="46">
        <v>0</v>
      </c>
      <c r="X86" s="46">
        <v>85.714286000000001</v>
      </c>
      <c r="Y86" s="46">
        <v>0</v>
      </c>
      <c r="Z86" s="46">
        <v>87.013827000000006</v>
      </c>
      <c r="AA86" s="46">
        <v>16.504857000000001</v>
      </c>
      <c r="AB86" s="46">
        <v>12.027291</v>
      </c>
      <c r="AC86" s="46">
        <v>2.6506820000000002</v>
      </c>
      <c r="AD86" s="46">
        <v>64.408345999999995</v>
      </c>
      <c r="AE86" s="46">
        <v>25.911816999999999</v>
      </c>
      <c r="AF86" s="46">
        <v>21.847612000000002</v>
      </c>
      <c r="AG86" s="46">
        <v>70.809538000000003</v>
      </c>
      <c r="AI86" s="46">
        <v>3.0273690000000002</v>
      </c>
      <c r="AJ86" s="46">
        <v>8.5358359999999998</v>
      </c>
      <c r="AK86" s="46">
        <v>11.336777</v>
      </c>
      <c r="AL86" s="46">
        <v>44.438865</v>
      </c>
      <c r="AM86" s="46">
        <v>29.486961999999998</v>
      </c>
      <c r="AN86" s="46">
        <v>20.513218999999999</v>
      </c>
      <c r="AO86" s="46">
        <v>0</v>
      </c>
      <c r="AP86" s="46">
        <v>80.868637000000007</v>
      </c>
      <c r="AQ86" s="46">
        <v>91.204222000000001</v>
      </c>
      <c r="AR86" s="46">
        <v>78.461572000000004</v>
      </c>
      <c r="AS86" s="46">
        <v>71.025111999999993</v>
      </c>
      <c r="AT86" s="46">
        <v>84.257328000000001</v>
      </c>
      <c r="AU86" s="46">
        <v>79.816453999999993</v>
      </c>
      <c r="AV86" s="46">
        <v>26.343461000000001</v>
      </c>
      <c r="AW86" s="46">
        <v>63.386875000000003</v>
      </c>
    </row>
    <row r="87" spans="1:49" s="46" customFormat="1" x14ac:dyDescent="0.3">
      <c r="A87" s="46" t="s">
        <v>73</v>
      </c>
      <c r="B87" s="46">
        <v>30.057183999999999</v>
      </c>
      <c r="C87" s="46">
        <v>27.627108</v>
      </c>
      <c r="D87" s="46">
        <v>34.030326000000002</v>
      </c>
      <c r="E87" s="46">
        <v>29.720061000000001</v>
      </c>
      <c r="F87" s="46">
        <v>20.092015</v>
      </c>
      <c r="G87" s="46">
        <v>34.231637999999997</v>
      </c>
      <c r="H87" s="46">
        <v>0</v>
      </c>
      <c r="J87" s="46">
        <v>24.421485000000001</v>
      </c>
      <c r="K87" s="46">
        <v>23.210816000000001</v>
      </c>
      <c r="L87" s="46">
        <v>15.029776999999999</v>
      </c>
      <c r="M87" s="46">
        <v>4.0277029999999998</v>
      </c>
      <c r="N87" s="46">
        <v>23.42643</v>
      </c>
      <c r="O87" s="46">
        <v>23.811972000000001</v>
      </c>
      <c r="P87" s="46">
        <v>0</v>
      </c>
      <c r="Q87" s="46">
        <v>36.417349000000002</v>
      </c>
      <c r="R87" s="46">
        <v>21.460395999999999</v>
      </c>
      <c r="S87" s="46">
        <v>14.555145</v>
      </c>
      <c r="T87" s="46">
        <v>30.151133999999999</v>
      </c>
      <c r="U87" s="46">
        <v>0</v>
      </c>
      <c r="V87" s="46">
        <v>0</v>
      </c>
      <c r="Z87" s="46">
        <v>26.669381999999999</v>
      </c>
      <c r="AA87" s="46">
        <v>22.548667999999999</v>
      </c>
      <c r="AB87" s="46">
        <v>17.488098000000001</v>
      </c>
      <c r="AC87" s="46">
        <v>7.4352400000000003</v>
      </c>
      <c r="AD87" s="46">
        <v>31.937103</v>
      </c>
      <c r="AE87" s="46">
        <v>28.112677999999999</v>
      </c>
      <c r="AF87" s="46">
        <v>30.414732999999998</v>
      </c>
      <c r="AG87" s="46">
        <v>35.656526999999997</v>
      </c>
      <c r="AI87" s="46">
        <v>7.6647239999999996</v>
      </c>
      <c r="AJ87" s="46">
        <v>17.135203000000001</v>
      </c>
      <c r="AK87" s="46">
        <v>20.503581000000001</v>
      </c>
      <c r="AL87" s="46">
        <v>33.433487</v>
      </c>
      <c r="AM87" s="46">
        <v>33.961894999999998</v>
      </c>
      <c r="AN87" s="46">
        <v>41.923763999999998</v>
      </c>
      <c r="AO87" s="46">
        <v>0</v>
      </c>
      <c r="AP87" s="46">
        <v>22.397099000000001</v>
      </c>
      <c r="AQ87" s="46">
        <v>16.453458000000001</v>
      </c>
      <c r="AR87" s="46">
        <v>24.694441999999999</v>
      </c>
      <c r="AS87" s="46">
        <v>31.794792000000001</v>
      </c>
      <c r="AT87" s="46">
        <v>18.088764000000001</v>
      </c>
      <c r="AU87" s="46">
        <v>28.119503000000002</v>
      </c>
      <c r="AV87" s="46">
        <v>43.471721000000002</v>
      </c>
      <c r="AW87" s="46">
        <v>49.165357</v>
      </c>
    </row>
    <row r="88" spans="1:49" s="46" customFormat="1" x14ac:dyDescent="0.3">
      <c r="A88" s="46" t="s">
        <v>74</v>
      </c>
      <c r="B88" s="46">
        <v>63</v>
      </c>
      <c r="C88" s="46">
        <v>244</v>
      </c>
      <c r="D88" s="46">
        <v>90</v>
      </c>
      <c r="E88" s="46">
        <v>95</v>
      </c>
      <c r="F88" s="46">
        <v>49</v>
      </c>
      <c r="G88" s="46">
        <v>4</v>
      </c>
      <c r="H88" s="46">
        <v>0</v>
      </c>
      <c r="I88" s="46">
        <v>0</v>
      </c>
      <c r="J88" s="46">
        <v>203</v>
      </c>
      <c r="K88" s="46">
        <v>28</v>
      </c>
      <c r="L88" s="46">
        <v>7</v>
      </c>
      <c r="M88" s="46">
        <v>24</v>
      </c>
      <c r="N88" s="46">
        <v>14</v>
      </c>
      <c r="O88" s="46">
        <v>4</v>
      </c>
      <c r="P88" s="46">
        <v>0</v>
      </c>
      <c r="Q88" s="46">
        <v>13</v>
      </c>
      <c r="R88" s="46">
        <v>22</v>
      </c>
      <c r="S88" s="46">
        <v>9</v>
      </c>
      <c r="T88" s="46">
        <v>1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25</v>
      </c>
      <c r="AA88" s="46">
        <v>31</v>
      </c>
      <c r="AB88" s="46">
        <v>50</v>
      </c>
      <c r="AC88" s="46">
        <v>41</v>
      </c>
      <c r="AD88" s="46">
        <v>71</v>
      </c>
      <c r="AE88" s="46">
        <v>72</v>
      </c>
      <c r="AF88" s="46">
        <v>42</v>
      </c>
      <c r="AG88" s="46">
        <v>21</v>
      </c>
      <c r="AH88" s="46">
        <v>0</v>
      </c>
      <c r="AI88" s="46">
        <v>39</v>
      </c>
      <c r="AJ88" s="46">
        <v>32</v>
      </c>
      <c r="AK88" s="46">
        <v>5</v>
      </c>
      <c r="AL88" s="46">
        <v>188</v>
      </c>
      <c r="AM88" s="46">
        <v>13</v>
      </c>
      <c r="AN88" s="46">
        <v>1</v>
      </c>
      <c r="AO88" s="46">
        <v>1</v>
      </c>
      <c r="AP88" s="46">
        <v>58</v>
      </c>
      <c r="AQ88" s="46">
        <v>78</v>
      </c>
      <c r="AR88" s="46">
        <v>294</v>
      </c>
      <c r="AS88" s="46">
        <v>151</v>
      </c>
      <c r="AT88" s="46">
        <v>260</v>
      </c>
      <c r="AU88" s="46">
        <v>71</v>
      </c>
      <c r="AV88" s="46">
        <v>1</v>
      </c>
      <c r="AW88" s="46">
        <v>25</v>
      </c>
    </row>
    <row r="89" spans="1:49" s="46" customFormat="1" x14ac:dyDescent="0.3">
      <c r="A89" s="46" t="s">
        <v>75</v>
      </c>
      <c r="B89" s="46">
        <v>2.6249999999999999E-2</v>
      </c>
      <c r="C89" s="46">
        <v>0.10166699999999999</v>
      </c>
      <c r="D89" s="46">
        <v>3.7499999999999999E-2</v>
      </c>
      <c r="E89" s="46">
        <v>3.9583E-2</v>
      </c>
      <c r="F89" s="46">
        <v>2.0417000000000001E-2</v>
      </c>
      <c r="G89" s="46">
        <v>1.6670000000000001E-3</v>
      </c>
      <c r="J89" s="46">
        <v>8.4583000000000005E-2</v>
      </c>
      <c r="K89" s="46">
        <v>1.1667E-2</v>
      </c>
      <c r="L89" s="46">
        <v>2.9169999999999999E-3</v>
      </c>
      <c r="M89" s="46">
        <v>0.01</v>
      </c>
      <c r="N89" s="46">
        <v>5.8329999999999996E-3</v>
      </c>
      <c r="O89" s="46">
        <v>1.6670000000000001E-3</v>
      </c>
      <c r="Q89" s="46">
        <v>5.4169999999999999E-3</v>
      </c>
      <c r="R89" s="46">
        <v>9.1669999999999998E-3</v>
      </c>
      <c r="S89" s="46">
        <v>3.7499999999999999E-3</v>
      </c>
      <c r="T89" s="46">
        <v>4.17E-4</v>
      </c>
      <c r="Z89" s="46">
        <v>1.0416999999999999E-2</v>
      </c>
      <c r="AA89" s="46">
        <v>1.2917E-2</v>
      </c>
      <c r="AB89" s="46">
        <v>2.0833000000000001E-2</v>
      </c>
      <c r="AC89" s="46">
        <v>1.7083000000000001E-2</v>
      </c>
      <c r="AD89" s="46">
        <v>2.9583000000000002E-2</v>
      </c>
      <c r="AE89" s="46">
        <v>0.03</v>
      </c>
      <c r="AF89" s="46">
        <v>1.7500000000000002E-2</v>
      </c>
      <c r="AG89" s="46">
        <v>8.7500000000000008E-3</v>
      </c>
      <c r="AI89" s="46">
        <v>1.6250000000000001E-2</v>
      </c>
      <c r="AJ89" s="46">
        <v>1.3332999999999999E-2</v>
      </c>
      <c r="AK89" s="46">
        <v>2.0830000000000002E-3</v>
      </c>
      <c r="AL89" s="46">
        <v>7.8333E-2</v>
      </c>
      <c r="AM89" s="46">
        <v>5.4169999999999999E-3</v>
      </c>
      <c r="AN89" s="46">
        <v>4.17E-4</v>
      </c>
      <c r="AO89" s="46">
        <v>4.17E-4</v>
      </c>
      <c r="AP89" s="46">
        <v>2.4167000000000001E-2</v>
      </c>
      <c r="AQ89" s="46">
        <v>3.2500000000000001E-2</v>
      </c>
      <c r="AR89" s="46">
        <v>0.1225</v>
      </c>
      <c r="AS89" s="46">
        <v>6.2917000000000001E-2</v>
      </c>
      <c r="AT89" s="46">
        <v>0.108333</v>
      </c>
      <c r="AU89" s="46">
        <v>2.9583000000000002E-2</v>
      </c>
      <c r="AV89" s="46">
        <v>4.17E-4</v>
      </c>
      <c r="AW89" s="46">
        <v>1.0416999999999999E-2</v>
      </c>
    </row>
    <row r="90" spans="1:49" s="46" customFormat="1" x14ac:dyDescent="0.3">
      <c r="A90" s="46" t="s">
        <v>76</v>
      </c>
      <c r="B90" s="46">
        <v>0.78720599999999996</v>
      </c>
      <c r="C90" s="46">
        <v>0.34477400000000002</v>
      </c>
      <c r="D90" s="46">
        <v>0.385965</v>
      </c>
      <c r="E90" s="46">
        <v>0.38602300000000001</v>
      </c>
      <c r="F90" s="46">
        <v>0.39355800000000002</v>
      </c>
      <c r="G90" s="46">
        <v>0.42024</v>
      </c>
      <c r="J90" s="46">
        <v>0.35744900000000002</v>
      </c>
      <c r="K90" s="46">
        <v>0.378191</v>
      </c>
      <c r="L90" s="46">
        <v>0.29825099999999999</v>
      </c>
      <c r="M90" s="46">
        <v>0.25435000000000002</v>
      </c>
      <c r="N90" s="46">
        <v>0.273594</v>
      </c>
      <c r="O90" s="46">
        <v>0.37021999999999999</v>
      </c>
      <c r="Q90" s="46">
        <v>0.42966199999999999</v>
      </c>
      <c r="R90" s="46">
        <v>0.64061100000000004</v>
      </c>
      <c r="S90" s="46">
        <v>0.43209799999999998</v>
      </c>
      <c r="T90" s="46">
        <v>7.2720000000000007E-2</v>
      </c>
      <c r="Z90" s="46">
        <v>0.66738600000000003</v>
      </c>
      <c r="AA90" s="46">
        <v>0.35986099999999999</v>
      </c>
      <c r="AB90" s="46">
        <v>0.429701</v>
      </c>
      <c r="AC90" s="46">
        <v>0.171122</v>
      </c>
      <c r="AD90" s="46">
        <v>0.430645</v>
      </c>
      <c r="AE90" s="46">
        <v>0.18904699999999999</v>
      </c>
      <c r="AF90" s="46">
        <v>0.27432200000000001</v>
      </c>
      <c r="AG90" s="46">
        <v>0.57575200000000004</v>
      </c>
      <c r="AI90" s="46">
        <v>0.33693899999999999</v>
      </c>
      <c r="AJ90" s="46">
        <v>0.15484300000000001</v>
      </c>
      <c r="AK90" s="46">
        <v>0.15553600000000001</v>
      </c>
      <c r="AL90" s="46">
        <v>0.26689499999999999</v>
      </c>
      <c r="AM90" s="46">
        <v>0.21065200000000001</v>
      </c>
      <c r="AN90" s="46">
        <v>1.712E-2</v>
      </c>
      <c r="AO90" s="46">
        <v>8.4799999999999997E-3</v>
      </c>
      <c r="AP90" s="46">
        <v>0.83257899999999996</v>
      </c>
      <c r="AQ90" s="46">
        <v>0.604236</v>
      </c>
      <c r="AR90" s="46">
        <v>0.364452</v>
      </c>
      <c r="AS90" s="46">
        <v>0.40436100000000003</v>
      </c>
      <c r="AT90" s="46">
        <v>0.37057000000000001</v>
      </c>
      <c r="AU90" s="46">
        <v>0.46838600000000002</v>
      </c>
      <c r="AV90" s="46">
        <v>2.8479999999999998E-2</v>
      </c>
      <c r="AW90" s="46">
        <v>0.68665900000000002</v>
      </c>
    </row>
    <row r="91" spans="1:49" s="46" customFormat="1" x14ac:dyDescent="0.3">
      <c r="A91" s="46" t="s">
        <v>77</v>
      </c>
      <c r="B91" s="46">
        <v>0.53256999999999999</v>
      </c>
      <c r="C91" s="46">
        <v>0.211701</v>
      </c>
      <c r="D91" s="46">
        <v>0.38005299999999997</v>
      </c>
      <c r="E91" s="46">
        <v>0.22090399999999999</v>
      </c>
      <c r="F91" s="46">
        <v>0.13764199999999999</v>
      </c>
      <c r="G91" s="46">
        <v>0.24813199999999999</v>
      </c>
      <c r="J91" s="46">
        <v>0.33164700000000003</v>
      </c>
      <c r="K91" s="46">
        <v>0.108449</v>
      </c>
      <c r="L91" s="46">
        <v>6.8618999999999999E-2</v>
      </c>
      <c r="M91" s="46">
        <v>9.7303000000000001E-2</v>
      </c>
      <c r="N91" s="46">
        <v>0.14618800000000001</v>
      </c>
      <c r="O91" s="46">
        <v>0.54522899999999996</v>
      </c>
      <c r="Q91" s="46">
        <v>0.48339300000000002</v>
      </c>
      <c r="R91" s="46">
        <v>0.39109699999999997</v>
      </c>
      <c r="S91" s="46">
        <v>0.56803099999999995</v>
      </c>
      <c r="Z91" s="46">
        <v>0.22772200000000001</v>
      </c>
      <c r="AA91" s="46">
        <v>0.163354</v>
      </c>
      <c r="AB91" s="46">
        <v>0.114399</v>
      </c>
      <c r="AC91" s="46">
        <v>7.9657000000000006E-2</v>
      </c>
      <c r="AD91" s="46">
        <v>0.42777399999999999</v>
      </c>
      <c r="AE91" s="46">
        <v>0.111196</v>
      </c>
      <c r="AF91" s="46">
        <v>8.9923000000000003E-2</v>
      </c>
      <c r="AG91" s="46">
        <v>0.41883799999999999</v>
      </c>
      <c r="AI91" s="46">
        <v>0.10170700000000001</v>
      </c>
      <c r="AJ91" s="46">
        <v>6.1879999999999998E-2</v>
      </c>
      <c r="AK91" s="46">
        <v>4.0978000000000001E-2</v>
      </c>
      <c r="AL91" s="46">
        <v>0.162414</v>
      </c>
      <c r="AM91" s="46">
        <v>0.10359</v>
      </c>
      <c r="AP91" s="46">
        <v>0.284358</v>
      </c>
      <c r="AQ91" s="46">
        <v>0.33063399999999998</v>
      </c>
      <c r="AR91" s="46">
        <v>0.189051</v>
      </c>
      <c r="AS91" s="46">
        <v>0.28437299999999999</v>
      </c>
      <c r="AT91" s="46">
        <v>0.22017300000000001</v>
      </c>
      <c r="AU91" s="46">
        <v>0.21087700000000001</v>
      </c>
      <c r="AW91" s="46">
        <v>0.29554999999999998</v>
      </c>
    </row>
    <row r="92" spans="1:49" s="46" customFormat="1" x14ac:dyDescent="0.3">
      <c r="A92" s="46" t="s">
        <v>78</v>
      </c>
      <c r="B92" s="46">
        <v>475.22222199999999</v>
      </c>
      <c r="C92" s="46">
        <v>54.225409999999997</v>
      </c>
      <c r="D92" s="46">
        <v>40.511111</v>
      </c>
      <c r="E92" s="46">
        <v>122.210526</v>
      </c>
      <c r="F92" s="46">
        <v>214.73469399999999</v>
      </c>
      <c r="G92" s="46">
        <v>211.75</v>
      </c>
      <c r="J92" s="46">
        <v>122.72906399999999</v>
      </c>
      <c r="K92" s="46">
        <v>312.10714300000001</v>
      </c>
      <c r="L92" s="46">
        <v>16.857143000000001</v>
      </c>
      <c r="M92" s="46">
        <v>9.4166670000000003</v>
      </c>
      <c r="N92" s="46">
        <v>27.142856999999999</v>
      </c>
      <c r="O92" s="46">
        <v>153.25</v>
      </c>
      <c r="Q92" s="46">
        <v>65.076922999999994</v>
      </c>
      <c r="R92" s="46">
        <v>463.18181800000002</v>
      </c>
      <c r="S92" s="46">
        <v>226.66666699999999</v>
      </c>
      <c r="T92" s="46">
        <v>7</v>
      </c>
      <c r="Z92" s="46">
        <v>758.56</v>
      </c>
      <c r="AA92" s="46">
        <v>14.645161</v>
      </c>
      <c r="AB92" s="46">
        <v>26.4</v>
      </c>
      <c r="AC92" s="46">
        <v>9.2682929999999999</v>
      </c>
      <c r="AD92" s="46">
        <v>57.704225000000001</v>
      </c>
      <c r="AE92" s="46">
        <v>12.319444000000001</v>
      </c>
      <c r="AF92" s="46">
        <v>14.190476</v>
      </c>
      <c r="AG92" s="46">
        <v>222.76190500000001</v>
      </c>
      <c r="AI92" s="46">
        <v>18.179487000000002</v>
      </c>
      <c r="AJ92" s="46">
        <v>16</v>
      </c>
      <c r="AK92" s="46">
        <v>6</v>
      </c>
      <c r="AL92" s="46">
        <v>19.585106</v>
      </c>
      <c r="AM92" s="46">
        <v>25.538461999999999</v>
      </c>
      <c r="AN92" s="46">
        <v>19</v>
      </c>
      <c r="AO92" s="46">
        <v>8</v>
      </c>
      <c r="AP92" s="46">
        <v>642.36206900000002</v>
      </c>
      <c r="AQ92" s="46">
        <v>487.69230800000003</v>
      </c>
      <c r="AR92" s="46">
        <v>79.646259000000001</v>
      </c>
      <c r="AS92" s="46">
        <v>103.582781</v>
      </c>
      <c r="AT92" s="46">
        <v>123.488462</v>
      </c>
      <c r="AU92" s="46">
        <v>271.732394</v>
      </c>
      <c r="AV92" s="46">
        <v>29</v>
      </c>
      <c r="AW92" s="46">
        <v>171.24</v>
      </c>
    </row>
    <row r="93" spans="1:49" s="46" customFormat="1" x14ac:dyDescent="0.3">
      <c r="A93" s="46" t="s">
        <v>79</v>
      </c>
      <c r="B93" s="46">
        <v>450.84102200000001</v>
      </c>
      <c r="C93" s="46">
        <v>132.419905</v>
      </c>
      <c r="D93" s="46">
        <v>139.62141800000001</v>
      </c>
      <c r="E93" s="46">
        <v>179.90345500000001</v>
      </c>
      <c r="F93" s="46">
        <v>175.34071299999999</v>
      </c>
      <c r="G93" s="46">
        <v>138.798115</v>
      </c>
      <c r="J93" s="46">
        <v>284.45186200000001</v>
      </c>
      <c r="K93" s="46">
        <v>100.14446599999999</v>
      </c>
      <c r="L93" s="46">
        <v>1.8644540000000001</v>
      </c>
      <c r="M93" s="46">
        <v>3.9882070000000001</v>
      </c>
      <c r="N93" s="46">
        <v>17.033258</v>
      </c>
      <c r="O93" s="46">
        <v>169.83791299999999</v>
      </c>
      <c r="Q93" s="46">
        <v>139.87581499999999</v>
      </c>
      <c r="R93" s="46">
        <v>263.70955099999998</v>
      </c>
      <c r="S93" s="46">
        <v>384.50910299999998</v>
      </c>
      <c r="Z93" s="46">
        <v>291.89996600000001</v>
      </c>
      <c r="AA93" s="46">
        <v>6.145721</v>
      </c>
      <c r="AB93" s="46">
        <v>6.4712870000000002</v>
      </c>
      <c r="AC93" s="46">
        <v>2.4599229999999999</v>
      </c>
      <c r="AD93" s="46">
        <v>196.87613200000001</v>
      </c>
      <c r="AE93" s="46">
        <v>27.957626999999999</v>
      </c>
      <c r="AF93" s="46">
        <v>6.754359</v>
      </c>
      <c r="AG93" s="46">
        <v>164.492524</v>
      </c>
      <c r="AI93" s="46">
        <v>6.8397899999999998</v>
      </c>
      <c r="AJ93" s="46">
        <v>11.14711</v>
      </c>
      <c r="AK93" s="46">
        <v>1</v>
      </c>
      <c r="AL93" s="46">
        <v>55.684156999999999</v>
      </c>
      <c r="AM93" s="46">
        <v>28.394880000000001</v>
      </c>
      <c r="AP93" s="46">
        <v>212.85450900000001</v>
      </c>
      <c r="AQ93" s="46">
        <v>244.74440999999999</v>
      </c>
      <c r="AR93" s="46">
        <v>130.481717</v>
      </c>
      <c r="AS93" s="46">
        <v>139.685473</v>
      </c>
      <c r="AT93" s="46">
        <v>179.408154</v>
      </c>
      <c r="AU93" s="46">
        <v>203.84917100000001</v>
      </c>
      <c r="AW93" s="46">
        <v>74.102001999999999</v>
      </c>
    </row>
    <row r="94" spans="1:49" s="46" customFormat="1" x14ac:dyDescent="0.3">
      <c r="A94" s="46" t="s">
        <v>80</v>
      </c>
      <c r="B94" s="46">
        <v>10.634921</v>
      </c>
      <c r="C94" s="46">
        <v>6.028689</v>
      </c>
      <c r="D94" s="46">
        <v>5.4777779999999998</v>
      </c>
      <c r="E94" s="46">
        <v>7.9684210000000002</v>
      </c>
      <c r="F94" s="46">
        <v>11.102041</v>
      </c>
      <c r="G94" s="46">
        <v>13</v>
      </c>
      <c r="J94" s="46">
        <v>6.4137930000000001</v>
      </c>
      <c r="K94" s="46">
        <v>15.107143000000001</v>
      </c>
      <c r="L94" s="46">
        <v>4.4285709999999998</v>
      </c>
      <c r="M94" s="46">
        <v>5</v>
      </c>
      <c r="N94" s="46">
        <v>6.1428570000000002</v>
      </c>
      <c r="O94" s="46">
        <v>10.75</v>
      </c>
      <c r="Q94" s="46">
        <v>6.1538459999999997</v>
      </c>
      <c r="R94" s="46">
        <v>14.909091</v>
      </c>
      <c r="S94" s="46">
        <v>11.555555999999999</v>
      </c>
      <c r="T94" s="46">
        <v>4</v>
      </c>
      <c r="Z94" s="46">
        <v>14.56</v>
      </c>
      <c r="AA94" s="46">
        <v>4.6774190000000004</v>
      </c>
      <c r="AB94" s="46">
        <v>7.56</v>
      </c>
      <c r="AC94" s="46">
        <v>4.2439020000000003</v>
      </c>
      <c r="AD94" s="46">
        <v>5.676056</v>
      </c>
      <c r="AE94" s="46">
        <v>5.1111110000000002</v>
      </c>
      <c r="AF94" s="46">
        <v>5.1904760000000003</v>
      </c>
      <c r="AG94" s="46">
        <v>10.476190000000001</v>
      </c>
      <c r="AI94" s="46">
        <v>5.0256410000000002</v>
      </c>
      <c r="AJ94" s="46">
        <v>6.46875</v>
      </c>
      <c r="AK94" s="46">
        <v>4.2</v>
      </c>
      <c r="AL94" s="46">
        <v>5.9574470000000002</v>
      </c>
      <c r="AM94" s="46">
        <v>5.1538459999999997</v>
      </c>
      <c r="AN94" s="46">
        <v>6</v>
      </c>
      <c r="AO94" s="46">
        <v>4</v>
      </c>
      <c r="AP94" s="46">
        <v>15.862069</v>
      </c>
      <c r="AQ94" s="46">
        <v>15.628204999999999</v>
      </c>
      <c r="AR94" s="46">
        <v>6.9013609999999996</v>
      </c>
      <c r="AS94" s="46">
        <v>8.1324500000000004</v>
      </c>
      <c r="AT94" s="46">
        <v>8.1807689999999997</v>
      </c>
      <c r="AU94" s="46">
        <v>9.2676060000000007</v>
      </c>
      <c r="AV94" s="46">
        <v>11</v>
      </c>
      <c r="AW94" s="46">
        <v>4</v>
      </c>
    </row>
    <row r="95" spans="1:49" s="46" customFormat="1" x14ac:dyDescent="0.3">
      <c r="A95" s="46" t="s">
        <v>81</v>
      </c>
      <c r="B95" s="46">
        <v>5.8317860000000001</v>
      </c>
      <c r="C95" s="46">
        <v>3.641778</v>
      </c>
      <c r="D95" s="46">
        <v>2.7650619999999999</v>
      </c>
      <c r="E95" s="46">
        <v>5.4800459999999998</v>
      </c>
      <c r="F95" s="46">
        <v>5.4857579999999997</v>
      </c>
      <c r="G95" s="46">
        <v>6</v>
      </c>
      <c r="J95" s="46">
        <v>4.4182569999999997</v>
      </c>
      <c r="K95" s="46">
        <v>3.0103439999999999</v>
      </c>
      <c r="L95" s="46">
        <v>0.53452200000000005</v>
      </c>
      <c r="M95" s="46">
        <v>1.14208</v>
      </c>
      <c r="N95" s="46">
        <v>1.91581</v>
      </c>
      <c r="O95" s="46">
        <v>6.0759090000000002</v>
      </c>
      <c r="Q95" s="46">
        <v>4.5064060000000001</v>
      </c>
      <c r="R95" s="46">
        <v>3.530939</v>
      </c>
      <c r="S95" s="46">
        <v>5.6593090000000004</v>
      </c>
      <c r="Z95" s="46">
        <v>3.9799500000000001</v>
      </c>
      <c r="AA95" s="46">
        <v>0.871286</v>
      </c>
      <c r="AB95" s="46">
        <v>1.1979569999999999</v>
      </c>
      <c r="AC95" s="46">
        <v>0.43476900000000002</v>
      </c>
      <c r="AD95" s="46">
        <v>2.9217149999999998</v>
      </c>
      <c r="AE95" s="46">
        <v>2.5704470000000001</v>
      </c>
      <c r="AF95" s="46">
        <v>1.25403</v>
      </c>
      <c r="AG95" s="46">
        <v>4.094131</v>
      </c>
      <c r="AI95" s="46">
        <v>1.0634399999999999</v>
      </c>
      <c r="AJ95" s="46">
        <v>2.8622610000000002</v>
      </c>
      <c r="AK95" s="46">
        <v>0.447214</v>
      </c>
      <c r="AL95" s="46">
        <v>2.5601419999999999</v>
      </c>
      <c r="AM95" s="46">
        <v>1.7246330000000001</v>
      </c>
      <c r="AP95" s="46">
        <v>0.475663</v>
      </c>
      <c r="AQ95" s="46">
        <v>1.900847</v>
      </c>
      <c r="AR95" s="46">
        <v>4.812576</v>
      </c>
      <c r="AS95" s="46">
        <v>5.3674020000000002</v>
      </c>
      <c r="AT95" s="46">
        <v>5.1669070000000001</v>
      </c>
      <c r="AU95" s="46">
        <v>3.6798980000000001</v>
      </c>
      <c r="AW95" s="46">
        <v>0</v>
      </c>
    </row>
    <row r="96" spans="1:49" s="46" customFormat="1" x14ac:dyDescent="0.3">
      <c r="A96" s="46" t="s">
        <v>82</v>
      </c>
      <c r="B96" s="46">
        <v>30.314056999999998</v>
      </c>
      <c r="C96" s="46">
        <v>4.5228190000000001</v>
      </c>
      <c r="D96" s="46">
        <v>4.1532539999999996</v>
      </c>
      <c r="E96" s="46">
        <v>8.6418459999999993</v>
      </c>
      <c r="F96" s="46">
        <v>15.42319</v>
      </c>
      <c r="G96" s="46">
        <v>13.46875</v>
      </c>
      <c r="J96" s="46">
        <v>8.6480090000000001</v>
      </c>
      <c r="K96" s="46">
        <v>19.736160999999999</v>
      </c>
      <c r="L96" s="46">
        <v>3.8285710000000002</v>
      </c>
      <c r="M96" s="46">
        <v>1.864087</v>
      </c>
      <c r="N96" s="46">
        <v>4.0823130000000001</v>
      </c>
      <c r="O96" s="46">
        <v>9.9666669999999993</v>
      </c>
      <c r="Q96" s="46">
        <v>5.038462</v>
      </c>
      <c r="R96" s="46">
        <v>29.034091</v>
      </c>
      <c r="S96" s="46">
        <v>14.993055999999999</v>
      </c>
      <c r="T96" s="46">
        <v>1.75</v>
      </c>
      <c r="Z96" s="46">
        <v>47.545000000000002</v>
      </c>
      <c r="AA96" s="46">
        <v>3.0737329999999998</v>
      </c>
      <c r="AB96" s="46">
        <v>3.4805790000000001</v>
      </c>
      <c r="AC96" s="46">
        <v>2.1926830000000002</v>
      </c>
      <c r="AD96" s="46">
        <v>6.031828</v>
      </c>
      <c r="AE96" s="46">
        <v>1.8157239999999999</v>
      </c>
      <c r="AF96" s="46">
        <v>2.6649090000000002</v>
      </c>
      <c r="AG96" s="46">
        <v>17.566299999999998</v>
      </c>
      <c r="AI96" s="46">
        <v>3.6022280000000002</v>
      </c>
      <c r="AJ96" s="46">
        <v>2.340509</v>
      </c>
      <c r="AK96" s="46">
        <v>1.43</v>
      </c>
      <c r="AL96" s="46">
        <v>2.4772959999999999</v>
      </c>
      <c r="AM96" s="46">
        <v>4.5033580000000004</v>
      </c>
      <c r="AN96" s="46">
        <v>3.1666669999999999</v>
      </c>
      <c r="AO96" s="46">
        <v>2</v>
      </c>
      <c r="AP96" s="46">
        <v>40.202821999999998</v>
      </c>
      <c r="AQ96" s="46">
        <v>30.511676000000001</v>
      </c>
      <c r="AR96" s="46">
        <v>6.668596</v>
      </c>
      <c r="AS96" s="46">
        <v>7.5237150000000002</v>
      </c>
      <c r="AT96" s="46">
        <v>8.8958700000000004</v>
      </c>
      <c r="AU96" s="46">
        <v>23.070969999999999</v>
      </c>
      <c r="AV96" s="46">
        <v>2.6363639999999999</v>
      </c>
      <c r="AW96" s="46">
        <v>42.81</v>
      </c>
    </row>
    <row r="97" spans="1:49" s="46" customFormat="1" x14ac:dyDescent="0.3">
      <c r="A97" s="46" t="s">
        <v>83</v>
      </c>
      <c r="B97" s="46">
        <v>27.781479999999998</v>
      </c>
      <c r="C97" s="46">
        <v>7.9103019999999997</v>
      </c>
      <c r="D97" s="46">
        <v>8.5849550000000008</v>
      </c>
      <c r="E97" s="46">
        <v>10.638033</v>
      </c>
      <c r="F97" s="46">
        <v>8.9590399999999999</v>
      </c>
      <c r="G97" s="46">
        <v>8.2095760000000002</v>
      </c>
      <c r="J97" s="46">
        <v>17.392274</v>
      </c>
      <c r="K97" s="46">
        <v>5.6549990000000001</v>
      </c>
      <c r="L97" s="46">
        <v>0.40193000000000001</v>
      </c>
      <c r="M97" s="46">
        <v>0.59430400000000005</v>
      </c>
      <c r="N97" s="46">
        <v>1.871124</v>
      </c>
      <c r="O97" s="46">
        <v>10.167261</v>
      </c>
      <c r="Q97" s="46">
        <v>8.339537</v>
      </c>
      <c r="R97" s="46">
        <v>16.328310999999999</v>
      </c>
      <c r="S97" s="46">
        <v>23.573841999999999</v>
      </c>
      <c r="Z97" s="46">
        <v>17.881550000000001</v>
      </c>
      <c r="AA97" s="46">
        <v>1.0262309999999999</v>
      </c>
      <c r="AB97" s="46">
        <v>0.65157500000000002</v>
      </c>
      <c r="AC97" s="46">
        <v>0.57733900000000005</v>
      </c>
      <c r="AD97" s="46">
        <v>13.728045</v>
      </c>
      <c r="AE97" s="46">
        <v>1.708539</v>
      </c>
      <c r="AF97" s="46">
        <v>0.64447900000000002</v>
      </c>
      <c r="AG97" s="46">
        <v>12.082045000000001</v>
      </c>
      <c r="AI97" s="46">
        <v>1.008205</v>
      </c>
      <c r="AJ97" s="46">
        <v>0.53578899999999996</v>
      </c>
      <c r="AK97" s="46">
        <v>0.20796600000000001</v>
      </c>
      <c r="AL97" s="46">
        <v>3.4028800000000001</v>
      </c>
      <c r="AM97" s="46">
        <v>3.804738</v>
      </c>
      <c r="AP97" s="46">
        <v>13.158683</v>
      </c>
      <c r="AQ97" s="46">
        <v>15.235893000000001</v>
      </c>
      <c r="AR97" s="46">
        <v>7.3821729999999999</v>
      </c>
      <c r="AS97" s="46">
        <v>8.2467729999999992</v>
      </c>
      <c r="AT97" s="46">
        <v>10.522913000000001</v>
      </c>
      <c r="AU97" s="46">
        <v>16.432172000000001</v>
      </c>
      <c r="AW97" s="46">
        <v>18.525500000000001</v>
      </c>
    </row>
    <row r="98" spans="1:49" s="46" customFormat="1" x14ac:dyDescent="0.3">
      <c r="A98" s="46" t="s">
        <v>84</v>
      </c>
      <c r="B98" s="46">
        <v>69.357827999999998</v>
      </c>
      <c r="C98" s="46">
        <v>56.225565000000003</v>
      </c>
      <c r="D98" s="46">
        <v>25.535789000000001</v>
      </c>
      <c r="E98" s="46">
        <v>46.725963</v>
      </c>
      <c r="F98" s="46">
        <v>69.723675999999998</v>
      </c>
      <c r="G98" s="46">
        <v>41.216545000000004</v>
      </c>
      <c r="J98" s="46">
        <v>62.016776999999998</v>
      </c>
      <c r="K98" s="46">
        <v>79.337266999999997</v>
      </c>
      <c r="L98" s="46">
        <v>12.660944000000001</v>
      </c>
      <c r="M98" s="46">
        <v>12.527716</v>
      </c>
      <c r="N98" s="46">
        <v>10.57612</v>
      </c>
      <c r="O98" s="46">
        <v>59.688412999999997</v>
      </c>
      <c r="Q98" s="46">
        <v>9.7950680000000006</v>
      </c>
      <c r="R98" s="46">
        <v>70.852453999999994</v>
      </c>
      <c r="S98" s="46">
        <v>72.366086999999993</v>
      </c>
      <c r="T98" s="46">
        <v>0.85365899999999995</v>
      </c>
      <c r="Z98" s="46">
        <v>80.236936999999998</v>
      </c>
      <c r="AA98" s="46">
        <v>11.409902000000001</v>
      </c>
      <c r="AB98" s="46">
        <v>49.754994000000003</v>
      </c>
      <c r="AC98" s="46">
        <v>10.068892</v>
      </c>
      <c r="AD98" s="46">
        <v>51.014817999999998</v>
      </c>
      <c r="AE98" s="46">
        <v>7.8823420000000004</v>
      </c>
      <c r="AF98" s="46">
        <v>16.893424</v>
      </c>
      <c r="AG98" s="46">
        <v>33.908378999999996</v>
      </c>
      <c r="AI98" s="46">
        <v>13.828749999999999</v>
      </c>
      <c r="AJ98" s="46">
        <v>22.183709</v>
      </c>
      <c r="AK98" s="46">
        <v>0.606796</v>
      </c>
      <c r="AL98" s="46">
        <v>30.632280000000002</v>
      </c>
      <c r="AM98" s="46">
        <v>52.201258000000003</v>
      </c>
      <c r="AN98" s="46">
        <v>2.6027399999999998</v>
      </c>
      <c r="AO98" s="46">
        <v>100</v>
      </c>
      <c r="AP98" s="46">
        <v>95.788662000000002</v>
      </c>
      <c r="AQ98" s="46">
        <v>86.323098999999999</v>
      </c>
      <c r="AR98" s="46">
        <v>65.053479999999993</v>
      </c>
      <c r="AS98" s="46">
        <v>58.902614</v>
      </c>
      <c r="AT98" s="46">
        <v>79.286332000000002</v>
      </c>
      <c r="AU98" s="46">
        <v>82.010626999999999</v>
      </c>
      <c r="AV98" s="46">
        <v>0.45944200000000002</v>
      </c>
      <c r="AW98" s="46">
        <v>95.707578999999996</v>
      </c>
    </row>
    <row r="99" spans="1:49" s="46" customFormat="1" x14ac:dyDescent="0.3">
      <c r="A99" s="46" t="s">
        <v>85</v>
      </c>
      <c r="B99" s="46">
        <v>0.92934000000000005</v>
      </c>
      <c r="C99" s="46">
        <v>2.943845</v>
      </c>
      <c r="D99" s="46">
        <v>1.7347129999999999</v>
      </c>
      <c r="E99" s="46">
        <v>3.1601340000000002</v>
      </c>
      <c r="F99" s="46">
        <v>1.940469</v>
      </c>
      <c r="G99" s="46">
        <v>1.046103</v>
      </c>
      <c r="J99" s="46">
        <v>1.5961920000000001</v>
      </c>
      <c r="K99" s="46">
        <v>1.4068579999999999</v>
      </c>
      <c r="L99" s="46">
        <v>1.4754700000000001</v>
      </c>
      <c r="M99" s="46">
        <v>0.64372499999999999</v>
      </c>
      <c r="N99" s="46">
        <v>0.882853</v>
      </c>
      <c r="O99" s="46">
        <v>1.6881060000000001</v>
      </c>
      <c r="Q99" s="46">
        <v>2.0810550000000001</v>
      </c>
      <c r="R99" s="46">
        <v>1.3217749999999999</v>
      </c>
      <c r="S99" s="46">
        <v>1.066789</v>
      </c>
      <c r="Z99" s="46">
        <v>1.335453</v>
      </c>
      <c r="AA99" s="46">
        <v>0.97226199999999996</v>
      </c>
      <c r="AB99" s="46">
        <v>1.3046489999999999</v>
      </c>
      <c r="AC99" s="46">
        <v>2.344964</v>
      </c>
      <c r="AD99" s="46">
        <v>1.443457</v>
      </c>
      <c r="AE99" s="46">
        <v>1.1700170000000001</v>
      </c>
      <c r="AF99" s="46">
        <v>1.208888</v>
      </c>
      <c r="AG99" s="46">
        <v>1.5017210000000001</v>
      </c>
      <c r="AI99" s="46">
        <v>0.87513300000000005</v>
      </c>
      <c r="AJ99" s="46">
        <v>1.5449550000000001</v>
      </c>
      <c r="AK99" s="46">
        <v>0.55679000000000001</v>
      </c>
      <c r="AL99" s="46">
        <v>1.8046180000000001</v>
      </c>
      <c r="AM99" s="46">
        <v>1.0445979999999999</v>
      </c>
      <c r="AP99" s="46">
        <v>0.469995</v>
      </c>
      <c r="AQ99" s="46">
        <v>1.027496</v>
      </c>
      <c r="AR99" s="46">
        <v>1.308616</v>
      </c>
      <c r="AS99" s="46">
        <v>4.584333</v>
      </c>
      <c r="AT99" s="46">
        <v>3.6531980000000002</v>
      </c>
      <c r="AU99" s="46">
        <v>5.0806979999999999</v>
      </c>
      <c r="AW99" s="46">
        <v>1.2030810000000001</v>
      </c>
    </row>
    <row r="100" spans="1:49" s="46" customFormat="1" x14ac:dyDescent="0.3">
      <c r="A100" s="46" t="s">
        <v>356</v>
      </c>
      <c r="B100" s="46">
        <v>1.899772</v>
      </c>
      <c r="C100" s="46">
        <v>2.0560360000000002</v>
      </c>
      <c r="D100" s="46">
        <v>1.586444</v>
      </c>
      <c r="E100" s="46">
        <v>1.5525580000000001</v>
      </c>
      <c r="F100" s="46">
        <v>3.4057469999999999</v>
      </c>
      <c r="G100" s="46">
        <v>5.5194989999999997</v>
      </c>
      <c r="J100" s="46">
        <v>1.825258</v>
      </c>
      <c r="K100" s="46">
        <v>3.758267</v>
      </c>
      <c r="L100" s="46">
        <v>1.453551</v>
      </c>
      <c r="M100" s="46">
        <v>1.376646</v>
      </c>
      <c r="N100" s="46">
        <v>1.284092</v>
      </c>
      <c r="O100" s="46">
        <v>5.9626150000000004</v>
      </c>
      <c r="P100" s="46">
        <v>0.63472600000000001</v>
      </c>
      <c r="Q100" s="46">
        <v>1.2318990000000001</v>
      </c>
      <c r="R100" s="46">
        <v>3.7916289999999999</v>
      </c>
      <c r="S100" s="46">
        <v>5.2218070000000001</v>
      </c>
      <c r="T100" s="46">
        <v>1.2307399999999999</v>
      </c>
      <c r="U100" s="46">
        <v>1.191316</v>
      </c>
      <c r="Z100" s="46">
        <v>6.8613910000000002</v>
      </c>
      <c r="AA100" s="46">
        <v>1.455711</v>
      </c>
      <c r="AB100" s="46">
        <v>3.911861</v>
      </c>
      <c r="AC100" s="46">
        <v>2.5968740000000001</v>
      </c>
      <c r="AD100" s="46">
        <v>2.6344530000000002</v>
      </c>
      <c r="AE100" s="46">
        <v>1.2617910000000001</v>
      </c>
      <c r="AF100" s="46">
        <v>2.9576060000000002</v>
      </c>
      <c r="AG100" s="46">
        <v>1.2406520000000001</v>
      </c>
      <c r="AI100" s="46">
        <v>1.4323170000000001</v>
      </c>
      <c r="AJ100" s="46">
        <v>1.8386290000000001</v>
      </c>
      <c r="AK100" s="46">
        <v>1.8791119999999999</v>
      </c>
      <c r="AL100" s="46">
        <v>2.1079859999999999</v>
      </c>
      <c r="AN100" s="46">
        <v>1.665751</v>
      </c>
      <c r="AP100" s="46">
        <v>6.6269679999999997</v>
      </c>
      <c r="AQ100" s="46">
        <v>3.074859</v>
      </c>
      <c r="AR100" s="46">
        <v>2.6613129999999998</v>
      </c>
      <c r="AS100" s="46">
        <v>2.386644</v>
      </c>
      <c r="AT100" s="46">
        <v>3.7889590000000002</v>
      </c>
      <c r="AU100" s="46">
        <v>5.485868</v>
      </c>
      <c r="AV100" s="46">
        <v>4.0187109999999997</v>
      </c>
      <c r="AW100" s="46">
        <v>14.924194999999999</v>
      </c>
    </row>
    <row r="101" spans="1:49" s="46" customFormat="1" x14ac:dyDescent="0.3">
      <c r="A101" s="46" t="s">
        <v>86</v>
      </c>
      <c r="B101" s="46">
        <v>1.1005290000000001</v>
      </c>
      <c r="C101" s="46">
        <v>0.71186400000000005</v>
      </c>
      <c r="D101" s="46">
        <v>0.52307700000000001</v>
      </c>
      <c r="E101" s="46">
        <v>0.95384599999999997</v>
      </c>
      <c r="F101" s="46">
        <v>0.54794500000000002</v>
      </c>
      <c r="G101" s="46">
        <v>0</v>
      </c>
      <c r="J101" s="46">
        <v>0.93877600000000005</v>
      </c>
      <c r="K101" s="46">
        <v>0.53521099999999999</v>
      </c>
      <c r="L101" s="46">
        <v>0.4</v>
      </c>
      <c r="M101" s="46">
        <v>0.62222200000000005</v>
      </c>
      <c r="N101" s="46">
        <v>0.86274499999999998</v>
      </c>
      <c r="O101" s="46">
        <v>0.84210499999999999</v>
      </c>
      <c r="Q101" s="46">
        <v>0.55319099999999999</v>
      </c>
      <c r="R101" s="46">
        <v>0.47058800000000001</v>
      </c>
      <c r="S101" s="46">
        <v>0.43243199999999998</v>
      </c>
      <c r="Z101" s="46">
        <v>0.21476500000000001</v>
      </c>
      <c r="AA101" s="46">
        <v>0.41791</v>
      </c>
      <c r="AB101" s="46">
        <v>0.289157</v>
      </c>
      <c r="AC101" s="46">
        <v>0.64516099999999998</v>
      </c>
      <c r="AD101" s="46">
        <v>0.61971799999999999</v>
      </c>
      <c r="AE101" s="46">
        <v>0.72727299999999995</v>
      </c>
      <c r="AF101" s="46">
        <v>0.50980400000000003</v>
      </c>
      <c r="AG101" s="46">
        <v>0.94949499999999998</v>
      </c>
      <c r="AI101" s="46">
        <v>0.21538499999999999</v>
      </c>
      <c r="AJ101" s="46">
        <v>0.51851899999999995</v>
      </c>
      <c r="AK101" s="46">
        <v>0.242424</v>
      </c>
      <c r="AL101" s="46">
        <v>0.62745099999999998</v>
      </c>
      <c r="AM101" s="46">
        <v>0.41025600000000001</v>
      </c>
      <c r="AP101" s="46">
        <v>0.232044</v>
      </c>
      <c r="AQ101" s="46">
        <v>1.3626370000000001</v>
      </c>
      <c r="AR101" s="46">
        <v>0.76056299999999999</v>
      </c>
      <c r="AS101" s="46">
        <v>1.0144930000000001</v>
      </c>
      <c r="AT101" s="46">
        <v>0.89552200000000004</v>
      </c>
      <c r="AU101" s="46">
        <v>0.78350500000000001</v>
      </c>
      <c r="AW101" s="46">
        <v>0.93457900000000005</v>
      </c>
    </row>
    <row r="102" spans="1:49" s="46" customFormat="1" x14ac:dyDescent="0.3">
      <c r="A102" s="46" t="s">
        <v>126</v>
      </c>
      <c r="B102" s="46">
        <v>0.63431700000000002</v>
      </c>
      <c r="C102" s="46">
        <v>0.56329099999999999</v>
      </c>
      <c r="D102" s="46">
        <v>0.29696099999999997</v>
      </c>
      <c r="E102" s="46">
        <v>0.57186899999999996</v>
      </c>
      <c r="F102" s="46">
        <v>0.65958799999999995</v>
      </c>
      <c r="G102" s="46">
        <v>0.69840100000000005</v>
      </c>
      <c r="H102" s="47">
        <v>-3.0000000000000001E-6</v>
      </c>
      <c r="J102" s="46">
        <v>0.66374299999999997</v>
      </c>
      <c r="K102" s="46">
        <v>0.67745200000000005</v>
      </c>
      <c r="L102" s="46">
        <v>8.3669999999999994E-3</v>
      </c>
      <c r="M102" s="46">
        <v>8.2990000000000008E-3</v>
      </c>
      <c r="N102" s="46">
        <v>2.1604999999999999E-2</v>
      </c>
      <c r="O102" s="46">
        <v>0.70889899999999995</v>
      </c>
      <c r="P102" s="46">
        <v>2.0799999999999999E-4</v>
      </c>
      <c r="Q102" s="46">
        <v>0.35795500000000002</v>
      </c>
      <c r="R102" s="46">
        <v>0.70778600000000003</v>
      </c>
      <c r="S102" s="46">
        <v>0.54466700000000001</v>
      </c>
      <c r="T102" s="46">
        <v>1.3090000000000001E-3</v>
      </c>
      <c r="U102" s="46">
        <v>0</v>
      </c>
      <c r="V102" s="46">
        <v>0</v>
      </c>
      <c r="Z102" s="46">
        <v>0.76620299999999997</v>
      </c>
      <c r="AA102" s="46">
        <v>7.92E-3</v>
      </c>
      <c r="AB102" s="46">
        <v>3.0977999999999999E-2</v>
      </c>
      <c r="AC102" s="46">
        <v>5.6971000000000001E-2</v>
      </c>
      <c r="AD102" s="46">
        <v>0.41040700000000002</v>
      </c>
      <c r="AE102" s="46">
        <v>6.5709000000000004E-2</v>
      </c>
      <c r="AF102" s="46">
        <v>4.0131E-2</v>
      </c>
      <c r="AG102" s="46">
        <v>0.43840200000000001</v>
      </c>
      <c r="AI102" s="46">
        <v>4.9709999999999997E-3</v>
      </c>
      <c r="AJ102" s="46">
        <v>8.6268999999999998E-2</v>
      </c>
      <c r="AK102" s="46">
        <v>1.3389999999999999E-3</v>
      </c>
      <c r="AL102" s="46">
        <v>0.31392300000000001</v>
      </c>
      <c r="AM102" s="46">
        <v>0.142567</v>
      </c>
      <c r="AN102" s="46">
        <v>3.1881E-2</v>
      </c>
      <c r="AO102" s="46">
        <v>0.13497400000000001</v>
      </c>
      <c r="AP102" s="46">
        <v>0.71152000000000004</v>
      </c>
      <c r="AQ102" s="46">
        <v>0.779644</v>
      </c>
      <c r="AR102" s="46">
        <v>0.59295900000000001</v>
      </c>
      <c r="AS102" s="46">
        <v>0.55620499999999995</v>
      </c>
      <c r="AT102" s="46">
        <v>0.66968499999999997</v>
      </c>
      <c r="AU102" s="46">
        <v>0.53568300000000002</v>
      </c>
      <c r="AV102" s="46">
        <v>0.109916</v>
      </c>
      <c r="AW102" s="46">
        <v>0.18593599999999999</v>
      </c>
    </row>
    <row r="103" spans="1:49" s="46" customFormat="1" x14ac:dyDescent="0.3">
      <c r="A103" s="46" t="s">
        <v>127</v>
      </c>
      <c r="B103" s="46">
        <v>3.5406599999999999</v>
      </c>
      <c r="C103" s="46">
        <v>1.7455240000000001</v>
      </c>
      <c r="D103" s="46">
        <v>0.43188900000000002</v>
      </c>
      <c r="E103" s="46">
        <v>1.7413749999999999</v>
      </c>
      <c r="F103" s="46">
        <v>2.0152600000000001</v>
      </c>
      <c r="G103" s="46">
        <v>0.15762499999999999</v>
      </c>
      <c r="H103" s="46">
        <v>0</v>
      </c>
      <c r="J103" s="46">
        <v>3.754229</v>
      </c>
      <c r="K103" s="46">
        <v>1.5720069999999999</v>
      </c>
      <c r="L103" s="46">
        <v>3.4699999999999998E-4</v>
      </c>
      <c r="M103" s="46">
        <v>4.86E-4</v>
      </c>
      <c r="N103" s="46">
        <v>3.5379999999999999E-3</v>
      </c>
      <c r="O103" s="46">
        <v>0.100493</v>
      </c>
      <c r="P103" s="47">
        <v>8.0000000000000007E-5</v>
      </c>
      <c r="Q103" s="46">
        <v>0.16441700000000001</v>
      </c>
      <c r="R103" s="46">
        <v>1.703354</v>
      </c>
      <c r="S103" s="46">
        <v>0.257747</v>
      </c>
      <c r="T103" s="47">
        <v>3.1000000000000001E-5</v>
      </c>
      <c r="U103" s="46">
        <v>0</v>
      </c>
      <c r="V103" s="46">
        <v>0</v>
      </c>
      <c r="Z103" s="46">
        <v>2.7735310000000002</v>
      </c>
      <c r="AA103" s="46">
        <v>1.4059999999999999E-3</v>
      </c>
      <c r="AB103" s="46">
        <v>5.1390000000000003E-3</v>
      </c>
      <c r="AC103" s="46">
        <v>5.6080000000000001E-3</v>
      </c>
      <c r="AD103" s="46">
        <v>0.42593399999999998</v>
      </c>
      <c r="AE103" s="46">
        <v>2.4167000000000001E-2</v>
      </c>
      <c r="AF103" s="46">
        <v>4.5240000000000002E-3</v>
      </c>
      <c r="AG103" s="46">
        <v>0.50394099999999997</v>
      </c>
      <c r="AI103" s="46">
        <v>1.7570000000000001E-3</v>
      </c>
      <c r="AJ103" s="46">
        <v>7.4409999999999997E-3</v>
      </c>
      <c r="AK103" s="46">
        <v>4.3399999999999998E-4</v>
      </c>
      <c r="AL103" s="46">
        <v>0.25463200000000002</v>
      </c>
      <c r="AM103" s="46">
        <v>6.6010000000000001E-3</v>
      </c>
      <c r="AN103" s="46">
        <v>5.0000000000000001E-4</v>
      </c>
      <c r="AO103" s="47">
        <v>7.2999999999999999E-5</v>
      </c>
      <c r="AP103" s="46">
        <v>4.3006390000000003</v>
      </c>
      <c r="AQ103" s="46">
        <v>5.8044269999999996</v>
      </c>
      <c r="AR103" s="46">
        <v>2.9017469999999999</v>
      </c>
      <c r="AS103" s="46">
        <v>2.0636079999999999</v>
      </c>
      <c r="AT103" s="46">
        <v>5.353135</v>
      </c>
      <c r="AU103" s="46">
        <v>2.7773059999999998</v>
      </c>
      <c r="AV103" s="46">
        <v>0.102705</v>
      </c>
      <c r="AW103" s="46">
        <v>0.122306</v>
      </c>
    </row>
    <row r="104" spans="1:49" s="46" customFormat="1" x14ac:dyDescent="0.3">
      <c r="A104" s="46" t="s">
        <v>128</v>
      </c>
      <c r="B104" s="46">
        <v>33</v>
      </c>
      <c r="C104" s="46">
        <v>44</v>
      </c>
      <c r="D104" s="46">
        <v>70</v>
      </c>
      <c r="E104" s="46">
        <v>50</v>
      </c>
      <c r="F104" s="46">
        <v>41</v>
      </c>
      <c r="G104" s="46">
        <v>35</v>
      </c>
      <c r="H104" s="46">
        <v>2</v>
      </c>
      <c r="J104" s="46">
        <v>39</v>
      </c>
      <c r="K104" s="46">
        <v>39</v>
      </c>
      <c r="L104" s="46">
        <v>30</v>
      </c>
      <c r="M104" s="46">
        <v>68</v>
      </c>
      <c r="N104" s="46">
        <v>38</v>
      </c>
      <c r="O104" s="46">
        <v>31</v>
      </c>
      <c r="P104" s="46">
        <v>10</v>
      </c>
      <c r="Q104" s="46">
        <v>58</v>
      </c>
      <c r="R104" s="46">
        <v>34</v>
      </c>
      <c r="S104" s="46">
        <v>38</v>
      </c>
      <c r="T104" s="46">
        <v>42</v>
      </c>
      <c r="U104" s="46">
        <v>1</v>
      </c>
      <c r="V104" s="46">
        <v>0</v>
      </c>
      <c r="Z104" s="46">
        <v>24</v>
      </c>
      <c r="AA104" s="46">
        <v>111</v>
      </c>
      <c r="AB104" s="46">
        <v>71</v>
      </c>
      <c r="AC104" s="46">
        <v>14</v>
      </c>
      <c r="AD104" s="46">
        <v>51</v>
      </c>
      <c r="AE104" s="46">
        <v>7</v>
      </c>
      <c r="AF104" s="46">
        <v>7</v>
      </c>
      <c r="AG104" s="46">
        <v>44</v>
      </c>
      <c r="AI104" s="46">
        <v>50</v>
      </c>
      <c r="AJ104" s="46">
        <v>46</v>
      </c>
      <c r="AK104" s="46">
        <v>26</v>
      </c>
      <c r="AL104" s="46">
        <v>66</v>
      </c>
      <c r="AM104" s="46">
        <v>10</v>
      </c>
      <c r="AN104" s="46">
        <v>9</v>
      </c>
      <c r="AO104" s="46">
        <v>2</v>
      </c>
      <c r="AP104" s="46">
        <v>27</v>
      </c>
      <c r="AQ104" s="46">
        <v>35</v>
      </c>
      <c r="AR104" s="46">
        <v>40</v>
      </c>
      <c r="AS104" s="46">
        <v>44</v>
      </c>
      <c r="AT104" s="46">
        <v>43</v>
      </c>
      <c r="AU104" s="46">
        <v>37</v>
      </c>
      <c r="AV104" s="46">
        <v>27</v>
      </c>
      <c r="AW104" s="46">
        <v>35</v>
      </c>
    </row>
    <row r="105" spans="1:49" s="46" customFormat="1" x14ac:dyDescent="0.3">
      <c r="A105" s="46" t="s">
        <v>129</v>
      </c>
      <c r="B105" s="46">
        <v>77</v>
      </c>
      <c r="C105" s="46">
        <v>100</v>
      </c>
      <c r="D105" s="46">
        <v>140</v>
      </c>
      <c r="E105" s="46">
        <v>111</v>
      </c>
      <c r="F105" s="46">
        <v>92</v>
      </c>
      <c r="G105" s="46">
        <v>63</v>
      </c>
      <c r="H105" s="46">
        <v>2</v>
      </c>
      <c r="J105" s="46">
        <v>95</v>
      </c>
      <c r="K105" s="46">
        <v>96</v>
      </c>
      <c r="L105" s="46">
        <v>45</v>
      </c>
      <c r="M105" s="46">
        <v>77</v>
      </c>
      <c r="N105" s="46">
        <v>79</v>
      </c>
      <c r="O105" s="46">
        <v>73</v>
      </c>
      <c r="P105" s="46">
        <v>53</v>
      </c>
      <c r="Q105" s="46">
        <v>74</v>
      </c>
      <c r="R105" s="46">
        <v>93</v>
      </c>
      <c r="S105" s="46">
        <v>103</v>
      </c>
      <c r="T105" s="46">
        <v>6</v>
      </c>
      <c r="U105" s="46">
        <v>1</v>
      </c>
      <c r="V105" s="46">
        <v>0</v>
      </c>
      <c r="Z105" s="46">
        <v>206</v>
      </c>
      <c r="AA105" s="46">
        <v>213</v>
      </c>
      <c r="AB105" s="46">
        <v>222</v>
      </c>
      <c r="AC105" s="46">
        <v>21</v>
      </c>
      <c r="AD105" s="46">
        <v>128</v>
      </c>
      <c r="AE105" s="46">
        <v>17</v>
      </c>
      <c r="AF105" s="46">
        <v>9</v>
      </c>
      <c r="AG105" s="46">
        <v>84</v>
      </c>
      <c r="AI105" s="46">
        <v>145</v>
      </c>
      <c r="AJ105" s="46">
        <v>61</v>
      </c>
      <c r="AK105" s="46">
        <v>54</v>
      </c>
      <c r="AL105" s="46">
        <v>118</v>
      </c>
      <c r="AM105" s="46">
        <v>42</v>
      </c>
      <c r="AN105" s="46">
        <v>10</v>
      </c>
      <c r="AO105" s="46">
        <v>1</v>
      </c>
      <c r="AP105" s="46">
        <v>63</v>
      </c>
      <c r="AQ105" s="46">
        <v>79</v>
      </c>
      <c r="AR105" s="46">
        <v>84</v>
      </c>
      <c r="AS105" s="46">
        <v>95</v>
      </c>
      <c r="AT105" s="46">
        <v>103</v>
      </c>
      <c r="AU105" s="46">
        <v>125</v>
      </c>
      <c r="AV105" s="46">
        <v>67</v>
      </c>
      <c r="AW105" s="46">
        <v>96</v>
      </c>
    </row>
    <row r="106" spans="1:49" s="46" customFormat="1" x14ac:dyDescent="0.3">
      <c r="A106" s="46" t="s">
        <v>130</v>
      </c>
      <c r="B106" s="46">
        <v>0.75514499999999996</v>
      </c>
      <c r="C106" s="46">
        <v>0.77373899999999995</v>
      </c>
      <c r="D106" s="46">
        <v>0.62000500000000003</v>
      </c>
      <c r="E106" s="46">
        <v>0.81018800000000002</v>
      </c>
      <c r="F106" s="46">
        <v>0.84625099999999998</v>
      </c>
      <c r="G106" s="46">
        <v>0.81025999999999998</v>
      </c>
      <c r="H106" s="47">
        <v>9.9999999999999995E-7</v>
      </c>
      <c r="J106" s="46">
        <v>0.81989400000000001</v>
      </c>
      <c r="K106" s="46">
        <v>0.87777000000000005</v>
      </c>
      <c r="L106" s="46">
        <v>1.5044E-2</v>
      </c>
      <c r="M106" s="46">
        <v>1.3109000000000001E-2</v>
      </c>
      <c r="N106" s="46">
        <v>4.2095E-2</v>
      </c>
      <c r="O106" s="46">
        <v>0.83554300000000004</v>
      </c>
      <c r="P106" s="46">
        <v>1.1069999999999999E-3</v>
      </c>
      <c r="Q106" s="46">
        <v>0.64949100000000004</v>
      </c>
      <c r="R106" s="46">
        <v>0.853267</v>
      </c>
      <c r="S106" s="46">
        <v>0.75790000000000002</v>
      </c>
      <c r="T106" s="46">
        <v>1.3129E-2</v>
      </c>
      <c r="U106" s="46">
        <v>0</v>
      </c>
      <c r="V106" s="46">
        <v>0</v>
      </c>
      <c r="Z106" s="46">
        <v>0.83691199999999999</v>
      </c>
      <c r="AA106" s="46">
        <v>3.1012000000000001E-2</v>
      </c>
      <c r="AB106" s="46">
        <v>5.4516000000000002E-2</v>
      </c>
      <c r="AC106" s="46">
        <v>2.1021000000000001E-2</v>
      </c>
      <c r="AD106" s="46">
        <v>0.55305800000000005</v>
      </c>
      <c r="AE106" s="46">
        <v>0.220607</v>
      </c>
      <c r="AF106" s="46">
        <v>0.22465399999999999</v>
      </c>
      <c r="AG106" s="46">
        <v>0.63662700000000005</v>
      </c>
      <c r="AI106" s="46">
        <v>1.353E-2</v>
      </c>
      <c r="AJ106" s="46">
        <v>0.18194299999999999</v>
      </c>
      <c r="AK106" s="46">
        <v>8.1150000000000007E-3</v>
      </c>
      <c r="AL106" s="46">
        <v>0.55530900000000005</v>
      </c>
      <c r="AM106" s="46">
        <v>0.30640099999999998</v>
      </c>
      <c r="AN106" s="46">
        <v>0.29921300000000001</v>
      </c>
      <c r="AO106" s="46">
        <v>0.90187799999999996</v>
      </c>
      <c r="AP106" s="46">
        <v>0.81105499999999997</v>
      </c>
      <c r="AQ106" s="46">
        <v>0.86401700000000003</v>
      </c>
      <c r="AR106" s="46">
        <v>0.765598</v>
      </c>
      <c r="AS106" s="46">
        <v>0.76823399999999997</v>
      </c>
      <c r="AT106" s="46">
        <v>0.86205699999999996</v>
      </c>
      <c r="AU106" s="46">
        <v>0.76834100000000005</v>
      </c>
      <c r="AV106" s="46">
        <v>0.43565300000000001</v>
      </c>
      <c r="AW106" s="46">
        <v>0.42483300000000002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6B0C-41F0-4428-B9CB-BEF6D00DE7FC}">
  <dimension ref="A1:AW106"/>
  <sheetViews>
    <sheetView zoomScaleNormal="100" workbookViewId="0">
      <selection activeCell="A63" sqref="A63:XFD106"/>
    </sheetView>
  </sheetViews>
  <sheetFormatPr defaultRowHeight="14.4" x14ac:dyDescent="0.3"/>
  <cols>
    <col min="1" max="1" width="30.5546875" customWidth="1"/>
    <col min="2" max="2" width="9.44140625" bestFit="1" customWidth="1"/>
    <col min="12" max="12" width="9.109375" customWidth="1"/>
  </cols>
  <sheetData>
    <row r="1" spans="1:49" x14ac:dyDescent="0.3">
      <c r="A1" t="s">
        <v>87</v>
      </c>
      <c r="B1" s="41">
        <f>'Plate 1'!B1</f>
        <v>20210811</v>
      </c>
    </row>
    <row r="2" spans="1:49" x14ac:dyDescent="0.3">
      <c r="A2" t="s">
        <v>88</v>
      </c>
      <c r="B2" s="41">
        <f>'Plate 1'!B2</f>
        <v>20210831</v>
      </c>
    </row>
    <row r="3" spans="1:49" x14ac:dyDescent="0.3">
      <c r="A3" t="s">
        <v>89</v>
      </c>
      <c r="B3" s="44" t="str">
        <f ca="1">'Dosing Plate'!C13</f>
        <v>75-9209</v>
      </c>
    </row>
    <row r="4" spans="1:49" x14ac:dyDescent="0.3">
      <c r="W4" s="5"/>
      <c r="AF4" s="1"/>
    </row>
    <row r="5" spans="1:49" x14ac:dyDescent="0.3">
      <c r="A5" t="s">
        <v>90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L5" t="s">
        <v>90</v>
      </c>
      <c r="N5">
        <v>1</v>
      </c>
      <c r="O5">
        <v>2</v>
      </c>
      <c r="P5">
        <v>3</v>
      </c>
      <c r="Q5">
        <v>4</v>
      </c>
      <c r="R5">
        <v>5</v>
      </c>
      <c r="S5">
        <v>6</v>
      </c>
      <c r="T5">
        <v>7</v>
      </c>
      <c r="U5">
        <v>8</v>
      </c>
      <c r="AF5" s="1"/>
    </row>
    <row r="6" spans="1:49" x14ac:dyDescent="0.3">
      <c r="A6" t="s">
        <v>92</v>
      </c>
      <c r="B6" s="4" t="s">
        <v>91</v>
      </c>
      <c r="C6" s="2" t="str">
        <f>'Dosing Plate'!B15</f>
        <v>DMSO</v>
      </c>
      <c r="D6" s="2" t="str">
        <f ca="1">'Dosing Plate'!C15</f>
        <v>6-PPD Quinone</v>
      </c>
      <c r="E6" s="2" t="str">
        <f ca="1">'Dosing Plate'!D15</f>
        <v>6-PPD Quinone</v>
      </c>
      <c r="F6" s="2" t="str">
        <f ca="1">'Dosing Plate'!E15</f>
        <v>6-PPD Quinone</v>
      </c>
      <c r="G6" s="2" t="str">
        <f ca="1">'Dosing Plate'!F15</f>
        <v>6-PPD Quinone</v>
      </c>
      <c r="H6" s="2" t="str">
        <f ca="1">'Dosing Plate'!G15</f>
        <v>6-PPD Quinone</v>
      </c>
      <c r="I6" s="2" t="str">
        <f ca="1">'Dosing Plate'!H15</f>
        <v>6-PPD Quinone</v>
      </c>
      <c r="J6" s="2" t="str">
        <f ca="1">'Dosing Plate'!I15</f>
        <v>6-PPD Quinone</v>
      </c>
      <c r="K6" s="8"/>
      <c r="L6" t="s">
        <v>121</v>
      </c>
      <c r="M6" s="4" t="s">
        <v>91</v>
      </c>
      <c r="N6" s="2" t="str">
        <f>'Dosing Plate'!L15</f>
        <v>Control</v>
      </c>
      <c r="O6" s="30">
        <f ca="1">'Dosing Plate'!M15</f>
        <v>8.8812923118171475E-3</v>
      </c>
      <c r="P6" s="30">
        <f ca="1">'Dosing Plate'!N15</f>
        <v>2.960430770605716E-2</v>
      </c>
      <c r="Q6" s="30">
        <f ca="1">'Dosing Plate'!O15</f>
        <v>8.8812923118171488E-2</v>
      </c>
      <c r="R6" s="30">
        <f ca="1">'Dosing Plate'!P15</f>
        <v>0.29604307706057159</v>
      </c>
      <c r="S6" s="30">
        <f ca="1">'Dosing Plate'!Q15</f>
        <v>0.88812923118171472</v>
      </c>
      <c r="T6" s="30">
        <f ca="1">'Dosing Plate'!R15</f>
        <v>2.9604307706057158</v>
      </c>
      <c r="U6" s="30">
        <f ca="1">'Dosing Plate'!S15</f>
        <v>8.8812923118171465</v>
      </c>
      <c r="V6" s="7"/>
      <c r="W6" s="4"/>
      <c r="AF6" s="6"/>
    </row>
    <row r="7" spans="1:49" x14ac:dyDescent="0.3">
      <c r="B7" s="4" t="s">
        <v>93</v>
      </c>
      <c r="C7" s="2" t="str">
        <f>'Dosing Plate'!B16</f>
        <v>DMSO</v>
      </c>
      <c r="D7" s="2" t="str">
        <f ca="1">'Dosing Plate'!C16</f>
        <v>5,5'-Diphenylhydantoin (4)</v>
      </c>
      <c r="E7" s="2" t="str">
        <f ca="1">'Dosing Plate'!D16</f>
        <v>5,5'-Diphenylhydantoin (4)</v>
      </c>
      <c r="F7" s="2" t="str">
        <f ca="1">'Dosing Plate'!E16</f>
        <v>5,5'-Diphenylhydantoin (4)</v>
      </c>
      <c r="G7" s="2" t="str">
        <f ca="1">'Dosing Plate'!F16</f>
        <v>5,5'-Diphenylhydantoin (4)</v>
      </c>
      <c r="H7" s="2" t="str">
        <f ca="1">'Dosing Plate'!G16</f>
        <v>5,5'-Diphenylhydantoin (4)</v>
      </c>
      <c r="I7" s="2" t="str">
        <f ca="1">'Dosing Plate'!H16</f>
        <v>5,5'-Diphenylhydantoin (4)</v>
      </c>
      <c r="J7" s="2" t="str">
        <f ca="1">'Dosing Plate'!I16</f>
        <v>5,5'-Diphenylhydantoin (4)</v>
      </c>
      <c r="K7" s="8"/>
      <c r="M7" s="4" t="s">
        <v>93</v>
      </c>
      <c r="N7" s="2" t="str">
        <f>'Dosing Plate'!L16</f>
        <v>Control</v>
      </c>
      <c r="O7" s="30">
        <f ca="1">'Dosing Plate'!M16</f>
        <v>1</v>
      </c>
      <c r="P7" s="30">
        <f ca="1">'Dosing Plate'!N16</f>
        <v>3</v>
      </c>
      <c r="Q7" s="30">
        <f ca="1">'Dosing Plate'!O16</f>
        <v>10</v>
      </c>
      <c r="R7" s="30">
        <f ca="1">'Dosing Plate'!P16</f>
        <v>30</v>
      </c>
      <c r="S7" s="30">
        <f ca="1">'Dosing Plate'!Q16</f>
        <v>100</v>
      </c>
      <c r="T7" s="30">
        <f ca="1">'Dosing Plate'!R16</f>
        <v>300</v>
      </c>
      <c r="U7" s="30">
        <f ca="1">'Dosing Plate'!S16</f>
        <v>1000</v>
      </c>
      <c r="V7" s="7"/>
      <c r="W7" s="4"/>
      <c r="AF7" s="6"/>
    </row>
    <row r="8" spans="1:49" x14ac:dyDescent="0.3">
      <c r="B8" s="4" t="s">
        <v>94</v>
      </c>
      <c r="C8" s="2" t="str">
        <f>'Dosing Plate'!B17</f>
        <v>DMSO</v>
      </c>
      <c r="D8" s="2" t="str">
        <f ca="1">'Dosing Plate'!C17</f>
        <v>6-PPD</v>
      </c>
      <c r="E8" s="2" t="str">
        <f ca="1">'Dosing Plate'!D17</f>
        <v>6-PPD</v>
      </c>
      <c r="F8" s="2" t="str">
        <f ca="1">'Dosing Plate'!E17</f>
        <v>6-PPD</v>
      </c>
      <c r="G8" s="2" t="str">
        <f ca="1">'Dosing Plate'!F17</f>
        <v>6-PPD</v>
      </c>
      <c r="H8" s="2" t="str">
        <f ca="1">'Dosing Plate'!G17</f>
        <v>6-PPD</v>
      </c>
      <c r="I8" s="2" t="str">
        <f ca="1">'Dosing Plate'!H17</f>
        <v>6-PPD</v>
      </c>
      <c r="J8" s="2" t="str">
        <f ca="1">'Dosing Plate'!I17</f>
        <v>6-PPD</v>
      </c>
      <c r="K8" s="8"/>
      <c r="M8" s="4" t="s">
        <v>94</v>
      </c>
      <c r="N8" s="2" t="str">
        <f>'Dosing Plate'!L17</f>
        <v>Control</v>
      </c>
      <c r="O8" s="30">
        <f ca="1">'Dosing Plate'!M17</f>
        <v>0.03</v>
      </c>
      <c r="P8" s="30">
        <f ca="1">'Dosing Plate'!N17</f>
        <v>0.1</v>
      </c>
      <c r="Q8" s="30">
        <f ca="1">'Dosing Plate'!O17</f>
        <v>0.3</v>
      </c>
      <c r="R8" s="30">
        <f ca="1">'Dosing Plate'!P17</f>
        <v>1</v>
      </c>
      <c r="S8" s="30">
        <f ca="1">'Dosing Plate'!Q17</f>
        <v>3</v>
      </c>
      <c r="T8" s="30">
        <f ca="1">'Dosing Plate'!R17</f>
        <v>10</v>
      </c>
      <c r="U8" s="30">
        <f ca="1">'Dosing Plate'!S17</f>
        <v>30</v>
      </c>
      <c r="V8" s="7"/>
      <c r="W8" s="4"/>
      <c r="AF8" s="6"/>
    </row>
    <row r="9" spans="1:49" x14ac:dyDescent="0.3">
      <c r="B9" s="4" t="s">
        <v>95</v>
      </c>
      <c r="C9" s="2" t="str">
        <f>'Dosing Plate'!B18</f>
        <v>PICRO</v>
      </c>
      <c r="D9" s="2" t="str">
        <f ca="1">'Dosing Plate'!C18</f>
        <v>Dexamethasone (17)</v>
      </c>
      <c r="E9" s="2" t="str">
        <f ca="1">'Dosing Plate'!D18</f>
        <v>Dexamethasone (17)</v>
      </c>
      <c r="F9" s="2" t="str">
        <f ca="1">'Dosing Plate'!E18</f>
        <v>Dexamethasone (17)</v>
      </c>
      <c r="G9" s="2" t="str">
        <f ca="1">'Dosing Plate'!F18</f>
        <v>Dexamethasone (17)</v>
      </c>
      <c r="H9" s="2" t="str">
        <f ca="1">'Dosing Plate'!G18</f>
        <v>Dexamethasone (17)</v>
      </c>
      <c r="I9" s="2" t="str">
        <f ca="1">'Dosing Plate'!H18</f>
        <v>Dexamethasone (17)</v>
      </c>
      <c r="J9" s="2" t="str">
        <f ca="1">'Dosing Plate'!I18</f>
        <v>Dexamethasone (17)</v>
      </c>
      <c r="K9" s="8"/>
      <c r="M9" s="4" t="s">
        <v>95</v>
      </c>
      <c r="N9" s="2">
        <f>'Dosing Plate'!L18</f>
        <v>1</v>
      </c>
      <c r="O9" s="30">
        <f ca="1">'Dosing Plate'!M18</f>
        <v>0.1</v>
      </c>
      <c r="P9" s="30">
        <f ca="1">'Dosing Plate'!N18</f>
        <v>0.3</v>
      </c>
      <c r="Q9" s="30">
        <f ca="1">'Dosing Plate'!O18</f>
        <v>1</v>
      </c>
      <c r="R9" s="30">
        <f ca="1">'Dosing Plate'!P18</f>
        <v>3</v>
      </c>
      <c r="S9" s="30">
        <f ca="1">'Dosing Plate'!Q18</f>
        <v>10</v>
      </c>
      <c r="T9" s="30">
        <f ca="1">'Dosing Plate'!R18</f>
        <v>30</v>
      </c>
      <c r="U9" s="30">
        <f ca="1">'Dosing Plate'!S18</f>
        <v>100</v>
      </c>
      <c r="V9" s="7"/>
      <c r="W9" s="4"/>
      <c r="AF9" s="6"/>
    </row>
    <row r="10" spans="1:49" x14ac:dyDescent="0.3">
      <c r="B10" s="4" t="s">
        <v>96</v>
      </c>
      <c r="C10" s="2" t="str">
        <f>'Dosing Plate'!B19</f>
        <v>TTX</v>
      </c>
      <c r="D10" s="2" t="str">
        <f ca="1">'Dosing Plate'!C19</f>
        <v>Maneb (38)</v>
      </c>
      <c r="E10" s="2" t="str">
        <f ca="1">'Dosing Plate'!D19</f>
        <v>Maneb (38)</v>
      </c>
      <c r="F10" s="2" t="str">
        <f ca="1">'Dosing Plate'!E19</f>
        <v>Maneb (38)</v>
      </c>
      <c r="G10" s="2" t="str">
        <f ca="1">'Dosing Plate'!F19</f>
        <v>Maneb (38)</v>
      </c>
      <c r="H10" s="2" t="str">
        <f ca="1">'Dosing Plate'!G19</f>
        <v>Maneb (38)</v>
      </c>
      <c r="I10" s="2" t="str">
        <f ca="1">'Dosing Plate'!H19</f>
        <v>Maneb (38)</v>
      </c>
      <c r="J10" s="2" t="str">
        <f ca="1">'Dosing Plate'!I19</f>
        <v>Maneb (38)</v>
      </c>
      <c r="K10" s="8"/>
      <c r="M10" s="4" t="s">
        <v>96</v>
      </c>
      <c r="N10" s="2">
        <f>'Dosing Plate'!L19</f>
        <v>25</v>
      </c>
      <c r="O10" s="30">
        <f ca="1">'Dosing Plate'!M19</f>
        <v>9.9999999999999985E-3</v>
      </c>
      <c r="P10" s="30">
        <f ca="1">'Dosing Plate'!N19</f>
        <v>0.03</v>
      </c>
      <c r="Q10" s="30">
        <f ca="1">'Dosing Plate'!O19</f>
        <v>0.1</v>
      </c>
      <c r="R10" s="30">
        <f ca="1">'Dosing Plate'!P19</f>
        <v>0.3</v>
      </c>
      <c r="S10" s="30">
        <f ca="1">'Dosing Plate'!Q19</f>
        <v>1</v>
      </c>
      <c r="T10" s="30">
        <f ca="1">'Dosing Plate'!R19</f>
        <v>3</v>
      </c>
      <c r="U10" s="30">
        <f ca="1">'Dosing Plate'!S19</f>
        <v>10</v>
      </c>
      <c r="V10" s="7"/>
      <c r="W10" s="4"/>
      <c r="AF10" s="6"/>
    </row>
    <row r="11" spans="1:49" x14ac:dyDescent="0.3">
      <c r="B11" s="4" t="s">
        <v>97</v>
      </c>
      <c r="C11" s="2" t="str">
        <f>'Dosing Plate'!B20</f>
        <v>Media</v>
      </c>
      <c r="D11" s="2" t="str">
        <f ca="1">'Dosing Plate'!C20</f>
        <v>Caffeine (18)</v>
      </c>
      <c r="E11" s="2" t="str">
        <f ca="1">'Dosing Plate'!D20</f>
        <v>Caffeine (18)</v>
      </c>
      <c r="F11" s="2" t="str">
        <f ca="1">'Dosing Plate'!E20</f>
        <v>Caffeine (18)</v>
      </c>
      <c r="G11" s="2" t="str">
        <f ca="1">'Dosing Plate'!F20</f>
        <v>Caffeine (18)</v>
      </c>
      <c r="H11" s="2" t="str">
        <f ca="1">'Dosing Plate'!G20</f>
        <v>Caffeine (18)</v>
      </c>
      <c r="I11" s="2" t="str">
        <f ca="1">'Dosing Plate'!H20</f>
        <v>Caffeine (18)</v>
      </c>
      <c r="J11" s="2" t="str">
        <f ca="1">'Dosing Plate'!I20</f>
        <v>Caffeine (18)</v>
      </c>
      <c r="K11" s="8"/>
      <c r="M11" s="4" t="s">
        <v>97</v>
      </c>
      <c r="N11" s="2">
        <f>'Dosing Plate'!L20</f>
        <v>0</v>
      </c>
      <c r="O11" s="30">
        <f ca="1">'Dosing Plate'!M20</f>
        <v>0.1</v>
      </c>
      <c r="P11" s="30">
        <f ca="1">'Dosing Plate'!N20</f>
        <v>0.3</v>
      </c>
      <c r="Q11" s="30">
        <f ca="1">'Dosing Plate'!O20</f>
        <v>1</v>
      </c>
      <c r="R11" s="30">
        <f ca="1">'Dosing Plate'!P20</f>
        <v>3</v>
      </c>
      <c r="S11" s="30">
        <f ca="1">'Dosing Plate'!Q20</f>
        <v>10</v>
      </c>
      <c r="T11" s="30">
        <f ca="1">'Dosing Plate'!R20</f>
        <v>30</v>
      </c>
      <c r="U11" s="30">
        <f ca="1">'Dosing Plate'!S20</f>
        <v>100</v>
      </c>
      <c r="V11" s="7"/>
      <c r="W11" s="4"/>
      <c r="AF11" s="6"/>
    </row>
    <row r="12" spans="1:49" x14ac:dyDescent="0.3">
      <c r="C12" s="1"/>
      <c r="D12" s="1"/>
      <c r="E12" s="1"/>
      <c r="F12" s="1"/>
      <c r="G12" s="1"/>
      <c r="H12" s="1"/>
      <c r="I12" s="1"/>
      <c r="J12" s="1"/>
      <c r="N12" s="1"/>
      <c r="O12" s="1"/>
      <c r="P12" s="1"/>
      <c r="Q12" s="1"/>
      <c r="R12" s="1"/>
      <c r="S12" s="1"/>
      <c r="T12" s="1"/>
      <c r="U12" s="1"/>
    </row>
    <row r="13" spans="1:49" ht="31.5" customHeight="1" x14ac:dyDescent="0.5">
      <c r="A13" s="3" t="s">
        <v>98</v>
      </c>
      <c r="B13" t="str">
        <f t="shared" ref="B13:I13" si="0">C6</f>
        <v>DMSO</v>
      </c>
      <c r="C13" t="str">
        <f t="shared" ca="1" si="0"/>
        <v>6-PPD Quinone</v>
      </c>
      <c r="D13" t="str">
        <f t="shared" ca="1" si="0"/>
        <v>6-PPD Quinone</v>
      </c>
      <c r="E13" t="str">
        <f t="shared" ca="1" si="0"/>
        <v>6-PPD Quinone</v>
      </c>
      <c r="F13" t="str">
        <f t="shared" ca="1" si="0"/>
        <v>6-PPD Quinone</v>
      </c>
      <c r="G13" t="str">
        <f t="shared" ca="1" si="0"/>
        <v>6-PPD Quinone</v>
      </c>
      <c r="H13" t="str">
        <f t="shared" ca="1" si="0"/>
        <v>6-PPD Quinone</v>
      </c>
      <c r="I13" t="str">
        <f t="shared" ca="1" si="0"/>
        <v>6-PPD Quinone</v>
      </c>
      <c r="J13" t="str">
        <f t="shared" ref="J13:Q13" si="1">C7</f>
        <v>DMSO</v>
      </c>
      <c r="K13" t="str">
        <f t="shared" ca="1" si="1"/>
        <v>5,5'-Diphenylhydantoin (4)</v>
      </c>
      <c r="L13" t="str">
        <f t="shared" ca="1" si="1"/>
        <v>5,5'-Diphenylhydantoin (4)</v>
      </c>
      <c r="M13" t="str">
        <f t="shared" ca="1" si="1"/>
        <v>5,5'-Diphenylhydantoin (4)</v>
      </c>
      <c r="N13" t="str">
        <f t="shared" ca="1" si="1"/>
        <v>5,5'-Diphenylhydantoin (4)</v>
      </c>
      <c r="O13" t="str">
        <f t="shared" ca="1" si="1"/>
        <v>5,5'-Diphenylhydantoin (4)</v>
      </c>
      <c r="P13" t="str">
        <f t="shared" ca="1" si="1"/>
        <v>5,5'-Diphenylhydantoin (4)</v>
      </c>
      <c r="Q13" t="str">
        <f t="shared" ca="1" si="1"/>
        <v>5,5'-Diphenylhydantoin (4)</v>
      </c>
      <c r="R13" t="str">
        <f t="shared" ref="R13:Y13" si="2">C8</f>
        <v>DMSO</v>
      </c>
      <c r="S13" t="str">
        <f t="shared" ca="1" si="2"/>
        <v>6-PPD</v>
      </c>
      <c r="T13" t="str">
        <f t="shared" ca="1" si="2"/>
        <v>6-PPD</v>
      </c>
      <c r="U13" t="str">
        <f t="shared" ca="1" si="2"/>
        <v>6-PPD</v>
      </c>
      <c r="V13" t="str">
        <f t="shared" ca="1" si="2"/>
        <v>6-PPD</v>
      </c>
      <c r="W13" t="str">
        <f t="shared" ca="1" si="2"/>
        <v>6-PPD</v>
      </c>
      <c r="X13" t="str">
        <f t="shared" ca="1" si="2"/>
        <v>6-PPD</v>
      </c>
      <c r="Y13" t="str">
        <f t="shared" ca="1" si="2"/>
        <v>6-PPD</v>
      </c>
      <c r="Z13" t="str">
        <f t="shared" ref="Z13:AG13" si="3">C9</f>
        <v>PICRO</v>
      </c>
      <c r="AA13" t="str">
        <f t="shared" ca="1" si="3"/>
        <v>Dexamethasone (17)</v>
      </c>
      <c r="AB13" t="str">
        <f t="shared" ca="1" si="3"/>
        <v>Dexamethasone (17)</v>
      </c>
      <c r="AC13" t="str">
        <f t="shared" ca="1" si="3"/>
        <v>Dexamethasone (17)</v>
      </c>
      <c r="AD13" t="str">
        <f t="shared" ca="1" si="3"/>
        <v>Dexamethasone (17)</v>
      </c>
      <c r="AE13" t="str">
        <f t="shared" ca="1" si="3"/>
        <v>Dexamethasone (17)</v>
      </c>
      <c r="AF13" t="str">
        <f t="shared" ca="1" si="3"/>
        <v>Dexamethasone (17)</v>
      </c>
      <c r="AG13" t="str">
        <f t="shared" ca="1" si="3"/>
        <v>Dexamethasone (17)</v>
      </c>
      <c r="AH13" t="str">
        <f t="shared" ref="AH13:AO13" si="4">C10</f>
        <v>TTX</v>
      </c>
      <c r="AI13" t="str">
        <f t="shared" ca="1" si="4"/>
        <v>Maneb (38)</v>
      </c>
      <c r="AJ13" t="str">
        <f t="shared" ca="1" si="4"/>
        <v>Maneb (38)</v>
      </c>
      <c r="AK13" t="str">
        <f t="shared" ca="1" si="4"/>
        <v>Maneb (38)</v>
      </c>
      <c r="AL13" t="str">
        <f t="shared" ca="1" si="4"/>
        <v>Maneb (38)</v>
      </c>
      <c r="AM13" t="str">
        <f t="shared" ca="1" si="4"/>
        <v>Maneb (38)</v>
      </c>
      <c r="AN13" t="str">
        <f t="shared" ca="1" si="4"/>
        <v>Maneb (38)</v>
      </c>
      <c r="AO13" t="str">
        <f t="shared" ca="1" si="4"/>
        <v>Maneb (38)</v>
      </c>
      <c r="AP13" t="str">
        <f t="shared" ref="AP13:AW13" si="5">C11</f>
        <v>Media</v>
      </c>
      <c r="AQ13" t="str">
        <f t="shared" ca="1" si="5"/>
        <v>Caffeine (18)</v>
      </c>
      <c r="AR13" t="str">
        <f t="shared" ca="1" si="5"/>
        <v>Caffeine (18)</v>
      </c>
      <c r="AS13" t="str">
        <f t="shared" ca="1" si="5"/>
        <v>Caffeine (18)</v>
      </c>
      <c r="AT13" t="str">
        <f t="shared" ca="1" si="5"/>
        <v>Caffeine (18)</v>
      </c>
      <c r="AU13" t="str">
        <f t="shared" ca="1" si="5"/>
        <v>Caffeine (18)</v>
      </c>
      <c r="AV13" t="str">
        <f t="shared" ca="1" si="5"/>
        <v>Caffeine (18)</v>
      </c>
      <c r="AW13" t="str">
        <f t="shared" ca="1" si="5"/>
        <v>Caffeine (18)</v>
      </c>
    </row>
    <row r="14" spans="1:49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  <c r="AT14" t="s">
        <v>45</v>
      </c>
      <c r="AU14" t="s">
        <v>46</v>
      </c>
      <c r="AV14" t="s">
        <v>47</v>
      </c>
      <c r="AW14" t="s">
        <v>48</v>
      </c>
    </row>
    <row r="15" spans="1:49" x14ac:dyDescent="0.3">
      <c r="A15" t="s">
        <v>49</v>
      </c>
      <c r="B15" t="str">
        <f>N6</f>
        <v>Control</v>
      </c>
      <c r="C15" s="28">
        <f t="shared" ref="C15:I15" ca="1" si="6">O6</f>
        <v>8.8812923118171475E-3</v>
      </c>
      <c r="D15" s="28">
        <f t="shared" ca="1" si="6"/>
        <v>2.960430770605716E-2</v>
      </c>
      <c r="E15" s="28">
        <f t="shared" ca="1" si="6"/>
        <v>8.8812923118171488E-2</v>
      </c>
      <c r="F15" s="28">
        <f t="shared" ca="1" si="6"/>
        <v>0.29604307706057159</v>
      </c>
      <c r="G15" s="28">
        <f t="shared" ca="1" si="6"/>
        <v>0.88812923118171472</v>
      </c>
      <c r="H15" s="28">
        <f t="shared" ca="1" si="6"/>
        <v>2.9604307706057158</v>
      </c>
      <c r="I15" s="28">
        <f t="shared" ca="1" si="6"/>
        <v>8.8812923118171465</v>
      </c>
      <c r="J15" t="str">
        <f>N7</f>
        <v>Control</v>
      </c>
      <c r="K15" s="28">
        <f t="shared" ref="K15:Q15" ca="1" si="7">O7</f>
        <v>1</v>
      </c>
      <c r="L15" s="28">
        <f t="shared" ca="1" si="7"/>
        <v>3</v>
      </c>
      <c r="M15" s="28">
        <f t="shared" ca="1" si="7"/>
        <v>10</v>
      </c>
      <c r="N15" s="28">
        <f t="shared" ca="1" si="7"/>
        <v>30</v>
      </c>
      <c r="O15" s="28">
        <f t="shared" ca="1" si="7"/>
        <v>100</v>
      </c>
      <c r="P15" s="28">
        <f t="shared" ca="1" si="7"/>
        <v>300</v>
      </c>
      <c r="Q15" s="28">
        <f t="shared" ca="1" si="7"/>
        <v>1000</v>
      </c>
      <c r="R15" t="str">
        <f>N8</f>
        <v>Control</v>
      </c>
      <c r="S15" s="28">
        <f t="shared" ref="S15:Y15" ca="1" si="8">O8</f>
        <v>0.03</v>
      </c>
      <c r="T15" s="28">
        <f t="shared" ca="1" si="8"/>
        <v>0.1</v>
      </c>
      <c r="U15" s="28">
        <f t="shared" ca="1" si="8"/>
        <v>0.3</v>
      </c>
      <c r="V15" s="28">
        <f t="shared" ca="1" si="8"/>
        <v>1</v>
      </c>
      <c r="W15" s="28">
        <f t="shared" ca="1" si="8"/>
        <v>3</v>
      </c>
      <c r="X15" s="28">
        <f t="shared" ca="1" si="8"/>
        <v>10</v>
      </c>
      <c r="Y15" s="28">
        <f t="shared" ca="1" si="8"/>
        <v>30</v>
      </c>
      <c r="Z15">
        <f>N9</f>
        <v>1</v>
      </c>
      <c r="AA15">
        <f t="shared" ref="AA15:AG15" ca="1" si="9">O9</f>
        <v>0.1</v>
      </c>
      <c r="AB15">
        <f t="shared" ca="1" si="9"/>
        <v>0.3</v>
      </c>
      <c r="AC15">
        <f t="shared" ca="1" si="9"/>
        <v>1</v>
      </c>
      <c r="AD15">
        <f t="shared" ca="1" si="9"/>
        <v>3</v>
      </c>
      <c r="AE15">
        <f t="shared" ca="1" si="9"/>
        <v>10</v>
      </c>
      <c r="AF15">
        <f t="shared" ca="1" si="9"/>
        <v>30</v>
      </c>
      <c r="AG15">
        <f t="shared" ca="1" si="9"/>
        <v>100</v>
      </c>
      <c r="AH15">
        <f>N10</f>
        <v>25</v>
      </c>
      <c r="AI15" s="28">
        <f t="shared" ref="AI15:AO15" ca="1" si="10">O10</f>
        <v>9.9999999999999985E-3</v>
      </c>
      <c r="AJ15" s="28">
        <f t="shared" ca="1" si="10"/>
        <v>0.03</v>
      </c>
      <c r="AK15" s="28">
        <f t="shared" ca="1" si="10"/>
        <v>0.1</v>
      </c>
      <c r="AL15" s="28">
        <f t="shared" ca="1" si="10"/>
        <v>0.3</v>
      </c>
      <c r="AM15" s="28">
        <f t="shared" ca="1" si="10"/>
        <v>1</v>
      </c>
      <c r="AN15" s="28">
        <f t="shared" ca="1" si="10"/>
        <v>3</v>
      </c>
      <c r="AO15" s="28">
        <f t="shared" ca="1" si="10"/>
        <v>10</v>
      </c>
      <c r="AP15">
        <f>N11</f>
        <v>0</v>
      </c>
      <c r="AQ15" s="28">
        <f t="shared" ref="AQ15:AW15" ca="1" si="11">O11</f>
        <v>0.1</v>
      </c>
      <c r="AR15" s="28">
        <f t="shared" ca="1" si="11"/>
        <v>0.3</v>
      </c>
      <c r="AS15" s="28">
        <f t="shared" ca="1" si="11"/>
        <v>1</v>
      </c>
      <c r="AT15" s="28">
        <f t="shared" ca="1" si="11"/>
        <v>3</v>
      </c>
      <c r="AU15" s="28">
        <f t="shared" ca="1" si="11"/>
        <v>10</v>
      </c>
      <c r="AV15" s="28">
        <f t="shared" ca="1" si="11"/>
        <v>30</v>
      </c>
      <c r="AW15" s="28">
        <f t="shared" ca="1" si="11"/>
        <v>100</v>
      </c>
    </row>
    <row r="16" spans="1:49" s="46" customFormat="1" x14ac:dyDescent="0.3">
      <c r="A16" s="46" t="s">
        <v>50</v>
      </c>
      <c r="B16" s="46">
        <v>60251</v>
      </c>
      <c r="C16" s="46">
        <v>97418</v>
      </c>
      <c r="D16" s="46">
        <v>70110</v>
      </c>
      <c r="E16" s="46">
        <v>88117</v>
      </c>
      <c r="F16" s="46">
        <v>85016</v>
      </c>
      <c r="G16" s="46">
        <v>89229</v>
      </c>
      <c r="H16" s="46">
        <v>81049</v>
      </c>
      <c r="I16" s="46">
        <v>90358</v>
      </c>
      <c r="J16" s="46">
        <v>70277</v>
      </c>
      <c r="K16" s="46">
        <v>79157</v>
      </c>
      <c r="L16" s="46">
        <v>97288</v>
      </c>
      <c r="M16" s="46">
        <v>70999</v>
      </c>
      <c r="N16" s="46">
        <v>87779</v>
      </c>
      <c r="O16" s="46">
        <v>129326</v>
      </c>
      <c r="P16" s="46">
        <v>74258</v>
      </c>
      <c r="Q16" s="46">
        <v>76124</v>
      </c>
      <c r="R16" s="46">
        <v>31772</v>
      </c>
      <c r="S16" s="46">
        <v>68654</v>
      </c>
      <c r="T16" s="46">
        <v>55544</v>
      </c>
      <c r="U16" s="46">
        <v>66612</v>
      </c>
      <c r="V16" s="46">
        <v>47590</v>
      </c>
      <c r="W16" s="46">
        <v>70382</v>
      </c>
      <c r="X16" s="46">
        <v>71656</v>
      </c>
      <c r="Y16" s="46">
        <v>32140</v>
      </c>
      <c r="Z16" s="46">
        <v>50130</v>
      </c>
      <c r="AA16" s="46">
        <v>46721</v>
      </c>
      <c r="AB16" s="46">
        <v>46628</v>
      </c>
      <c r="AC16" s="46">
        <v>54586</v>
      </c>
      <c r="AD16" s="46">
        <v>47285</v>
      </c>
      <c r="AE16" s="46">
        <v>68260</v>
      </c>
      <c r="AF16" s="46">
        <v>64136</v>
      </c>
      <c r="AG16" s="46">
        <v>57102</v>
      </c>
      <c r="AH16" s="46">
        <v>73080</v>
      </c>
      <c r="AI16" s="46">
        <v>90900</v>
      </c>
      <c r="AJ16" s="46">
        <v>88522</v>
      </c>
      <c r="AK16" s="46">
        <v>80886</v>
      </c>
      <c r="AL16" s="46">
        <v>79217</v>
      </c>
      <c r="AM16" s="46">
        <v>67037</v>
      </c>
      <c r="AN16" s="46">
        <v>107519</v>
      </c>
      <c r="AO16" s="46">
        <v>63632</v>
      </c>
      <c r="AP16" s="46">
        <v>32434</v>
      </c>
      <c r="AQ16" s="46">
        <v>63985</v>
      </c>
      <c r="AR16" s="46">
        <v>74315</v>
      </c>
      <c r="AS16" s="46">
        <v>73458</v>
      </c>
      <c r="AT16" s="46">
        <v>42283</v>
      </c>
      <c r="AU16" s="46">
        <v>47439</v>
      </c>
      <c r="AV16" s="46">
        <v>84098</v>
      </c>
      <c r="AW16" s="46">
        <v>83145</v>
      </c>
    </row>
    <row r="17" spans="1:49" s="46" customFormat="1" x14ac:dyDescent="0.3">
      <c r="A17" s="46" t="s">
        <v>51</v>
      </c>
      <c r="B17" s="46">
        <v>1.5690360000000001</v>
      </c>
      <c r="C17" s="46">
        <v>2.5369269999999999</v>
      </c>
      <c r="D17" s="46">
        <v>1.8257810000000001</v>
      </c>
      <c r="E17" s="46">
        <v>2.2947139999999999</v>
      </c>
      <c r="F17" s="46">
        <v>2.2139579999999999</v>
      </c>
      <c r="G17" s="46">
        <v>2.3236720000000002</v>
      </c>
      <c r="H17" s="46">
        <v>2.1106509999999998</v>
      </c>
      <c r="I17" s="46">
        <v>2.3530730000000002</v>
      </c>
      <c r="J17" s="46">
        <v>1.83013</v>
      </c>
      <c r="K17" s="46">
        <v>2.0613800000000002</v>
      </c>
      <c r="L17" s="46">
        <v>2.5335420000000002</v>
      </c>
      <c r="M17" s="46">
        <v>1.848932</v>
      </c>
      <c r="N17" s="46">
        <v>2.285911</v>
      </c>
      <c r="O17" s="46">
        <v>3.3678650000000001</v>
      </c>
      <c r="P17" s="46">
        <v>1.933802</v>
      </c>
      <c r="Q17" s="46">
        <v>1.982396</v>
      </c>
      <c r="R17" s="46">
        <v>0.82739600000000002</v>
      </c>
      <c r="S17" s="46">
        <v>1.787865</v>
      </c>
      <c r="T17" s="46">
        <v>1.446458</v>
      </c>
      <c r="U17" s="46">
        <v>1.734688</v>
      </c>
      <c r="V17" s="46">
        <v>1.239323</v>
      </c>
      <c r="W17" s="46">
        <v>1.832865</v>
      </c>
      <c r="X17" s="46">
        <v>1.866042</v>
      </c>
      <c r="Y17" s="46">
        <v>0.83697900000000003</v>
      </c>
      <c r="Z17" s="46">
        <v>1.305469</v>
      </c>
      <c r="AA17" s="46">
        <v>1.216693</v>
      </c>
      <c r="AB17" s="46">
        <v>1.2142710000000001</v>
      </c>
      <c r="AC17" s="46">
        <v>1.4215100000000001</v>
      </c>
      <c r="AD17" s="46">
        <v>1.2313799999999999</v>
      </c>
      <c r="AE17" s="46">
        <v>1.777604</v>
      </c>
      <c r="AF17" s="46">
        <v>1.6702079999999999</v>
      </c>
      <c r="AG17" s="46">
        <v>1.487031</v>
      </c>
      <c r="AH17" s="46">
        <v>1.903125</v>
      </c>
      <c r="AI17" s="46">
        <v>2.3671869999999999</v>
      </c>
      <c r="AJ17" s="46">
        <v>2.3052600000000001</v>
      </c>
      <c r="AK17" s="46">
        <v>2.1064059999999998</v>
      </c>
      <c r="AL17" s="46">
        <v>2.0629430000000002</v>
      </c>
      <c r="AM17" s="46">
        <v>1.7457549999999999</v>
      </c>
      <c r="AN17" s="46">
        <v>2.7999740000000002</v>
      </c>
      <c r="AO17" s="46">
        <v>1.6570830000000001</v>
      </c>
      <c r="AP17" s="46">
        <v>0.84463500000000002</v>
      </c>
      <c r="AQ17" s="46">
        <v>1.6662760000000001</v>
      </c>
      <c r="AR17" s="46">
        <v>1.9352860000000001</v>
      </c>
      <c r="AS17" s="46">
        <v>1.9129689999999999</v>
      </c>
      <c r="AT17" s="46">
        <v>1.1011200000000001</v>
      </c>
      <c r="AU17" s="46">
        <v>1.2353909999999999</v>
      </c>
      <c r="AV17" s="46">
        <v>2.1900520000000001</v>
      </c>
      <c r="AW17" s="46">
        <v>2.1652339999999999</v>
      </c>
    </row>
    <row r="18" spans="1:49" s="46" customFormat="1" x14ac:dyDescent="0.3">
      <c r="A18" s="46" t="s">
        <v>52</v>
      </c>
      <c r="B18" s="46">
        <v>16</v>
      </c>
      <c r="C18" s="46">
        <v>16</v>
      </c>
      <c r="D18" s="46">
        <v>16</v>
      </c>
      <c r="E18" s="46">
        <v>15</v>
      </c>
      <c r="F18" s="46">
        <v>15</v>
      </c>
      <c r="G18" s="46">
        <v>16</v>
      </c>
      <c r="H18" s="46">
        <v>16</v>
      </c>
      <c r="I18" s="46">
        <v>16</v>
      </c>
      <c r="J18" s="46">
        <v>16</v>
      </c>
      <c r="K18" s="46">
        <v>16</v>
      </c>
      <c r="L18" s="46">
        <v>16</v>
      </c>
      <c r="M18" s="46">
        <v>16</v>
      </c>
      <c r="N18" s="46">
        <v>16</v>
      </c>
      <c r="O18" s="46">
        <v>16</v>
      </c>
      <c r="P18" s="46">
        <v>16</v>
      </c>
      <c r="Q18" s="46">
        <v>16</v>
      </c>
      <c r="R18" s="46">
        <v>16</v>
      </c>
      <c r="S18" s="46">
        <v>16</v>
      </c>
      <c r="T18" s="46">
        <v>16</v>
      </c>
      <c r="U18" s="46">
        <v>16</v>
      </c>
      <c r="V18" s="46">
        <v>16</v>
      </c>
      <c r="W18" s="46">
        <v>16</v>
      </c>
      <c r="X18" s="46">
        <v>16</v>
      </c>
      <c r="Y18" s="46">
        <v>14</v>
      </c>
      <c r="Z18" s="46">
        <v>16</v>
      </c>
      <c r="AA18" s="46">
        <v>16</v>
      </c>
      <c r="AB18" s="46">
        <v>16</v>
      </c>
      <c r="AC18" s="46">
        <v>16</v>
      </c>
      <c r="AD18" s="46">
        <v>16</v>
      </c>
      <c r="AE18" s="46">
        <v>15</v>
      </c>
      <c r="AF18" s="46">
        <v>16</v>
      </c>
      <c r="AG18" s="46">
        <v>16</v>
      </c>
      <c r="AH18" s="46">
        <v>16</v>
      </c>
      <c r="AI18" s="46">
        <v>16</v>
      </c>
      <c r="AJ18" s="46">
        <v>16</v>
      </c>
      <c r="AK18" s="46">
        <v>16</v>
      </c>
      <c r="AL18" s="46">
        <v>16</v>
      </c>
      <c r="AM18" s="46">
        <v>16</v>
      </c>
      <c r="AN18" s="46">
        <v>16</v>
      </c>
      <c r="AO18" s="46">
        <v>16</v>
      </c>
      <c r="AP18" s="46">
        <v>16</v>
      </c>
      <c r="AQ18" s="46">
        <v>16</v>
      </c>
      <c r="AR18" s="46">
        <v>16</v>
      </c>
      <c r="AS18" s="46">
        <v>16</v>
      </c>
      <c r="AT18" s="46">
        <v>16</v>
      </c>
      <c r="AU18" s="46">
        <v>16</v>
      </c>
      <c r="AV18" s="46">
        <v>16</v>
      </c>
      <c r="AW18" s="46">
        <v>16</v>
      </c>
    </row>
    <row r="19" spans="1:49" s="46" customFormat="1" x14ac:dyDescent="0.3">
      <c r="A19" s="46" t="s">
        <v>53</v>
      </c>
      <c r="B19" s="46">
        <v>1.5690360000000001</v>
      </c>
      <c r="C19" s="46">
        <v>2.5369269999999999</v>
      </c>
      <c r="D19" s="46">
        <v>1.8257810000000001</v>
      </c>
      <c r="E19" s="46">
        <v>2.4476939999999998</v>
      </c>
      <c r="F19" s="46">
        <v>2.3615560000000002</v>
      </c>
      <c r="G19" s="46">
        <v>2.3236720000000002</v>
      </c>
      <c r="H19" s="46">
        <v>2.1106509999999998</v>
      </c>
      <c r="I19" s="46">
        <v>2.3530730000000002</v>
      </c>
      <c r="J19" s="46">
        <v>1.83013</v>
      </c>
      <c r="K19" s="46">
        <v>2.0613800000000002</v>
      </c>
      <c r="L19" s="46">
        <v>2.5335420000000002</v>
      </c>
      <c r="M19" s="46">
        <v>1.848932</v>
      </c>
      <c r="N19" s="46">
        <v>2.285911</v>
      </c>
      <c r="O19" s="46">
        <v>3.3678650000000001</v>
      </c>
      <c r="P19" s="46">
        <v>1.933802</v>
      </c>
      <c r="Q19" s="46">
        <v>1.982396</v>
      </c>
      <c r="R19" s="46">
        <v>0.82739600000000002</v>
      </c>
      <c r="S19" s="46">
        <v>1.787865</v>
      </c>
      <c r="T19" s="46">
        <v>1.446458</v>
      </c>
      <c r="U19" s="46">
        <v>1.734688</v>
      </c>
      <c r="V19" s="46">
        <v>1.239323</v>
      </c>
      <c r="W19" s="46">
        <v>1.832865</v>
      </c>
      <c r="X19" s="46">
        <v>1.866042</v>
      </c>
      <c r="Y19" s="46">
        <v>0.951905</v>
      </c>
      <c r="Z19" s="46">
        <v>1.305469</v>
      </c>
      <c r="AA19" s="46">
        <v>1.216693</v>
      </c>
      <c r="AB19" s="46">
        <v>1.2142710000000001</v>
      </c>
      <c r="AC19" s="46">
        <v>1.4215100000000001</v>
      </c>
      <c r="AD19" s="46">
        <v>1.2313799999999999</v>
      </c>
      <c r="AE19" s="46">
        <v>1.8961110000000001</v>
      </c>
      <c r="AF19" s="46">
        <v>1.6702079999999999</v>
      </c>
      <c r="AG19" s="46">
        <v>1.487031</v>
      </c>
      <c r="AH19" s="46">
        <v>1.903125</v>
      </c>
      <c r="AI19" s="46">
        <v>2.3671869999999999</v>
      </c>
      <c r="AJ19" s="46">
        <v>2.3052600000000001</v>
      </c>
      <c r="AK19" s="46">
        <v>2.1064059999999998</v>
      </c>
      <c r="AL19" s="46">
        <v>2.0629430000000002</v>
      </c>
      <c r="AM19" s="46">
        <v>1.7457549999999999</v>
      </c>
      <c r="AN19" s="46">
        <v>2.7999740000000002</v>
      </c>
      <c r="AO19" s="46">
        <v>1.6570830000000001</v>
      </c>
      <c r="AP19" s="46">
        <v>0.84463500000000002</v>
      </c>
      <c r="AQ19" s="46">
        <v>1.6662760000000001</v>
      </c>
      <c r="AR19" s="46">
        <v>1.9352860000000001</v>
      </c>
      <c r="AS19" s="46">
        <v>1.9129689999999999</v>
      </c>
      <c r="AT19" s="46">
        <v>1.1011200000000001</v>
      </c>
      <c r="AU19" s="46">
        <v>1.2353909999999999</v>
      </c>
      <c r="AV19" s="46">
        <v>2.1900520000000001</v>
      </c>
      <c r="AW19" s="46">
        <v>2.1652339999999999</v>
      </c>
    </row>
    <row r="20" spans="1:49" s="46" customFormat="1" x14ac:dyDescent="0.3">
      <c r="A20" s="46" t="s">
        <v>117</v>
      </c>
      <c r="B20" s="46">
        <v>6.6259569999999997</v>
      </c>
      <c r="C20" s="46">
        <v>5.7420450000000001</v>
      </c>
      <c r="D20" s="46">
        <v>7.8410019999999996</v>
      </c>
      <c r="E20" s="46">
        <v>5.4305209999999997</v>
      </c>
      <c r="F20" s="46">
        <v>6.0925649999999996</v>
      </c>
      <c r="G20" s="46">
        <v>6.7202760000000001</v>
      </c>
      <c r="H20" s="46">
        <v>7.8258239999999999</v>
      </c>
      <c r="I20" s="46">
        <v>6.0323580000000003</v>
      </c>
      <c r="J20" s="46">
        <v>6.0096379999999998</v>
      </c>
      <c r="K20" s="46">
        <v>7.5088020000000002</v>
      </c>
      <c r="L20" s="46">
        <v>5.4263579999999996</v>
      </c>
      <c r="M20" s="46">
        <v>6.569134</v>
      </c>
      <c r="N20" s="46">
        <v>5.4930209999999997</v>
      </c>
      <c r="O20" s="46">
        <v>6.3396059999999999</v>
      </c>
      <c r="P20" s="46">
        <v>7.297828</v>
      </c>
      <c r="Q20" s="46">
        <v>5.9090550000000004</v>
      </c>
      <c r="R20" s="46">
        <v>5.961633</v>
      </c>
      <c r="S20" s="46">
        <v>8.7793100000000006</v>
      </c>
      <c r="T20" s="46">
        <v>6.1099350000000001</v>
      </c>
      <c r="U20" s="46">
        <v>3.138442</v>
      </c>
      <c r="V20" s="46">
        <v>6.9924340000000003</v>
      </c>
      <c r="W20" s="46">
        <v>9.126277</v>
      </c>
      <c r="X20" s="46">
        <v>7.7063930000000003</v>
      </c>
      <c r="Y20" s="46">
        <v>6.1507829999999997</v>
      </c>
      <c r="Z20" s="46">
        <v>8.7384579999999996</v>
      </c>
      <c r="AA20" s="46">
        <v>5.5216510000000003</v>
      </c>
      <c r="AB20" s="46">
        <v>7.9379559999999998</v>
      </c>
      <c r="AC20" s="46">
        <v>7.4496989999999998</v>
      </c>
      <c r="AD20" s="46">
        <v>9.4343179999999993</v>
      </c>
      <c r="AE20" s="46">
        <v>7.6923729999999999</v>
      </c>
      <c r="AF20" s="46">
        <v>9.1347349999999992</v>
      </c>
      <c r="AG20" s="46">
        <v>8.6963550000000005</v>
      </c>
      <c r="AH20" s="46">
        <v>6.2045389999999996</v>
      </c>
      <c r="AI20" s="46">
        <v>7.0775750000000004</v>
      </c>
      <c r="AJ20" s="46">
        <v>7.5491809999999999</v>
      </c>
      <c r="AK20" s="46">
        <v>5.5863310000000004</v>
      </c>
      <c r="AL20" s="46">
        <v>4.9111560000000001</v>
      </c>
      <c r="AM20" s="46">
        <v>6.4744060000000001</v>
      </c>
      <c r="AN20" s="46">
        <v>6.9434550000000002</v>
      </c>
      <c r="AO20" s="46">
        <v>5.5827169999999997</v>
      </c>
      <c r="AP20" s="46">
        <v>7.0513050000000002</v>
      </c>
      <c r="AQ20" s="46">
        <v>5.7456769999999997</v>
      </c>
      <c r="AR20" s="46">
        <v>5.9809060000000001</v>
      </c>
      <c r="AS20" s="46">
        <v>5.8207570000000004</v>
      </c>
      <c r="AT20" s="46">
        <v>6.8377660000000002</v>
      </c>
      <c r="AU20" s="46">
        <v>6.3638589999999997</v>
      </c>
      <c r="AV20" s="46">
        <v>6.7554220000000003</v>
      </c>
      <c r="AW20" s="46">
        <v>8.1600909999999995</v>
      </c>
    </row>
    <row r="21" spans="1:49" s="46" customFormat="1" x14ac:dyDescent="0.3">
      <c r="A21" s="46" t="s">
        <v>54</v>
      </c>
      <c r="B21" s="46">
        <v>1179</v>
      </c>
      <c r="C21" s="46">
        <v>2533</v>
      </c>
      <c r="D21" s="46">
        <v>1778</v>
      </c>
      <c r="E21" s="46">
        <v>2124</v>
      </c>
      <c r="F21" s="46">
        <v>2059</v>
      </c>
      <c r="G21" s="46">
        <v>2090</v>
      </c>
      <c r="H21" s="46">
        <v>1867</v>
      </c>
      <c r="I21" s="46">
        <v>1823</v>
      </c>
      <c r="J21" s="46">
        <v>1546</v>
      </c>
      <c r="K21" s="46">
        <v>2194</v>
      </c>
      <c r="L21" s="46">
        <v>3414</v>
      </c>
      <c r="M21" s="46">
        <v>2264</v>
      </c>
      <c r="N21" s="46">
        <v>2791</v>
      </c>
      <c r="O21" s="46">
        <v>3456</v>
      </c>
      <c r="P21" s="46">
        <v>1829</v>
      </c>
      <c r="Q21" s="46">
        <v>1696</v>
      </c>
      <c r="R21" s="46">
        <v>842</v>
      </c>
      <c r="S21" s="46">
        <v>1913</v>
      </c>
      <c r="T21" s="46">
        <v>1811</v>
      </c>
      <c r="U21" s="46">
        <v>1883</v>
      </c>
      <c r="V21" s="46">
        <v>1273</v>
      </c>
      <c r="W21" s="46">
        <v>1707</v>
      </c>
      <c r="X21" s="46">
        <v>3048</v>
      </c>
      <c r="Y21" s="46">
        <v>1548</v>
      </c>
      <c r="Z21" s="46">
        <v>833</v>
      </c>
      <c r="AA21" s="46">
        <v>1402</v>
      </c>
      <c r="AB21" s="46">
        <v>1621</v>
      </c>
      <c r="AC21" s="46">
        <v>1701</v>
      </c>
      <c r="AD21" s="46">
        <v>1054</v>
      </c>
      <c r="AE21" s="46">
        <v>1888</v>
      </c>
      <c r="AF21" s="46">
        <v>1511</v>
      </c>
      <c r="AG21" s="46">
        <v>1107</v>
      </c>
      <c r="AH21" s="46">
        <v>1505</v>
      </c>
      <c r="AI21" s="46">
        <v>2392</v>
      </c>
      <c r="AJ21" s="46">
        <v>2346</v>
      </c>
      <c r="AK21" s="46">
        <v>2242</v>
      </c>
      <c r="AL21" s="46">
        <v>2543</v>
      </c>
      <c r="AM21" s="46">
        <v>2213</v>
      </c>
      <c r="AN21" s="46">
        <v>2178</v>
      </c>
      <c r="AO21" s="46">
        <v>1355</v>
      </c>
      <c r="AP21" s="46">
        <v>849</v>
      </c>
      <c r="AQ21" s="46">
        <v>1529</v>
      </c>
      <c r="AR21" s="46">
        <v>2030</v>
      </c>
      <c r="AS21" s="46">
        <v>1849</v>
      </c>
      <c r="AT21" s="46">
        <v>1405</v>
      </c>
      <c r="AU21" s="46">
        <v>1392</v>
      </c>
      <c r="AV21" s="46">
        <v>1651</v>
      </c>
      <c r="AW21" s="46">
        <v>1578</v>
      </c>
    </row>
    <row r="22" spans="1:49" s="46" customFormat="1" x14ac:dyDescent="0.3">
      <c r="A22" s="46" t="s">
        <v>55</v>
      </c>
      <c r="B22" s="46">
        <v>16</v>
      </c>
      <c r="C22" s="46">
        <v>16</v>
      </c>
      <c r="D22" s="46">
        <v>16</v>
      </c>
      <c r="E22" s="46">
        <v>15</v>
      </c>
      <c r="F22" s="46">
        <v>15</v>
      </c>
      <c r="G22" s="46">
        <v>16</v>
      </c>
      <c r="H22" s="46">
        <v>16</v>
      </c>
      <c r="I22" s="46">
        <v>16</v>
      </c>
      <c r="J22" s="46">
        <v>16</v>
      </c>
      <c r="K22" s="46">
        <v>16</v>
      </c>
      <c r="L22" s="46">
        <v>16</v>
      </c>
      <c r="M22" s="46">
        <v>16</v>
      </c>
      <c r="N22" s="46">
        <v>16</v>
      </c>
      <c r="O22" s="46">
        <v>16</v>
      </c>
      <c r="P22" s="46">
        <v>16</v>
      </c>
      <c r="Q22" s="46">
        <v>16</v>
      </c>
      <c r="R22" s="46">
        <v>16</v>
      </c>
      <c r="S22" s="46">
        <v>16</v>
      </c>
      <c r="T22" s="46">
        <v>16</v>
      </c>
      <c r="U22" s="46">
        <v>16</v>
      </c>
      <c r="V22" s="46">
        <v>16</v>
      </c>
      <c r="W22" s="46">
        <v>16</v>
      </c>
      <c r="X22" s="46">
        <v>16</v>
      </c>
      <c r="Y22" s="46">
        <v>14</v>
      </c>
      <c r="Z22" s="46">
        <v>16</v>
      </c>
      <c r="AA22" s="46">
        <v>16</v>
      </c>
      <c r="AB22" s="46">
        <v>16</v>
      </c>
      <c r="AC22" s="46">
        <v>16</v>
      </c>
      <c r="AD22" s="46">
        <v>16</v>
      </c>
      <c r="AE22" s="46">
        <v>15</v>
      </c>
      <c r="AF22" s="46">
        <v>16</v>
      </c>
      <c r="AG22" s="46">
        <v>16</v>
      </c>
      <c r="AH22" s="46">
        <v>16</v>
      </c>
      <c r="AI22" s="46">
        <v>16</v>
      </c>
      <c r="AJ22" s="46">
        <v>16</v>
      </c>
      <c r="AK22" s="46">
        <v>16</v>
      </c>
      <c r="AL22" s="46">
        <v>16</v>
      </c>
      <c r="AM22" s="46">
        <v>16</v>
      </c>
      <c r="AN22" s="46">
        <v>16</v>
      </c>
      <c r="AO22" s="46">
        <v>16</v>
      </c>
      <c r="AP22" s="46">
        <v>16</v>
      </c>
      <c r="AQ22" s="46">
        <v>16</v>
      </c>
      <c r="AR22" s="46">
        <v>16</v>
      </c>
      <c r="AS22" s="46">
        <v>16</v>
      </c>
      <c r="AT22" s="46">
        <v>16</v>
      </c>
      <c r="AU22" s="46">
        <v>16</v>
      </c>
      <c r="AV22" s="46">
        <v>16</v>
      </c>
      <c r="AW22" s="46">
        <v>16</v>
      </c>
    </row>
    <row r="23" spans="1:49" s="46" customFormat="1" x14ac:dyDescent="0.3">
      <c r="A23" s="46" t="s">
        <v>56</v>
      </c>
      <c r="B23" s="46">
        <v>0.303483</v>
      </c>
      <c r="C23" s="46">
        <v>0.27414699999999997</v>
      </c>
      <c r="D23" s="46">
        <v>0.27989700000000001</v>
      </c>
      <c r="E23" s="46">
        <v>0.25399899999999997</v>
      </c>
      <c r="F23" s="46">
        <v>0.28568300000000002</v>
      </c>
      <c r="G23" s="46">
        <v>0.26293100000000003</v>
      </c>
      <c r="H23" s="46">
        <v>0.32453799999999999</v>
      </c>
      <c r="I23" s="46">
        <v>0.36126999999999998</v>
      </c>
      <c r="J23" s="46">
        <v>0.26499699999999998</v>
      </c>
      <c r="K23" s="46">
        <v>0.27657100000000001</v>
      </c>
      <c r="L23" s="46">
        <v>0.27048800000000001</v>
      </c>
      <c r="M23" s="46">
        <v>0.27913300000000002</v>
      </c>
      <c r="N23" s="46">
        <v>0.26062400000000002</v>
      </c>
      <c r="O23" s="46">
        <v>0.27124900000000002</v>
      </c>
      <c r="P23" s="46">
        <v>0.301645</v>
      </c>
      <c r="Q23" s="46">
        <v>0.25767200000000001</v>
      </c>
      <c r="R23" s="46">
        <v>0.32169900000000001</v>
      </c>
      <c r="S23" s="46">
        <v>0.277781</v>
      </c>
      <c r="T23" s="46">
        <v>0.31052200000000002</v>
      </c>
      <c r="U23" s="46">
        <v>0.26179400000000003</v>
      </c>
      <c r="V23" s="46">
        <v>0.27590999999999999</v>
      </c>
      <c r="W23" s="46">
        <v>0.32391799999999998</v>
      </c>
      <c r="X23" s="46">
        <v>0.23214000000000001</v>
      </c>
      <c r="Y23" s="46">
        <v>0.152333</v>
      </c>
      <c r="Z23" s="46">
        <v>0.47467399999999998</v>
      </c>
      <c r="AA23" s="46">
        <v>0.30300300000000002</v>
      </c>
      <c r="AB23" s="46">
        <v>0.250504</v>
      </c>
      <c r="AC23" s="46">
        <v>0.27660600000000002</v>
      </c>
      <c r="AD23" s="46">
        <v>0.36634299999999997</v>
      </c>
      <c r="AE23" s="46">
        <v>0.30954399999999999</v>
      </c>
      <c r="AF23" s="46">
        <v>0.29352099999999998</v>
      </c>
      <c r="AG23" s="46">
        <v>0.44029499999999999</v>
      </c>
      <c r="AH23" s="46">
        <v>0.32434600000000002</v>
      </c>
      <c r="AI23" s="46">
        <v>0.29963099999999998</v>
      </c>
      <c r="AJ23" s="46">
        <v>0.28797</v>
      </c>
      <c r="AK23" s="46">
        <v>0.31219599999999997</v>
      </c>
      <c r="AL23" s="46">
        <v>0.26623400000000003</v>
      </c>
      <c r="AM23" s="46">
        <v>0.258855</v>
      </c>
      <c r="AN23" s="46">
        <v>0.32645200000000002</v>
      </c>
      <c r="AO23" s="46">
        <v>0.40610099999999999</v>
      </c>
      <c r="AP23" s="46">
        <v>0.321544</v>
      </c>
      <c r="AQ23" s="46">
        <v>0.31605800000000001</v>
      </c>
      <c r="AR23" s="46">
        <v>0.25573400000000002</v>
      </c>
      <c r="AS23" s="46">
        <v>0.27321200000000001</v>
      </c>
      <c r="AT23" s="46">
        <v>0.238898</v>
      </c>
      <c r="AU23" s="46">
        <v>0.31051400000000001</v>
      </c>
      <c r="AV23" s="46">
        <v>0.34935300000000002</v>
      </c>
      <c r="AW23" s="46">
        <v>0.374616</v>
      </c>
    </row>
    <row r="24" spans="1:49" s="46" customFormat="1" x14ac:dyDescent="0.3">
      <c r="A24" s="46" t="s">
        <v>57</v>
      </c>
      <c r="B24" s="46">
        <v>0.204932</v>
      </c>
      <c r="C24" s="46">
        <v>7.6980000000000007E-2</v>
      </c>
      <c r="D24" s="46">
        <v>9.3669000000000002E-2</v>
      </c>
      <c r="E24" s="46">
        <v>7.5338000000000002E-2</v>
      </c>
      <c r="F24" s="46">
        <v>9.8651000000000003E-2</v>
      </c>
      <c r="G24" s="46">
        <v>6.4818000000000001E-2</v>
      </c>
      <c r="H24" s="46">
        <v>0.10826</v>
      </c>
      <c r="I24" s="46">
        <v>0.2099</v>
      </c>
      <c r="J24" s="46">
        <v>7.4024000000000006E-2</v>
      </c>
      <c r="K24" s="46">
        <v>7.4706999999999996E-2</v>
      </c>
      <c r="L24" s="46">
        <v>0.120657</v>
      </c>
      <c r="M24" s="46">
        <v>9.5415E-2</v>
      </c>
      <c r="N24" s="46">
        <v>9.4259999999999997E-2</v>
      </c>
      <c r="O24" s="46">
        <v>8.6032999999999998E-2</v>
      </c>
      <c r="P24" s="46">
        <v>0.125775</v>
      </c>
      <c r="Q24" s="46">
        <v>6.8140000000000006E-2</v>
      </c>
      <c r="R24" s="46">
        <v>0.20727000000000001</v>
      </c>
      <c r="S24" s="46">
        <v>9.1790999999999998E-2</v>
      </c>
      <c r="T24" s="46">
        <v>9.8641000000000006E-2</v>
      </c>
      <c r="U24" s="46">
        <v>9.6873000000000001E-2</v>
      </c>
      <c r="V24" s="46">
        <v>8.0406000000000005E-2</v>
      </c>
      <c r="W24" s="46">
        <v>6.7935999999999996E-2</v>
      </c>
      <c r="X24" s="46">
        <v>5.7653999999999997E-2</v>
      </c>
      <c r="Y24" s="46">
        <v>6.2677999999999998E-2</v>
      </c>
      <c r="Z24" s="46">
        <v>0.24396799999999999</v>
      </c>
      <c r="AA24" s="46">
        <v>0.100268</v>
      </c>
      <c r="AB24" s="46">
        <v>6.4144999999999994E-2</v>
      </c>
      <c r="AC24" s="46">
        <v>0.101685</v>
      </c>
      <c r="AD24" s="46">
        <v>0.118633</v>
      </c>
      <c r="AE24" s="46">
        <v>8.6219000000000004E-2</v>
      </c>
      <c r="AF24" s="46">
        <v>6.9338999999999998E-2</v>
      </c>
      <c r="AG24" s="46">
        <v>0.185367</v>
      </c>
      <c r="AH24" s="46">
        <v>0.10696700000000001</v>
      </c>
      <c r="AI24" s="46">
        <v>8.6726999999999999E-2</v>
      </c>
      <c r="AJ24" s="46">
        <v>9.8701999999999998E-2</v>
      </c>
      <c r="AK24" s="46">
        <v>7.5217000000000006E-2</v>
      </c>
      <c r="AL24" s="46">
        <v>7.0120000000000002E-2</v>
      </c>
      <c r="AM24" s="46">
        <v>8.5747000000000004E-2</v>
      </c>
      <c r="AN24" s="46">
        <v>0.111766</v>
      </c>
      <c r="AO24" s="46">
        <v>0.13101499999999999</v>
      </c>
      <c r="AP24" s="46">
        <v>0.220218</v>
      </c>
      <c r="AQ24" s="46">
        <v>0.11939900000000001</v>
      </c>
      <c r="AR24" s="46">
        <v>9.5452999999999996E-2</v>
      </c>
      <c r="AS24" s="46">
        <v>8.3016000000000006E-2</v>
      </c>
      <c r="AT24" s="46">
        <v>9.4177999999999998E-2</v>
      </c>
      <c r="AU24" s="46">
        <v>0.148592</v>
      </c>
      <c r="AV24" s="46">
        <v>0.16575999999999999</v>
      </c>
      <c r="AW24" s="46">
        <v>8.9791999999999997E-2</v>
      </c>
    </row>
    <row r="25" spans="1:49" s="46" customFormat="1" x14ac:dyDescent="0.3">
      <c r="A25" s="46" t="s">
        <v>58</v>
      </c>
      <c r="B25" s="46">
        <v>39.957312000000002</v>
      </c>
      <c r="C25" s="46">
        <v>35.413181999999999</v>
      </c>
      <c r="D25" s="46">
        <v>36.505598999999997</v>
      </c>
      <c r="E25" s="46">
        <v>30.033276000000001</v>
      </c>
      <c r="F25" s="46">
        <v>35.690873000000003</v>
      </c>
      <c r="G25" s="46">
        <v>37.639916999999997</v>
      </c>
      <c r="H25" s="46">
        <v>39.370333000000002</v>
      </c>
      <c r="I25" s="46">
        <v>45.080753999999999</v>
      </c>
      <c r="J25" s="46">
        <v>34.067359000000003</v>
      </c>
      <c r="K25" s="46">
        <v>36.559016999999997</v>
      </c>
      <c r="L25" s="46">
        <v>23.853845</v>
      </c>
      <c r="M25" s="46">
        <v>28.065294000000002</v>
      </c>
      <c r="N25" s="46">
        <v>27.544321</v>
      </c>
      <c r="O25" s="46">
        <v>32.846846999999997</v>
      </c>
      <c r="P25" s="46">
        <v>35.825310000000002</v>
      </c>
      <c r="Q25" s="46">
        <v>35.072333</v>
      </c>
      <c r="R25" s="46">
        <v>33.855829999999997</v>
      </c>
      <c r="S25" s="46">
        <v>34.755312000000004</v>
      </c>
      <c r="T25" s="46">
        <v>32.241349</v>
      </c>
      <c r="U25" s="46">
        <v>18.225611000000001</v>
      </c>
      <c r="V25" s="46">
        <v>33.269058999999999</v>
      </c>
      <c r="W25" s="46">
        <v>38.269075999999998</v>
      </c>
      <c r="X25" s="46">
        <v>23.378053999999999</v>
      </c>
      <c r="Y25" s="46">
        <v>17.193921</v>
      </c>
      <c r="Z25" s="46">
        <v>53.486438999999997</v>
      </c>
      <c r="AA25" s="46">
        <v>31.705957000000001</v>
      </c>
      <c r="AB25" s="46">
        <v>25.723685</v>
      </c>
      <c r="AC25" s="46">
        <v>29.755703</v>
      </c>
      <c r="AD25" s="46">
        <v>42.670124999999999</v>
      </c>
      <c r="AE25" s="46">
        <v>35.953533</v>
      </c>
      <c r="AF25" s="46">
        <v>36.119517999999999</v>
      </c>
      <c r="AG25" s="46">
        <v>49.313175999999999</v>
      </c>
      <c r="AH25" s="46">
        <v>40.707315000000001</v>
      </c>
      <c r="AI25" s="46">
        <v>29.460718</v>
      </c>
      <c r="AJ25" s="46">
        <v>31.061646</v>
      </c>
      <c r="AK25" s="46">
        <v>30.237431000000001</v>
      </c>
      <c r="AL25" s="46">
        <v>29.377800000000001</v>
      </c>
      <c r="AM25" s="46">
        <v>28.192746</v>
      </c>
      <c r="AN25" s="46">
        <v>37.825636000000003</v>
      </c>
      <c r="AO25" s="46">
        <v>45.281306000000001</v>
      </c>
      <c r="AP25" s="46">
        <v>35.857714000000001</v>
      </c>
      <c r="AQ25" s="46">
        <v>34.086402999999997</v>
      </c>
      <c r="AR25" s="46">
        <v>32.576143000000002</v>
      </c>
      <c r="AS25" s="46">
        <v>30.455539000000002</v>
      </c>
      <c r="AT25" s="46">
        <v>28.149782999999999</v>
      </c>
      <c r="AU25" s="46">
        <v>31.096202999999999</v>
      </c>
      <c r="AV25" s="46">
        <v>39.685153999999997</v>
      </c>
      <c r="AW25" s="46">
        <v>48.883180000000003</v>
      </c>
    </row>
    <row r="26" spans="1:49" s="46" customFormat="1" x14ac:dyDescent="0.3">
      <c r="A26" s="46" t="s">
        <v>59</v>
      </c>
      <c r="B26" s="46">
        <v>22.075990000000001</v>
      </c>
      <c r="C26" s="46">
        <v>8.703023</v>
      </c>
      <c r="D26" s="46">
        <v>9.1021619999999999</v>
      </c>
      <c r="E26" s="46">
        <v>7.726388</v>
      </c>
      <c r="F26" s="46">
        <v>5.7769890000000004</v>
      </c>
      <c r="G26" s="46">
        <v>7.4463509999999999</v>
      </c>
      <c r="H26" s="46">
        <v>12.039322</v>
      </c>
      <c r="I26" s="46">
        <v>25.662929999999999</v>
      </c>
      <c r="J26" s="46">
        <v>8.1923279999999998</v>
      </c>
      <c r="K26" s="46">
        <v>10.364436</v>
      </c>
      <c r="L26" s="46">
        <v>6.7198599999999997</v>
      </c>
      <c r="M26" s="46">
        <v>9.5401969999999992</v>
      </c>
      <c r="N26" s="46">
        <v>9.2713280000000005</v>
      </c>
      <c r="O26" s="46">
        <v>9.8524150000000006</v>
      </c>
      <c r="P26" s="46">
        <v>17.220704999999999</v>
      </c>
      <c r="Q26" s="46">
        <v>6.6706960000000004</v>
      </c>
      <c r="R26" s="46">
        <v>17.156068999999999</v>
      </c>
      <c r="S26" s="46">
        <v>12.080992</v>
      </c>
      <c r="T26" s="46">
        <v>13.570342</v>
      </c>
      <c r="U26" s="46">
        <v>4.758197</v>
      </c>
      <c r="V26" s="46">
        <v>10.576612000000001</v>
      </c>
      <c r="W26" s="46">
        <v>10.241436</v>
      </c>
      <c r="X26" s="46">
        <v>6.712154</v>
      </c>
      <c r="Y26" s="46">
        <v>8.6643489999999996</v>
      </c>
      <c r="Z26" s="46">
        <v>32.332315000000001</v>
      </c>
      <c r="AA26" s="46">
        <v>11.772802</v>
      </c>
      <c r="AB26" s="46">
        <v>6.9396279999999999</v>
      </c>
      <c r="AC26" s="46">
        <v>12.129752999999999</v>
      </c>
      <c r="AD26" s="46">
        <v>10.293711999999999</v>
      </c>
      <c r="AE26" s="46">
        <v>14.124267</v>
      </c>
      <c r="AF26" s="46">
        <v>11.329018</v>
      </c>
      <c r="AG26" s="46">
        <v>20.877420000000001</v>
      </c>
      <c r="AH26" s="46">
        <v>12.271084999999999</v>
      </c>
      <c r="AI26" s="46">
        <v>5.9049139999999998</v>
      </c>
      <c r="AJ26" s="46">
        <v>5.1451469999999997</v>
      </c>
      <c r="AK26" s="46">
        <v>9.6753409999999995</v>
      </c>
      <c r="AL26" s="46">
        <v>10.658447000000001</v>
      </c>
      <c r="AM26" s="46">
        <v>9.2137309999999992</v>
      </c>
      <c r="AN26" s="46">
        <v>7.6209670000000003</v>
      </c>
      <c r="AO26" s="46">
        <v>15.254794</v>
      </c>
      <c r="AP26" s="46">
        <v>26.228221999999999</v>
      </c>
      <c r="AQ26" s="46">
        <v>13.534806</v>
      </c>
      <c r="AR26" s="46">
        <v>9.7646899999999999</v>
      </c>
      <c r="AS26" s="46">
        <v>6.0879130000000004</v>
      </c>
      <c r="AT26" s="46">
        <v>10.3299</v>
      </c>
      <c r="AU26" s="46">
        <v>16.308478000000001</v>
      </c>
      <c r="AV26" s="46">
        <v>18.878308000000001</v>
      </c>
      <c r="AW26" s="46">
        <v>13.560572000000001</v>
      </c>
    </row>
    <row r="27" spans="1:49" s="46" customFormat="1" x14ac:dyDescent="0.3">
      <c r="A27" s="46" t="s">
        <v>60</v>
      </c>
      <c r="B27" s="46">
        <v>8.0700000000000008E-3</v>
      </c>
      <c r="C27" s="46">
        <v>8.1209999999999997E-3</v>
      </c>
      <c r="D27" s="46">
        <v>8.8280000000000008E-3</v>
      </c>
      <c r="E27" s="46">
        <v>9.2800000000000001E-3</v>
      </c>
      <c r="F27" s="46">
        <v>9.2510000000000005E-3</v>
      </c>
      <c r="G27" s="46">
        <v>8.0599999999999995E-3</v>
      </c>
      <c r="H27" s="46">
        <v>1.0559000000000001E-2</v>
      </c>
      <c r="I27" s="46">
        <v>8.8009999999999998E-3</v>
      </c>
      <c r="J27" s="46">
        <v>8.6440000000000006E-3</v>
      </c>
      <c r="K27" s="46">
        <v>1.0149E-2</v>
      </c>
      <c r="L27" s="46">
        <v>1.5313999999999999E-2</v>
      </c>
      <c r="M27" s="46">
        <v>1.3766E-2</v>
      </c>
      <c r="N27" s="46">
        <v>1.2452E-2</v>
      </c>
      <c r="O27" s="46">
        <v>1.0467000000000001E-2</v>
      </c>
      <c r="P27" s="46">
        <v>1.0918000000000001E-2</v>
      </c>
      <c r="Q27" s="46">
        <v>8.6809999999999995E-3</v>
      </c>
      <c r="R27" s="46">
        <v>1.205E-2</v>
      </c>
      <c r="S27" s="46">
        <v>1.1386E-2</v>
      </c>
      <c r="T27" s="46">
        <v>1.4574999999999999E-2</v>
      </c>
      <c r="U27" s="46">
        <v>2.0841999999999999E-2</v>
      </c>
      <c r="V27" s="46">
        <v>1.0085999999999999E-2</v>
      </c>
      <c r="W27" s="46">
        <v>1.0642E-2</v>
      </c>
      <c r="X27" s="46">
        <v>1.5821999999999999E-2</v>
      </c>
      <c r="Y27" s="46">
        <v>1.1705999999999999E-2</v>
      </c>
      <c r="Z27" s="46">
        <v>1.2023000000000001E-2</v>
      </c>
      <c r="AA27" s="46">
        <v>1.3568999999999999E-2</v>
      </c>
      <c r="AB27" s="46">
        <v>1.3553000000000001E-2</v>
      </c>
      <c r="AC27" s="46">
        <v>1.2303E-2</v>
      </c>
      <c r="AD27" s="46">
        <v>9.6930000000000002E-3</v>
      </c>
      <c r="AE27" s="46">
        <v>1.1207999999999999E-2</v>
      </c>
      <c r="AF27" s="46">
        <v>1.1105E-2</v>
      </c>
      <c r="AG27" s="46">
        <v>1.0194E-2</v>
      </c>
      <c r="AH27" s="46">
        <v>9.3419999999999996E-3</v>
      </c>
      <c r="AI27" s="46">
        <v>1.371E-2</v>
      </c>
      <c r="AJ27" s="46">
        <v>1.2035000000000001E-2</v>
      </c>
      <c r="AK27" s="46">
        <v>1.6050999999999999E-2</v>
      </c>
      <c r="AL27" s="46">
        <v>1.4119E-2</v>
      </c>
      <c r="AM27" s="46">
        <v>1.1620999999999999E-2</v>
      </c>
      <c r="AN27" s="46">
        <v>1.1788E-2</v>
      </c>
      <c r="AO27" s="46">
        <v>1.2644000000000001E-2</v>
      </c>
      <c r="AP27" s="46">
        <v>1.1573999999999999E-2</v>
      </c>
      <c r="AQ27" s="46">
        <v>1.1449000000000001E-2</v>
      </c>
      <c r="AR27" s="46">
        <v>1.0196E-2</v>
      </c>
      <c r="AS27" s="46">
        <v>9.7260000000000003E-3</v>
      </c>
      <c r="AT27" s="46">
        <v>1.15E-2</v>
      </c>
      <c r="AU27" s="46">
        <v>1.1617000000000001E-2</v>
      </c>
      <c r="AV27" s="46">
        <v>1.018E-2</v>
      </c>
      <c r="AW27" s="46">
        <v>1.0337000000000001E-2</v>
      </c>
    </row>
    <row r="28" spans="1:49" s="46" customFormat="1" x14ac:dyDescent="0.3">
      <c r="A28" s="46" t="s">
        <v>61</v>
      </c>
      <c r="B28" s="46">
        <v>2.013E-3</v>
      </c>
      <c r="C28" s="46">
        <v>1.7440000000000001E-3</v>
      </c>
      <c r="D28" s="46">
        <v>2.1649999999999998E-3</v>
      </c>
      <c r="E28" s="46">
        <v>2.591E-3</v>
      </c>
      <c r="F28" s="46">
        <v>2.6800000000000001E-3</v>
      </c>
      <c r="G28" s="46">
        <v>2.346E-3</v>
      </c>
      <c r="H28" s="46">
        <v>4.9109999999999996E-3</v>
      </c>
      <c r="I28" s="46">
        <v>2.1640000000000001E-3</v>
      </c>
      <c r="J28" s="46">
        <v>2.4160000000000002E-3</v>
      </c>
      <c r="K28" s="46">
        <v>6.7530000000000003E-3</v>
      </c>
      <c r="L28" s="46">
        <v>4.5139999999999998E-3</v>
      </c>
      <c r="M28" s="46">
        <v>6.1549999999999999E-3</v>
      </c>
      <c r="N28" s="46">
        <v>4.0309999999999999E-3</v>
      </c>
      <c r="O28" s="46">
        <v>2.813E-3</v>
      </c>
      <c r="P28" s="46">
        <v>5.2480000000000001E-3</v>
      </c>
      <c r="Q28" s="46">
        <v>2.6580000000000002E-3</v>
      </c>
      <c r="R28" s="46">
        <v>5.4660000000000004E-3</v>
      </c>
      <c r="S28" s="46">
        <v>7.7400000000000004E-3</v>
      </c>
      <c r="T28" s="46">
        <v>7.3540000000000003E-3</v>
      </c>
      <c r="U28" s="46">
        <v>6.4949999999999999E-3</v>
      </c>
      <c r="V28" s="46">
        <v>3.5969999999999999E-3</v>
      </c>
      <c r="W28" s="46">
        <v>2.9740000000000001E-3</v>
      </c>
      <c r="X28" s="46">
        <v>6.0829999999999999E-3</v>
      </c>
      <c r="Y28" s="46">
        <v>4.071E-3</v>
      </c>
      <c r="Z28" s="46">
        <v>8.1089999999999999E-3</v>
      </c>
      <c r="AA28" s="46">
        <v>5.9509999999999997E-3</v>
      </c>
      <c r="AB28" s="46">
        <v>5.8650000000000004E-3</v>
      </c>
      <c r="AC28" s="46">
        <v>3.5330000000000001E-3</v>
      </c>
      <c r="AD28" s="46">
        <v>2.7560000000000002E-3</v>
      </c>
      <c r="AE28" s="46">
        <v>4.5120000000000004E-3</v>
      </c>
      <c r="AF28" s="46">
        <v>5.4039999999999999E-3</v>
      </c>
      <c r="AG28" s="46">
        <v>1.8890000000000001E-3</v>
      </c>
      <c r="AH28" s="46">
        <v>4.516E-3</v>
      </c>
      <c r="AI28" s="46">
        <v>2.699E-3</v>
      </c>
      <c r="AJ28" s="46">
        <v>4.3740000000000003E-3</v>
      </c>
      <c r="AK28" s="46">
        <v>6.8729999999999998E-3</v>
      </c>
      <c r="AL28" s="46">
        <v>4.4679999999999997E-3</v>
      </c>
      <c r="AM28" s="46">
        <v>5.764E-3</v>
      </c>
      <c r="AN28" s="46">
        <v>4.7369999999999999E-3</v>
      </c>
      <c r="AO28" s="46">
        <v>1.137E-2</v>
      </c>
      <c r="AP28" s="46">
        <v>5.032E-3</v>
      </c>
      <c r="AQ28" s="46">
        <v>5.1139999999999996E-3</v>
      </c>
      <c r="AR28" s="46">
        <v>3.6510000000000002E-3</v>
      </c>
      <c r="AS28" s="46">
        <v>1.7669999999999999E-3</v>
      </c>
      <c r="AT28" s="46">
        <v>7.4549999999999998E-3</v>
      </c>
      <c r="AU28" s="46">
        <v>2.7929999999999999E-3</v>
      </c>
      <c r="AV28" s="46">
        <v>2.7320000000000001E-3</v>
      </c>
      <c r="AW28" s="46">
        <v>8.0850000000000002E-3</v>
      </c>
    </row>
    <row r="29" spans="1:49" s="46" customFormat="1" x14ac:dyDescent="0.3">
      <c r="A29" s="46" t="s">
        <v>62</v>
      </c>
      <c r="B29" s="46">
        <v>4.5750000000000001E-3</v>
      </c>
      <c r="C29" s="46">
        <v>4.0549999999999996E-3</v>
      </c>
      <c r="D29" s="46">
        <v>5.1079999999999997E-3</v>
      </c>
      <c r="E29" s="46">
        <v>5.2119999999999996E-3</v>
      </c>
      <c r="F29" s="46">
        <v>5.5710000000000004E-3</v>
      </c>
      <c r="G29" s="46">
        <v>4.7889999999999999E-3</v>
      </c>
      <c r="H29" s="46">
        <v>6.594E-3</v>
      </c>
      <c r="I29" s="46">
        <v>4.8269999999999997E-3</v>
      </c>
      <c r="J29" s="46">
        <v>4.6719999999999999E-3</v>
      </c>
      <c r="K29" s="46">
        <v>6.8310000000000003E-3</v>
      </c>
      <c r="L29" s="46">
        <v>1.0671999999999999E-2</v>
      </c>
      <c r="M29" s="46">
        <v>1.0213E-2</v>
      </c>
      <c r="N29" s="46">
        <v>8.6920000000000001E-3</v>
      </c>
      <c r="O29" s="46">
        <v>6.7970000000000001E-3</v>
      </c>
      <c r="P29" s="46">
        <v>7.2179999999999996E-3</v>
      </c>
      <c r="Q29" s="46">
        <v>5.2909999999999997E-3</v>
      </c>
      <c r="R29" s="46">
        <v>7.979E-3</v>
      </c>
      <c r="S29" s="46">
        <v>8.1670000000000006E-3</v>
      </c>
      <c r="T29" s="46">
        <v>1.0593E-2</v>
      </c>
      <c r="U29" s="46">
        <v>1.6055E-2</v>
      </c>
      <c r="V29" s="46">
        <v>6.3010000000000002E-3</v>
      </c>
      <c r="W29" s="46">
        <v>6.8310000000000003E-3</v>
      </c>
      <c r="X29" s="46">
        <v>1.2215999999999999E-2</v>
      </c>
      <c r="Y29" s="46">
        <v>8.4220000000000007E-3</v>
      </c>
      <c r="Z29" s="46">
        <v>7.2579999999999997E-3</v>
      </c>
      <c r="AA29" s="46">
        <v>9.6939999999999995E-3</v>
      </c>
      <c r="AB29" s="46">
        <v>9.4859999999999996E-3</v>
      </c>
      <c r="AC29" s="46">
        <v>7.9129999999999999E-3</v>
      </c>
      <c r="AD29" s="46">
        <v>5.8929999999999998E-3</v>
      </c>
      <c r="AE29" s="46">
        <v>7.4079999999999997E-3</v>
      </c>
      <c r="AF29" s="46">
        <v>7.9399999999999991E-3</v>
      </c>
      <c r="AG29" s="46">
        <v>5.9909999999999998E-3</v>
      </c>
      <c r="AH29" s="46">
        <v>5.2129999999999998E-3</v>
      </c>
      <c r="AI29" s="46">
        <v>8.8780000000000005E-3</v>
      </c>
      <c r="AJ29" s="46">
        <v>8.3580000000000008E-3</v>
      </c>
      <c r="AK29" s="46">
        <v>1.2123E-2</v>
      </c>
      <c r="AL29" s="46">
        <v>1.0276E-2</v>
      </c>
      <c r="AM29" s="46">
        <v>7.5030000000000001E-3</v>
      </c>
      <c r="AN29" s="46">
        <v>8.2389999999999998E-3</v>
      </c>
      <c r="AO29" s="46">
        <v>8.6440000000000006E-3</v>
      </c>
      <c r="AP29" s="46">
        <v>6.7239999999999999E-3</v>
      </c>
      <c r="AQ29" s="46">
        <v>7.1040000000000001E-3</v>
      </c>
      <c r="AR29" s="46">
        <v>6.8430000000000001E-3</v>
      </c>
      <c r="AS29" s="46">
        <v>5.607E-3</v>
      </c>
      <c r="AT29" s="46">
        <v>8.2950000000000003E-3</v>
      </c>
      <c r="AU29" s="46">
        <v>6.8380000000000003E-3</v>
      </c>
      <c r="AV29" s="46">
        <v>6.0699999999999999E-3</v>
      </c>
      <c r="AW29" s="46">
        <v>6.8349999999999999E-3</v>
      </c>
    </row>
    <row r="30" spans="1:49" s="46" customFormat="1" x14ac:dyDescent="0.3">
      <c r="A30" s="46" t="s">
        <v>63</v>
      </c>
      <c r="B30" s="46">
        <v>1.1360000000000001E-3</v>
      </c>
      <c r="C30" s="46">
        <v>1.0679999999999999E-3</v>
      </c>
      <c r="D30" s="46">
        <v>1.9300000000000001E-3</v>
      </c>
      <c r="E30" s="46">
        <v>1.382E-3</v>
      </c>
      <c r="F30" s="46">
        <v>1.97E-3</v>
      </c>
      <c r="G30" s="46">
        <v>1.799E-3</v>
      </c>
      <c r="H30" s="46">
        <v>5.2220000000000001E-3</v>
      </c>
      <c r="I30" s="46">
        <v>1.9959999999999999E-3</v>
      </c>
      <c r="J30" s="46">
        <v>1.946E-3</v>
      </c>
      <c r="K30" s="46">
        <v>6.4130000000000003E-3</v>
      </c>
      <c r="L30" s="46">
        <v>4.6109999999999996E-3</v>
      </c>
      <c r="M30" s="46">
        <v>5.9119999999999997E-3</v>
      </c>
      <c r="N30" s="46">
        <v>4.5100000000000001E-3</v>
      </c>
      <c r="O30" s="46">
        <v>1.9499999999999999E-3</v>
      </c>
      <c r="P30" s="46">
        <v>5.1529999999999996E-3</v>
      </c>
      <c r="Q30" s="46">
        <v>2.049E-3</v>
      </c>
      <c r="R30" s="46">
        <v>5.4739999999999997E-3</v>
      </c>
      <c r="S30" s="46">
        <v>7.7130000000000002E-3</v>
      </c>
      <c r="T30" s="46">
        <v>7.4019999999999997E-3</v>
      </c>
      <c r="U30" s="46">
        <v>6.9309999999999997E-3</v>
      </c>
      <c r="V30" s="46">
        <v>2.941E-3</v>
      </c>
      <c r="W30" s="46">
        <v>2.5500000000000002E-3</v>
      </c>
      <c r="X30" s="46">
        <v>6.4440000000000001E-3</v>
      </c>
      <c r="Y30" s="46">
        <v>3.921E-3</v>
      </c>
      <c r="Z30" s="46">
        <v>9.0650000000000001E-3</v>
      </c>
      <c r="AA30" s="46">
        <v>6.1069999999999996E-3</v>
      </c>
      <c r="AB30" s="46">
        <v>5.9560000000000004E-3</v>
      </c>
      <c r="AC30" s="46">
        <v>3.392E-3</v>
      </c>
      <c r="AD30" s="46">
        <v>2.3779999999999999E-3</v>
      </c>
      <c r="AE30" s="46">
        <v>4.5319999999999996E-3</v>
      </c>
      <c r="AF30" s="46">
        <v>5.6969999999999998E-3</v>
      </c>
      <c r="AG30" s="46">
        <v>1.944E-3</v>
      </c>
      <c r="AH30" s="46">
        <v>3.5869999999999999E-3</v>
      </c>
      <c r="AI30" s="46">
        <v>2.1689999999999999E-3</v>
      </c>
      <c r="AJ30" s="46">
        <v>3.5739999999999999E-3</v>
      </c>
      <c r="AK30" s="46">
        <v>7.1590000000000004E-3</v>
      </c>
      <c r="AL30" s="46">
        <v>4.5710000000000004E-3</v>
      </c>
      <c r="AM30" s="46">
        <v>5.757E-3</v>
      </c>
      <c r="AN30" s="46">
        <v>4.3600000000000002E-3</v>
      </c>
      <c r="AO30" s="46">
        <v>1.2388E-2</v>
      </c>
      <c r="AP30" s="46">
        <v>4.2550000000000001E-3</v>
      </c>
      <c r="AQ30" s="46">
        <v>4.7169999999999998E-3</v>
      </c>
      <c r="AR30" s="46">
        <v>3.9630000000000004E-3</v>
      </c>
      <c r="AS30" s="46">
        <v>1.379E-3</v>
      </c>
      <c r="AT30" s="46">
        <v>7.5779999999999997E-3</v>
      </c>
      <c r="AU30" s="46">
        <v>2.5590000000000001E-3</v>
      </c>
      <c r="AV30" s="46">
        <v>2.7030000000000001E-3</v>
      </c>
      <c r="AW30" s="46">
        <v>8.3239999999999998E-3</v>
      </c>
    </row>
    <row r="31" spans="1:49" s="46" customFormat="1" x14ac:dyDescent="0.3">
      <c r="A31" s="46" t="s">
        <v>64</v>
      </c>
      <c r="B31" s="46">
        <v>35.817256999999998</v>
      </c>
      <c r="C31" s="46">
        <v>15.196676999999999</v>
      </c>
      <c r="D31" s="46">
        <v>20.876739000000001</v>
      </c>
      <c r="E31" s="46">
        <v>17.56345</v>
      </c>
      <c r="F31" s="46">
        <v>17.421215</v>
      </c>
      <c r="G31" s="46">
        <v>18.13889</v>
      </c>
      <c r="H31" s="46">
        <v>20.641603</v>
      </c>
      <c r="I31" s="46">
        <v>22.245498000000001</v>
      </c>
      <c r="J31" s="46">
        <v>24.178813999999999</v>
      </c>
      <c r="K31" s="46">
        <v>18.849995</v>
      </c>
      <c r="L31" s="46">
        <v>12.685864</v>
      </c>
      <c r="M31" s="46">
        <v>18.50226</v>
      </c>
      <c r="N31" s="46">
        <v>14.537197000000001</v>
      </c>
      <c r="O31" s="46">
        <v>11.79867</v>
      </c>
      <c r="P31" s="46">
        <v>21.517682000000001</v>
      </c>
      <c r="Q31" s="46">
        <v>22.152874000000001</v>
      </c>
      <c r="R31" s="46">
        <v>50.576566999999997</v>
      </c>
      <c r="S31" s="46">
        <v>19.373944000000002</v>
      </c>
      <c r="T31" s="46">
        <v>26.054207999999999</v>
      </c>
      <c r="U31" s="46">
        <v>26.218767</v>
      </c>
      <c r="V31" s="46">
        <v>30.158218000000002</v>
      </c>
      <c r="W31" s="46">
        <v>22.944098</v>
      </c>
      <c r="X31" s="46">
        <v>15.182585</v>
      </c>
      <c r="Y31" s="46">
        <v>21.307905000000002</v>
      </c>
      <c r="Z31" s="46">
        <v>50.215305000000001</v>
      </c>
      <c r="AA31" s="46">
        <v>35.698791999999997</v>
      </c>
      <c r="AB31" s="46">
        <v>24.994747</v>
      </c>
      <c r="AC31" s="46">
        <v>23.321057</v>
      </c>
      <c r="AD31" s="46">
        <v>35.697575000000001</v>
      </c>
      <c r="AE31" s="46">
        <v>19.517021</v>
      </c>
      <c r="AF31" s="46">
        <v>27.266310000000001</v>
      </c>
      <c r="AG31" s="46">
        <v>35.250588999999998</v>
      </c>
      <c r="AH31" s="46">
        <v>25.504082</v>
      </c>
      <c r="AI31" s="46">
        <v>15.995032</v>
      </c>
      <c r="AJ31" s="46">
        <v>16.819072999999999</v>
      </c>
      <c r="AK31" s="46">
        <v>18.730526999999999</v>
      </c>
      <c r="AL31" s="46">
        <v>20.002596</v>
      </c>
      <c r="AM31" s="46">
        <v>21.46312</v>
      </c>
      <c r="AN31" s="46">
        <v>16.603691999999999</v>
      </c>
      <c r="AO31" s="46">
        <v>35.598993</v>
      </c>
      <c r="AP31" s="46">
        <v>55.549242999999997</v>
      </c>
      <c r="AQ31" s="46">
        <v>25.040911000000001</v>
      </c>
      <c r="AR31" s="46">
        <v>18.681978999999998</v>
      </c>
      <c r="AS31" s="46">
        <v>20.698014000000001</v>
      </c>
      <c r="AT31" s="46">
        <v>28.278621000000001</v>
      </c>
      <c r="AU31" s="46">
        <v>30.318757999999999</v>
      </c>
      <c r="AV31" s="46">
        <v>23.278241000000001</v>
      </c>
      <c r="AW31" s="46">
        <v>22.556681999999999</v>
      </c>
    </row>
    <row r="32" spans="1:49" s="46" customFormat="1" x14ac:dyDescent="0.3">
      <c r="A32" s="46" t="s">
        <v>65</v>
      </c>
      <c r="B32" s="46">
        <v>13.799737</v>
      </c>
      <c r="C32" s="46">
        <v>0.295956</v>
      </c>
      <c r="D32" s="46">
        <v>1.584425</v>
      </c>
      <c r="E32" s="46">
        <v>2.376871</v>
      </c>
      <c r="F32" s="46">
        <v>1.173497</v>
      </c>
      <c r="G32" s="46">
        <v>0.680593</v>
      </c>
      <c r="H32" s="46">
        <v>3.7095549999999999</v>
      </c>
      <c r="I32" s="46">
        <v>7.0864649999999996</v>
      </c>
      <c r="J32" s="46">
        <v>1.2344269999999999</v>
      </c>
      <c r="K32" s="46">
        <v>4.2698260000000001</v>
      </c>
      <c r="L32" s="46">
        <v>3.279061</v>
      </c>
      <c r="M32" s="46">
        <v>4.6502970000000001</v>
      </c>
      <c r="N32" s="46">
        <v>3.064244</v>
      </c>
      <c r="O32" s="46">
        <v>2.3448920000000002</v>
      </c>
      <c r="P32" s="46">
        <v>4.2138710000000001</v>
      </c>
      <c r="Q32" s="46">
        <v>1.434707</v>
      </c>
      <c r="R32" s="46">
        <v>14.391629999999999</v>
      </c>
      <c r="S32" s="46">
        <v>3.569877</v>
      </c>
      <c r="T32" s="46">
        <v>9.3756500000000003</v>
      </c>
      <c r="U32" s="46">
        <v>11.190431999999999</v>
      </c>
      <c r="V32" s="46">
        <v>6.2202710000000003</v>
      </c>
      <c r="W32" s="46">
        <v>3.4897279999999999</v>
      </c>
      <c r="X32" s="46">
        <v>5.2386359999999996</v>
      </c>
      <c r="Y32" s="46">
        <v>9.3048090000000006</v>
      </c>
      <c r="Z32" s="46">
        <v>13.396947000000001</v>
      </c>
      <c r="AA32" s="46">
        <v>15.718232</v>
      </c>
      <c r="AB32" s="46">
        <v>6.4250740000000004</v>
      </c>
      <c r="AC32" s="46">
        <v>4.7117990000000001</v>
      </c>
      <c r="AD32" s="46">
        <v>5.0578820000000002</v>
      </c>
      <c r="AE32" s="46">
        <v>4.1059749999999999</v>
      </c>
      <c r="AF32" s="46">
        <v>7.1409140000000004</v>
      </c>
      <c r="AG32" s="46">
        <v>5.0376760000000003</v>
      </c>
      <c r="AH32" s="46">
        <v>2.798978</v>
      </c>
      <c r="AI32" s="46">
        <v>2.0200339999999999</v>
      </c>
      <c r="AJ32" s="46">
        <v>2.90659</v>
      </c>
      <c r="AK32" s="46">
        <v>5.2160380000000002</v>
      </c>
      <c r="AL32" s="46">
        <v>6.2200490000000004</v>
      </c>
      <c r="AM32" s="46">
        <v>8.3884129999999999</v>
      </c>
      <c r="AN32" s="46">
        <v>1.497355</v>
      </c>
      <c r="AO32" s="46">
        <v>11.218159999999999</v>
      </c>
      <c r="AP32" s="46">
        <v>26.516504999999999</v>
      </c>
      <c r="AQ32" s="46">
        <v>5.1549339999999999</v>
      </c>
      <c r="AR32" s="46">
        <v>1.9906950000000001</v>
      </c>
      <c r="AS32" s="46">
        <v>1.4370620000000001</v>
      </c>
      <c r="AT32" s="46">
        <v>4.4805529999999996</v>
      </c>
      <c r="AU32" s="46">
        <v>6.1733820000000001</v>
      </c>
      <c r="AV32" s="46">
        <v>2.6910880000000001</v>
      </c>
      <c r="AW32" s="46">
        <v>2.6163660000000002</v>
      </c>
    </row>
    <row r="33" spans="1:49" s="46" customFormat="1" x14ac:dyDescent="0.3">
      <c r="A33" s="46" t="s">
        <v>66</v>
      </c>
      <c r="B33" s="46">
        <v>3.0703000000000001E-2</v>
      </c>
      <c r="C33" s="46">
        <v>6.5963999999999995E-2</v>
      </c>
      <c r="D33" s="46">
        <v>4.6302000000000003E-2</v>
      </c>
      <c r="E33" s="46">
        <v>5.8999999999999997E-2</v>
      </c>
      <c r="F33" s="46">
        <v>5.7194000000000002E-2</v>
      </c>
      <c r="G33" s="46">
        <v>5.4427000000000003E-2</v>
      </c>
      <c r="H33" s="46">
        <v>4.8619999999999997E-2</v>
      </c>
      <c r="I33" s="46">
        <v>4.7474000000000002E-2</v>
      </c>
      <c r="J33" s="46">
        <v>4.0259999999999997E-2</v>
      </c>
      <c r="K33" s="46">
        <v>5.7134999999999998E-2</v>
      </c>
      <c r="L33" s="46">
        <v>8.8905999999999999E-2</v>
      </c>
      <c r="M33" s="46">
        <v>5.8958000000000003E-2</v>
      </c>
      <c r="N33" s="46">
        <v>7.2681999999999997E-2</v>
      </c>
      <c r="O33" s="46">
        <v>0.09</v>
      </c>
      <c r="P33" s="46">
        <v>4.7629999999999999E-2</v>
      </c>
      <c r="Q33" s="46">
        <v>4.4166999999999998E-2</v>
      </c>
      <c r="R33" s="46">
        <v>2.1926999999999999E-2</v>
      </c>
      <c r="S33" s="46">
        <v>4.9818000000000001E-2</v>
      </c>
      <c r="T33" s="46">
        <v>4.7161000000000002E-2</v>
      </c>
      <c r="U33" s="46">
        <v>4.9036000000000003E-2</v>
      </c>
      <c r="V33" s="46">
        <v>3.3151E-2</v>
      </c>
      <c r="W33" s="46">
        <v>4.4452999999999999E-2</v>
      </c>
      <c r="X33" s="46">
        <v>7.9375000000000001E-2</v>
      </c>
      <c r="Y33" s="46">
        <v>4.6071000000000001E-2</v>
      </c>
      <c r="Z33" s="46">
        <v>2.1693E-2</v>
      </c>
      <c r="AA33" s="46">
        <v>3.6510000000000001E-2</v>
      </c>
      <c r="AB33" s="46">
        <v>4.2214000000000002E-2</v>
      </c>
      <c r="AC33" s="46">
        <v>4.4297000000000003E-2</v>
      </c>
      <c r="AD33" s="46">
        <v>2.7448E-2</v>
      </c>
      <c r="AE33" s="46">
        <v>5.2443999999999998E-2</v>
      </c>
      <c r="AF33" s="46">
        <v>3.9349000000000002E-2</v>
      </c>
      <c r="AG33" s="46">
        <v>2.8827999999999999E-2</v>
      </c>
      <c r="AH33" s="46">
        <v>3.9192999999999999E-2</v>
      </c>
      <c r="AI33" s="46">
        <v>6.2292E-2</v>
      </c>
      <c r="AJ33" s="46">
        <v>6.1094000000000002E-2</v>
      </c>
      <c r="AK33" s="46">
        <v>5.8384999999999999E-2</v>
      </c>
      <c r="AL33" s="46">
        <v>6.6224000000000005E-2</v>
      </c>
      <c r="AM33" s="46">
        <v>5.7630000000000001E-2</v>
      </c>
      <c r="AN33" s="46">
        <v>5.6718999999999999E-2</v>
      </c>
      <c r="AO33" s="46">
        <v>3.5285999999999998E-2</v>
      </c>
      <c r="AP33" s="46">
        <v>2.2109E-2</v>
      </c>
      <c r="AQ33" s="46">
        <v>3.9817999999999999E-2</v>
      </c>
      <c r="AR33" s="46">
        <v>5.2865000000000002E-2</v>
      </c>
      <c r="AS33" s="46">
        <v>4.8150999999999999E-2</v>
      </c>
      <c r="AT33" s="46">
        <v>3.6589000000000003E-2</v>
      </c>
      <c r="AU33" s="46">
        <v>3.6249999999999998E-2</v>
      </c>
      <c r="AV33" s="46">
        <v>4.2994999999999998E-2</v>
      </c>
      <c r="AW33" s="46">
        <v>4.1093999999999999E-2</v>
      </c>
    </row>
    <row r="34" spans="1:49" s="46" customFormat="1" x14ac:dyDescent="0.3">
      <c r="A34" s="46" t="s">
        <v>67</v>
      </c>
      <c r="B34" s="46">
        <v>8.7180000000000001E-3</v>
      </c>
      <c r="C34" s="46">
        <v>1.3240000000000001E-3</v>
      </c>
      <c r="D34" s="46">
        <v>3.4619999999999998E-3</v>
      </c>
      <c r="E34" s="46">
        <v>1.3679999999999999E-2</v>
      </c>
      <c r="F34" s="46">
        <v>4.431E-3</v>
      </c>
      <c r="G34" s="46">
        <v>2.124E-3</v>
      </c>
      <c r="H34" s="46">
        <v>1.5068E-2</v>
      </c>
      <c r="I34" s="46">
        <v>1.2165E-2</v>
      </c>
      <c r="J34" s="46">
        <v>2.0799999999999998E-3</v>
      </c>
      <c r="K34" s="46">
        <v>2.6047000000000001E-2</v>
      </c>
      <c r="L34" s="46">
        <v>4.5064E-2</v>
      </c>
      <c r="M34" s="46">
        <v>2.2530000000000001E-2</v>
      </c>
      <c r="N34" s="46">
        <v>2.1770999999999999E-2</v>
      </c>
      <c r="O34" s="46">
        <v>3.2766999999999998E-2</v>
      </c>
      <c r="P34" s="46">
        <v>9.9419999999999994E-3</v>
      </c>
      <c r="Q34" s="46">
        <v>3.199E-3</v>
      </c>
      <c r="R34" s="46">
        <v>1.2271000000000001E-2</v>
      </c>
      <c r="S34" s="46">
        <v>1.4973999999999999E-2</v>
      </c>
      <c r="T34" s="46">
        <v>3.4396999999999997E-2</v>
      </c>
      <c r="U34" s="46">
        <v>4.3253E-2</v>
      </c>
      <c r="V34" s="46">
        <v>1.1721000000000001E-2</v>
      </c>
      <c r="W34" s="46">
        <v>7.077E-3</v>
      </c>
      <c r="X34" s="46">
        <v>7.9313999999999996E-2</v>
      </c>
      <c r="Y34" s="46">
        <v>1.7083999999999998E-2</v>
      </c>
      <c r="Z34" s="46">
        <v>9.4020000000000006E-3</v>
      </c>
      <c r="AA34" s="46">
        <v>2.2693999999999999E-2</v>
      </c>
      <c r="AB34" s="46">
        <v>1.158E-2</v>
      </c>
      <c r="AC34" s="46">
        <v>1.7024000000000001E-2</v>
      </c>
      <c r="AD34" s="46">
        <v>3.6380000000000002E-3</v>
      </c>
      <c r="AE34" s="46">
        <v>1.4257000000000001E-2</v>
      </c>
      <c r="AF34" s="46">
        <v>2.3171000000000001E-2</v>
      </c>
      <c r="AG34" s="46">
        <v>3.5850000000000001E-3</v>
      </c>
      <c r="AH34" s="46">
        <v>4.6680000000000003E-3</v>
      </c>
      <c r="AI34" s="46">
        <v>7.698E-3</v>
      </c>
      <c r="AJ34" s="46">
        <v>1.2208999999999999E-2</v>
      </c>
      <c r="AK34" s="46">
        <v>1.9261E-2</v>
      </c>
      <c r="AL34" s="46">
        <v>7.0375999999999994E-2</v>
      </c>
      <c r="AM34" s="46">
        <v>3.4960999999999999E-2</v>
      </c>
      <c r="AN34" s="46">
        <v>5.3049999999999998E-3</v>
      </c>
      <c r="AO34" s="46">
        <v>3.4525E-2</v>
      </c>
      <c r="AP34" s="46">
        <v>9.2910000000000006E-3</v>
      </c>
      <c r="AQ34" s="46">
        <v>8.1550000000000008E-3</v>
      </c>
      <c r="AR34" s="46">
        <v>6.94E-3</v>
      </c>
      <c r="AS34" s="46">
        <v>3.5349999999999999E-3</v>
      </c>
      <c r="AT34" s="46">
        <v>7.8340000000000007E-3</v>
      </c>
      <c r="AU34" s="46">
        <v>1.7423999999999999E-2</v>
      </c>
      <c r="AV34" s="46">
        <v>5.3709999999999999E-3</v>
      </c>
      <c r="AW34" s="46">
        <v>6.4739999999999997E-3</v>
      </c>
    </row>
    <row r="35" spans="1:49" s="46" customFormat="1" x14ac:dyDescent="0.3">
      <c r="A35" s="46" t="s">
        <v>68</v>
      </c>
      <c r="B35" s="46">
        <v>1.7060519999999999</v>
      </c>
      <c r="C35" s="46">
        <v>0.51599300000000003</v>
      </c>
      <c r="D35" s="46">
        <v>0.89422999999999997</v>
      </c>
      <c r="E35" s="46">
        <v>0.73308899999999999</v>
      </c>
      <c r="F35" s="46">
        <v>0.51580300000000001</v>
      </c>
      <c r="G35" s="46">
        <v>0.47222399999999998</v>
      </c>
      <c r="H35" s="46">
        <v>0.73411300000000002</v>
      </c>
      <c r="I35" s="46">
        <v>0.79397700000000004</v>
      </c>
      <c r="J35" s="46">
        <v>0.72724699999999998</v>
      </c>
      <c r="K35" s="46">
        <v>0.96297299999999997</v>
      </c>
      <c r="L35" s="46">
        <v>0.74589700000000003</v>
      </c>
      <c r="M35" s="46">
        <v>1.1642889999999999</v>
      </c>
      <c r="N35" s="46">
        <v>0.84833499999999995</v>
      </c>
      <c r="O35" s="46">
        <v>0.64917000000000002</v>
      </c>
      <c r="P35" s="46">
        <v>1.0918000000000001</v>
      </c>
      <c r="Q35" s="46">
        <v>0.60464499999999999</v>
      </c>
      <c r="R35" s="46">
        <v>0.87293100000000001</v>
      </c>
      <c r="S35" s="46">
        <v>0.83155999999999997</v>
      </c>
      <c r="T35" s="46">
        <v>0.90630699999999997</v>
      </c>
      <c r="U35" s="46">
        <v>0.694442</v>
      </c>
      <c r="V35" s="46">
        <v>0.96659300000000004</v>
      </c>
      <c r="W35" s="46">
        <v>0.87573500000000004</v>
      </c>
      <c r="X35" s="46">
        <v>0.79741300000000004</v>
      </c>
      <c r="Y35" s="46">
        <v>0.54550299999999996</v>
      </c>
      <c r="Z35" s="46">
        <v>0.91417999999999999</v>
      </c>
      <c r="AA35" s="46">
        <v>1.1304110000000001</v>
      </c>
      <c r="AB35" s="46">
        <v>0.94805499999999998</v>
      </c>
      <c r="AC35" s="46">
        <v>0.87680599999999997</v>
      </c>
      <c r="AD35" s="46">
        <v>1.705417</v>
      </c>
      <c r="AE35" s="46">
        <v>1.243071</v>
      </c>
      <c r="AF35" s="46">
        <v>1.101602</v>
      </c>
      <c r="AG35" s="46">
        <v>1.5513459999999999</v>
      </c>
      <c r="AH35" s="46">
        <v>0.84258999999999995</v>
      </c>
      <c r="AI35" s="46">
        <v>0.54335</v>
      </c>
      <c r="AJ35" s="46">
        <v>0.762104</v>
      </c>
      <c r="AK35" s="46">
        <v>0.95045000000000002</v>
      </c>
      <c r="AL35" s="46">
        <v>0.60060100000000005</v>
      </c>
      <c r="AM35" s="46">
        <v>0.95231900000000003</v>
      </c>
      <c r="AN35" s="46">
        <v>0.47862100000000002</v>
      </c>
      <c r="AO35" s="46">
        <v>1.488842</v>
      </c>
      <c r="AP35" s="46">
        <v>1.4692000000000001</v>
      </c>
      <c r="AQ35" s="46">
        <v>1.097772</v>
      </c>
      <c r="AR35" s="46">
        <v>0.49413200000000002</v>
      </c>
      <c r="AS35" s="46">
        <v>1.5573239999999999</v>
      </c>
      <c r="AT35" s="46">
        <v>0.94798800000000005</v>
      </c>
      <c r="AU35" s="46">
        <v>1.5574170000000001</v>
      </c>
      <c r="AV35" s="46">
        <v>1.003069</v>
      </c>
      <c r="AW35" s="46">
        <v>0.73249399999999998</v>
      </c>
    </row>
    <row r="36" spans="1:49" s="46" customFormat="1" x14ac:dyDescent="0.3">
      <c r="A36" s="46" t="s">
        <v>69</v>
      </c>
      <c r="B36" s="46">
        <v>0.61227900000000002</v>
      </c>
      <c r="C36" s="46">
        <v>0.24424699999999999</v>
      </c>
      <c r="D36" s="46">
        <v>0.31345099999999998</v>
      </c>
      <c r="E36" s="46">
        <v>0.20622699999999999</v>
      </c>
      <c r="F36" s="46">
        <v>0.20822599999999999</v>
      </c>
      <c r="G36" s="46">
        <v>0.13304099999999999</v>
      </c>
      <c r="H36" s="46">
        <v>0.242816</v>
      </c>
      <c r="I36" s="46">
        <v>0.26257999999999998</v>
      </c>
      <c r="J36" s="46">
        <v>0.37533899999999998</v>
      </c>
      <c r="K36" s="46">
        <v>0.36647999999999997</v>
      </c>
      <c r="L36" s="46">
        <v>0.47452100000000003</v>
      </c>
      <c r="M36" s="46">
        <v>0.47196500000000002</v>
      </c>
      <c r="N36" s="46">
        <v>0.36582700000000001</v>
      </c>
      <c r="O36" s="46">
        <v>0.18737100000000001</v>
      </c>
      <c r="P36" s="46">
        <v>0.55658099999999999</v>
      </c>
      <c r="Q36" s="46">
        <v>0.243612</v>
      </c>
      <c r="R36" s="46">
        <v>0.57656300000000005</v>
      </c>
      <c r="S36" s="46">
        <v>0.40580300000000002</v>
      </c>
      <c r="T36" s="46">
        <v>0.512042</v>
      </c>
      <c r="U36" s="46">
        <v>0.27465200000000001</v>
      </c>
      <c r="V36" s="46">
        <v>0.69261300000000003</v>
      </c>
      <c r="W36" s="46">
        <v>0.410049</v>
      </c>
      <c r="X36" s="46">
        <v>0.33808199999999999</v>
      </c>
      <c r="Y36" s="46">
        <v>0.18455299999999999</v>
      </c>
      <c r="Z36" s="46">
        <v>0.25017499999999998</v>
      </c>
      <c r="AA36" s="46">
        <v>0.64020999999999995</v>
      </c>
      <c r="AB36" s="46">
        <v>0.33796700000000002</v>
      </c>
      <c r="AC36" s="46">
        <v>0.73329</v>
      </c>
      <c r="AD36" s="46">
        <v>1.339081</v>
      </c>
      <c r="AE36" s="46">
        <v>0.915524</v>
      </c>
      <c r="AF36" s="46">
        <v>1.050135</v>
      </c>
      <c r="AG36" s="46">
        <v>0.78773400000000005</v>
      </c>
      <c r="AH36" s="46">
        <v>0.26704899999999998</v>
      </c>
      <c r="AI36" s="46">
        <v>0.16361200000000001</v>
      </c>
      <c r="AJ36" s="46">
        <v>0.248585</v>
      </c>
      <c r="AK36" s="46">
        <v>0.42819699999999999</v>
      </c>
      <c r="AL36" s="46">
        <v>0.187504</v>
      </c>
      <c r="AM36" s="46">
        <v>0.24551999999999999</v>
      </c>
      <c r="AN36" s="46">
        <v>0.17186299999999999</v>
      </c>
      <c r="AO36" s="46">
        <v>0.49640000000000001</v>
      </c>
      <c r="AP36" s="46">
        <v>0.88463999999999998</v>
      </c>
      <c r="AQ36" s="46">
        <v>0.48112100000000002</v>
      </c>
      <c r="AR36" s="46">
        <v>0.148891</v>
      </c>
      <c r="AS36" s="46">
        <v>0.57204900000000003</v>
      </c>
      <c r="AT36" s="46">
        <v>0.42933199999999999</v>
      </c>
      <c r="AU36" s="46">
        <v>0.566917</v>
      </c>
      <c r="AV36" s="46">
        <v>0.46720299999999998</v>
      </c>
      <c r="AW36" s="46">
        <v>0.25076399999999999</v>
      </c>
    </row>
    <row r="37" spans="1:49" s="46" customFormat="1" x14ac:dyDescent="0.3">
      <c r="A37" s="46" t="s">
        <v>70</v>
      </c>
      <c r="B37" s="46">
        <v>1.5063690000000001</v>
      </c>
      <c r="C37" s="46">
        <v>0.83665800000000001</v>
      </c>
      <c r="D37" s="46">
        <v>1.6791910000000001</v>
      </c>
      <c r="E37" s="46">
        <v>1.1636960000000001</v>
      </c>
      <c r="F37" s="46">
        <v>0.91806600000000005</v>
      </c>
      <c r="G37" s="46">
        <v>1.1846719999999999</v>
      </c>
      <c r="H37" s="46">
        <v>1.7470479999999999</v>
      </c>
      <c r="I37" s="46">
        <v>1.155594</v>
      </c>
      <c r="J37" s="46">
        <v>1.4735830000000001</v>
      </c>
      <c r="K37" s="46">
        <v>1.2550349999999999</v>
      </c>
      <c r="L37" s="46">
        <v>1.2025220000000001</v>
      </c>
      <c r="M37" s="46">
        <v>1.5381180000000001</v>
      </c>
      <c r="N37" s="46">
        <v>1.395985</v>
      </c>
      <c r="O37" s="46">
        <v>1.1549419999999999</v>
      </c>
      <c r="P37" s="46">
        <v>1.436984</v>
      </c>
      <c r="Q37" s="46">
        <v>1.5194700000000001</v>
      </c>
      <c r="R37" s="46">
        <v>1.2430779999999999</v>
      </c>
      <c r="S37" s="46">
        <v>1.640582</v>
      </c>
      <c r="T37" s="46">
        <v>1.536294</v>
      </c>
      <c r="U37" s="46">
        <v>1.255854</v>
      </c>
      <c r="V37" s="46">
        <v>1.625821</v>
      </c>
      <c r="W37" s="46">
        <v>1.6687110000000001</v>
      </c>
      <c r="X37" s="46">
        <v>2.034732</v>
      </c>
      <c r="Y37" s="46">
        <v>1.3861319999999999</v>
      </c>
      <c r="Z37" s="46">
        <v>1.4875320000000001</v>
      </c>
      <c r="AA37" s="46">
        <v>1.304225</v>
      </c>
      <c r="AB37" s="46">
        <v>1.929268</v>
      </c>
      <c r="AC37" s="46">
        <v>1.6104590000000001</v>
      </c>
      <c r="AD37" s="46">
        <v>1.618295</v>
      </c>
      <c r="AE37" s="46">
        <v>1.3672839999999999</v>
      </c>
      <c r="AF37" s="46">
        <v>2.0808070000000001</v>
      </c>
      <c r="AG37" s="46">
        <v>1.6739599999999999</v>
      </c>
      <c r="AH37" s="46">
        <v>1.3787469999999999</v>
      </c>
      <c r="AI37" s="46">
        <v>2.1695519999999999</v>
      </c>
      <c r="AJ37" s="46">
        <v>1.749851</v>
      </c>
      <c r="AK37" s="46">
        <v>1.313391</v>
      </c>
      <c r="AL37" s="46">
        <v>1.1735279999999999</v>
      </c>
      <c r="AM37" s="46">
        <v>1.3596140000000001</v>
      </c>
      <c r="AN37" s="46">
        <v>1.774691</v>
      </c>
      <c r="AO37" s="46">
        <v>1.313653</v>
      </c>
      <c r="AP37" s="46">
        <v>1.503325</v>
      </c>
      <c r="AQ37" s="46">
        <v>0.96769499999999997</v>
      </c>
      <c r="AR37" s="46">
        <v>0.90482099999999999</v>
      </c>
      <c r="AS37" s="46">
        <v>1.12842</v>
      </c>
      <c r="AT37" s="46">
        <v>1.334138</v>
      </c>
      <c r="AU37" s="46">
        <v>1.2799389999999999</v>
      </c>
      <c r="AV37" s="46">
        <v>1.4243239999999999</v>
      </c>
      <c r="AW37" s="46">
        <v>1.1763399999999999</v>
      </c>
    </row>
    <row r="38" spans="1:49" s="46" customFormat="1" x14ac:dyDescent="0.3">
      <c r="A38" s="46" t="s">
        <v>71</v>
      </c>
      <c r="B38" s="46">
        <v>0.35090300000000002</v>
      </c>
      <c r="C38" s="46">
        <v>1.418E-2</v>
      </c>
      <c r="D38" s="46">
        <v>9.6321000000000004E-2</v>
      </c>
      <c r="E38" s="46">
        <v>3.6075999999999997E-2</v>
      </c>
      <c r="F38" s="46">
        <v>5.7911999999999998E-2</v>
      </c>
      <c r="G38" s="46">
        <v>3.6082999999999997E-2</v>
      </c>
      <c r="H38" s="46">
        <v>0.22273200000000001</v>
      </c>
      <c r="I38" s="46">
        <v>0.28647600000000001</v>
      </c>
      <c r="J38" s="46">
        <v>7.0650000000000004E-2</v>
      </c>
      <c r="K38" s="46">
        <v>0.15068000000000001</v>
      </c>
      <c r="L38" s="46">
        <v>0.11457199999999999</v>
      </c>
      <c r="M38" s="46">
        <v>0.16047700000000001</v>
      </c>
      <c r="N38" s="46">
        <v>8.8901999999999995E-2</v>
      </c>
      <c r="O38" s="46">
        <v>0.109649</v>
      </c>
      <c r="P38" s="46">
        <v>0.11974799999999999</v>
      </c>
      <c r="Q38" s="46">
        <v>9.5424999999999996E-2</v>
      </c>
      <c r="R38" s="46">
        <v>0.20933599999999999</v>
      </c>
      <c r="S38" s="46">
        <v>0.13954900000000001</v>
      </c>
      <c r="T38" s="46">
        <v>0.30568699999999999</v>
      </c>
      <c r="U38" s="46">
        <v>0.16057199999999999</v>
      </c>
      <c r="V38" s="46">
        <v>0.14072499999999999</v>
      </c>
      <c r="W38" s="46">
        <v>9.2504000000000003E-2</v>
      </c>
      <c r="X38" s="46">
        <v>0.34567999999999999</v>
      </c>
      <c r="Y38" s="46">
        <v>0.14272899999999999</v>
      </c>
      <c r="Z38" s="46">
        <v>0.239537</v>
      </c>
      <c r="AA38" s="46">
        <v>0.239514</v>
      </c>
      <c r="AB38" s="46">
        <v>0.13323699999999999</v>
      </c>
      <c r="AC38" s="46">
        <v>0.104626</v>
      </c>
      <c r="AD38" s="46">
        <v>0.13980600000000001</v>
      </c>
      <c r="AE38" s="46">
        <v>0.13871</v>
      </c>
      <c r="AF38" s="46">
        <v>0.323162</v>
      </c>
      <c r="AG38" s="46">
        <v>0.146123</v>
      </c>
      <c r="AH38" s="46">
        <v>0.10575</v>
      </c>
      <c r="AI38" s="46">
        <v>0.117732</v>
      </c>
      <c r="AJ38" s="46">
        <v>0.126557</v>
      </c>
      <c r="AK38" s="46">
        <v>0.1203</v>
      </c>
      <c r="AL38" s="46">
        <v>7.4358999999999995E-2</v>
      </c>
      <c r="AM38" s="46">
        <v>0.27735100000000001</v>
      </c>
      <c r="AN38" s="46">
        <v>0.103172</v>
      </c>
      <c r="AO38" s="46">
        <v>0.191915</v>
      </c>
      <c r="AP38" s="46">
        <v>0.48604900000000001</v>
      </c>
      <c r="AQ38" s="46">
        <v>9.2378000000000002E-2</v>
      </c>
      <c r="AR38" s="46">
        <v>5.4940000000000003E-2</v>
      </c>
      <c r="AS38" s="46">
        <v>7.2364999999999999E-2</v>
      </c>
      <c r="AT38" s="46">
        <v>0.110915</v>
      </c>
      <c r="AU38" s="46">
        <v>0.146145</v>
      </c>
      <c r="AV38" s="46">
        <v>0.1042</v>
      </c>
      <c r="AW38" s="46">
        <v>7.4125999999999997E-2</v>
      </c>
    </row>
    <row r="39" spans="1:49" s="46" customFormat="1" x14ac:dyDescent="0.3">
      <c r="A39" s="46" t="s">
        <v>72</v>
      </c>
      <c r="B39" s="46">
        <v>83.035955000000001</v>
      </c>
      <c r="C39" s="46">
        <v>93.060849000000005</v>
      </c>
      <c r="D39" s="46">
        <v>92.162152000000006</v>
      </c>
      <c r="E39" s="46">
        <v>81.894042999999996</v>
      </c>
      <c r="F39" s="46">
        <v>91.837676999999999</v>
      </c>
      <c r="G39" s="46">
        <v>91.622260999999995</v>
      </c>
      <c r="H39" s="46">
        <v>87.966109000000003</v>
      </c>
      <c r="I39" s="46">
        <v>86.568558999999993</v>
      </c>
      <c r="J39" s="46">
        <v>82.091296</v>
      </c>
      <c r="K39" s="46">
        <v>93.716691999999995</v>
      </c>
      <c r="L39" s="46">
        <v>89.491193999999993</v>
      </c>
      <c r="M39" s="46">
        <v>89.125939000000002</v>
      </c>
      <c r="N39" s="46">
        <v>86.123711999999998</v>
      </c>
      <c r="O39" s="46">
        <v>88.890074999999996</v>
      </c>
      <c r="P39" s="46">
        <v>88.741913999999994</v>
      </c>
      <c r="Q39" s="46">
        <v>84.065753000000001</v>
      </c>
      <c r="R39" s="46">
        <v>87.321602999999996</v>
      </c>
      <c r="S39" s="46">
        <v>92.186273999999997</v>
      </c>
      <c r="T39" s="46">
        <v>87.341342999999995</v>
      </c>
      <c r="U39" s="46">
        <v>57.840091999999999</v>
      </c>
      <c r="V39" s="46">
        <v>89.460283000000004</v>
      </c>
      <c r="W39" s="46">
        <v>91.495214000000004</v>
      </c>
      <c r="X39" s="46">
        <v>87.534606999999994</v>
      </c>
      <c r="Y39" s="46">
        <v>75.221421000000007</v>
      </c>
      <c r="Z39" s="46">
        <v>89.069028000000003</v>
      </c>
      <c r="AA39" s="46">
        <v>85.840519</v>
      </c>
      <c r="AB39" s="46">
        <v>89.279591999999994</v>
      </c>
      <c r="AC39" s="46">
        <v>90.939260000000004</v>
      </c>
      <c r="AD39" s="46">
        <v>94.057214000000002</v>
      </c>
      <c r="AE39" s="46">
        <v>95.157292999999996</v>
      </c>
      <c r="AF39" s="46">
        <v>87.198559000000003</v>
      </c>
      <c r="AG39" s="46">
        <v>92.912188</v>
      </c>
      <c r="AH39" s="46">
        <v>86.747765999999999</v>
      </c>
      <c r="AI39" s="46">
        <v>84.644829999999999</v>
      </c>
      <c r="AJ39" s="46">
        <v>90.014914000000005</v>
      </c>
      <c r="AK39" s="46">
        <v>84.998068000000004</v>
      </c>
      <c r="AL39" s="46">
        <v>81.760417000000004</v>
      </c>
      <c r="AM39" s="46">
        <v>90.826808999999997</v>
      </c>
      <c r="AN39" s="46">
        <v>82.815230999999997</v>
      </c>
      <c r="AO39" s="46">
        <v>82.311963000000006</v>
      </c>
      <c r="AP39" s="46">
        <v>84.745831999999993</v>
      </c>
      <c r="AQ39" s="46">
        <v>87.256308000000004</v>
      </c>
      <c r="AR39" s="46">
        <v>92.146592999999996</v>
      </c>
      <c r="AS39" s="46">
        <v>86.982952999999995</v>
      </c>
      <c r="AT39" s="46">
        <v>93.657366999999994</v>
      </c>
      <c r="AU39" s="46">
        <v>89.939372000000006</v>
      </c>
      <c r="AV39" s="46">
        <v>86.263214000000005</v>
      </c>
      <c r="AW39" s="46">
        <v>93.669195000000002</v>
      </c>
    </row>
    <row r="40" spans="1:49" s="46" customFormat="1" x14ac:dyDescent="0.3">
      <c r="A40" s="46" t="s">
        <v>73</v>
      </c>
      <c r="B40" s="46">
        <v>23.632154</v>
      </c>
      <c r="C40" s="46">
        <v>8.6542680000000001</v>
      </c>
      <c r="D40" s="46">
        <v>7.7112030000000003</v>
      </c>
      <c r="E40" s="46">
        <v>23.530638</v>
      </c>
      <c r="F40" s="46">
        <v>14.673287</v>
      </c>
      <c r="G40" s="46">
        <v>12.948510000000001</v>
      </c>
      <c r="H40" s="46">
        <v>15.647568</v>
      </c>
      <c r="I40" s="46">
        <v>19.355080000000001</v>
      </c>
      <c r="J40" s="46">
        <v>19.583387999999999</v>
      </c>
      <c r="K40" s="46">
        <v>5.783493</v>
      </c>
      <c r="L40" s="46">
        <v>12.930232</v>
      </c>
      <c r="M40" s="46">
        <v>11.786231000000001</v>
      </c>
      <c r="N40" s="46">
        <v>11.019396</v>
      </c>
      <c r="O40" s="46">
        <v>18.034628999999999</v>
      </c>
      <c r="P40" s="46">
        <v>16.429546999999999</v>
      </c>
      <c r="Q40" s="46">
        <v>19.375634000000002</v>
      </c>
      <c r="R40" s="46">
        <v>11.666465000000001</v>
      </c>
      <c r="S40" s="46">
        <v>10.104979</v>
      </c>
      <c r="T40" s="46">
        <v>12.792804</v>
      </c>
      <c r="U40" s="46">
        <v>18.461546999999999</v>
      </c>
      <c r="V40" s="46">
        <v>13.702185</v>
      </c>
      <c r="W40" s="46">
        <v>12.104889</v>
      </c>
      <c r="X40" s="46">
        <v>9.9064239999999995</v>
      </c>
      <c r="Y40" s="46">
        <v>38.765613000000002</v>
      </c>
      <c r="Z40" s="46">
        <v>15.456023</v>
      </c>
      <c r="AA40" s="46">
        <v>11.637141</v>
      </c>
      <c r="AB40" s="46">
        <v>9.9654000000000007</v>
      </c>
      <c r="AC40" s="46">
        <v>9.0977599999999992</v>
      </c>
      <c r="AD40" s="46">
        <v>5.446752</v>
      </c>
      <c r="AE40" s="46">
        <v>3.8115139999999998</v>
      </c>
      <c r="AF40" s="46">
        <v>14.495455</v>
      </c>
      <c r="AG40" s="46">
        <v>6.9865700000000004</v>
      </c>
      <c r="AH40" s="46">
        <v>15.001110000000001</v>
      </c>
      <c r="AI40" s="46">
        <v>18.787065999999999</v>
      </c>
      <c r="AJ40" s="46">
        <v>13.813917999999999</v>
      </c>
      <c r="AK40" s="46">
        <v>11.764308</v>
      </c>
      <c r="AL40" s="46">
        <v>17.775565</v>
      </c>
      <c r="AM40" s="46">
        <v>9.6959379999999999</v>
      </c>
      <c r="AN40" s="46">
        <v>18.032710999999999</v>
      </c>
      <c r="AO40" s="46">
        <v>17.054803</v>
      </c>
      <c r="AP40" s="46">
        <v>18.671883999999999</v>
      </c>
      <c r="AQ40" s="46">
        <v>16.708432999999999</v>
      </c>
      <c r="AR40" s="46">
        <v>9.5916160000000001</v>
      </c>
      <c r="AS40" s="46">
        <v>18.520952000000001</v>
      </c>
      <c r="AT40" s="46">
        <v>8.7661789999999993</v>
      </c>
      <c r="AU40" s="46">
        <v>11.524436</v>
      </c>
      <c r="AV40" s="46">
        <v>17.579343999999999</v>
      </c>
      <c r="AW40" s="46">
        <v>9.6552900000000008</v>
      </c>
    </row>
    <row r="41" spans="1:49" s="46" customFormat="1" x14ac:dyDescent="0.3">
      <c r="A41" s="46" t="s">
        <v>74</v>
      </c>
      <c r="B41" s="46">
        <v>286</v>
      </c>
      <c r="C41" s="46">
        <v>181</v>
      </c>
      <c r="D41" s="46">
        <v>112</v>
      </c>
      <c r="E41" s="46">
        <v>1137</v>
      </c>
      <c r="F41" s="46">
        <v>143</v>
      </c>
      <c r="G41" s="46">
        <v>154</v>
      </c>
      <c r="H41" s="46">
        <v>237</v>
      </c>
      <c r="I41" s="46">
        <v>396</v>
      </c>
      <c r="J41" s="46">
        <v>458</v>
      </c>
      <c r="K41" s="46">
        <v>233</v>
      </c>
      <c r="L41" s="46">
        <v>420</v>
      </c>
      <c r="M41" s="46">
        <v>222</v>
      </c>
      <c r="N41" s="46">
        <v>499</v>
      </c>
      <c r="O41" s="46">
        <v>487</v>
      </c>
      <c r="P41" s="46">
        <v>251</v>
      </c>
      <c r="Q41" s="46">
        <v>377</v>
      </c>
      <c r="R41" s="46">
        <v>116</v>
      </c>
      <c r="S41" s="46">
        <v>164</v>
      </c>
      <c r="T41" s="46">
        <v>312</v>
      </c>
      <c r="U41" s="46">
        <v>1543</v>
      </c>
      <c r="V41" s="46">
        <v>169</v>
      </c>
      <c r="W41" s="46">
        <v>173</v>
      </c>
      <c r="X41" s="46">
        <v>300</v>
      </c>
      <c r="Y41" s="46">
        <v>119</v>
      </c>
      <c r="Z41" s="46">
        <v>56</v>
      </c>
      <c r="AA41" s="46">
        <v>207</v>
      </c>
      <c r="AB41" s="46">
        <v>176</v>
      </c>
      <c r="AC41" s="46">
        <v>202</v>
      </c>
      <c r="AD41" s="46">
        <v>67</v>
      </c>
      <c r="AE41" s="46">
        <v>193</v>
      </c>
      <c r="AF41" s="46">
        <v>219</v>
      </c>
      <c r="AG41" s="46">
        <v>52</v>
      </c>
      <c r="AH41" s="46">
        <v>195</v>
      </c>
      <c r="AI41" s="46">
        <v>411</v>
      </c>
      <c r="AJ41" s="46">
        <v>235</v>
      </c>
      <c r="AK41" s="46">
        <v>310</v>
      </c>
      <c r="AL41" s="46">
        <v>641</v>
      </c>
      <c r="AM41" s="46">
        <v>277</v>
      </c>
      <c r="AN41" s="46">
        <v>1163</v>
      </c>
      <c r="AO41" s="46">
        <v>361</v>
      </c>
      <c r="AP41" s="46">
        <v>26</v>
      </c>
      <c r="AQ41" s="46">
        <v>138</v>
      </c>
      <c r="AR41" s="46">
        <v>140</v>
      </c>
      <c r="AS41" s="46">
        <v>154</v>
      </c>
      <c r="AT41" s="46">
        <v>92</v>
      </c>
      <c r="AU41" s="46">
        <v>150</v>
      </c>
      <c r="AV41" s="46">
        <v>378</v>
      </c>
      <c r="AW41" s="46">
        <v>88</v>
      </c>
    </row>
    <row r="42" spans="1:49" s="46" customFormat="1" x14ac:dyDescent="0.3">
      <c r="A42" s="46" t="s">
        <v>75</v>
      </c>
      <c r="B42" s="46">
        <v>0.119167</v>
      </c>
      <c r="C42" s="46">
        <v>7.5416999999999998E-2</v>
      </c>
      <c r="D42" s="46">
        <v>4.6667E-2</v>
      </c>
      <c r="E42" s="46">
        <v>0.47375</v>
      </c>
      <c r="F42" s="46">
        <v>5.9582999999999997E-2</v>
      </c>
      <c r="G42" s="46">
        <v>6.4167000000000002E-2</v>
      </c>
      <c r="H42" s="46">
        <v>9.8750000000000004E-2</v>
      </c>
      <c r="I42" s="46">
        <v>0.16500000000000001</v>
      </c>
      <c r="J42" s="46">
        <v>0.190833</v>
      </c>
      <c r="K42" s="46">
        <v>9.7083000000000003E-2</v>
      </c>
      <c r="L42" s="46">
        <v>0.17499999999999999</v>
      </c>
      <c r="M42" s="46">
        <v>9.2499999999999999E-2</v>
      </c>
      <c r="N42" s="46">
        <v>0.20791699999999999</v>
      </c>
      <c r="O42" s="46">
        <v>0.20291699999999999</v>
      </c>
      <c r="P42" s="46">
        <v>0.104583</v>
      </c>
      <c r="Q42" s="46">
        <v>0.157083</v>
      </c>
      <c r="R42" s="46">
        <v>4.8333000000000001E-2</v>
      </c>
      <c r="S42" s="46">
        <v>6.8333000000000005E-2</v>
      </c>
      <c r="T42" s="46">
        <v>0.13</v>
      </c>
      <c r="U42" s="46">
        <v>0.64291699999999996</v>
      </c>
      <c r="V42" s="46">
        <v>7.0416999999999993E-2</v>
      </c>
      <c r="W42" s="46">
        <v>7.2082999999999994E-2</v>
      </c>
      <c r="X42" s="46">
        <v>0.125</v>
      </c>
      <c r="Y42" s="46">
        <v>4.9583000000000002E-2</v>
      </c>
      <c r="Z42" s="46">
        <v>2.3333E-2</v>
      </c>
      <c r="AA42" s="46">
        <v>8.6249999999999993E-2</v>
      </c>
      <c r="AB42" s="46">
        <v>7.3332999999999995E-2</v>
      </c>
      <c r="AC42" s="46">
        <v>8.4167000000000006E-2</v>
      </c>
      <c r="AD42" s="46">
        <v>2.7917000000000001E-2</v>
      </c>
      <c r="AE42" s="46">
        <v>8.0417000000000002E-2</v>
      </c>
      <c r="AF42" s="46">
        <v>9.1249999999999998E-2</v>
      </c>
      <c r="AG42" s="46">
        <v>2.1666999999999999E-2</v>
      </c>
      <c r="AH42" s="46">
        <v>8.1250000000000003E-2</v>
      </c>
      <c r="AI42" s="46">
        <v>0.17125000000000001</v>
      </c>
      <c r="AJ42" s="46">
        <v>9.7917000000000004E-2</v>
      </c>
      <c r="AK42" s="46">
        <v>0.129167</v>
      </c>
      <c r="AL42" s="46">
        <v>0.26708300000000001</v>
      </c>
      <c r="AM42" s="46">
        <v>0.11541700000000001</v>
      </c>
      <c r="AN42" s="46">
        <v>0.48458299999999999</v>
      </c>
      <c r="AO42" s="46">
        <v>0.150417</v>
      </c>
      <c r="AP42" s="46">
        <v>1.0833000000000001E-2</v>
      </c>
      <c r="AQ42" s="46">
        <v>5.7500000000000002E-2</v>
      </c>
      <c r="AR42" s="46">
        <v>5.8333000000000003E-2</v>
      </c>
      <c r="AS42" s="46">
        <v>6.4167000000000002E-2</v>
      </c>
      <c r="AT42" s="46">
        <v>3.8332999999999999E-2</v>
      </c>
      <c r="AU42" s="46">
        <v>6.25E-2</v>
      </c>
      <c r="AV42" s="46">
        <v>0.1575</v>
      </c>
      <c r="AW42" s="46">
        <v>3.6666999999999998E-2</v>
      </c>
    </row>
    <row r="43" spans="1:49" s="46" customFormat="1" x14ac:dyDescent="0.3">
      <c r="A43" s="46" t="s">
        <v>76</v>
      </c>
      <c r="B43" s="46">
        <v>0.332675</v>
      </c>
      <c r="C43" s="46">
        <v>0.61069099999999998</v>
      </c>
      <c r="D43" s="46">
        <v>0.68025899999999995</v>
      </c>
      <c r="E43" s="46">
        <v>0.29409000000000002</v>
      </c>
      <c r="F43" s="46">
        <v>0.75191799999999998</v>
      </c>
      <c r="G43" s="46">
        <v>0.67142999999999997</v>
      </c>
      <c r="H43" s="46">
        <v>0.50634800000000002</v>
      </c>
      <c r="I43" s="46">
        <v>0.39170100000000002</v>
      </c>
      <c r="J43" s="46">
        <v>0.331368</v>
      </c>
      <c r="K43" s="46">
        <v>0.65052500000000002</v>
      </c>
      <c r="L43" s="46">
        <v>0.64079900000000001</v>
      </c>
      <c r="M43" s="46">
        <v>0.71553199999999995</v>
      </c>
      <c r="N43" s="46">
        <v>0.46032499999999998</v>
      </c>
      <c r="O43" s="46">
        <v>0.56623000000000001</v>
      </c>
      <c r="P43" s="46">
        <v>0.58011400000000002</v>
      </c>
      <c r="Q43" s="46">
        <v>0.39233600000000002</v>
      </c>
      <c r="R43" s="46">
        <v>0.70093700000000003</v>
      </c>
      <c r="S43" s="46">
        <v>0.79618</v>
      </c>
      <c r="T43" s="46">
        <v>0.50035099999999999</v>
      </c>
      <c r="U43" s="46">
        <v>0.45201799999999998</v>
      </c>
      <c r="V43" s="46">
        <v>0.50150700000000004</v>
      </c>
      <c r="W43" s="46">
        <v>0.55151899999999998</v>
      </c>
      <c r="X43" s="46">
        <v>0.55150900000000003</v>
      </c>
      <c r="Y43" s="46">
        <v>0.42664000000000002</v>
      </c>
      <c r="Z43" s="46">
        <v>0.84105600000000003</v>
      </c>
      <c r="AA43" s="46">
        <v>0.518401</v>
      </c>
      <c r="AB43" s="46">
        <v>0.67151400000000006</v>
      </c>
      <c r="AC43" s="46">
        <v>0.61679200000000001</v>
      </c>
      <c r="AD43" s="46">
        <v>0.87958000000000003</v>
      </c>
      <c r="AE43" s="46">
        <v>0.52063899999999996</v>
      </c>
      <c r="AF43" s="46">
        <v>0.67044199999999998</v>
      </c>
      <c r="AG43" s="46">
        <v>1.0996490000000001</v>
      </c>
      <c r="AH43" s="46">
        <v>0.54882900000000001</v>
      </c>
      <c r="AI43" s="46">
        <v>0.496977</v>
      </c>
      <c r="AJ43" s="46">
        <v>0.82206400000000002</v>
      </c>
      <c r="AK43" s="46">
        <v>0.60937300000000005</v>
      </c>
      <c r="AL43" s="46">
        <v>0.41158099999999997</v>
      </c>
      <c r="AM43" s="46">
        <v>0.58731500000000003</v>
      </c>
      <c r="AN43" s="46">
        <v>0.37549300000000002</v>
      </c>
      <c r="AO43" s="46">
        <v>0.42651800000000001</v>
      </c>
      <c r="AP43" s="46">
        <v>1.2038549999999999</v>
      </c>
      <c r="AQ43" s="46">
        <v>0.77486100000000002</v>
      </c>
      <c r="AR43" s="46">
        <v>0.62114199999999997</v>
      </c>
      <c r="AS43" s="46">
        <v>0.65566899999999995</v>
      </c>
      <c r="AT43" s="46">
        <v>0.58587400000000001</v>
      </c>
      <c r="AU43" s="46">
        <v>0.58607900000000002</v>
      </c>
      <c r="AV43" s="46">
        <v>0.44831100000000002</v>
      </c>
      <c r="AW43" s="46">
        <v>0.84345099999999995</v>
      </c>
    </row>
    <row r="44" spans="1:49" s="46" customFormat="1" x14ac:dyDescent="0.3">
      <c r="A44" s="46" t="s">
        <v>77</v>
      </c>
      <c r="B44" s="46">
        <v>0.33684799999999998</v>
      </c>
      <c r="C44" s="46">
        <v>0.28510999999999997</v>
      </c>
      <c r="D44" s="46">
        <v>0.511328</v>
      </c>
      <c r="E44" s="46">
        <v>0.191138</v>
      </c>
      <c r="F44" s="46">
        <v>0.48337599999999997</v>
      </c>
      <c r="G44" s="46">
        <v>0.44187199999999999</v>
      </c>
      <c r="H44" s="46">
        <v>0.43753999999999998</v>
      </c>
      <c r="I44" s="46">
        <v>0.383793</v>
      </c>
      <c r="J44" s="46">
        <v>0.304234</v>
      </c>
      <c r="K44" s="46">
        <v>0.47795100000000001</v>
      </c>
      <c r="L44" s="46">
        <v>0.68368799999999996</v>
      </c>
      <c r="M44" s="46">
        <v>0.64315</v>
      </c>
      <c r="N44" s="46">
        <v>0.486595</v>
      </c>
      <c r="O44" s="46">
        <v>0.553006</v>
      </c>
      <c r="P44" s="46">
        <v>0.60525700000000004</v>
      </c>
      <c r="Q44" s="46">
        <v>0.32374399999999998</v>
      </c>
      <c r="R44" s="46">
        <v>0.67993700000000001</v>
      </c>
      <c r="S44" s="46">
        <v>0.58649399999999996</v>
      </c>
      <c r="T44" s="46">
        <v>0.47074899999999997</v>
      </c>
      <c r="U44" s="46">
        <v>0.404922</v>
      </c>
      <c r="V44" s="46">
        <v>0.43070999999999998</v>
      </c>
      <c r="W44" s="46">
        <v>0.42397200000000002</v>
      </c>
      <c r="X44" s="46">
        <v>0.43606400000000001</v>
      </c>
      <c r="Y44" s="46">
        <v>0.35949799999999998</v>
      </c>
      <c r="Z44" s="46">
        <v>0.551763</v>
      </c>
      <c r="AA44" s="46">
        <v>0.33302999999999999</v>
      </c>
      <c r="AB44" s="46">
        <v>0.58134399999999997</v>
      </c>
      <c r="AC44" s="46">
        <v>0.60511700000000002</v>
      </c>
      <c r="AD44" s="46">
        <v>0.70060800000000001</v>
      </c>
      <c r="AE44" s="46">
        <v>0.402368</v>
      </c>
      <c r="AF44" s="46">
        <v>0.414022</v>
      </c>
      <c r="AG44" s="46">
        <v>0.68429600000000002</v>
      </c>
      <c r="AH44" s="46">
        <v>0.47500799999999999</v>
      </c>
      <c r="AI44" s="46">
        <v>0.481043</v>
      </c>
      <c r="AJ44" s="46">
        <v>0.87140399999999996</v>
      </c>
      <c r="AK44" s="46">
        <v>0.54418</v>
      </c>
      <c r="AL44" s="46">
        <v>0.39465</v>
      </c>
      <c r="AM44" s="46">
        <v>0.48116700000000001</v>
      </c>
      <c r="AN44" s="46">
        <v>0.45490799999999998</v>
      </c>
      <c r="AO44" s="46">
        <v>0.38231399999999999</v>
      </c>
      <c r="AP44" s="46">
        <v>0.37962000000000001</v>
      </c>
      <c r="AQ44" s="46">
        <v>0.51515200000000005</v>
      </c>
      <c r="AR44" s="46">
        <v>0.38022699999999998</v>
      </c>
      <c r="AS44" s="46">
        <v>0.57230199999999998</v>
      </c>
      <c r="AT44" s="46">
        <v>0.35759200000000002</v>
      </c>
      <c r="AU44" s="46">
        <v>0.59253299999999998</v>
      </c>
      <c r="AV44" s="46">
        <v>0.40293800000000002</v>
      </c>
      <c r="AW44" s="46">
        <v>0.45710899999999999</v>
      </c>
    </row>
    <row r="45" spans="1:49" s="46" customFormat="1" x14ac:dyDescent="0.3">
      <c r="A45" s="46" t="s">
        <v>78</v>
      </c>
      <c r="B45" s="46">
        <v>150.867133</v>
      </c>
      <c r="C45" s="46">
        <v>502.50276200000002</v>
      </c>
      <c r="D45" s="46">
        <v>578.64285700000005</v>
      </c>
      <c r="E45" s="46">
        <v>61.092348000000001</v>
      </c>
      <c r="F45" s="46">
        <v>520.86713299999997</v>
      </c>
      <c r="G45" s="46">
        <v>517.43506500000001</v>
      </c>
      <c r="H45" s="46">
        <v>298.278481</v>
      </c>
      <c r="I45" s="46">
        <v>188.91919200000001</v>
      </c>
      <c r="J45" s="46">
        <v>120.467249</v>
      </c>
      <c r="K45" s="46">
        <v>321.30472099999997</v>
      </c>
      <c r="L45" s="46">
        <v>199.03095200000001</v>
      </c>
      <c r="M45" s="46">
        <v>286.378378</v>
      </c>
      <c r="N45" s="46">
        <v>161.43486999999999</v>
      </c>
      <c r="O45" s="46">
        <v>237.10266899999999</v>
      </c>
      <c r="P45" s="46">
        <v>256.95617499999997</v>
      </c>
      <c r="Q45" s="46">
        <v>164.60212200000001</v>
      </c>
      <c r="R45" s="46">
        <v>233.293103</v>
      </c>
      <c r="S45" s="46">
        <v>389.18902400000002</v>
      </c>
      <c r="T45" s="46">
        <v>157.567308</v>
      </c>
      <c r="U45" s="46">
        <v>34.141931</v>
      </c>
      <c r="V45" s="46">
        <v>249.91716</v>
      </c>
      <c r="W45" s="46">
        <v>383.09248600000001</v>
      </c>
      <c r="X45" s="46">
        <v>209.54666700000001</v>
      </c>
      <c r="Y45" s="46">
        <v>260.12605000000002</v>
      </c>
      <c r="Z45" s="46">
        <v>710.33928600000002</v>
      </c>
      <c r="AA45" s="46">
        <v>205.91304299999999</v>
      </c>
      <c r="AB45" s="46">
        <v>252.76136399999999</v>
      </c>
      <c r="AC45" s="46">
        <v>250.07920799999999</v>
      </c>
      <c r="AD45" s="46">
        <v>674.20895499999995</v>
      </c>
      <c r="AE45" s="46">
        <v>341.05181299999998</v>
      </c>
      <c r="AF45" s="46">
        <v>264.315068</v>
      </c>
      <c r="AG45" s="46">
        <v>1021.826923</v>
      </c>
      <c r="AH45" s="46">
        <v>315.615385</v>
      </c>
      <c r="AI45" s="46">
        <v>182.43795600000001</v>
      </c>
      <c r="AJ45" s="46">
        <v>327.51914900000003</v>
      </c>
      <c r="AK45" s="46">
        <v>230.48709700000001</v>
      </c>
      <c r="AL45" s="46">
        <v>96.730108999999999</v>
      </c>
      <c r="AM45" s="46">
        <v>228.57400699999999</v>
      </c>
      <c r="AN45" s="46">
        <v>79.533963999999997</v>
      </c>
      <c r="AO45" s="46">
        <v>135.36288099999999</v>
      </c>
      <c r="AP45" s="46">
        <v>1140.230769</v>
      </c>
      <c r="AQ45" s="46">
        <v>392.550725</v>
      </c>
      <c r="AR45" s="46">
        <v>480.085714</v>
      </c>
      <c r="AS45" s="46">
        <v>377.27272699999997</v>
      </c>
      <c r="AT45" s="46">
        <v>420.945652</v>
      </c>
      <c r="AU45" s="46">
        <v>283.186667</v>
      </c>
      <c r="AV45" s="46">
        <v>180.30423300000001</v>
      </c>
      <c r="AW45" s="46">
        <v>863.18181800000002</v>
      </c>
    </row>
    <row r="46" spans="1:49" s="46" customFormat="1" x14ac:dyDescent="0.3">
      <c r="A46" s="46" t="s">
        <v>79</v>
      </c>
      <c r="B46" s="46">
        <v>454.32828000000001</v>
      </c>
      <c r="C46" s="46">
        <v>269.09396600000002</v>
      </c>
      <c r="D46" s="46">
        <v>507.00462599999997</v>
      </c>
      <c r="E46" s="46">
        <v>157.88400899999999</v>
      </c>
      <c r="F46" s="46">
        <v>377.64569499999999</v>
      </c>
      <c r="G46" s="46">
        <v>422.56425300000001</v>
      </c>
      <c r="H46" s="46">
        <v>478.39437299999997</v>
      </c>
      <c r="I46" s="46">
        <v>491.182751</v>
      </c>
      <c r="J46" s="46">
        <v>290.08513799999997</v>
      </c>
      <c r="K46" s="46">
        <v>518.47216400000002</v>
      </c>
      <c r="L46" s="46">
        <v>358.08461799999998</v>
      </c>
      <c r="M46" s="46">
        <v>509.55091700000003</v>
      </c>
      <c r="N46" s="46">
        <v>400.33036700000002</v>
      </c>
      <c r="O46" s="46">
        <v>474.62783100000001</v>
      </c>
      <c r="P46" s="46">
        <v>552.17186600000002</v>
      </c>
      <c r="Q46" s="46">
        <v>318.39693299999999</v>
      </c>
      <c r="R46" s="46">
        <v>408.13838299999998</v>
      </c>
      <c r="S46" s="46">
        <v>584.72681</v>
      </c>
      <c r="T46" s="46">
        <v>436.14390600000002</v>
      </c>
      <c r="U46" s="46">
        <v>114.904522</v>
      </c>
      <c r="V46" s="46">
        <v>435.13366100000002</v>
      </c>
      <c r="W46" s="46">
        <v>501.15391599999998</v>
      </c>
      <c r="X46" s="46">
        <v>385.30892899999998</v>
      </c>
      <c r="Y46" s="46">
        <v>127.22404899999999</v>
      </c>
      <c r="Z46" s="46">
        <v>654.09835999999996</v>
      </c>
      <c r="AA46" s="46">
        <v>383.09816799999999</v>
      </c>
      <c r="AB46" s="46">
        <v>485.54903200000001</v>
      </c>
      <c r="AC46" s="46">
        <v>486.64829300000002</v>
      </c>
      <c r="AD46" s="46">
        <v>747.096045</v>
      </c>
      <c r="AE46" s="46">
        <v>445.95860900000002</v>
      </c>
      <c r="AF46" s="46">
        <v>434.97782999999998</v>
      </c>
      <c r="AG46" s="46">
        <v>723.45095400000002</v>
      </c>
      <c r="AH46" s="46">
        <v>467.74591199999998</v>
      </c>
      <c r="AI46" s="46">
        <v>362.56183700000003</v>
      </c>
      <c r="AJ46" s="46">
        <v>499.52959399999997</v>
      </c>
      <c r="AK46" s="46">
        <v>518.62940300000002</v>
      </c>
      <c r="AL46" s="46">
        <v>287.95825500000001</v>
      </c>
      <c r="AM46" s="46">
        <v>466.71637299999998</v>
      </c>
      <c r="AN46" s="46">
        <v>290.93025999999998</v>
      </c>
      <c r="AO46" s="46">
        <v>438.71644700000002</v>
      </c>
      <c r="AP46" s="46">
        <v>425.41323999999997</v>
      </c>
      <c r="AQ46" s="46">
        <v>444.14321799999999</v>
      </c>
      <c r="AR46" s="46">
        <v>325.59781199999998</v>
      </c>
      <c r="AS46" s="46">
        <v>474.08030400000001</v>
      </c>
      <c r="AT46" s="46">
        <v>291.76079199999998</v>
      </c>
      <c r="AU46" s="46">
        <v>492.72478100000001</v>
      </c>
      <c r="AV46" s="46">
        <v>395.83981199999999</v>
      </c>
      <c r="AW46" s="46">
        <v>663.98943299999996</v>
      </c>
    </row>
    <row r="47" spans="1:49" s="46" customFormat="1" x14ac:dyDescent="0.3">
      <c r="A47" s="46" t="s">
        <v>80</v>
      </c>
      <c r="B47" s="46">
        <v>5.3776219999999997</v>
      </c>
      <c r="C47" s="46">
        <v>14.016575</v>
      </c>
      <c r="D47" s="46">
        <v>12.741071</v>
      </c>
      <c r="E47" s="46">
        <v>5.6693049999999996</v>
      </c>
      <c r="F47" s="46">
        <v>12.797203</v>
      </c>
      <c r="G47" s="46">
        <v>12.532468</v>
      </c>
      <c r="H47" s="46">
        <v>8.6497890000000002</v>
      </c>
      <c r="I47" s="46">
        <v>5.9621209999999998</v>
      </c>
      <c r="J47" s="46">
        <v>6.5196509999999996</v>
      </c>
      <c r="K47" s="46">
        <v>9.128755</v>
      </c>
      <c r="L47" s="46">
        <v>8.6380949999999999</v>
      </c>
      <c r="M47" s="46">
        <v>9.8063059999999993</v>
      </c>
      <c r="N47" s="46">
        <v>8.3547089999999997</v>
      </c>
      <c r="O47" s="46">
        <v>7.9260780000000004</v>
      </c>
      <c r="P47" s="46">
        <v>7.4223109999999997</v>
      </c>
      <c r="Q47" s="46">
        <v>7.251989</v>
      </c>
      <c r="R47" s="46">
        <v>7.9137930000000001</v>
      </c>
      <c r="S47" s="46">
        <v>9.5304880000000001</v>
      </c>
      <c r="T47" s="46">
        <v>7.3141030000000002</v>
      </c>
      <c r="U47" s="46">
        <v>6.4387559999999997</v>
      </c>
      <c r="V47" s="46">
        <v>9.7810649999999999</v>
      </c>
      <c r="W47" s="46">
        <v>11.872832000000001</v>
      </c>
      <c r="X47" s="46">
        <v>10.24</v>
      </c>
      <c r="Y47" s="46">
        <v>14.159663999999999</v>
      </c>
      <c r="Z47" s="46">
        <v>11.357143000000001</v>
      </c>
      <c r="AA47" s="46">
        <v>9.9613530000000008</v>
      </c>
      <c r="AB47" s="46">
        <v>10.392045</v>
      </c>
      <c r="AC47" s="46">
        <v>8.2920789999999993</v>
      </c>
      <c r="AD47" s="46">
        <v>13.492537</v>
      </c>
      <c r="AE47" s="46">
        <v>10.072539000000001</v>
      </c>
      <c r="AF47" s="46">
        <v>8.9543379999999999</v>
      </c>
      <c r="AG47" s="46">
        <v>13.884615</v>
      </c>
      <c r="AH47" s="46">
        <v>8.8769229999999997</v>
      </c>
      <c r="AI47" s="46">
        <v>8.4817520000000002</v>
      </c>
      <c r="AJ47" s="46">
        <v>10.621276999999999</v>
      </c>
      <c r="AK47" s="46">
        <v>9.3709679999999995</v>
      </c>
      <c r="AL47" s="46">
        <v>6.429017</v>
      </c>
      <c r="AM47" s="46">
        <v>8.5270759999999992</v>
      </c>
      <c r="AN47" s="46">
        <v>6.2175409999999998</v>
      </c>
      <c r="AO47" s="46">
        <v>5.5152349999999997</v>
      </c>
      <c r="AP47" s="46">
        <v>14.769231</v>
      </c>
      <c r="AQ47" s="46">
        <v>10.557971</v>
      </c>
      <c r="AR47" s="46">
        <v>13.2</v>
      </c>
      <c r="AS47" s="46">
        <v>9.5259739999999997</v>
      </c>
      <c r="AT47" s="46">
        <v>13.413043</v>
      </c>
      <c r="AU47" s="46">
        <v>7.3133330000000001</v>
      </c>
      <c r="AV47" s="46">
        <v>6.5555560000000002</v>
      </c>
      <c r="AW47" s="46">
        <v>13.272727</v>
      </c>
    </row>
    <row r="48" spans="1:49" s="46" customFormat="1" x14ac:dyDescent="0.3">
      <c r="A48" s="46" t="s">
        <v>81</v>
      </c>
      <c r="B48" s="46">
        <v>3.4818910000000001</v>
      </c>
      <c r="C48" s="46">
        <v>4.3849179999999999</v>
      </c>
      <c r="D48" s="46">
        <v>5.1931099999999999</v>
      </c>
      <c r="E48" s="46">
        <v>3.3663699999999999</v>
      </c>
      <c r="F48" s="46">
        <v>4.3061689999999997</v>
      </c>
      <c r="G48" s="46">
        <v>5.2917110000000003</v>
      </c>
      <c r="H48" s="46">
        <v>5.3843509999999997</v>
      </c>
      <c r="I48" s="46">
        <v>3.9228100000000001</v>
      </c>
      <c r="J48" s="46">
        <v>4.3285030000000004</v>
      </c>
      <c r="K48" s="46">
        <v>5.1142709999999996</v>
      </c>
      <c r="L48" s="46">
        <v>5.028556</v>
      </c>
      <c r="M48" s="46">
        <v>4.5217780000000003</v>
      </c>
      <c r="N48" s="46">
        <v>4.6066599999999998</v>
      </c>
      <c r="O48" s="46">
        <v>5.0506359999999999</v>
      </c>
      <c r="P48" s="46">
        <v>4.7779639999999999</v>
      </c>
      <c r="Q48" s="46">
        <v>4.868773</v>
      </c>
      <c r="R48" s="46">
        <v>5.0948719999999996</v>
      </c>
      <c r="S48" s="46">
        <v>5.5167609999999998</v>
      </c>
      <c r="T48" s="46">
        <v>3.6127760000000002</v>
      </c>
      <c r="U48" s="46">
        <v>3.0923910000000001</v>
      </c>
      <c r="V48" s="46">
        <v>4.1496550000000001</v>
      </c>
      <c r="W48" s="46">
        <v>4.9198240000000002</v>
      </c>
      <c r="X48" s="46">
        <v>4.551717</v>
      </c>
      <c r="Y48" s="46">
        <v>2.34334</v>
      </c>
      <c r="Z48" s="46">
        <v>5.6389189999999996</v>
      </c>
      <c r="AA48" s="46">
        <v>3.6401819999999998</v>
      </c>
      <c r="AB48" s="46">
        <v>4.0440069999999997</v>
      </c>
      <c r="AC48" s="46">
        <v>4.7082899999999999</v>
      </c>
      <c r="AD48" s="46">
        <v>3.456979</v>
      </c>
      <c r="AE48" s="46">
        <v>4.8061290000000003</v>
      </c>
      <c r="AF48" s="46">
        <v>4.1361809999999997</v>
      </c>
      <c r="AG48" s="46">
        <v>4.5012150000000002</v>
      </c>
      <c r="AH48" s="46">
        <v>5.5366850000000003</v>
      </c>
      <c r="AI48" s="46">
        <v>5.1496180000000003</v>
      </c>
      <c r="AJ48" s="46">
        <v>4.9739890000000004</v>
      </c>
      <c r="AK48" s="46">
        <v>4.3948850000000004</v>
      </c>
      <c r="AL48" s="46">
        <v>3.8655170000000001</v>
      </c>
      <c r="AM48" s="46">
        <v>3.7246959999999998</v>
      </c>
      <c r="AN48" s="46">
        <v>3.2931840000000001</v>
      </c>
      <c r="AO48" s="46">
        <v>3.176374</v>
      </c>
      <c r="AP48" s="46">
        <v>3.502087</v>
      </c>
      <c r="AQ48" s="46">
        <v>5.5117900000000004</v>
      </c>
      <c r="AR48" s="46">
        <v>5.062487</v>
      </c>
      <c r="AS48" s="46">
        <v>5.8624739999999997</v>
      </c>
      <c r="AT48" s="46">
        <v>4.8655600000000003</v>
      </c>
      <c r="AU48" s="46">
        <v>5.1057759999999996</v>
      </c>
      <c r="AV48" s="46">
        <v>4.6681189999999999</v>
      </c>
      <c r="AW48" s="46">
        <v>4.9380699999999997</v>
      </c>
    </row>
    <row r="49" spans="1:49" s="46" customFormat="1" x14ac:dyDescent="0.3">
      <c r="A49" s="46" t="s">
        <v>82</v>
      </c>
      <c r="B49" s="46">
        <v>10.476442</v>
      </c>
      <c r="C49" s="46">
        <v>31.614360999999999</v>
      </c>
      <c r="D49" s="46">
        <v>36.491799999999998</v>
      </c>
      <c r="E49" s="46">
        <v>5.026383</v>
      </c>
      <c r="F49" s="46">
        <v>35.008758</v>
      </c>
      <c r="G49" s="46">
        <v>32.702748999999997</v>
      </c>
      <c r="H49" s="46">
        <v>19.598192999999998</v>
      </c>
      <c r="I49" s="46">
        <v>12.733631000000001</v>
      </c>
      <c r="J49" s="46">
        <v>8.3534319999999997</v>
      </c>
      <c r="K49" s="46">
        <v>21.797142999999998</v>
      </c>
      <c r="L49" s="46">
        <v>14.540552999999999</v>
      </c>
      <c r="M49" s="46">
        <v>19.527570000000001</v>
      </c>
      <c r="N49" s="46">
        <v>11.187495</v>
      </c>
      <c r="O49" s="46">
        <v>16.829585999999999</v>
      </c>
      <c r="P49" s="46">
        <v>17.266642999999998</v>
      </c>
      <c r="Q49" s="46">
        <v>11.141356999999999</v>
      </c>
      <c r="R49" s="46">
        <v>16.194658</v>
      </c>
      <c r="S49" s="46">
        <v>25.819327000000001</v>
      </c>
      <c r="T49" s="46">
        <v>11.975555999999999</v>
      </c>
      <c r="U49" s="46">
        <v>3.3369970000000002</v>
      </c>
      <c r="V49" s="46">
        <v>16.887639</v>
      </c>
      <c r="W49" s="46">
        <v>24.494754</v>
      </c>
      <c r="X49" s="46">
        <v>14.768342000000001</v>
      </c>
      <c r="Y49" s="46">
        <v>17.755572000000001</v>
      </c>
      <c r="Z49" s="46">
        <v>44.877105</v>
      </c>
      <c r="AA49" s="46">
        <v>14.803765</v>
      </c>
      <c r="AB49" s="46">
        <v>17.465211</v>
      </c>
      <c r="AC49" s="46">
        <v>17.299319000000001</v>
      </c>
      <c r="AD49" s="46">
        <v>42.948196000000003</v>
      </c>
      <c r="AE49" s="46">
        <v>24.309965999999999</v>
      </c>
      <c r="AF49" s="46">
        <v>21.103857999999999</v>
      </c>
      <c r="AG49" s="46">
        <v>64.094871999999995</v>
      </c>
      <c r="AH49" s="46">
        <v>20.544862999999999</v>
      </c>
      <c r="AI49" s="46">
        <v>12.249015999999999</v>
      </c>
      <c r="AJ49" s="46">
        <v>21.507750999999999</v>
      </c>
      <c r="AK49" s="46">
        <v>15.590299999999999</v>
      </c>
      <c r="AL49" s="46">
        <v>7.5496619999999997</v>
      </c>
      <c r="AM49" s="46">
        <v>17.923501999999999</v>
      </c>
      <c r="AN49" s="46">
        <v>5.8925919999999996</v>
      </c>
      <c r="AO49" s="46">
        <v>10.140738000000001</v>
      </c>
      <c r="AP49" s="46">
        <v>71.487019000000004</v>
      </c>
      <c r="AQ49" s="46">
        <v>25.537396000000001</v>
      </c>
      <c r="AR49" s="46">
        <v>30.350536000000002</v>
      </c>
      <c r="AS49" s="46">
        <v>24.258469000000002</v>
      </c>
      <c r="AT49" s="46">
        <v>26.672644999999999</v>
      </c>
      <c r="AU49" s="46">
        <v>19.376868999999999</v>
      </c>
      <c r="AV49" s="46">
        <v>12.395848000000001</v>
      </c>
      <c r="AW49" s="46">
        <v>54.306770999999998</v>
      </c>
    </row>
    <row r="50" spans="1:49" s="46" customFormat="1" x14ac:dyDescent="0.3">
      <c r="A50" s="46" t="s">
        <v>83</v>
      </c>
      <c r="B50" s="46">
        <v>28.065109</v>
      </c>
      <c r="C50" s="46">
        <v>16.438015</v>
      </c>
      <c r="D50" s="46">
        <v>31.319417000000001</v>
      </c>
      <c r="E50" s="46">
        <v>10.210397</v>
      </c>
      <c r="F50" s="46">
        <v>24.794006</v>
      </c>
      <c r="G50" s="46">
        <v>25.973904999999998</v>
      </c>
      <c r="H50" s="46">
        <v>29.328876999999999</v>
      </c>
      <c r="I50" s="46">
        <v>30.356247</v>
      </c>
      <c r="J50" s="46">
        <v>17.809961000000001</v>
      </c>
      <c r="K50" s="46">
        <v>31.430972000000001</v>
      </c>
      <c r="L50" s="46">
        <v>21.488163</v>
      </c>
      <c r="M50" s="46">
        <v>31.054735999999998</v>
      </c>
      <c r="N50" s="46">
        <v>24.631277999999998</v>
      </c>
      <c r="O50" s="46">
        <v>28.850109</v>
      </c>
      <c r="P50" s="46">
        <v>33.982284999999997</v>
      </c>
      <c r="Q50" s="46">
        <v>19.481414000000001</v>
      </c>
      <c r="R50" s="46">
        <v>24.679752000000001</v>
      </c>
      <c r="S50" s="46">
        <v>35.612307999999999</v>
      </c>
      <c r="T50" s="46">
        <v>26.635255999999998</v>
      </c>
      <c r="U50" s="46">
        <v>7.0170380000000003</v>
      </c>
      <c r="V50" s="46">
        <v>26.546164000000001</v>
      </c>
      <c r="W50" s="46">
        <v>30.92972</v>
      </c>
      <c r="X50" s="46">
        <v>23.410468999999999</v>
      </c>
      <c r="Y50" s="46">
        <v>8.2444489999999995</v>
      </c>
      <c r="Z50" s="46">
        <v>40.359088999999997</v>
      </c>
      <c r="AA50" s="46">
        <v>23.235731000000001</v>
      </c>
      <c r="AB50" s="46">
        <v>29.638051999999998</v>
      </c>
      <c r="AC50" s="46">
        <v>29.647027000000001</v>
      </c>
      <c r="AD50" s="46">
        <v>46.032107000000003</v>
      </c>
      <c r="AE50" s="46">
        <v>28.704633999999999</v>
      </c>
      <c r="AF50" s="46">
        <v>25.411511999999998</v>
      </c>
      <c r="AG50" s="46">
        <v>44.889127999999999</v>
      </c>
      <c r="AH50" s="46">
        <v>28.702711000000001</v>
      </c>
      <c r="AI50" s="46">
        <v>22.265967</v>
      </c>
      <c r="AJ50" s="46">
        <v>30.615197999999999</v>
      </c>
      <c r="AK50" s="46">
        <v>31.955283999999999</v>
      </c>
      <c r="AL50" s="46">
        <v>17.600483000000001</v>
      </c>
      <c r="AM50" s="46">
        <v>27.894880000000001</v>
      </c>
      <c r="AN50" s="46">
        <v>17.966106</v>
      </c>
      <c r="AO50" s="46">
        <v>26.979997000000001</v>
      </c>
      <c r="AP50" s="46">
        <v>25.981293000000001</v>
      </c>
      <c r="AQ50" s="46">
        <v>26.928066000000001</v>
      </c>
      <c r="AR50" s="46">
        <v>19.851687999999999</v>
      </c>
      <c r="AS50" s="46">
        <v>29.100618999999998</v>
      </c>
      <c r="AT50" s="46">
        <v>17.791253000000001</v>
      </c>
      <c r="AU50" s="46">
        <v>29.889631999999999</v>
      </c>
      <c r="AV50" s="46">
        <v>24.264792</v>
      </c>
      <c r="AW50" s="46">
        <v>41.038175000000003</v>
      </c>
    </row>
    <row r="51" spans="1:49" s="46" customFormat="1" x14ac:dyDescent="0.3">
      <c r="A51" s="46" t="s">
        <v>84</v>
      </c>
      <c r="B51" s="46">
        <v>71.613748999999999</v>
      </c>
      <c r="C51" s="46">
        <v>93.363648999999995</v>
      </c>
      <c r="D51" s="46">
        <v>92.437597999999994</v>
      </c>
      <c r="E51" s="46">
        <v>78.829284000000001</v>
      </c>
      <c r="F51" s="46">
        <v>87.611744000000002</v>
      </c>
      <c r="G51" s="46">
        <v>89.303926000000004</v>
      </c>
      <c r="H51" s="46">
        <v>87.221311</v>
      </c>
      <c r="I51" s="46">
        <v>82.795103999999995</v>
      </c>
      <c r="J51" s="46">
        <v>78.509326999999999</v>
      </c>
      <c r="K51" s="46">
        <v>94.576600999999997</v>
      </c>
      <c r="L51" s="46">
        <v>85.923237999999998</v>
      </c>
      <c r="M51" s="46">
        <v>89.544922999999997</v>
      </c>
      <c r="N51" s="46">
        <v>91.771379999999994</v>
      </c>
      <c r="O51" s="46">
        <v>89.285217000000003</v>
      </c>
      <c r="P51" s="46">
        <v>86.853942000000004</v>
      </c>
      <c r="Q51" s="46">
        <v>81.518311999999995</v>
      </c>
      <c r="R51" s="46">
        <v>85.175625999999994</v>
      </c>
      <c r="S51" s="46">
        <v>92.969091000000006</v>
      </c>
      <c r="T51" s="46">
        <v>88.508210000000005</v>
      </c>
      <c r="U51" s="46">
        <v>79.086350999999993</v>
      </c>
      <c r="V51" s="46">
        <v>88.749736999999996</v>
      </c>
      <c r="W51" s="46">
        <v>94.164700999999994</v>
      </c>
      <c r="X51" s="46">
        <v>87.730266999999998</v>
      </c>
      <c r="Y51" s="46">
        <v>96.313006000000001</v>
      </c>
      <c r="Z51" s="46">
        <v>79.351686000000001</v>
      </c>
      <c r="AA51" s="46">
        <v>91.230924000000002</v>
      </c>
      <c r="AB51" s="46">
        <v>95.406193999999999</v>
      </c>
      <c r="AC51" s="46">
        <v>92.543875999999997</v>
      </c>
      <c r="AD51" s="46">
        <v>95.531351999999998</v>
      </c>
      <c r="AE51" s="46">
        <v>96.429827000000003</v>
      </c>
      <c r="AF51" s="46">
        <v>90.253523999999999</v>
      </c>
      <c r="AG51" s="46">
        <v>93.052783000000005</v>
      </c>
      <c r="AH51" s="46">
        <v>84.215928000000005</v>
      </c>
      <c r="AI51" s="46">
        <v>82.488449000000003</v>
      </c>
      <c r="AJ51" s="46">
        <v>86.946747999999999</v>
      </c>
      <c r="AK51" s="46">
        <v>88.335435000000004</v>
      </c>
      <c r="AL51" s="46">
        <v>78.271078000000003</v>
      </c>
      <c r="AM51" s="46">
        <v>94.447841999999994</v>
      </c>
      <c r="AN51" s="46">
        <v>86.029445999999993</v>
      </c>
      <c r="AO51" s="46">
        <v>76.794694000000007</v>
      </c>
      <c r="AP51" s="46">
        <v>91.404082000000002</v>
      </c>
      <c r="AQ51" s="46">
        <v>84.663593000000006</v>
      </c>
      <c r="AR51" s="46">
        <v>90.442036999999999</v>
      </c>
      <c r="AS51" s="46">
        <v>79.092815000000002</v>
      </c>
      <c r="AT51" s="46">
        <v>91.590001000000001</v>
      </c>
      <c r="AU51" s="46">
        <v>89.542360000000002</v>
      </c>
      <c r="AV51" s="46">
        <v>81.042355000000001</v>
      </c>
      <c r="AW51" s="46">
        <v>91.358469999999997</v>
      </c>
    </row>
    <row r="52" spans="1:49" s="46" customFormat="1" x14ac:dyDescent="0.3">
      <c r="A52" s="46" t="s">
        <v>85</v>
      </c>
      <c r="B52" s="46">
        <v>1.127365</v>
      </c>
      <c r="C52" s="46">
        <v>0.88917500000000005</v>
      </c>
      <c r="D52" s="46">
        <v>1.21573</v>
      </c>
      <c r="E52" s="46">
        <v>1.1803459999999999</v>
      </c>
      <c r="F52" s="46">
        <v>0.84442899999999999</v>
      </c>
      <c r="G52" s="46">
        <v>1.1668750000000001</v>
      </c>
      <c r="H52" s="46">
        <v>0.92154700000000001</v>
      </c>
      <c r="I52" s="46">
        <v>1.1215269999999999</v>
      </c>
      <c r="J52" s="46">
        <v>1.729649</v>
      </c>
      <c r="K52" s="46">
        <v>0.82805499999999999</v>
      </c>
      <c r="L52" s="46">
        <v>0.83205300000000004</v>
      </c>
      <c r="M52" s="46">
        <v>1.070854</v>
      </c>
      <c r="N52" s="46">
        <v>0.93337999999999999</v>
      </c>
      <c r="O52" s="46">
        <v>0.87063800000000002</v>
      </c>
      <c r="P52" s="46">
        <v>0.97474000000000005</v>
      </c>
      <c r="Q52" s="46">
        <v>1.1599889999999999</v>
      </c>
      <c r="R52" s="46">
        <v>0.87998699999999996</v>
      </c>
      <c r="S52" s="46">
        <v>1.583725</v>
      </c>
      <c r="T52" s="46">
        <v>0.69661200000000001</v>
      </c>
      <c r="U52" s="46">
        <v>1.408404</v>
      </c>
      <c r="V52" s="46">
        <v>1.202915</v>
      </c>
      <c r="W52" s="46">
        <v>1.8753219999999999</v>
      </c>
      <c r="X52" s="46">
        <v>2.3045659999999999</v>
      </c>
      <c r="Y52" s="46">
        <v>1.267639</v>
      </c>
      <c r="Z52" s="46">
        <v>1.4444589999999999</v>
      </c>
      <c r="AA52" s="46">
        <v>0.97701400000000005</v>
      </c>
      <c r="AB52" s="46">
        <v>2.0819860000000001</v>
      </c>
      <c r="AC52" s="46">
        <v>1.5183789999999999</v>
      </c>
      <c r="AD52" s="46">
        <v>1.382444</v>
      </c>
      <c r="AE52" s="46">
        <v>1.0878920000000001</v>
      </c>
      <c r="AF52" s="46">
        <v>2.3227389999999999</v>
      </c>
      <c r="AG52" s="46">
        <v>1.2502390000000001</v>
      </c>
      <c r="AH52" s="46">
        <v>1.3031779999999999</v>
      </c>
      <c r="AI52" s="46">
        <v>1.079415</v>
      </c>
      <c r="AJ52" s="46">
        <v>1.4822569999999999</v>
      </c>
      <c r="AK52" s="46">
        <v>1.012106</v>
      </c>
      <c r="AL52" s="46">
        <v>1.1634979999999999</v>
      </c>
      <c r="AM52" s="46">
        <v>0.66748099999999999</v>
      </c>
      <c r="AN52" s="46">
        <v>2.1840090000000001</v>
      </c>
      <c r="AO52" s="46">
        <v>1.1411279999999999</v>
      </c>
      <c r="AP52" s="46">
        <v>0.57294500000000004</v>
      </c>
      <c r="AQ52" s="46">
        <v>0.79804600000000003</v>
      </c>
      <c r="AR52" s="46">
        <v>0.87805699999999998</v>
      </c>
      <c r="AS52" s="46">
        <v>0.85098600000000002</v>
      </c>
      <c r="AT52" s="46">
        <v>1.097429</v>
      </c>
      <c r="AU52" s="46">
        <v>0.92149999999999999</v>
      </c>
      <c r="AV52" s="46">
        <v>1.040278</v>
      </c>
      <c r="AW52" s="46">
        <v>0.98651500000000003</v>
      </c>
    </row>
    <row r="53" spans="1:49" s="46" customFormat="1" x14ac:dyDescent="0.3">
      <c r="A53" s="46" t="s">
        <v>356</v>
      </c>
      <c r="B53" s="46">
        <v>2.1955830000000001</v>
      </c>
      <c r="C53" s="46">
        <v>4.6872680000000004</v>
      </c>
      <c r="D53" s="46">
        <v>5.5273490000000001</v>
      </c>
      <c r="E53" s="46">
        <v>2.4114</v>
      </c>
      <c r="F53" s="46">
        <v>3.6342560000000002</v>
      </c>
      <c r="G53" s="46">
        <v>4.1869699999999996</v>
      </c>
      <c r="H53" s="46">
        <v>3.6663100000000002</v>
      </c>
      <c r="I53" s="46">
        <v>2.7007699999999999</v>
      </c>
      <c r="J53" s="46">
        <v>2.3793929999999999</v>
      </c>
      <c r="K53" s="46">
        <v>8.7714079999999992</v>
      </c>
      <c r="L53" s="46">
        <v>3.5539130000000001</v>
      </c>
      <c r="M53" s="46">
        <v>4.8356680000000001</v>
      </c>
      <c r="N53" s="46">
        <v>5.4384259999999998</v>
      </c>
      <c r="O53" s="46">
        <v>3.3091240000000002</v>
      </c>
      <c r="P53" s="46">
        <v>3.5763029999999998</v>
      </c>
      <c r="Q53" s="46">
        <v>2.6281729999999999</v>
      </c>
      <c r="R53" s="46">
        <v>4.9739360000000001</v>
      </c>
      <c r="S53" s="46">
        <v>6.880128</v>
      </c>
      <c r="T53" s="46">
        <v>5.6455310000000001</v>
      </c>
      <c r="U53" s="46">
        <v>1.8342339999999999</v>
      </c>
      <c r="V53" s="46">
        <v>3.6666949999999998</v>
      </c>
      <c r="W53" s="46">
        <v>10.317634</v>
      </c>
      <c r="X53" s="46">
        <v>7.9037810000000004</v>
      </c>
      <c r="Y53" s="46">
        <v>12.6554</v>
      </c>
      <c r="Z53" s="46">
        <v>3.7073809999999998</v>
      </c>
      <c r="AA53" s="46">
        <v>4.8753500000000001</v>
      </c>
      <c r="AB53" s="46">
        <v>8.1096319999999995</v>
      </c>
      <c r="AC53" s="46">
        <v>6.165483</v>
      </c>
      <c r="AD53" s="46">
        <v>9.9945579999999996</v>
      </c>
      <c r="AE53" s="46">
        <v>11.909211000000001</v>
      </c>
      <c r="AF53" s="46">
        <v>5.0344480000000003</v>
      </c>
      <c r="AG53" s="46">
        <v>7.1966260000000002</v>
      </c>
      <c r="AH53" s="46">
        <v>3.1340180000000002</v>
      </c>
      <c r="AI53" s="46">
        <v>2.8121320000000001</v>
      </c>
      <c r="AJ53" s="46">
        <v>2.7715800000000002</v>
      </c>
      <c r="AK53" s="46">
        <v>4.6440659999999996</v>
      </c>
      <c r="AL53" s="46">
        <v>2.940375</v>
      </c>
      <c r="AM53" s="46">
        <v>6.147532</v>
      </c>
      <c r="AN53" s="46">
        <v>2.6364719999999999</v>
      </c>
      <c r="AO53" s="46">
        <v>3.0620430000000001</v>
      </c>
      <c r="AP53" s="46">
        <v>4.9065709999999996</v>
      </c>
      <c r="AQ53" s="46">
        <v>2.8563809999999998</v>
      </c>
      <c r="AR53" s="46">
        <v>5.7580809999999998</v>
      </c>
      <c r="AS53" s="46">
        <v>2.31989</v>
      </c>
      <c r="AT53" s="46">
        <v>6.0671549999999996</v>
      </c>
      <c r="AU53" s="46">
        <v>5.9097499999999998</v>
      </c>
      <c r="AV53" s="46">
        <v>2.9499059999999999</v>
      </c>
      <c r="AW53" s="46">
        <v>5.6509020000000003</v>
      </c>
    </row>
    <row r="54" spans="1:49" s="46" customFormat="1" x14ac:dyDescent="0.3">
      <c r="A54" s="46" t="s">
        <v>86</v>
      </c>
      <c r="B54" s="46">
        <v>0.8</v>
      </c>
      <c r="C54" s="46">
        <v>0.461538</v>
      </c>
      <c r="D54" s="46">
        <v>1.0099009999999999</v>
      </c>
      <c r="E54" s="46">
        <v>0.653061</v>
      </c>
      <c r="F54" s="46">
        <v>0.90510900000000005</v>
      </c>
      <c r="G54" s="46">
        <v>0.77310900000000005</v>
      </c>
      <c r="H54" s="46">
        <v>0.83950599999999997</v>
      </c>
      <c r="I54" s="46">
        <v>0.70588200000000001</v>
      </c>
      <c r="J54" s="46">
        <v>0.84444399999999997</v>
      </c>
      <c r="K54" s="46">
        <v>0.56310700000000002</v>
      </c>
      <c r="L54" s="46">
        <v>0.88888900000000004</v>
      </c>
      <c r="M54" s="46">
        <v>0.68041200000000002</v>
      </c>
      <c r="N54" s="46">
        <v>0.98461500000000002</v>
      </c>
      <c r="O54" s="46">
        <v>0.91764699999999999</v>
      </c>
      <c r="P54" s="46">
        <v>1.1304350000000001</v>
      </c>
      <c r="Q54" s="46">
        <v>0.98181799999999997</v>
      </c>
      <c r="R54" s="46">
        <v>1.943662</v>
      </c>
      <c r="S54" s="46">
        <v>0.63414599999999999</v>
      </c>
      <c r="T54" s="46">
        <v>0.64935100000000001</v>
      </c>
      <c r="U54" s="46">
        <v>1.015873</v>
      </c>
      <c r="V54" s="46">
        <v>0.50666699999999998</v>
      </c>
      <c r="W54" s="46">
        <v>0.87912100000000004</v>
      </c>
      <c r="X54" s="46">
        <v>0.71264400000000006</v>
      </c>
      <c r="Y54" s="46">
        <v>0.83018899999999995</v>
      </c>
      <c r="Z54" s="46">
        <v>1.184358</v>
      </c>
      <c r="AA54" s="46">
        <v>0.484211</v>
      </c>
      <c r="AB54" s="46">
        <v>0.8</v>
      </c>
      <c r="AC54" s="46">
        <v>0.69879500000000005</v>
      </c>
      <c r="AD54" s="46">
        <v>1.700787</v>
      </c>
      <c r="AE54" s="46">
        <v>0.80898899999999996</v>
      </c>
      <c r="AF54" s="46">
        <v>0.37606800000000001</v>
      </c>
      <c r="AG54" s="46">
        <v>1.1497580000000001</v>
      </c>
      <c r="AH54" s="46">
        <v>1.826087</v>
      </c>
      <c r="AI54" s="46">
        <v>1.0447759999999999</v>
      </c>
      <c r="AJ54" s="46">
        <v>1.370787</v>
      </c>
      <c r="AK54" s="46">
        <v>0.96774199999999999</v>
      </c>
      <c r="AL54" s="46">
        <v>0.877193</v>
      </c>
      <c r="AM54" s="46">
        <v>0.50549500000000003</v>
      </c>
      <c r="AN54" s="46">
        <v>0.93616999999999995</v>
      </c>
      <c r="AO54" s="46">
        <v>0.91803299999999999</v>
      </c>
      <c r="AP54" s="46">
        <v>0.152091</v>
      </c>
      <c r="AQ54" s="46">
        <v>0.85271300000000005</v>
      </c>
      <c r="AR54" s="46">
        <v>0.55855900000000003</v>
      </c>
      <c r="AS54" s="46">
        <v>1.922078</v>
      </c>
      <c r="AT54" s="46">
        <v>0.86021499999999995</v>
      </c>
      <c r="AU54" s="46">
        <v>0.95082</v>
      </c>
      <c r="AV54" s="46">
        <v>0.769231</v>
      </c>
      <c r="AW54" s="46">
        <v>0.97872300000000001</v>
      </c>
    </row>
    <row r="55" spans="1:49" s="46" customFormat="1" x14ac:dyDescent="0.3">
      <c r="A55" s="46" t="s">
        <v>126</v>
      </c>
      <c r="B55" s="46">
        <v>0.76808500000000002</v>
      </c>
      <c r="C55" s="46">
        <v>0.69406999999999996</v>
      </c>
      <c r="D55" s="46">
        <v>0.74412299999999998</v>
      </c>
      <c r="E55" s="46">
        <v>0.60546</v>
      </c>
      <c r="F55" s="46">
        <v>0.65456499999999995</v>
      </c>
      <c r="G55" s="46">
        <v>0.70401100000000005</v>
      </c>
      <c r="H55" s="46">
        <v>0.70216299999999998</v>
      </c>
      <c r="I55" s="46">
        <v>0.76286799999999999</v>
      </c>
      <c r="J55" s="46">
        <v>0.716055</v>
      </c>
      <c r="K55" s="46">
        <v>0.71190200000000003</v>
      </c>
      <c r="L55" s="46">
        <v>0.58185299999999995</v>
      </c>
      <c r="M55" s="46">
        <v>0.70810899999999999</v>
      </c>
      <c r="N55" s="46">
        <v>0.66940500000000003</v>
      </c>
      <c r="O55" s="46">
        <v>0.60688200000000003</v>
      </c>
      <c r="P55" s="46">
        <v>0.69284900000000005</v>
      </c>
      <c r="Q55" s="46">
        <v>0.70211400000000002</v>
      </c>
      <c r="R55" s="46">
        <v>0.75665700000000002</v>
      </c>
      <c r="S55" s="46">
        <v>0.69380799999999998</v>
      </c>
      <c r="T55" s="46">
        <v>0.61938300000000002</v>
      </c>
      <c r="U55" s="46">
        <v>0.49386400000000003</v>
      </c>
      <c r="V55" s="46">
        <v>0.69742400000000004</v>
      </c>
      <c r="W55" s="46">
        <v>0.67705899999999997</v>
      </c>
      <c r="X55" s="46">
        <v>0.57548699999999997</v>
      </c>
      <c r="Y55" s="46">
        <v>0.561145</v>
      </c>
      <c r="Z55" s="46">
        <v>0.78058300000000003</v>
      </c>
      <c r="AA55" s="46">
        <v>0.65235600000000005</v>
      </c>
      <c r="AB55" s="46">
        <v>0.68756600000000001</v>
      </c>
      <c r="AC55" s="46">
        <v>0.63307000000000002</v>
      </c>
      <c r="AD55" s="46">
        <v>0.74407000000000001</v>
      </c>
      <c r="AE55" s="46">
        <v>0.61342099999999999</v>
      </c>
      <c r="AF55" s="46">
        <v>0.60487000000000002</v>
      </c>
      <c r="AG55" s="46">
        <v>0.726746</v>
      </c>
      <c r="AH55" s="46">
        <v>0.74940200000000001</v>
      </c>
      <c r="AI55" s="46">
        <v>0.59316999999999998</v>
      </c>
      <c r="AJ55" s="46">
        <v>0.64597000000000004</v>
      </c>
      <c r="AK55" s="46">
        <v>0.61273200000000005</v>
      </c>
      <c r="AL55" s="46">
        <v>0.58713800000000005</v>
      </c>
      <c r="AM55" s="46">
        <v>0.64444500000000005</v>
      </c>
      <c r="AN55" s="46">
        <v>0.62249399999999999</v>
      </c>
      <c r="AO55" s="46">
        <v>0.695075</v>
      </c>
      <c r="AP55" s="46">
        <v>0.79578700000000002</v>
      </c>
      <c r="AQ55" s="46">
        <v>0.660609</v>
      </c>
      <c r="AR55" s="46">
        <v>0.67730199999999996</v>
      </c>
      <c r="AS55" s="46">
        <v>0.73576299999999994</v>
      </c>
      <c r="AT55" s="46">
        <v>0.72096499999999997</v>
      </c>
      <c r="AU55" s="46">
        <v>0.68025400000000003</v>
      </c>
      <c r="AV55" s="46">
        <v>0.58131100000000002</v>
      </c>
      <c r="AW55" s="46">
        <v>0.74710100000000002</v>
      </c>
    </row>
    <row r="56" spans="1:49" s="46" customFormat="1" x14ac:dyDescent="0.3">
      <c r="A56" s="46" t="s">
        <v>127</v>
      </c>
      <c r="B56" s="46">
        <v>7.9976390000000004</v>
      </c>
      <c r="C56" s="46">
        <v>18.618787999999999</v>
      </c>
      <c r="D56" s="46">
        <v>13.038497</v>
      </c>
      <c r="E56" s="46">
        <v>10.877222</v>
      </c>
      <c r="F56" s="46">
        <v>13.790222</v>
      </c>
      <c r="G56" s="46">
        <v>17.164472</v>
      </c>
      <c r="H56" s="46">
        <v>13.853173999999999</v>
      </c>
      <c r="I56" s="46">
        <v>13.58084</v>
      </c>
      <c r="J56" s="46">
        <v>10.441514</v>
      </c>
      <c r="K56" s="46">
        <v>14.759757</v>
      </c>
      <c r="L56" s="46">
        <v>11.041506999999999</v>
      </c>
      <c r="M56" s="46">
        <v>9.8722329999999996</v>
      </c>
      <c r="N56" s="46">
        <v>12.120226000000001</v>
      </c>
      <c r="O56" s="46">
        <v>19.829125000000001</v>
      </c>
      <c r="P56" s="46">
        <v>11.29158</v>
      </c>
      <c r="Q56" s="46">
        <v>12.366826</v>
      </c>
      <c r="R56" s="46">
        <v>4.410361</v>
      </c>
      <c r="S56" s="46">
        <v>11.886521</v>
      </c>
      <c r="T56" s="46">
        <v>7.4525589999999999</v>
      </c>
      <c r="U56" s="46">
        <v>3.543021</v>
      </c>
      <c r="V56" s="46">
        <v>7.4141769999999996</v>
      </c>
      <c r="W56" s="46">
        <v>12.126771</v>
      </c>
      <c r="X56" s="46">
        <v>8.6558989999999998</v>
      </c>
      <c r="Y56" s="46">
        <v>3.3254899999999998</v>
      </c>
      <c r="Z56" s="46">
        <v>6.7981040000000004</v>
      </c>
      <c r="AA56" s="46">
        <v>6.3284830000000003</v>
      </c>
      <c r="AB56" s="46">
        <v>6.6765239999999997</v>
      </c>
      <c r="AC56" s="46">
        <v>7.8434929999999996</v>
      </c>
      <c r="AD56" s="46">
        <v>8.4682849999999998</v>
      </c>
      <c r="AE56" s="46">
        <v>10.537792</v>
      </c>
      <c r="AF56" s="46">
        <v>8.4919619999999991</v>
      </c>
      <c r="AG56" s="46">
        <v>9.6543060000000001</v>
      </c>
      <c r="AH56" s="46">
        <v>11.803523999999999</v>
      </c>
      <c r="AI56" s="46">
        <v>11.952684</v>
      </c>
      <c r="AJ56" s="46">
        <v>12.862558999999999</v>
      </c>
      <c r="AK56" s="46">
        <v>10.519309</v>
      </c>
      <c r="AL56" s="46">
        <v>9.3247669999999996</v>
      </c>
      <c r="AM56" s="46">
        <v>8.9270490000000002</v>
      </c>
      <c r="AN56" s="46">
        <v>15.91534</v>
      </c>
      <c r="AO56" s="46">
        <v>8.1729830000000003</v>
      </c>
      <c r="AP56" s="46">
        <v>4.5359970000000001</v>
      </c>
      <c r="AQ56" s="46">
        <v>9.0787949999999995</v>
      </c>
      <c r="AR56" s="46">
        <v>12.791556</v>
      </c>
      <c r="AS56" s="46">
        <v>10.39241</v>
      </c>
      <c r="AT56" s="46">
        <v>6.7406600000000001</v>
      </c>
      <c r="AU56" s="46">
        <v>6.1338439999999999</v>
      </c>
      <c r="AV56" s="46">
        <v>10.610635</v>
      </c>
      <c r="AW56" s="46">
        <v>14.619714999999999</v>
      </c>
    </row>
    <row r="57" spans="1:49" s="46" customFormat="1" x14ac:dyDescent="0.3">
      <c r="A57" s="46" t="s">
        <v>128</v>
      </c>
      <c r="B57" s="46">
        <v>36</v>
      </c>
      <c r="C57" s="46">
        <v>46</v>
      </c>
      <c r="D57" s="46">
        <v>39</v>
      </c>
      <c r="E57" s="46">
        <v>50</v>
      </c>
      <c r="F57" s="46">
        <v>41</v>
      </c>
      <c r="G57" s="46">
        <v>39</v>
      </c>
      <c r="H57" s="46">
        <v>44</v>
      </c>
      <c r="I57" s="46">
        <v>41</v>
      </c>
      <c r="J57" s="46">
        <v>43</v>
      </c>
      <c r="K57" s="46">
        <v>39</v>
      </c>
      <c r="L57" s="46">
        <v>49</v>
      </c>
      <c r="M57" s="46">
        <v>38</v>
      </c>
      <c r="N57" s="46">
        <v>39</v>
      </c>
      <c r="O57" s="46">
        <v>50</v>
      </c>
      <c r="P57" s="46">
        <v>41</v>
      </c>
      <c r="Q57" s="46">
        <v>44</v>
      </c>
      <c r="R57" s="46">
        <v>34</v>
      </c>
      <c r="S57" s="46">
        <v>41</v>
      </c>
      <c r="T57" s="46">
        <v>44</v>
      </c>
      <c r="U57" s="46">
        <v>55</v>
      </c>
      <c r="V57" s="46">
        <v>43</v>
      </c>
      <c r="W57" s="46">
        <v>42</v>
      </c>
      <c r="X57" s="46">
        <v>41</v>
      </c>
      <c r="Y57" s="46">
        <v>37</v>
      </c>
      <c r="Z57" s="46">
        <v>34</v>
      </c>
      <c r="AA57" s="46">
        <v>43</v>
      </c>
      <c r="AB57" s="46">
        <v>37</v>
      </c>
      <c r="AC57" s="46">
        <v>44</v>
      </c>
      <c r="AD57" s="46">
        <v>34</v>
      </c>
      <c r="AE57" s="46">
        <v>35</v>
      </c>
      <c r="AF57" s="46">
        <v>44</v>
      </c>
      <c r="AG57" s="46">
        <v>42</v>
      </c>
      <c r="AH57" s="46">
        <v>41</v>
      </c>
      <c r="AI57" s="46">
        <v>52</v>
      </c>
      <c r="AJ57" s="46">
        <v>43</v>
      </c>
      <c r="AK57" s="46">
        <v>45</v>
      </c>
      <c r="AL57" s="46">
        <v>49</v>
      </c>
      <c r="AM57" s="46">
        <v>37</v>
      </c>
      <c r="AN57" s="46">
        <v>50</v>
      </c>
      <c r="AO57" s="46">
        <v>40</v>
      </c>
      <c r="AP57" s="46">
        <v>30</v>
      </c>
      <c r="AQ57" s="46">
        <v>46</v>
      </c>
      <c r="AR57" s="46">
        <v>41</v>
      </c>
      <c r="AS57" s="46">
        <v>39</v>
      </c>
      <c r="AT57" s="46">
        <v>40</v>
      </c>
      <c r="AU57" s="46">
        <v>40</v>
      </c>
      <c r="AV57" s="46">
        <v>51</v>
      </c>
      <c r="AW57" s="46">
        <v>38</v>
      </c>
    </row>
    <row r="58" spans="1:49" s="46" customFormat="1" x14ac:dyDescent="0.3">
      <c r="A58" s="46" t="s">
        <v>129</v>
      </c>
      <c r="B58" s="46">
        <v>93</v>
      </c>
      <c r="C58" s="46">
        <v>131</v>
      </c>
      <c r="D58" s="46">
        <v>125</v>
      </c>
      <c r="E58" s="46">
        <v>115</v>
      </c>
      <c r="F58" s="46">
        <v>151</v>
      </c>
      <c r="G58" s="46">
        <v>136</v>
      </c>
      <c r="H58" s="46">
        <v>136</v>
      </c>
      <c r="I58" s="46">
        <v>106</v>
      </c>
      <c r="J58" s="46">
        <v>115</v>
      </c>
      <c r="K58" s="46">
        <v>139</v>
      </c>
      <c r="L58" s="46">
        <v>129</v>
      </c>
      <c r="M58" s="46">
        <v>115</v>
      </c>
      <c r="N58" s="46">
        <v>130</v>
      </c>
      <c r="O58" s="46">
        <v>148</v>
      </c>
      <c r="P58" s="46">
        <v>130</v>
      </c>
      <c r="Q58" s="46">
        <v>125</v>
      </c>
      <c r="R58" s="46">
        <v>106</v>
      </c>
      <c r="S58" s="46">
        <v>133</v>
      </c>
      <c r="T58" s="46">
        <v>145</v>
      </c>
      <c r="U58" s="46">
        <v>104</v>
      </c>
      <c r="V58" s="46">
        <v>124</v>
      </c>
      <c r="W58" s="46">
        <v>145</v>
      </c>
      <c r="X58" s="46">
        <v>131</v>
      </c>
      <c r="Y58" s="46">
        <v>98</v>
      </c>
      <c r="Z58" s="46">
        <v>100</v>
      </c>
      <c r="AA58" s="46">
        <v>131</v>
      </c>
      <c r="AB58" s="46">
        <v>122</v>
      </c>
      <c r="AC58" s="46">
        <v>126</v>
      </c>
      <c r="AD58" s="46">
        <v>136</v>
      </c>
      <c r="AE58" s="46">
        <v>143</v>
      </c>
      <c r="AF58" s="46">
        <v>134</v>
      </c>
      <c r="AG58" s="46">
        <v>165</v>
      </c>
      <c r="AH58" s="46">
        <v>127</v>
      </c>
      <c r="AI58" s="46">
        <v>143</v>
      </c>
      <c r="AJ58" s="46">
        <v>136</v>
      </c>
      <c r="AK58" s="46">
        <v>147</v>
      </c>
      <c r="AL58" s="46">
        <v>149</v>
      </c>
      <c r="AM58" s="46">
        <v>120</v>
      </c>
      <c r="AN58" s="46">
        <v>157</v>
      </c>
      <c r="AO58" s="46">
        <v>128</v>
      </c>
      <c r="AP58" s="46">
        <v>74</v>
      </c>
      <c r="AQ58" s="46">
        <v>125</v>
      </c>
      <c r="AR58" s="46">
        <v>131</v>
      </c>
      <c r="AS58" s="46">
        <v>105</v>
      </c>
      <c r="AT58" s="46">
        <v>112</v>
      </c>
      <c r="AU58" s="46">
        <v>114</v>
      </c>
      <c r="AV58" s="46">
        <v>152</v>
      </c>
      <c r="AW58" s="46">
        <v>169</v>
      </c>
    </row>
    <row r="59" spans="1:49" s="46" customFormat="1" x14ac:dyDescent="0.3">
      <c r="A59" s="46" t="s">
        <v>130</v>
      </c>
      <c r="B59" s="46">
        <v>0.885158</v>
      </c>
      <c r="C59" s="46">
        <v>0.92774299999999998</v>
      </c>
      <c r="D59" s="46">
        <v>0.92045100000000002</v>
      </c>
      <c r="E59" s="46">
        <v>0.87248199999999998</v>
      </c>
      <c r="F59" s="46">
        <v>0.91712000000000005</v>
      </c>
      <c r="G59" s="46">
        <v>0.93282500000000002</v>
      </c>
      <c r="H59" s="46">
        <v>0.90121099999999998</v>
      </c>
      <c r="I59" s="46">
        <v>0.89762699999999995</v>
      </c>
      <c r="J59" s="46">
        <v>0.89105199999999996</v>
      </c>
      <c r="K59" s="46">
        <v>0.91085700000000003</v>
      </c>
      <c r="L59" s="46">
        <v>0.82233000000000001</v>
      </c>
      <c r="M59" s="46">
        <v>0.87276699999999996</v>
      </c>
      <c r="N59" s="46">
        <v>0.86404999999999998</v>
      </c>
      <c r="O59" s="46">
        <v>0.873475</v>
      </c>
      <c r="P59" s="46">
        <v>0.88610599999999995</v>
      </c>
      <c r="Q59" s="46">
        <v>0.89767799999999998</v>
      </c>
      <c r="R59" s="46">
        <v>0.86261699999999997</v>
      </c>
      <c r="S59" s="46">
        <v>0.89344400000000002</v>
      </c>
      <c r="T59" s="46">
        <v>0.83318599999999998</v>
      </c>
      <c r="U59" s="46">
        <v>0.68442700000000001</v>
      </c>
      <c r="V59" s="46">
        <v>0.88221099999999997</v>
      </c>
      <c r="W59" s="46">
        <v>0.90042800000000001</v>
      </c>
      <c r="X59" s="46">
        <v>0.81693899999999997</v>
      </c>
      <c r="Y59" s="46">
        <v>0.68505000000000005</v>
      </c>
      <c r="Z59" s="46">
        <v>0.87631599999999998</v>
      </c>
      <c r="AA59" s="46">
        <v>0.85709500000000005</v>
      </c>
      <c r="AB59" s="46">
        <v>0.85255000000000003</v>
      </c>
      <c r="AC59" s="46">
        <v>0.86199700000000001</v>
      </c>
      <c r="AD59" s="46">
        <v>0.910798</v>
      </c>
      <c r="AE59" s="46">
        <v>0.881243</v>
      </c>
      <c r="AF59" s="46">
        <v>0.84489000000000003</v>
      </c>
      <c r="AG59" s="46">
        <v>0.90132100000000004</v>
      </c>
      <c r="AH59" s="46">
        <v>0.90019300000000002</v>
      </c>
      <c r="AI59" s="46">
        <v>0.85527900000000001</v>
      </c>
      <c r="AJ59" s="46">
        <v>0.88069600000000003</v>
      </c>
      <c r="AK59" s="46">
        <v>0.85369600000000001</v>
      </c>
      <c r="AL59" s="46">
        <v>0.82524799999999998</v>
      </c>
      <c r="AM59" s="46">
        <v>0.83134799999999998</v>
      </c>
      <c r="AN59" s="46">
        <v>0.89444699999999999</v>
      </c>
      <c r="AO59" s="46">
        <v>0.84382900000000005</v>
      </c>
      <c r="AP59" s="46">
        <v>0.84602599999999994</v>
      </c>
      <c r="AQ59" s="46">
        <v>0.87292800000000004</v>
      </c>
      <c r="AR59" s="46">
        <v>0.90998400000000002</v>
      </c>
      <c r="AS59" s="46">
        <v>0.88869100000000001</v>
      </c>
      <c r="AT59" s="46">
        <v>0.87783599999999995</v>
      </c>
      <c r="AU59" s="46">
        <v>0.85431800000000002</v>
      </c>
      <c r="AV59" s="46">
        <v>0.84401899999999996</v>
      </c>
      <c r="AW59" s="46">
        <v>0.91934899999999997</v>
      </c>
    </row>
    <row r="60" spans="1:49" ht="25.8" x14ac:dyDescent="0.5">
      <c r="A60" s="3" t="s">
        <v>99</v>
      </c>
      <c r="B60" t="str">
        <f t="shared" ref="B60:AW60" si="12">B13</f>
        <v>DMSO</v>
      </c>
      <c r="C60" t="str">
        <f t="shared" ca="1" si="12"/>
        <v>6-PPD Quinone</v>
      </c>
      <c r="D60" t="str">
        <f t="shared" ca="1" si="12"/>
        <v>6-PPD Quinone</v>
      </c>
      <c r="E60" t="str">
        <f t="shared" ca="1" si="12"/>
        <v>6-PPD Quinone</v>
      </c>
      <c r="F60" t="str">
        <f t="shared" ca="1" si="12"/>
        <v>6-PPD Quinone</v>
      </c>
      <c r="G60" t="str">
        <f t="shared" ca="1" si="12"/>
        <v>6-PPD Quinone</v>
      </c>
      <c r="H60" t="str">
        <f t="shared" ca="1" si="12"/>
        <v>6-PPD Quinone</v>
      </c>
      <c r="I60" t="str">
        <f t="shared" ca="1" si="12"/>
        <v>6-PPD Quinone</v>
      </c>
      <c r="J60" t="str">
        <f t="shared" si="12"/>
        <v>DMSO</v>
      </c>
      <c r="K60" t="str">
        <f t="shared" ca="1" si="12"/>
        <v>5,5'-Diphenylhydantoin (4)</v>
      </c>
      <c r="L60" t="str">
        <f t="shared" ca="1" si="12"/>
        <v>5,5'-Diphenylhydantoin (4)</v>
      </c>
      <c r="M60" t="str">
        <f t="shared" ca="1" si="12"/>
        <v>5,5'-Diphenylhydantoin (4)</v>
      </c>
      <c r="N60" t="str">
        <f t="shared" ca="1" si="12"/>
        <v>5,5'-Diphenylhydantoin (4)</v>
      </c>
      <c r="O60" t="str">
        <f t="shared" ca="1" si="12"/>
        <v>5,5'-Diphenylhydantoin (4)</v>
      </c>
      <c r="P60" t="str">
        <f t="shared" ca="1" si="12"/>
        <v>5,5'-Diphenylhydantoin (4)</v>
      </c>
      <c r="Q60" t="str">
        <f t="shared" ca="1" si="12"/>
        <v>5,5'-Diphenylhydantoin (4)</v>
      </c>
      <c r="R60" t="str">
        <f t="shared" si="12"/>
        <v>DMSO</v>
      </c>
      <c r="S60" t="str">
        <f t="shared" ca="1" si="12"/>
        <v>6-PPD</v>
      </c>
      <c r="T60" t="str">
        <f t="shared" ca="1" si="12"/>
        <v>6-PPD</v>
      </c>
      <c r="U60" t="str">
        <f t="shared" ca="1" si="12"/>
        <v>6-PPD</v>
      </c>
      <c r="V60" t="str">
        <f t="shared" ca="1" si="12"/>
        <v>6-PPD</v>
      </c>
      <c r="W60" t="str">
        <f t="shared" ca="1" si="12"/>
        <v>6-PPD</v>
      </c>
      <c r="X60" t="str">
        <f t="shared" ca="1" si="12"/>
        <v>6-PPD</v>
      </c>
      <c r="Y60" t="str">
        <f t="shared" ca="1" si="12"/>
        <v>6-PPD</v>
      </c>
      <c r="Z60" t="str">
        <f t="shared" si="12"/>
        <v>PICRO</v>
      </c>
      <c r="AA60" t="str">
        <f t="shared" ca="1" si="12"/>
        <v>Dexamethasone (17)</v>
      </c>
      <c r="AB60" t="str">
        <f t="shared" ca="1" si="12"/>
        <v>Dexamethasone (17)</v>
      </c>
      <c r="AC60" t="str">
        <f t="shared" ca="1" si="12"/>
        <v>Dexamethasone (17)</v>
      </c>
      <c r="AD60" t="str">
        <f t="shared" ca="1" si="12"/>
        <v>Dexamethasone (17)</v>
      </c>
      <c r="AE60" t="str">
        <f t="shared" ca="1" si="12"/>
        <v>Dexamethasone (17)</v>
      </c>
      <c r="AF60" t="str">
        <f t="shared" ca="1" si="12"/>
        <v>Dexamethasone (17)</v>
      </c>
      <c r="AG60" t="str">
        <f t="shared" ca="1" si="12"/>
        <v>Dexamethasone (17)</v>
      </c>
      <c r="AH60" t="str">
        <f t="shared" si="12"/>
        <v>TTX</v>
      </c>
      <c r="AI60" t="str">
        <f t="shared" ca="1" si="12"/>
        <v>Maneb (38)</v>
      </c>
      <c r="AJ60" t="str">
        <f t="shared" ca="1" si="12"/>
        <v>Maneb (38)</v>
      </c>
      <c r="AK60" t="str">
        <f t="shared" ca="1" si="12"/>
        <v>Maneb (38)</v>
      </c>
      <c r="AL60" t="str">
        <f t="shared" ca="1" si="12"/>
        <v>Maneb (38)</v>
      </c>
      <c r="AM60" t="str">
        <f t="shared" ca="1" si="12"/>
        <v>Maneb (38)</v>
      </c>
      <c r="AN60" t="str">
        <f t="shared" ca="1" si="12"/>
        <v>Maneb (38)</v>
      </c>
      <c r="AO60" t="str">
        <f t="shared" ca="1" si="12"/>
        <v>Maneb (38)</v>
      </c>
      <c r="AP60" t="str">
        <f t="shared" si="12"/>
        <v>Media</v>
      </c>
      <c r="AQ60" t="str">
        <f t="shared" ca="1" si="12"/>
        <v>Caffeine (18)</v>
      </c>
      <c r="AR60" t="str">
        <f t="shared" ca="1" si="12"/>
        <v>Caffeine (18)</v>
      </c>
      <c r="AS60" t="str">
        <f t="shared" ca="1" si="12"/>
        <v>Caffeine (18)</v>
      </c>
      <c r="AT60" t="str">
        <f t="shared" ca="1" si="12"/>
        <v>Caffeine (18)</v>
      </c>
      <c r="AU60" t="str">
        <f t="shared" ca="1" si="12"/>
        <v>Caffeine (18)</v>
      </c>
      <c r="AV60" t="str">
        <f t="shared" ca="1" si="12"/>
        <v>Caffeine (18)</v>
      </c>
      <c r="AW60" t="str">
        <f t="shared" ca="1" si="12"/>
        <v>Caffeine (18)</v>
      </c>
    </row>
    <row r="61" spans="1:49" x14ac:dyDescent="0.3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  <c r="O61" t="s">
        <v>14</v>
      </c>
      <c r="P61" t="s">
        <v>15</v>
      </c>
      <c r="Q61" t="s">
        <v>16</v>
      </c>
      <c r="R61" t="s">
        <v>17</v>
      </c>
      <c r="S61" t="s">
        <v>18</v>
      </c>
      <c r="T61" t="s">
        <v>19</v>
      </c>
      <c r="U61" t="s">
        <v>20</v>
      </c>
      <c r="V61" t="s">
        <v>21</v>
      </c>
      <c r="W61" t="s">
        <v>22</v>
      </c>
      <c r="X61" t="s">
        <v>23</v>
      </c>
      <c r="Y61" t="s">
        <v>24</v>
      </c>
      <c r="Z61" t="s">
        <v>25</v>
      </c>
      <c r="AA61" t="s">
        <v>26</v>
      </c>
      <c r="AB61" t="s">
        <v>27</v>
      </c>
      <c r="AC61" t="s">
        <v>28</v>
      </c>
      <c r="AD61" t="s">
        <v>29</v>
      </c>
      <c r="AE61" t="s">
        <v>30</v>
      </c>
      <c r="AF61" t="s">
        <v>31</v>
      </c>
      <c r="AG61" t="s">
        <v>32</v>
      </c>
      <c r="AH61" t="s">
        <v>33</v>
      </c>
      <c r="AI61" t="s">
        <v>34</v>
      </c>
      <c r="AJ61" t="s">
        <v>35</v>
      </c>
      <c r="AK61" t="s">
        <v>36</v>
      </c>
      <c r="AL61" t="s">
        <v>37</v>
      </c>
      <c r="AM61" t="s">
        <v>38</v>
      </c>
      <c r="AN61" t="s">
        <v>39</v>
      </c>
      <c r="AO61" t="s">
        <v>40</v>
      </c>
      <c r="AP61" t="s">
        <v>41</v>
      </c>
      <c r="AQ61" t="s">
        <v>42</v>
      </c>
      <c r="AR61" t="s">
        <v>43</v>
      </c>
      <c r="AS61" t="s">
        <v>44</v>
      </c>
      <c r="AT61" t="s">
        <v>45</v>
      </c>
      <c r="AU61" t="s">
        <v>46</v>
      </c>
      <c r="AV61" t="s">
        <v>47</v>
      </c>
      <c r="AW61" t="s">
        <v>48</v>
      </c>
    </row>
    <row r="62" spans="1:49" x14ac:dyDescent="0.3">
      <c r="A62" t="s">
        <v>49</v>
      </c>
      <c r="B62" t="str">
        <f t="shared" ref="B62:AW62" si="13">B15</f>
        <v>Control</v>
      </c>
      <c r="C62" s="28">
        <f t="shared" ca="1" si="13"/>
        <v>8.8812923118171475E-3</v>
      </c>
      <c r="D62" s="28">
        <f t="shared" ca="1" si="13"/>
        <v>2.960430770605716E-2</v>
      </c>
      <c r="E62" s="28">
        <f t="shared" ca="1" si="13"/>
        <v>8.8812923118171488E-2</v>
      </c>
      <c r="F62" s="28">
        <f t="shared" ca="1" si="13"/>
        <v>0.29604307706057159</v>
      </c>
      <c r="G62" s="28">
        <f t="shared" ca="1" si="13"/>
        <v>0.88812923118171472</v>
      </c>
      <c r="H62" s="28">
        <f t="shared" ca="1" si="13"/>
        <v>2.9604307706057158</v>
      </c>
      <c r="I62" s="28">
        <f t="shared" ca="1" si="13"/>
        <v>8.8812923118171465</v>
      </c>
      <c r="J62" t="str">
        <f t="shared" si="13"/>
        <v>Control</v>
      </c>
      <c r="K62" s="28">
        <f t="shared" ca="1" si="13"/>
        <v>1</v>
      </c>
      <c r="L62" s="28">
        <f t="shared" ca="1" si="13"/>
        <v>3</v>
      </c>
      <c r="M62" s="28">
        <f t="shared" ca="1" si="13"/>
        <v>10</v>
      </c>
      <c r="N62" s="28">
        <f t="shared" ca="1" si="13"/>
        <v>30</v>
      </c>
      <c r="O62" s="28">
        <f t="shared" ca="1" si="13"/>
        <v>100</v>
      </c>
      <c r="P62" s="28">
        <f t="shared" ca="1" si="13"/>
        <v>300</v>
      </c>
      <c r="Q62" s="28">
        <f t="shared" ca="1" si="13"/>
        <v>1000</v>
      </c>
      <c r="R62" t="str">
        <f t="shared" si="13"/>
        <v>Control</v>
      </c>
      <c r="S62" s="28">
        <f t="shared" ca="1" si="13"/>
        <v>0.03</v>
      </c>
      <c r="T62" s="28">
        <f t="shared" ca="1" si="13"/>
        <v>0.1</v>
      </c>
      <c r="U62" s="28">
        <f t="shared" ca="1" si="13"/>
        <v>0.3</v>
      </c>
      <c r="V62" s="28">
        <f t="shared" ca="1" si="13"/>
        <v>1</v>
      </c>
      <c r="W62" s="28">
        <f t="shared" ca="1" si="13"/>
        <v>3</v>
      </c>
      <c r="X62" s="28">
        <f t="shared" ca="1" si="13"/>
        <v>10</v>
      </c>
      <c r="Y62" s="28">
        <f t="shared" ca="1" si="13"/>
        <v>30</v>
      </c>
      <c r="Z62">
        <f t="shared" si="13"/>
        <v>1</v>
      </c>
      <c r="AA62">
        <f t="shared" ca="1" si="13"/>
        <v>0.1</v>
      </c>
      <c r="AB62">
        <f t="shared" ca="1" si="13"/>
        <v>0.3</v>
      </c>
      <c r="AC62">
        <f t="shared" ca="1" si="13"/>
        <v>1</v>
      </c>
      <c r="AD62">
        <f t="shared" ca="1" si="13"/>
        <v>3</v>
      </c>
      <c r="AE62">
        <f t="shared" ca="1" si="13"/>
        <v>10</v>
      </c>
      <c r="AF62">
        <f t="shared" ca="1" si="13"/>
        <v>30</v>
      </c>
      <c r="AG62">
        <f t="shared" ca="1" si="13"/>
        <v>100</v>
      </c>
      <c r="AH62">
        <f t="shared" si="13"/>
        <v>25</v>
      </c>
      <c r="AI62" s="28">
        <f t="shared" ca="1" si="13"/>
        <v>9.9999999999999985E-3</v>
      </c>
      <c r="AJ62" s="28">
        <f t="shared" ca="1" si="13"/>
        <v>0.03</v>
      </c>
      <c r="AK62" s="28">
        <f t="shared" ca="1" si="13"/>
        <v>0.1</v>
      </c>
      <c r="AL62" s="28">
        <f t="shared" ca="1" si="13"/>
        <v>0.3</v>
      </c>
      <c r="AM62" s="28">
        <f t="shared" ca="1" si="13"/>
        <v>1</v>
      </c>
      <c r="AN62" s="28">
        <f t="shared" ca="1" si="13"/>
        <v>3</v>
      </c>
      <c r="AO62" s="28">
        <f t="shared" ca="1" si="13"/>
        <v>10</v>
      </c>
      <c r="AP62">
        <f t="shared" si="13"/>
        <v>0</v>
      </c>
      <c r="AQ62" s="28">
        <f t="shared" ca="1" si="13"/>
        <v>0.1</v>
      </c>
      <c r="AR62" s="28">
        <f t="shared" ca="1" si="13"/>
        <v>0.3</v>
      </c>
      <c r="AS62" s="28">
        <f t="shared" ca="1" si="13"/>
        <v>1</v>
      </c>
      <c r="AT62" s="28">
        <f t="shared" ca="1" si="13"/>
        <v>3</v>
      </c>
      <c r="AU62" s="28">
        <f t="shared" ca="1" si="13"/>
        <v>10</v>
      </c>
      <c r="AV62" s="28">
        <f t="shared" ca="1" si="13"/>
        <v>30</v>
      </c>
      <c r="AW62" s="28">
        <f t="shared" ca="1" si="13"/>
        <v>100</v>
      </c>
    </row>
    <row r="63" spans="1:49" s="46" customFormat="1" x14ac:dyDescent="0.3">
      <c r="A63" s="46" t="s">
        <v>50</v>
      </c>
      <c r="B63" s="46">
        <v>40279</v>
      </c>
      <c r="C63" s="46">
        <v>36950</v>
      </c>
      <c r="D63" s="46">
        <v>33603</v>
      </c>
      <c r="E63" s="46">
        <v>14946</v>
      </c>
      <c r="F63" s="46">
        <v>14352</v>
      </c>
      <c r="G63" s="46">
        <v>18320</v>
      </c>
      <c r="H63" s="46">
        <v>47036</v>
      </c>
      <c r="I63" s="46">
        <v>11433</v>
      </c>
      <c r="J63" s="46">
        <v>22396</v>
      </c>
      <c r="K63" s="46">
        <v>1438</v>
      </c>
      <c r="L63" s="46">
        <v>358</v>
      </c>
      <c r="M63" s="46">
        <v>382</v>
      </c>
      <c r="N63" s="46">
        <v>12</v>
      </c>
      <c r="O63" s="46">
        <v>1</v>
      </c>
      <c r="P63" s="46">
        <v>1</v>
      </c>
      <c r="Q63" s="46">
        <v>3</v>
      </c>
      <c r="R63" s="46">
        <v>22731</v>
      </c>
      <c r="S63" s="46">
        <v>3630</v>
      </c>
      <c r="T63" s="46">
        <v>4784</v>
      </c>
      <c r="U63" s="46">
        <v>15078</v>
      </c>
      <c r="V63" s="46">
        <v>2190</v>
      </c>
      <c r="W63" s="46">
        <v>113</v>
      </c>
      <c r="X63" s="46">
        <v>9</v>
      </c>
      <c r="Y63" s="46">
        <v>1</v>
      </c>
      <c r="Z63" s="46">
        <v>17517</v>
      </c>
      <c r="AA63" s="46">
        <v>5801</v>
      </c>
      <c r="AB63" s="46">
        <v>3171</v>
      </c>
      <c r="AC63" s="46">
        <v>6006</v>
      </c>
      <c r="AD63" s="46">
        <v>3262</v>
      </c>
      <c r="AE63" s="46">
        <v>2864</v>
      </c>
      <c r="AF63" s="46">
        <v>9285</v>
      </c>
      <c r="AG63" s="46">
        <v>75</v>
      </c>
      <c r="AH63" s="46">
        <v>2</v>
      </c>
      <c r="AI63" s="46">
        <v>5598</v>
      </c>
      <c r="AJ63" s="46">
        <v>6482</v>
      </c>
      <c r="AK63" s="46">
        <v>10360</v>
      </c>
      <c r="AL63" s="46">
        <v>11304</v>
      </c>
      <c r="AM63" s="46">
        <v>4461</v>
      </c>
      <c r="AN63" s="46">
        <v>14627</v>
      </c>
      <c r="AO63" s="46">
        <v>12432</v>
      </c>
      <c r="AP63" s="46">
        <v>29378</v>
      </c>
      <c r="AQ63" s="46">
        <v>15611</v>
      </c>
      <c r="AR63" s="46">
        <v>12864</v>
      </c>
      <c r="AS63" s="46">
        <v>64557</v>
      </c>
      <c r="AT63" s="46">
        <v>10555</v>
      </c>
      <c r="AU63" s="46">
        <v>22402</v>
      </c>
      <c r="AV63" s="46">
        <v>39333</v>
      </c>
      <c r="AW63" s="46">
        <v>61089</v>
      </c>
    </row>
    <row r="64" spans="1:49" s="46" customFormat="1" x14ac:dyDescent="0.3">
      <c r="A64" s="46" t="s">
        <v>51</v>
      </c>
      <c r="B64" s="46">
        <v>1.0488230000000001</v>
      </c>
      <c r="C64" s="46">
        <v>0.96213899999999997</v>
      </c>
      <c r="D64" s="46">
        <v>0.87498699999999996</v>
      </c>
      <c r="E64" s="46">
        <v>0.38917800000000002</v>
      </c>
      <c r="F64" s="46">
        <v>0.37371100000000002</v>
      </c>
      <c r="G64" s="46">
        <v>0.47703400000000001</v>
      </c>
      <c r="H64" s="46">
        <v>1.2247680000000001</v>
      </c>
      <c r="I64" s="46">
        <v>0.297703</v>
      </c>
      <c r="J64" s="46">
        <v>0.58316800000000002</v>
      </c>
      <c r="K64" s="46">
        <v>3.7443999999999998E-2</v>
      </c>
      <c r="L64" s="46">
        <v>9.3220000000000004E-3</v>
      </c>
      <c r="M64" s="46">
        <v>9.9469999999999992E-3</v>
      </c>
      <c r="N64" s="46">
        <v>3.1199999999999999E-4</v>
      </c>
      <c r="O64" s="47">
        <v>2.5999999999999998E-5</v>
      </c>
      <c r="P64" s="47">
        <v>2.5999999999999998E-5</v>
      </c>
      <c r="Q64" s="47">
        <v>7.7999999999999999E-5</v>
      </c>
      <c r="R64" s="46">
        <v>0.59189099999999994</v>
      </c>
      <c r="S64" s="46">
        <v>9.4520999999999994E-2</v>
      </c>
      <c r="T64" s="46">
        <v>0.12457</v>
      </c>
      <c r="U64" s="46">
        <v>0.39261499999999999</v>
      </c>
      <c r="V64" s="46">
        <v>5.7024999999999999E-2</v>
      </c>
      <c r="W64" s="46">
        <v>2.9420000000000002E-3</v>
      </c>
      <c r="X64" s="46">
        <v>2.34E-4</v>
      </c>
      <c r="Y64" s="47">
        <v>2.5999999999999998E-5</v>
      </c>
      <c r="Z64" s="46">
        <v>0.45612399999999997</v>
      </c>
      <c r="AA64" s="46">
        <v>0.15105199999999999</v>
      </c>
      <c r="AB64" s="46">
        <v>8.2570000000000005E-2</v>
      </c>
      <c r="AC64" s="46">
        <v>0.15639</v>
      </c>
      <c r="AD64" s="46">
        <v>8.4939000000000001E-2</v>
      </c>
      <c r="AE64" s="46">
        <v>7.4576000000000003E-2</v>
      </c>
      <c r="AF64" s="46">
        <v>0.24177199999999999</v>
      </c>
      <c r="AG64" s="46">
        <v>1.9530000000000001E-3</v>
      </c>
      <c r="AH64" s="47">
        <v>5.1999999999999997E-5</v>
      </c>
      <c r="AI64" s="46">
        <v>0.14576600000000001</v>
      </c>
      <c r="AJ64" s="46">
        <v>0.16878499999999999</v>
      </c>
      <c r="AK64" s="46">
        <v>0.269764</v>
      </c>
      <c r="AL64" s="46">
        <v>0.29434399999999999</v>
      </c>
      <c r="AM64" s="46">
        <v>0.11616</v>
      </c>
      <c r="AN64" s="46">
        <v>0.38087199999999999</v>
      </c>
      <c r="AO64" s="46">
        <v>0.323716</v>
      </c>
      <c r="AP64" s="46">
        <v>0.76497199999999999</v>
      </c>
      <c r="AQ64" s="46">
        <v>0.40649400000000002</v>
      </c>
      <c r="AR64" s="46">
        <v>0.33496500000000001</v>
      </c>
      <c r="AS64" s="46">
        <v>1.6809970000000001</v>
      </c>
      <c r="AT64" s="46">
        <v>0.274841</v>
      </c>
      <c r="AU64" s="46">
        <v>0.58332499999999998</v>
      </c>
      <c r="AV64" s="46">
        <v>1.0241899999999999</v>
      </c>
      <c r="AW64" s="46">
        <v>1.5906940000000001</v>
      </c>
    </row>
    <row r="65" spans="1:49" s="46" customFormat="1" x14ac:dyDescent="0.3">
      <c r="A65" s="46" t="s">
        <v>52</v>
      </c>
      <c r="B65" s="46">
        <v>16</v>
      </c>
      <c r="C65" s="46">
        <v>16</v>
      </c>
      <c r="D65" s="46">
        <v>16</v>
      </c>
      <c r="E65" s="46">
        <v>15</v>
      </c>
      <c r="F65" s="46">
        <v>15</v>
      </c>
      <c r="G65" s="46">
        <v>16</v>
      </c>
      <c r="H65" s="46">
        <v>16</v>
      </c>
      <c r="I65" s="46">
        <v>6</v>
      </c>
      <c r="J65" s="46">
        <v>16</v>
      </c>
      <c r="K65" s="46">
        <v>1</v>
      </c>
      <c r="L65" s="46">
        <v>0</v>
      </c>
      <c r="M65" s="46">
        <v>1</v>
      </c>
      <c r="N65" s="46">
        <v>0</v>
      </c>
      <c r="O65" s="46">
        <v>0</v>
      </c>
      <c r="P65" s="46">
        <v>0</v>
      </c>
      <c r="Q65" s="46">
        <v>0</v>
      </c>
      <c r="R65" s="46">
        <v>16</v>
      </c>
      <c r="S65" s="46">
        <v>5</v>
      </c>
      <c r="T65" s="46">
        <v>3</v>
      </c>
      <c r="U65" s="46">
        <v>5</v>
      </c>
      <c r="V65" s="46">
        <v>2</v>
      </c>
      <c r="W65" s="46">
        <v>0</v>
      </c>
      <c r="X65" s="46">
        <v>0</v>
      </c>
      <c r="Y65" s="46">
        <v>0</v>
      </c>
      <c r="Z65" s="46">
        <v>15</v>
      </c>
      <c r="AA65" s="46">
        <v>7</v>
      </c>
      <c r="AB65" s="46">
        <v>4</v>
      </c>
      <c r="AC65" s="46">
        <v>9</v>
      </c>
      <c r="AD65" s="46">
        <v>7</v>
      </c>
      <c r="AE65" s="46">
        <v>3</v>
      </c>
      <c r="AF65" s="46">
        <v>6</v>
      </c>
      <c r="AG65" s="46">
        <v>0</v>
      </c>
      <c r="AH65" s="46">
        <v>0</v>
      </c>
      <c r="AI65" s="46">
        <v>3</v>
      </c>
      <c r="AJ65" s="46">
        <v>2</v>
      </c>
      <c r="AK65" s="46">
        <v>8</v>
      </c>
      <c r="AL65" s="46">
        <v>5</v>
      </c>
      <c r="AM65" s="46">
        <v>4</v>
      </c>
      <c r="AN65" s="46">
        <v>7</v>
      </c>
      <c r="AO65" s="46">
        <v>15</v>
      </c>
      <c r="AP65" s="46">
        <v>16</v>
      </c>
      <c r="AQ65" s="46">
        <v>15</v>
      </c>
      <c r="AR65" s="46">
        <v>14</v>
      </c>
      <c r="AS65" s="46">
        <v>16</v>
      </c>
      <c r="AT65" s="46">
        <v>15</v>
      </c>
      <c r="AU65" s="46">
        <v>16</v>
      </c>
      <c r="AV65" s="46">
        <v>16</v>
      </c>
      <c r="AW65" s="46">
        <v>16</v>
      </c>
    </row>
    <row r="66" spans="1:49" s="46" customFormat="1" x14ac:dyDescent="0.3">
      <c r="A66" s="46" t="s">
        <v>53</v>
      </c>
      <c r="B66" s="46">
        <v>1.0488230000000001</v>
      </c>
      <c r="C66" s="46">
        <v>0.96213899999999997</v>
      </c>
      <c r="D66" s="46">
        <v>0.87498699999999996</v>
      </c>
      <c r="E66" s="46">
        <v>0.41509600000000002</v>
      </c>
      <c r="F66" s="46">
        <v>0.39862500000000001</v>
      </c>
      <c r="G66" s="46">
        <v>0.47703400000000001</v>
      </c>
      <c r="H66" s="46">
        <v>1.2247680000000001</v>
      </c>
      <c r="I66" s="46">
        <v>0.70235700000000001</v>
      </c>
      <c r="J66" s="46">
        <v>0.58316800000000002</v>
      </c>
      <c r="K66" s="46">
        <v>0.349964</v>
      </c>
      <c r="M66" s="46">
        <v>0.15290100000000001</v>
      </c>
      <c r="R66" s="46">
        <v>0.59189099999999994</v>
      </c>
      <c r="S66" s="46">
        <v>0.27613799999999999</v>
      </c>
      <c r="T66" s="46">
        <v>0.54397099999999998</v>
      </c>
      <c r="U66" s="46">
        <v>1.2122900000000001</v>
      </c>
      <c r="V66" s="46">
        <v>0.39266699999999999</v>
      </c>
      <c r="Z66" s="46">
        <v>0.48192200000000002</v>
      </c>
      <c r="AA66" s="46">
        <v>0.32139499999999999</v>
      </c>
      <c r="AB66" s="46">
        <v>0.28132499999999999</v>
      </c>
      <c r="AC66" s="46">
        <v>0.24025299999999999</v>
      </c>
      <c r="AD66" s="46">
        <v>0.18426699999999999</v>
      </c>
      <c r="AE66" s="46">
        <v>0.31191200000000002</v>
      </c>
      <c r="AF66" s="46">
        <v>0.62361599999999995</v>
      </c>
      <c r="AI66" s="46">
        <v>0.72117500000000001</v>
      </c>
      <c r="AJ66" s="46">
        <v>1.1807099999999999</v>
      </c>
      <c r="AK66" s="46">
        <v>0.515988</v>
      </c>
      <c r="AL66" s="46">
        <v>0.91348799999999997</v>
      </c>
      <c r="AM66" s="46">
        <v>0.410999</v>
      </c>
      <c r="AN66" s="46">
        <v>0.84979199999999999</v>
      </c>
      <c r="AO66" s="46">
        <v>0.33977000000000002</v>
      </c>
      <c r="AP66" s="46">
        <v>0.76497199999999999</v>
      </c>
      <c r="AQ66" s="46">
        <v>0.429178</v>
      </c>
      <c r="AR66" s="46">
        <v>0.37290800000000002</v>
      </c>
      <c r="AS66" s="46">
        <v>1.6809970000000001</v>
      </c>
      <c r="AT66" s="46">
        <v>0.28949799999999998</v>
      </c>
      <c r="AU66" s="46">
        <v>0.58332499999999998</v>
      </c>
      <c r="AV66" s="46">
        <v>1.0241899999999999</v>
      </c>
      <c r="AW66" s="46">
        <v>1.5906940000000001</v>
      </c>
    </row>
    <row r="67" spans="1:49" s="46" customFormat="1" x14ac:dyDescent="0.3">
      <c r="A67" s="46" t="s">
        <v>117</v>
      </c>
      <c r="B67" s="46">
        <v>6.4278110000000002</v>
      </c>
      <c r="C67" s="46">
        <v>8.4086049999999997</v>
      </c>
      <c r="D67" s="46">
        <v>18.288353000000001</v>
      </c>
      <c r="E67" s="46">
        <v>9.5928889999999996</v>
      </c>
      <c r="F67" s="46">
        <v>10.982203</v>
      </c>
      <c r="G67" s="46">
        <v>11.384855999999999</v>
      </c>
      <c r="H67" s="46">
        <v>12.636008</v>
      </c>
      <c r="I67" s="46">
        <v>2.1123280000000002</v>
      </c>
      <c r="J67" s="46">
        <v>7.7237280000000004</v>
      </c>
      <c r="K67" s="46">
        <v>1.4081410000000001</v>
      </c>
      <c r="M67" s="46">
        <v>3.2613989999999999</v>
      </c>
      <c r="R67" s="46">
        <v>8.0452790000000007</v>
      </c>
      <c r="S67" s="46">
        <v>1.8980049999999999</v>
      </c>
      <c r="T67" s="46">
        <v>1.670928</v>
      </c>
      <c r="U67" s="46">
        <v>1.2754129999999999</v>
      </c>
      <c r="V67" s="46">
        <v>1.292494</v>
      </c>
      <c r="Z67" s="46">
        <v>9.0199560000000005</v>
      </c>
      <c r="AA67" s="46">
        <v>2.7035339999999999</v>
      </c>
      <c r="AB67" s="46">
        <v>2.0418379999999998</v>
      </c>
      <c r="AC67" s="46">
        <v>3.4924460000000002</v>
      </c>
      <c r="AD67" s="46">
        <v>4.6677140000000001</v>
      </c>
      <c r="AE67" s="46">
        <v>4.4405710000000003</v>
      </c>
      <c r="AF67" s="46">
        <v>2.0649150000000001</v>
      </c>
      <c r="AI67" s="46">
        <v>4.1279079999999997</v>
      </c>
      <c r="AJ67" s="46">
        <v>2.5086110000000001</v>
      </c>
      <c r="AK67" s="46">
        <v>2.1387800000000001</v>
      </c>
      <c r="AL67" s="46">
        <v>2.7626849999999998</v>
      </c>
      <c r="AM67" s="46">
        <v>2.2682579999999999</v>
      </c>
      <c r="AN67" s="46">
        <v>2.4648850000000002</v>
      </c>
      <c r="AO67" s="46">
        <v>4.9641099999999998</v>
      </c>
      <c r="AP67" s="46">
        <v>6.4603910000000004</v>
      </c>
      <c r="AQ67" s="46">
        <v>5.3376469999999996</v>
      </c>
      <c r="AR67" s="46">
        <v>5.0558399999999999</v>
      </c>
      <c r="AS67" s="46">
        <v>9.2488930000000007</v>
      </c>
      <c r="AT67" s="46">
        <v>8.2597719999999999</v>
      </c>
      <c r="AU67" s="46">
        <v>7.3830939999999998</v>
      </c>
      <c r="AV67" s="46">
        <v>10.276840999999999</v>
      </c>
      <c r="AW67" s="46">
        <v>8.7011810000000001</v>
      </c>
    </row>
    <row r="68" spans="1:49" s="46" customFormat="1" x14ac:dyDescent="0.3">
      <c r="A68" s="46" t="s">
        <v>54</v>
      </c>
      <c r="B68" s="46">
        <v>670</v>
      </c>
      <c r="C68" s="46">
        <v>1012</v>
      </c>
      <c r="D68" s="46">
        <v>1044</v>
      </c>
      <c r="E68" s="46">
        <v>366</v>
      </c>
      <c r="F68" s="46">
        <v>347</v>
      </c>
      <c r="G68" s="46">
        <v>582</v>
      </c>
      <c r="H68" s="46">
        <v>1446</v>
      </c>
      <c r="I68" s="46">
        <v>65</v>
      </c>
      <c r="J68" s="46">
        <v>282</v>
      </c>
      <c r="K68" s="46">
        <v>29</v>
      </c>
      <c r="L68" s="46">
        <v>21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585</v>
      </c>
      <c r="S68" s="46">
        <v>34</v>
      </c>
      <c r="T68" s="46">
        <v>43</v>
      </c>
      <c r="U68" s="46">
        <v>10</v>
      </c>
      <c r="V68" s="46">
        <v>10</v>
      </c>
      <c r="W68" s="46">
        <v>0</v>
      </c>
      <c r="X68" s="46">
        <v>0</v>
      </c>
      <c r="Y68" s="46">
        <v>0</v>
      </c>
      <c r="Z68" s="46">
        <v>212</v>
      </c>
      <c r="AA68" s="46">
        <v>95</v>
      </c>
      <c r="AB68" s="46">
        <v>26</v>
      </c>
      <c r="AC68" s="46">
        <v>107</v>
      </c>
      <c r="AD68" s="46">
        <v>116</v>
      </c>
      <c r="AE68" s="46">
        <v>151</v>
      </c>
      <c r="AF68" s="46">
        <v>380</v>
      </c>
      <c r="AG68" s="46">
        <v>1</v>
      </c>
      <c r="AH68" s="46">
        <v>0</v>
      </c>
      <c r="AI68" s="46">
        <v>6</v>
      </c>
      <c r="AJ68" s="46">
        <v>68</v>
      </c>
      <c r="AK68" s="46">
        <v>76</v>
      </c>
      <c r="AL68" s="46">
        <v>404</v>
      </c>
      <c r="AM68" s="46">
        <v>89</v>
      </c>
      <c r="AN68" s="46">
        <v>46</v>
      </c>
      <c r="AO68" s="46">
        <v>157</v>
      </c>
      <c r="AP68" s="46">
        <v>747</v>
      </c>
      <c r="AQ68" s="46">
        <v>272</v>
      </c>
      <c r="AR68" s="46">
        <v>258</v>
      </c>
      <c r="AS68" s="46">
        <v>1744</v>
      </c>
      <c r="AT68" s="46">
        <v>448</v>
      </c>
      <c r="AU68" s="46">
        <v>720</v>
      </c>
      <c r="AV68" s="46">
        <v>790</v>
      </c>
      <c r="AW68" s="46">
        <v>1357</v>
      </c>
    </row>
    <row r="69" spans="1:49" s="46" customFormat="1" x14ac:dyDescent="0.3">
      <c r="A69" s="46" t="s">
        <v>55</v>
      </c>
      <c r="B69" s="46">
        <v>16</v>
      </c>
      <c r="C69" s="46">
        <v>16</v>
      </c>
      <c r="D69" s="46">
        <v>16</v>
      </c>
      <c r="E69" s="46">
        <v>15</v>
      </c>
      <c r="F69" s="46">
        <v>15</v>
      </c>
      <c r="G69" s="46">
        <v>16</v>
      </c>
      <c r="H69" s="46">
        <v>16</v>
      </c>
      <c r="I69" s="46">
        <v>16</v>
      </c>
      <c r="J69" s="46">
        <v>16</v>
      </c>
      <c r="K69" s="46">
        <v>12</v>
      </c>
      <c r="L69" s="46">
        <v>5</v>
      </c>
      <c r="M69" s="46">
        <v>0</v>
      </c>
      <c r="N69" s="46">
        <v>0</v>
      </c>
      <c r="O69" s="46">
        <v>0</v>
      </c>
      <c r="P69" s="46">
        <v>0</v>
      </c>
      <c r="Q69" s="46">
        <v>0</v>
      </c>
      <c r="R69" s="46">
        <v>16</v>
      </c>
      <c r="S69" s="46">
        <v>6</v>
      </c>
      <c r="T69" s="46">
        <v>7</v>
      </c>
      <c r="U69" s="46">
        <v>3</v>
      </c>
      <c r="V69" s="46">
        <v>7</v>
      </c>
      <c r="W69" s="46">
        <v>0</v>
      </c>
      <c r="X69" s="46">
        <v>0</v>
      </c>
      <c r="Y69" s="46">
        <v>0</v>
      </c>
      <c r="Z69" s="46">
        <v>16</v>
      </c>
      <c r="AA69" s="46">
        <v>4</v>
      </c>
      <c r="AB69" s="46">
        <v>3</v>
      </c>
      <c r="AC69" s="46">
        <v>16</v>
      </c>
      <c r="AD69" s="46">
        <v>4</v>
      </c>
      <c r="AE69" s="46">
        <v>3</v>
      </c>
      <c r="AF69" s="46">
        <v>6</v>
      </c>
      <c r="AG69" s="46">
        <v>1</v>
      </c>
      <c r="AH69" s="46">
        <v>0</v>
      </c>
      <c r="AI69" s="46">
        <v>3</v>
      </c>
      <c r="AJ69" s="46">
        <v>9</v>
      </c>
      <c r="AK69" s="46">
        <v>8</v>
      </c>
      <c r="AL69" s="46">
        <v>4</v>
      </c>
      <c r="AM69" s="46">
        <v>7</v>
      </c>
      <c r="AN69" s="46">
        <v>6</v>
      </c>
      <c r="AO69" s="46">
        <v>16</v>
      </c>
      <c r="AP69" s="46">
        <v>16</v>
      </c>
      <c r="AQ69" s="46">
        <v>16</v>
      </c>
      <c r="AR69" s="46">
        <v>16</v>
      </c>
      <c r="AS69" s="46">
        <v>16</v>
      </c>
      <c r="AT69" s="46">
        <v>16</v>
      </c>
      <c r="AU69" s="46">
        <v>16</v>
      </c>
      <c r="AV69" s="46">
        <v>16</v>
      </c>
      <c r="AW69" s="46">
        <v>16</v>
      </c>
    </row>
    <row r="70" spans="1:49" s="46" customFormat="1" x14ac:dyDescent="0.3">
      <c r="A70" s="46" t="s">
        <v>56</v>
      </c>
      <c r="B70" s="46">
        <v>0.290491</v>
      </c>
      <c r="C70" s="46">
        <v>0.244174</v>
      </c>
      <c r="D70" s="46">
        <v>0.21410199999999999</v>
      </c>
      <c r="E70" s="46">
        <v>0.16766600000000001</v>
      </c>
      <c r="F70" s="46">
        <v>0.25758199999999998</v>
      </c>
      <c r="G70" s="46">
        <v>0.160501</v>
      </c>
      <c r="H70" s="46">
        <v>0.22553699999999999</v>
      </c>
      <c r="I70" s="46">
        <v>0.18992300000000001</v>
      </c>
      <c r="J70" s="46">
        <v>0.30110100000000001</v>
      </c>
      <c r="K70" s="46">
        <v>0.104786</v>
      </c>
      <c r="L70" s="46">
        <v>8.4041000000000005E-2</v>
      </c>
      <c r="R70" s="46">
        <v>0.287107</v>
      </c>
      <c r="S70" s="46">
        <v>0.19212399999999999</v>
      </c>
      <c r="T70" s="46">
        <v>0.24735499999999999</v>
      </c>
      <c r="U70" s="46">
        <v>0.29323100000000002</v>
      </c>
      <c r="V70" s="46">
        <v>9.9879999999999997E-2</v>
      </c>
      <c r="Z70" s="46">
        <v>0.481236</v>
      </c>
      <c r="AA70" s="46">
        <v>0.23283799999999999</v>
      </c>
      <c r="AB70" s="46">
        <v>0.16961300000000001</v>
      </c>
      <c r="AC70" s="46">
        <v>0.18024699999999999</v>
      </c>
      <c r="AD70" s="46">
        <v>0.14693600000000001</v>
      </c>
      <c r="AE70" s="46">
        <v>0.35045399999999999</v>
      </c>
      <c r="AF70" s="46">
        <v>0.20422999999999999</v>
      </c>
      <c r="AG70" s="46">
        <v>0.2112</v>
      </c>
      <c r="AI70" s="46">
        <v>0.2056</v>
      </c>
      <c r="AJ70" s="46">
        <v>0.136213</v>
      </c>
      <c r="AK70" s="46">
        <v>0.20018900000000001</v>
      </c>
      <c r="AL70" s="46">
        <v>0.35318300000000002</v>
      </c>
      <c r="AM70" s="46">
        <v>0.15127299999999999</v>
      </c>
      <c r="AN70" s="46">
        <v>0.182145</v>
      </c>
      <c r="AO70" s="46">
        <v>0.31897599999999998</v>
      </c>
      <c r="AP70" s="46">
        <v>0.30864799999999998</v>
      </c>
      <c r="AQ70" s="46">
        <v>0.28190199999999999</v>
      </c>
      <c r="AR70" s="46">
        <v>0.25608500000000001</v>
      </c>
      <c r="AS70" s="46">
        <v>0.22314500000000001</v>
      </c>
      <c r="AT70" s="46">
        <v>0.182251</v>
      </c>
      <c r="AU70" s="46">
        <v>0.22259699999999999</v>
      </c>
      <c r="AV70" s="46">
        <v>0.26025999999999999</v>
      </c>
      <c r="AW70" s="46">
        <v>0.31281500000000001</v>
      </c>
    </row>
    <row r="71" spans="1:49" s="46" customFormat="1" x14ac:dyDescent="0.3">
      <c r="A71" s="46" t="s">
        <v>57</v>
      </c>
      <c r="B71" s="46">
        <v>0.21355099999999999</v>
      </c>
      <c r="C71" s="46">
        <v>8.0521999999999996E-2</v>
      </c>
      <c r="D71" s="46">
        <v>6.9274000000000002E-2</v>
      </c>
      <c r="E71" s="46">
        <v>5.7002999999999998E-2</v>
      </c>
      <c r="F71" s="46">
        <v>9.4783000000000006E-2</v>
      </c>
      <c r="G71" s="46">
        <v>3.2423E-2</v>
      </c>
      <c r="H71" s="46">
        <v>5.9497000000000001E-2</v>
      </c>
      <c r="I71" s="46">
        <v>6.3864000000000004E-2</v>
      </c>
      <c r="J71" s="46">
        <v>0.12983700000000001</v>
      </c>
      <c r="K71" s="46">
        <v>5.4311999999999999E-2</v>
      </c>
      <c r="L71" s="46">
        <v>7.0211999999999997E-2</v>
      </c>
      <c r="R71" s="46">
        <v>0.188357</v>
      </c>
      <c r="S71" s="46">
        <v>7.3373999999999995E-2</v>
      </c>
      <c r="T71" s="46">
        <v>0.11415400000000001</v>
      </c>
      <c r="U71" s="46">
        <v>8.2169000000000006E-2</v>
      </c>
      <c r="V71" s="46">
        <v>8.1842999999999999E-2</v>
      </c>
      <c r="Z71" s="46">
        <v>0.13354199999999999</v>
      </c>
      <c r="AA71" s="46">
        <v>6.6067000000000001E-2</v>
      </c>
      <c r="AB71" s="46">
        <v>7.7049000000000006E-2</v>
      </c>
      <c r="AC71" s="46">
        <v>6.8495E-2</v>
      </c>
      <c r="AD71" s="46">
        <v>5.1569999999999998E-2</v>
      </c>
      <c r="AE71" s="46">
        <v>0.396291</v>
      </c>
      <c r="AF71" s="46">
        <v>5.6876999999999997E-2</v>
      </c>
      <c r="AI71" s="46">
        <v>1.0625000000000001E-2</v>
      </c>
      <c r="AJ71" s="46">
        <v>0.12098200000000001</v>
      </c>
      <c r="AK71" s="46">
        <v>6.3829999999999998E-2</v>
      </c>
      <c r="AL71" s="46">
        <v>0.40798200000000001</v>
      </c>
      <c r="AM71" s="46">
        <v>7.2815000000000005E-2</v>
      </c>
      <c r="AN71" s="46">
        <v>9.3409000000000006E-2</v>
      </c>
      <c r="AO71" s="46">
        <v>0.12105</v>
      </c>
      <c r="AP71" s="46">
        <v>0.20880699999999999</v>
      </c>
      <c r="AQ71" s="46">
        <v>0.138289</v>
      </c>
      <c r="AR71" s="46">
        <v>0.13125999999999999</v>
      </c>
      <c r="AS71" s="46">
        <v>5.6179E-2</v>
      </c>
      <c r="AT71" s="46">
        <v>8.2140000000000005E-2</v>
      </c>
      <c r="AU71" s="46">
        <v>0.103829</v>
      </c>
      <c r="AV71" s="46">
        <v>0.10447099999999999</v>
      </c>
      <c r="AW71" s="46">
        <v>8.0054E-2</v>
      </c>
    </row>
    <row r="72" spans="1:49" s="46" customFormat="1" x14ac:dyDescent="0.3">
      <c r="A72" s="46" t="s">
        <v>58</v>
      </c>
      <c r="B72" s="46">
        <v>37.463009999999997</v>
      </c>
      <c r="C72" s="46">
        <v>28.847809000000002</v>
      </c>
      <c r="D72" s="46">
        <v>28.728736999999999</v>
      </c>
      <c r="E72" s="46">
        <v>22.338483</v>
      </c>
      <c r="F72" s="46">
        <v>31.456696000000001</v>
      </c>
      <c r="G72" s="46">
        <v>22.943335999999999</v>
      </c>
      <c r="H72" s="46">
        <v>27.002853999999999</v>
      </c>
      <c r="I72" s="46">
        <v>27.868749999999999</v>
      </c>
      <c r="J72" s="46">
        <v>36.748469999999998</v>
      </c>
      <c r="K72" s="46">
        <v>7.55</v>
      </c>
      <c r="L72" s="46">
        <v>7.1124999999999998</v>
      </c>
      <c r="R72" s="46">
        <v>34.563451000000001</v>
      </c>
      <c r="S72" s="46">
        <v>7.6798609999999998</v>
      </c>
      <c r="T72" s="46">
        <v>6.3857140000000001</v>
      </c>
      <c r="U72" s="46">
        <v>6.4444439999999998</v>
      </c>
      <c r="V72" s="46">
        <v>5.7142860000000004</v>
      </c>
      <c r="Z72" s="46">
        <v>64.541336000000001</v>
      </c>
      <c r="AA72" s="46">
        <v>9.1497089999999996</v>
      </c>
      <c r="AB72" s="46">
        <v>5.7218609999999996</v>
      </c>
      <c r="AC72" s="46">
        <v>20.492038999999998</v>
      </c>
      <c r="AD72" s="46">
        <v>5.8622690000000004</v>
      </c>
      <c r="AE72" s="46">
        <v>9.9254899999999999</v>
      </c>
      <c r="AF72" s="46">
        <v>8.4286879999999993</v>
      </c>
      <c r="AG72" s="46">
        <v>6</v>
      </c>
      <c r="AI72" s="46">
        <v>10.5</v>
      </c>
      <c r="AJ72" s="46">
        <v>6.8416139999999999</v>
      </c>
      <c r="AK72" s="46">
        <v>6.702604</v>
      </c>
      <c r="AL72" s="46">
        <v>10.206769</v>
      </c>
      <c r="AM72" s="46">
        <v>7.2116020000000001</v>
      </c>
      <c r="AN72" s="46">
        <v>6.1239319999999999</v>
      </c>
      <c r="AO72" s="46">
        <v>37.612627000000003</v>
      </c>
      <c r="AP72" s="46">
        <v>33.480808000000003</v>
      </c>
      <c r="AQ72" s="46">
        <v>25.710381999999999</v>
      </c>
      <c r="AR72" s="46">
        <v>25.628233999999999</v>
      </c>
      <c r="AS72" s="46">
        <v>28.130459999999999</v>
      </c>
      <c r="AT72" s="46">
        <v>23.679411999999999</v>
      </c>
      <c r="AU72" s="46">
        <v>24.932348000000001</v>
      </c>
      <c r="AV72" s="46">
        <v>29.508210999999999</v>
      </c>
      <c r="AW72" s="46">
        <v>39.628703000000002</v>
      </c>
    </row>
    <row r="73" spans="1:49" s="46" customFormat="1" x14ac:dyDescent="0.3">
      <c r="A73" s="46" t="s">
        <v>59</v>
      </c>
      <c r="B73" s="46">
        <v>22.067416999999999</v>
      </c>
      <c r="C73" s="46">
        <v>7.9564029999999999</v>
      </c>
      <c r="D73" s="46">
        <v>6.4031130000000003</v>
      </c>
      <c r="E73" s="46">
        <v>6.8117089999999996</v>
      </c>
      <c r="F73" s="46">
        <v>6.5496740000000004</v>
      </c>
      <c r="G73" s="46">
        <v>4.3884169999999996</v>
      </c>
      <c r="H73" s="46">
        <v>6.0625289999999996</v>
      </c>
      <c r="I73" s="46">
        <v>7.2456160000000001</v>
      </c>
      <c r="J73" s="46">
        <v>9.6867029999999996</v>
      </c>
      <c r="K73" s="46">
        <v>3.0973600000000001</v>
      </c>
      <c r="L73" s="46">
        <v>3.6078260000000002</v>
      </c>
      <c r="R73" s="46">
        <v>12.371627</v>
      </c>
      <c r="S73" s="46">
        <v>4.9661289999999996</v>
      </c>
      <c r="T73" s="46">
        <v>1.3368850000000001</v>
      </c>
      <c r="U73" s="46">
        <v>1.387777</v>
      </c>
      <c r="V73" s="46">
        <v>0.90632699999999999</v>
      </c>
      <c r="Z73" s="46">
        <v>33.104675</v>
      </c>
      <c r="AA73" s="46">
        <v>2.4926179999999998</v>
      </c>
      <c r="AB73" s="46">
        <v>0.435747</v>
      </c>
      <c r="AC73" s="46">
        <v>5.738588</v>
      </c>
      <c r="AD73" s="46">
        <v>0.79419700000000004</v>
      </c>
      <c r="AE73" s="46">
        <v>6.1772030000000004</v>
      </c>
      <c r="AF73" s="46">
        <v>5.9235800000000003</v>
      </c>
      <c r="AI73" s="46">
        <v>2.5980759999999998</v>
      </c>
      <c r="AJ73" s="46">
        <v>2.0918269999999999</v>
      </c>
      <c r="AK73" s="46">
        <v>2.1999650000000002</v>
      </c>
      <c r="AL73" s="46">
        <v>9.1999130000000005</v>
      </c>
      <c r="AM73" s="46">
        <v>2.961919</v>
      </c>
      <c r="AN73" s="46">
        <v>1.9480040000000001</v>
      </c>
      <c r="AO73" s="46">
        <v>13.335020999999999</v>
      </c>
      <c r="AP73" s="46">
        <v>23.886780000000002</v>
      </c>
      <c r="AQ73" s="46">
        <v>14.303140000000001</v>
      </c>
      <c r="AR73" s="46">
        <v>9.6420940000000002</v>
      </c>
      <c r="AS73" s="46">
        <v>5.3485930000000002</v>
      </c>
      <c r="AT73" s="46">
        <v>9.2304329999999997</v>
      </c>
      <c r="AU73" s="46">
        <v>11.010502000000001</v>
      </c>
      <c r="AV73" s="46">
        <v>11.868081</v>
      </c>
      <c r="AW73" s="46">
        <v>8.5512119999999996</v>
      </c>
    </row>
    <row r="74" spans="1:49" s="46" customFormat="1" x14ac:dyDescent="0.3">
      <c r="A74" s="46" t="s">
        <v>60</v>
      </c>
      <c r="B74" s="46">
        <v>8.3879999999999996E-3</v>
      </c>
      <c r="C74" s="46">
        <v>1.0036E-2</v>
      </c>
      <c r="D74" s="46">
        <v>9.0629999999999999E-3</v>
      </c>
      <c r="E74" s="46">
        <v>1.0185E-2</v>
      </c>
      <c r="F74" s="46">
        <v>9.698E-3</v>
      </c>
      <c r="G74" s="46">
        <v>8.4309999999999993E-3</v>
      </c>
      <c r="H74" s="46">
        <v>1.0586E-2</v>
      </c>
      <c r="I74" s="46">
        <v>7.1079999999999997E-3</v>
      </c>
      <c r="J74" s="46">
        <v>9.6699999999999998E-3</v>
      </c>
      <c r="K74" s="46">
        <v>1.7572999999999998E-2</v>
      </c>
      <c r="L74" s="46">
        <v>1.2749E-2</v>
      </c>
      <c r="R74" s="46">
        <v>9.6109999999999998E-3</v>
      </c>
      <c r="S74" s="46">
        <v>3.7279E-2</v>
      </c>
      <c r="T74" s="46">
        <v>4.6101999999999997E-2</v>
      </c>
      <c r="U74" s="46">
        <v>5.4702000000000001E-2</v>
      </c>
      <c r="V74" s="46">
        <v>2.1767000000000002E-2</v>
      </c>
      <c r="Z74" s="46">
        <v>1.1114000000000001E-2</v>
      </c>
      <c r="AA74" s="46">
        <v>3.023E-2</v>
      </c>
      <c r="AB74" s="46">
        <v>3.7290999999999998E-2</v>
      </c>
      <c r="AC74" s="46">
        <v>1.3099E-2</v>
      </c>
      <c r="AD74" s="46">
        <v>2.9864999999999999E-2</v>
      </c>
      <c r="AE74" s="46">
        <v>3.3988999999999998E-2</v>
      </c>
      <c r="AF74" s="46">
        <v>3.5805999999999998E-2</v>
      </c>
      <c r="AG74" s="46">
        <v>4.224E-2</v>
      </c>
      <c r="AI74" s="46">
        <v>2.3474999999999999E-2</v>
      </c>
      <c r="AJ74" s="46">
        <v>2.2794999999999999E-2</v>
      </c>
      <c r="AK74" s="46">
        <v>3.8676000000000002E-2</v>
      </c>
      <c r="AL74" s="46">
        <v>3.6233000000000001E-2</v>
      </c>
      <c r="AM74" s="46">
        <v>2.7473999999999998E-2</v>
      </c>
      <c r="AN74" s="46">
        <v>3.7759000000000001E-2</v>
      </c>
      <c r="AO74" s="46">
        <v>1.2147E-2</v>
      </c>
      <c r="AP74" s="46">
        <v>1.2042000000000001E-2</v>
      </c>
      <c r="AQ74" s="46">
        <v>1.6754999999999999E-2</v>
      </c>
      <c r="AR74" s="46">
        <v>1.2834E-2</v>
      </c>
      <c r="AS74" s="46">
        <v>8.6949999999999996E-3</v>
      </c>
      <c r="AT74" s="46">
        <v>1.1058999999999999E-2</v>
      </c>
      <c r="AU74" s="46">
        <v>1.0148000000000001E-2</v>
      </c>
      <c r="AV74" s="46">
        <v>1.1756000000000001E-2</v>
      </c>
      <c r="AW74" s="46">
        <v>1.1275E-2</v>
      </c>
    </row>
    <row r="75" spans="1:49" s="46" customFormat="1" x14ac:dyDescent="0.3">
      <c r="A75" s="46" t="s">
        <v>61</v>
      </c>
      <c r="B75" s="46">
        <v>1.879E-3</v>
      </c>
      <c r="C75" s="46">
        <v>4.6860000000000001E-3</v>
      </c>
      <c r="D75" s="46">
        <v>3.5119999999999999E-3</v>
      </c>
      <c r="E75" s="46">
        <v>6.829E-3</v>
      </c>
      <c r="F75" s="46">
        <v>4.2779999999999997E-3</v>
      </c>
      <c r="G75" s="46">
        <v>9.6500000000000004E-4</v>
      </c>
      <c r="H75" s="46">
        <v>4.4590000000000003E-3</v>
      </c>
      <c r="I75" s="46">
        <v>1.7279999999999999E-3</v>
      </c>
      <c r="J75" s="46">
        <v>6.2030000000000002E-3</v>
      </c>
      <c r="K75" s="46">
        <v>9.2180000000000005E-3</v>
      </c>
      <c r="L75" s="46">
        <v>3.954E-3</v>
      </c>
      <c r="R75" s="46">
        <v>3.4359999999999998E-3</v>
      </c>
      <c r="S75" s="46">
        <v>2.1433000000000001E-2</v>
      </c>
      <c r="T75" s="46">
        <v>1.848E-2</v>
      </c>
      <c r="U75" s="46">
        <v>1.549E-2</v>
      </c>
      <c r="V75" s="46">
        <v>1.7632999999999999E-2</v>
      </c>
      <c r="Z75" s="46">
        <v>6.5900000000000004E-3</v>
      </c>
      <c r="AA75" s="46">
        <v>7.2509999999999996E-3</v>
      </c>
      <c r="AB75" s="46">
        <v>2.0063000000000001E-2</v>
      </c>
      <c r="AC75" s="46">
        <v>4.6990000000000001E-3</v>
      </c>
      <c r="AD75" s="46">
        <v>6.5310000000000003E-3</v>
      </c>
      <c r="AE75" s="46">
        <v>1.9578999999999999E-2</v>
      </c>
      <c r="AF75" s="46">
        <v>1.7128999999999998E-2</v>
      </c>
      <c r="AI75" s="46">
        <v>9.1380000000000003E-3</v>
      </c>
      <c r="AJ75" s="46">
        <v>1.9800000000000002E-2</v>
      </c>
      <c r="AK75" s="46">
        <v>1.7384E-2</v>
      </c>
      <c r="AL75" s="46">
        <v>1.078E-2</v>
      </c>
      <c r="AM75" s="46">
        <v>1.5363E-2</v>
      </c>
      <c r="AN75" s="46">
        <v>1.8903E-2</v>
      </c>
      <c r="AO75" s="46">
        <v>8.4759999999999992E-3</v>
      </c>
      <c r="AP75" s="46">
        <v>5.0489999999999997E-3</v>
      </c>
      <c r="AQ75" s="46">
        <v>1.2758E-2</v>
      </c>
      <c r="AR75" s="46">
        <v>7.437E-3</v>
      </c>
      <c r="AS75" s="46">
        <v>1.73E-3</v>
      </c>
      <c r="AT75" s="46">
        <v>1.3107000000000001E-2</v>
      </c>
      <c r="AU75" s="46">
        <v>2.8159999999999999E-3</v>
      </c>
      <c r="AV75" s="46">
        <v>5.6220000000000003E-3</v>
      </c>
      <c r="AW75" s="46">
        <v>8.7930000000000005E-3</v>
      </c>
    </row>
    <row r="76" spans="1:49" s="46" customFormat="1" x14ac:dyDescent="0.3">
      <c r="A76" s="46" t="s">
        <v>62</v>
      </c>
      <c r="B76" s="46">
        <v>4.803E-3</v>
      </c>
      <c r="C76" s="46">
        <v>5.5279999999999999E-3</v>
      </c>
      <c r="D76" s="46">
        <v>5.633E-3</v>
      </c>
      <c r="E76" s="46">
        <v>7.1539999999999998E-3</v>
      </c>
      <c r="F76" s="46">
        <v>5.6889999999999996E-3</v>
      </c>
      <c r="G76" s="46">
        <v>5.1489999999999999E-3</v>
      </c>
      <c r="H76" s="46">
        <v>6.4720000000000003E-3</v>
      </c>
      <c r="I76" s="46">
        <v>3.7060000000000001E-3</v>
      </c>
      <c r="J76" s="46">
        <v>5.8399999999999997E-3</v>
      </c>
      <c r="K76" s="46">
        <v>1.367E-2</v>
      </c>
      <c r="L76" s="46">
        <v>1.0178E-2</v>
      </c>
      <c r="R76" s="46">
        <v>5.8440000000000002E-3</v>
      </c>
      <c r="S76" s="46">
        <v>3.3460999999999998E-2</v>
      </c>
      <c r="T76" s="46">
        <v>4.1758000000000003E-2</v>
      </c>
      <c r="U76" s="46">
        <v>5.4635999999999997E-2</v>
      </c>
      <c r="V76" s="46">
        <v>2.4829E-2</v>
      </c>
      <c r="Z76" s="46">
        <v>7.528E-3</v>
      </c>
      <c r="AA76" s="46">
        <v>2.6246999999999999E-2</v>
      </c>
      <c r="AB76" s="46">
        <v>3.3632000000000002E-2</v>
      </c>
      <c r="AC76" s="46">
        <v>9.7730000000000004E-3</v>
      </c>
      <c r="AD76" s="46">
        <v>2.6252999999999999E-2</v>
      </c>
      <c r="AE76" s="46">
        <v>3.0407E-2</v>
      </c>
      <c r="AF76" s="46">
        <v>3.1293000000000001E-2</v>
      </c>
      <c r="AG76" s="46">
        <v>3.9120000000000002E-2</v>
      </c>
      <c r="AI76" s="46">
        <v>1.6773E-2</v>
      </c>
      <c r="AJ76" s="46">
        <v>1.9255000000000001E-2</v>
      </c>
      <c r="AK76" s="46">
        <v>3.6166999999999998E-2</v>
      </c>
      <c r="AL76" s="46">
        <v>3.6032000000000002E-2</v>
      </c>
      <c r="AM76" s="46">
        <v>2.367E-2</v>
      </c>
      <c r="AN76" s="46">
        <v>3.5035999999999998E-2</v>
      </c>
      <c r="AO76" s="46">
        <v>8.6929999999999993E-3</v>
      </c>
      <c r="AP76" s="46">
        <v>6.868E-3</v>
      </c>
      <c r="AQ76" s="46">
        <v>1.244E-2</v>
      </c>
      <c r="AR76" s="46">
        <v>8.3260000000000001E-3</v>
      </c>
      <c r="AS76" s="46">
        <v>4.7559999999999998E-3</v>
      </c>
      <c r="AT76" s="46">
        <v>8.1279999999999998E-3</v>
      </c>
      <c r="AU76" s="46">
        <v>5.6810000000000003E-3</v>
      </c>
      <c r="AV76" s="46">
        <v>7.8650000000000005E-3</v>
      </c>
      <c r="AW76" s="46">
        <v>7.5529999999999998E-3</v>
      </c>
    </row>
    <row r="77" spans="1:49" s="46" customFormat="1" x14ac:dyDescent="0.3">
      <c r="A77" s="46" t="s">
        <v>63</v>
      </c>
      <c r="B77" s="46">
        <v>1.2589999999999999E-3</v>
      </c>
      <c r="C77" s="46">
        <v>3.9309999999999996E-3</v>
      </c>
      <c r="D77" s="46">
        <v>3.078E-3</v>
      </c>
      <c r="E77" s="46">
        <v>6.5830000000000003E-3</v>
      </c>
      <c r="F77" s="46">
        <v>4.0980000000000001E-3</v>
      </c>
      <c r="G77" s="46">
        <v>8.0999999999999996E-4</v>
      </c>
      <c r="H77" s="46">
        <v>4.3740000000000003E-3</v>
      </c>
      <c r="I77" s="46">
        <v>1.24E-3</v>
      </c>
      <c r="J77" s="46">
        <v>6.1149999999999998E-3</v>
      </c>
      <c r="K77" s="46">
        <v>9.5429999999999994E-3</v>
      </c>
      <c r="L77" s="46">
        <v>4.0070000000000001E-3</v>
      </c>
      <c r="R77" s="46">
        <v>2.617E-3</v>
      </c>
      <c r="S77" s="46">
        <v>2.4211E-2</v>
      </c>
      <c r="T77" s="46">
        <v>2.0145E-2</v>
      </c>
      <c r="U77" s="46">
        <v>2.3361E-2</v>
      </c>
      <c r="V77" s="46">
        <v>2.4486000000000001E-2</v>
      </c>
      <c r="Z77" s="46">
        <v>6.9300000000000004E-3</v>
      </c>
      <c r="AA77" s="46">
        <v>7.8019999999999999E-3</v>
      </c>
      <c r="AB77" s="46">
        <v>2.0996999999999998E-2</v>
      </c>
      <c r="AC77" s="46">
        <v>3.872E-3</v>
      </c>
      <c r="AD77" s="46">
        <v>6.7000000000000002E-3</v>
      </c>
      <c r="AE77" s="46">
        <v>2.3009999999999999E-2</v>
      </c>
      <c r="AF77" s="46">
        <v>2.1229000000000001E-2</v>
      </c>
      <c r="AI77" s="46">
        <v>7.2680000000000002E-3</v>
      </c>
      <c r="AJ77" s="46">
        <v>2.0539000000000002E-2</v>
      </c>
      <c r="AK77" s="46">
        <v>1.9349999999999999E-2</v>
      </c>
      <c r="AL77" s="46">
        <v>1.4902E-2</v>
      </c>
      <c r="AM77" s="46">
        <v>1.8388000000000002E-2</v>
      </c>
      <c r="AN77" s="46">
        <v>2.2959E-2</v>
      </c>
      <c r="AO77" s="46">
        <v>8.6189999999999999E-3</v>
      </c>
      <c r="AP77" s="46">
        <v>3.7320000000000001E-3</v>
      </c>
      <c r="AQ77" s="46">
        <v>1.3769999999999999E-2</v>
      </c>
      <c r="AR77" s="46">
        <v>7.7929999999999996E-3</v>
      </c>
      <c r="AS77" s="46">
        <v>1.2700000000000001E-3</v>
      </c>
      <c r="AT77" s="46">
        <v>1.3390000000000001E-2</v>
      </c>
      <c r="AU77" s="46">
        <v>2.3110000000000001E-3</v>
      </c>
      <c r="AV77" s="46">
        <v>5.9220000000000002E-3</v>
      </c>
      <c r="AW77" s="46">
        <v>9.1260000000000004E-3</v>
      </c>
    </row>
    <row r="78" spans="1:49" s="46" customFormat="1" x14ac:dyDescent="0.3">
      <c r="A78" s="46" t="s">
        <v>64</v>
      </c>
      <c r="B78" s="46">
        <v>60.940190999999999</v>
      </c>
      <c r="C78" s="46">
        <v>34.572465000000001</v>
      </c>
      <c r="D78" s="46">
        <v>36.978718999999998</v>
      </c>
      <c r="E78" s="46">
        <v>50.397779</v>
      </c>
      <c r="F78" s="46">
        <v>37.325952000000001</v>
      </c>
      <c r="G78" s="46">
        <v>42.801751000000003</v>
      </c>
      <c r="H78" s="46">
        <v>18.591087999999999</v>
      </c>
      <c r="I78" s="46">
        <v>418.07065999999998</v>
      </c>
      <c r="J78" s="46">
        <v>115.228216</v>
      </c>
      <c r="K78" s="46">
        <v>1155.019974</v>
      </c>
      <c r="L78" s="46">
        <v>56.413187000000001</v>
      </c>
      <c r="R78" s="46">
        <v>55.407252999999997</v>
      </c>
      <c r="S78" s="46">
        <v>189.26710800000001</v>
      </c>
      <c r="T78" s="46">
        <v>117.05104</v>
      </c>
      <c r="U78" s="46">
        <v>44.189995000000003</v>
      </c>
      <c r="V78" s="46">
        <v>241.347973</v>
      </c>
      <c r="Z78" s="46">
        <v>155.43948599999999</v>
      </c>
      <c r="AA78" s="46">
        <v>178.70040299999999</v>
      </c>
      <c r="AB78" s="46">
        <v>248.942834</v>
      </c>
      <c r="AC78" s="46">
        <v>58.46331</v>
      </c>
      <c r="AD78" s="46">
        <v>123.06659000000001</v>
      </c>
      <c r="AE78" s="46">
        <v>88.951455999999993</v>
      </c>
      <c r="AF78" s="46">
        <v>52.649906999999999</v>
      </c>
      <c r="AI78" s="46">
        <v>51.986612999999998</v>
      </c>
      <c r="AJ78" s="46">
        <v>106.77752099999999</v>
      </c>
      <c r="AK78" s="46">
        <v>218.49517499999999</v>
      </c>
      <c r="AL78" s="46">
        <v>313.63333499999999</v>
      </c>
      <c r="AM78" s="46">
        <v>236.945088</v>
      </c>
      <c r="AN78" s="46">
        <v>365.65053999999998</v>
      </c>
      <c r="AO78" s="46">
        <v>185.58248699999999</v>
      </c>
      <c r="AP78" s="46">
        <v>59.769446000000002</v>
      </c>
      <c r="AQ78" s="46">
        <v>128.14346</v>
      </c>
      <c r="AR78" s="46">
        <v>93.075792000000007</v>
      </c>
      <c r="AS78" s="46">
        <v>21.462427000000002</v>
      </c>
      <c r="AT78" s="46">
        <v>67.897560999999996</v>
      </c>
      <c r="AU78" s="46">
        <v>41.136847000000003</v>
      </c>
      <c r="AV78" s="46">
        <v>44.644519000000003</v>
      </c>
      <c r="AW78" s="46">
        <v>27.979317999999999</v>
      </c>
    </row>
    <row r="79" spans="1:49" s="46" customFormat="1" x14ac:dyDescent="0.3">
      <c r="A79" s="46" t="s">
        <v>65</v>
      </c>
      <c r="B79" s="46">
        <v>23.797429999999999</v>
      </c>
      <c r="C79" s="46">
        <v>1.9705379999999999</v>
      </c>
      <c r="D79" s="46">
        <v>2.6270289999999998</v>
      </c>
      <c r="E79" s="46">
        <v>11.898870000000001</v>
      </c>
      <c r="F79" s="46">
        <v>8.7028750000000006</v>
      </c>
      <c r="G79" s="46">
        <v>3.277101</v>
      </c>
      <c r="H79" s="46">
        <v>1.975109</v>
      </c>
      <c r="I79" s="46">
        <v>26.547840999999998</v>
      </c>
      <c r="J79" s="46">
        <v>12.58066</v>
      </c>
      <c r="K79" s="46">
        <v>693.41541199999995</v>
      </c>
      <c r="L79" s="46">
        <v>78.85257</v>
      </c>
      <c r="R79" s="46">
        <v>6.0402380000000004</v>
      </c>
      <c r="S79" s="46">
        <v>145.14415</v>
      </c>
      <c r="T79" s="46">
        <v>22.641321999999999</v>
      </c>
      <c r="U79" s="46">
        <v>40.064906999999998</v>
      </c>
      <c r="V79" s="46">
        <v>162.47923</v>
      </c>
      <c r="Z79" s="46">
        <v>19.249040000000001</v>
      </c>
      <c r="AA79" s="46">
        <v>189.31856199999999</v>
      </c>
      <c r="AB79" s="46">
        <v>192.38373899999999</v>
      </c>
      <c r="AC79" s="46">
        <v>88.638354000000007</v>
      </c>
      <c r="AD79" s="46">
        <v>192.79176100000001</v>
      </c>
      <c r="AE79" s="46">
        <v>90.554373999999996</v>
      </c>
      <c r="AF79" s="46">
        <v>62.751840999999999</v>
      </c>
      <c r="AI79" s="46">
        <v>3.9777E-2</v>
      </c>
      <c r="AJ79" s="46">
        <v>23.344837999999999</v>
      </c>
      <c r="AK79" s="46">
        <v>135.53451200000001</v>
      </c>
      <c r="AL79" s="46">
        <v>464.80111900000003</v>
      </c>
      <c r="AM79" s="46">
        <v>217.35868199999999</v>
      </c>
      <c r="AN79" s="46">
        <v>575.70390099999997</v>
      </c>
      <c r="AO79" s="46">
        <v>52.527014000000001</v>
      </c>
      <c r="AP79" s="46">
        <v>25.802129999999998</v>
      </c>
      <c r="AQ79" s="46">
        <v>88.124063000000007</v>
      </c>
      <c r="AR79" s="46">
        <v>13.803114000000001</v>
      </c>
      <c r="AS79" s="46">
        <v>0.69989999999999997</v>
      </c>
      <c r="AT79" s="46">
        <v>16.654029999999999</v>
      </c>
      <c r="AU79" s="46">
        <v>8.2395239999999994</v>
      </c>
      <c r="AV79" s="46">
        <v>9.1444410000000005</v>
      </c>
      <c r="AW79" s="46">
        <v>4.5081730000000002</v>
      </c>
    </row>
    <row r="80" spans="1:49" s="46" customFormat="1" x14ac:dyDescent="0.3">
      <c r="A80" s="46" t="s">
        <v>66</v>
      </c>
      <c r="B80" s="46">
        <v>1.7446E-2</v>
      </c>
      <c r="C80" s="46">
        <v>2.6350999999999999E-2</v>
      </c>
      <c r="D80" s="46">
        <v>2.7185000000000001E-2</v>
      </c>
      <c r="E80" s="46">
        <v>1.0166E-2</v>
      </c>
      <c r="F80" s="46">
        <v>9.6380000000000007E-3</v>
      </c>
      <c r="G80" s="46">
        <v>1.5155E-2</v>
      </c>
      <c r="H80" s="46">
        <v>3.7651999999999998E-2</v>
      </c>
      <c r="I80" s="46">
        <v>1.6930000000000001E-3</v>
      </c>
      <c r="J80" s="46">
        <v>7.3429999999999997E-3</v>
      </c>
      <c r="K80" s="46">
        <v>1.0070000000000001E-3</v>
      </c>
      <c r="L80" s="46">
        <v>1.75E-3</v>
      </c>
      <c r="R80" s="46">
        <v>1.5233E-2</v>
      </c>
      <c r="S80" s="46">
        <v>2.3609999999999998E-3</v>
      </c>
      <c r="T80" s="46">
        <v>2.5590000000000001E-3</v>
      </c>
      <c r="U80" s="46">
        <v>1.389E-3</v>
      </c>
      <c r="V80" s="46">
        <v>5.9500000000000004E-4</v>
      </c>
      <c r="Z80" s="46">
        <v>5.5199999999999997E-3</v>
      </c>
      <c r="AA80" s="46">
        <v>9.8949999999999993E-3</v>
      </c>
      <c r="AB80" s="46">
        <v>3.6110000000000001E-3</v>
      </c>
      <c r="AC80" s="46">
        <v>2.7859999999999998E-3</v>
      </c>
      <c r="AD80" s="46">
        <v>1.2082000000000001E-2</v>
      </c>
      <c r="AE80" s="46">
        <v>2.0969999999999999E-2</v>
      </c>
      <c r="AF80" s="46">
        <v>2.6386E-2</v>
      </c>
      <c r="AG80" s="46">
        <v>4.17E-4</v>
      </c>
      <c r="AI80" s="46">
        <v>8.3299999999999997E-4</v>
      </c>
      <c r="AJ80" s="46">
        <v>3.1480000000000002E-3</v>
      </c>
      <c r="AK80" s="46">
        <v>3.9579999999999997E-3</v>
      </c>
      <c r="AL80" s="46">
        <v>4.2078999999999998E-2</v>
      </c>
      <c r="AM80" s="46">
        <v>5.2969999999999996E-3</v>
      </c>
      <c r="AN80" s="46">
        <v>3.1939999999999998E-3</v>
      </c>
      <c r="AO80" s="46">
        <v>4.0879999999999996E-3</v>
      </c>
      <c r="AP80" s="46">
        <v>1.9451E-2</v>
      </c>
      <c r="AQ80" s="46">
        <v>7.0829999999999999E-3</v>
      </c>
      <c r="AR80" s="46">
        <v>6.718E-3</v>
      </c>
      <c r="AS80" s="46">
        <v>4.5412000000000001E-2</v>
      </c>
      <c r="AT80" s="46">
        <v>1.1665E-2</v>
      </c>
      <c r="AU80" s="46">
        <v>1.8748000000000001E-2</v>
      </c>
      <c r="AV80" s="46">
        <v>2.0570999999999999E-2</v>
      </c>
      <c r="AW80" s="46">
        <v>3.5334999999999998E-2</v>
      </c>
    </row>
    <row r="81" spans="1:49" s="46" customFormat="1" x14ac:dyDescent="0.3">
      <c r="A81" s="46" t="s">
        <v>67</v>
      </c>
      <c r="B81" s="46">
        <v>4.4660000000000004E-3</v>
      </c>
      <c r="C81" s="46">
        <v>2.3E-3</v>
      </c>
      <c r="D81" s="46">
        <v>2.1159999999999998E-3</v>
      </c>
      <c r="E81" s="46">
        <v>5.8809999999999999E-3</v>
      </c>
      <c r="F81" s="46">
        <v>1.6050000000000001E-3</v>
      </c>
      <c r="G81" s="46">
        <v>1.2160000000000001E-3</v>
      </c>
      <c r="H81" s="46">
        <v>8.5299999999999994E-3</v>
      </c>
      <c r="I81" s="46">
        <v>1.0399999999999999E-4</v>
      </c>
      <c r="J81" s="46">
        <v>1.0189999999999999E-3</v>
      </c>
      <c r="K81" s="46">
        <v>1.6609999999999999E-3</v>
      </c>
      <c r="L81" s="46">
        <v>2.7539999999999999E-3</v>
      </c>
      <c r="R81" s="46">
        <v>1.748E-3</v>
      </c>
      <c r="S81" s="46">
        <v>2.3809999999999999E-3</v>
      </c>
      <c r="T81" s="46">
        <v>3.3189999999999999E-3</v>
      </c>
      <c r="U81" s="46">
        <v>9.6199999999999996E-4</v>
      </c>
      <c r="V81" s="46">
        <v>2.23E-4</v>
      </c>
      <c r="Z81" s="46">
        <v>1.1329999999999999E-3</v>
      </c>
      <c r="AA81" s="46">
        <v>7.79E-3</v>
      </c>
      <c r="AB81" s="46">
        <v>8.6700000000000004E-4</v>
      </c>
      <c r="AC81" s="46">
        <v>6.4000000000000005E-4</v>
      </c>
      <c r="AD81" s="46">
        <v>1.0522999999999999E-2</v>
      </c>
      <c r="AE81" s="46">
        <v>2.4901E-2</v>
      </c>
      <c r="AF81" s="46">
        <v>4.6219999999999997E-2</v>
      </c>
      <c r="AI81" s="46">
        <v>0</v>
      </c>
      <c r="AJ81" s="46">
        <v>3.7439999999999999E-3</v>
      </c>
      <c r="AK81" s="46">
        <v>2.2490000000000001E-3</v>
      </c>
      <c r="AL81" s="46">
        <v>7.5706999999999997E-2</v>
      </c>
      <c r="AM81" s="46">
        <v>5.0610000000000004E-3</v>
      </c>
      <c r="AN81" s="46">
        <v>6.398E-3</v>
      </c>
      <c r="AO81" s="46">
        <v>3.8249999999999998E-3</v>
      </c>
      <c r="AP81" s="46">
        <v>7.443E-3</v>
      </c>
      <c r="AQ81" s="46">
        <v>7.1419999999999999E-3</v>
      </c>
      <c r="AR81" s="46">
        <v>1.8060000000000001E-3</v>
      </c>
      <c r="AS81" s="46">
        <v>1.506E-3</v>
      </c>
      <c r="AT81" s="46">
        <v>1.2165E-2</v>
      </c>
      <c r="AU81" s="46">
        <v>1.7136999999999999E-2</v>
      </c>
      <c r="AV81" s="46">
        <v>6.3749999999999996E-3</v>
      </c>
      <c r="AW81" s="46">
        <v>9.7560000000000008E-3</v>
      </c>
    </row>
    <row r="82" spans="1:49" s="46" customFormat="1" x14ac:dyDescent="0.3">
      <c r="A82" s="46" t="s">
        <v>68</v>
      </c>
      <c r="B82" s="46">
        <v>1.3480529999999999</v>
      </c>
      <c r="C82" s="46">
        <v>0.401059</v>
      </c>
      <c r="D82" s="46">
        <v>0.54006799999999999</v>
      </c>
      <c r="E82" s="46">
        <v>0.50477899999999998</v>
      </c>
      <c r="F82" s="46">
        <v>0.56801500000000005</v>
      </c>
      <c r="G82" s="46">
        <v>0.47441299999999997</v>
      </c>
      <c r="H82" s="46">
        <v>0.50323099999999998</v>
      </c>
      <c r="I82" s="46">
        <v>0.34908800000000001</v>
      </c>
      <c r="J82" s="46">
        <v>0.51505100000000004</v>
      </c>
      <c r="K82" s="46">
        <v>0.66666700000000001</v>
      </c>
      <c r="L82" s="46">
        <v>0.4</v>
      </c>
      <c r="R82" s="46">
        <v>0.70928500000000005</v>
      </c>
      <c r="S82" s="46">
        <v>0.35308499999999998</v>
      </c>
      <c r="T82" s="46">
        <v>0.83161099999999999</v>
      </c>
      <c r="U82" s="46">
        <v>0.58536600000000005</v>
      </c>
      <c r="Z82" s="46">
        <v>0.23772399999999999</v>
      </c>
      <c r="AA82" s="46">
        <v>0.48108699999999999</v>
      </c>
      <c r="AB82" s="46">
        <v>0.39083000000000001</v>
      </c>
      <c r="AC82" s="46">
        <v>0.35825600000000002</v>
      </c>
      <c r="AD82" s="46">
        <v>0.35403299999999999</v>
      </c>
      <c r="AE82" s="46">
        <v>0.71309100000000003</v>
      </c>
      <c r="AF82" s="46">
        <v>0.54157599999999995</v>
      </c>
      <c r="AJ82" s="46">
        <v>0.56171099999999996</v>
      </c>
      <c r="AK82" s="46">
        <v>0.42577199999999998</v>
      </c>
      <c r="AL82" s="46">
        <v>0.62795699999999999</v>
      </c>
      <c r="AM82" s="46">
        <v>0.36114200000000002</v>
      </c>
      <c r="AN82" s="46">
        <v>0.32258100000000001</v>
      </c>
      <c r="AO82" s="46">
        <v>1.116446</v>
      </c>
      <c r="AP82" s="46">
        <v>1.446018</v>
      </c>
      <c r="AQ82" s="46">
        <v>0.90423399999999998</v>
      </c>
      <c r="AR82" s="46">
        <v>0.83354899999999998</v>
      </c>
      <c r="AS82" s="46">
        <v>0.71783600000000003</v>
      </c>
      <c r="AT82" s="46">
        <v>0.54176599999999997</v>
      </c>
      <c r="AU82" s="46">
        <v>0.78342199999999995</v>
      </c>
      <c r="AV82" s="46">
        <v>0.72259899999999999</v>
      </c>
      <c r="AW82" s="46">
        <v>0.35203899999999999</v>
      </c>
    </row>
    <row r="83" spans="1:49" s="46" customFormat="1" x14ac:dyDescent="0.3">
      <c r="A83" s="46" t="s">
        <v>69</v>
      </c>
      <c r="B83" s="46">
        <v>0.40733599999999998</v>
      </c>
      <c r="C83" s="46">
        <v>0.100649</v>
      </c>
      <c r="D83" s="46">
        <v>0.14736199999999999</v>
      </c>
      <c r="E83" s="46">
        <v>0.18280099999999999</v>
      </c>
      <c r="F83" s="46">
        <v>0.21005699999999999</v>
      </c>
      <c r="G83" s="46">
        <v>0.17988399999999999</v>
      </c>
      <c r="H83" s="46">
        <v>9.8153000000000004E-2</v>
      </c>
      <c r="I83" s="46">
        <v>0.29132200000000003</v>
      </c>
      <c r="J83" s="46">
        <v>0.239871</v>
      </c>
      <c r="R83" s="46">
        <v>0.41173100000000001</v>
      </c>
      <c r="S83" s="46">
        <v>0.31532199999999999</v>
      </c>
      <c r="T83" s="46">
        <v>0.48826999999999998</v>
      </c>
      <c r="Z83" s="46">
        <v>0.42420799999999997</v>
      </c>
      <c r="AA83" s="46">
        <v>0.24810699999999999</v>
      </c>
      <c r="AB83" s="46">
        <v>0.191026</v>
      </c>
      <c r="AC83" s="46">
        <v>0.22525100000000001</v>
      </c>
      <c r="AD83" s="46">
        <v>0.109746</v>
      </c>
      <c r="AE83" s="46">
        <v>0.114049</v>
      </c>
      <c r="AF83" s="46">
        <v>0.30374699999999999</v>
      </c>
      <c r="AJ83" s="46">
        <v>0.199522</v>
      </c>
      <c r="AK83" s="46">
        <v>0.27426299999999998</v>
      </c>
      <c r="AL83" s="46">
        <v>0.431867</v>
      </c>
      <c r="AM83" s="46">
        <v>0.30706</v>
      </c>
      <c r="AO83" s="46">
        <v>0.877969</v>
      </c>
      <c r="AP83" s="46">
        <v>0.94433500000000004</v>
      </c>
      <c r="AQ83" s="46">
        <v>0.72132099999999999</v>
      </c>
      <c r="AR83" s="46">
        <v>0.48613499999999998</v>
      </c>
      <c r="AS83" s="46">
        <v>0.23832300000000001</v>
      </c>
      <c r="AT83" s="46">
        <v>0.18873599999999999</v>
      </c>
      <c r="AU83" s="46">
        <v>0.26971200000000001</v>
      </c>
      <c r="AV83" s="46">
        <v>0.29613699999999998</v>
      </c>
      <c r="AW83" s="46">
        <v>0.110079</v>
      </c>
    </row>
    <row r="84" spans="1:49" s="46" customFormat="1" x14ac:dyDescent="0.3">
      <c r="A84" s="46" t="s">
        <v>70</v>
      </c>
      <c r="B84" s="46">
        <v>1.784734</v>
      </c>
      <c r="C84" s="46">
        <v>2.5847340000000001</v>
      </c>
      <c r="D84" s="46">
        <v>5.3465379999999998</v>
      </c>
      <c r="E84" s="46">
        <v>2.2834889999999999</v>
      </c>
      <c r="F84" s="46">
        <v>1.9144429999999999</v>
      </c>
      <c r="G84" s="46">
        <v>3.5782470000000002</v>
      </c>
      <c r="H84" s="46">
        <v>3.315715</v>
      </c>
      <c r="I84" s="46">
        <v>1.6947380000000001</v>
      </c>
      <c r="J84" s="46">
        <v>2.2551060000000001</v>
      </c>
      <c r="K84" s="46">
        <v>0.69248500000000002</v>
      </c>
      <c r="L84" s="46">
        <v>1.2125619999999999</v>
      </c>
      <c r="R84" s="46">
        <v>1.322854</v>
      </c>
      <c r="S84" s="46">
        <v>0.99804400000000004</v>
      </c>
      <c r="T84" s="46">
        <v>0.80142199999999997</v>
      </c>
      <c r="U84" s="46">
        <v>1.1019030000000001</v>
      </c>
      <c r="Z84" s="46">
        <v>0.92166899999999996</v>
      </c>
      <c r="AA84" s="46">
        <v>1.014643</v>
      </c>
      <c r="AB84" s="46">
        <v>1.145305</v>
      </c>
      <c r="AC84" s="46">
        <v>1.9294610000000001</v>
      </c>
      <c r="AD84" s="46">
        <v>1.135008</v>
      </c>
      <c r="AE84" s="46">
        <v>1.243163</v>
      </c>
      <c r="AF84" s="46">
        <v>0.83577000000000001</v>
      </c>
      <c r="AJ84" s="46">
        <v>1.1512199999999999</v>
      </c>
      <c r="AK84" s="46">
        <v>1.130879</v>
      </c>
      <c r="AL84" s="46">
        <v>2.0018959999999999</v>
      </c>
      <c r="AM84" s="46">
        <v>0.76093900000000003</v>
      </c>
      <c r="AN84" s="46">
        <v>1.1804330000000001</v>
      </c>
      <c r="AO84" s="46">
        <v>1.9701340000000001</v>
      </c>
      <c r="AP84" s="46">
        <v>1.2207939999999999</v>
      </c>
      <c r="AQ84" s="46">
        <v>1.583137</v>
      </c>
      <c r="AR84" s="46">
        <v>1.400623</v>
      </c>
      <c r="AS84" s="46">
        <v>2.432064</v>
      </c>
      <c r="AT84" s="46">
        <v>2.0579619999999998</v>
      </c>
      <c r="AU84" s="46">
        <v>2.084635</v>
      </c>
      <c r="AV84" s="46">
        <v>2.8198840000000001</v>
      </c>
      <c r="AW84" s="46">
        <v>1.7436149999999999</v>
      </c>
    </row>
    <row r="85" spans="1:49" s="46" customFormat="1" x14ac:dyDescent="0.3">
      <c r="A85" s="46" t="s">
        <v>71</v>
      </c>
      <c r="B85" s="46">
        <v>0.342416</v>
      </c>
      <c r="C85" s="46">
        <v>0.180198</v>
      </c>
      <c r="D85" s="46">
        <v>0.38150400000000001</v>
      </c>
      <c r="E85" s="46">
        <v>0.40754299999999999</v>
      </c>
      <c r="F85" s="46">
        <v>0.150839</v>
      </c>
      <c r="G85" s="46">
        <v>0.169015</v>
      </c>
      <c r="H85" s="46">
        <v>0.46226499999999998</v>
      </c>
      <c r="I85" s="46">
        <v>0.122878</v>
      </c>
      <c r="J85" s="46">
        <v>0.201986</v>
      </c>
      <c r="R85" s="46">
        <v>8.0639000000000002E-2</v>
      </c>
      <c r="S85" s="46">
        <v>0.27393400000000001</v>
      </c>
      <c r="T85" s="46">
        <v>0.39852199999999999</v>
      </c>
      <c r="Z85" s="46">
        <v>7.4254000000000001E-2</v>
      </c>
      <c r="AA85" s="46">
        <v>0.27889900000000001</v>
      </c>
      <c r="AB85" s="46">
        <v>0.15432399999999999</v>
      </c>
      <c r="AC85" s="46">
        <v>0.26005299999999998</v>
      </c>
      <c r="AD85" s="46">
        <v>0.43709999999999999</v>
      </c>
      <c r="AE85" s="46">
        <v>0.63641099999999995</v>
      </c>
      <c r="AF85" s="46">
        <v>0.118328</v>
      </c>
      <c r="AJ85" s="46">
        <v>0.27552300000000002</v>
      </c>
      <c r="AK85" s="46">
        <v>0.43602800000000003</v>
      </c>
      <c r="AL85" s="46">
        <v>0.98102100000000003</v>
      </c>
      <c r="AM85" s="46">
        <v>0.405644</v>
      </c>
      <c r="AO85" s="46">
        <v>0.18008299999999999</v>
      </c>
      <c r="AP85" s="46">
        <v>0.39790300000000001</v>
      </c>
      <c r="AQ85" s="46">
        <v>0.28082400000000002</v>
      </c>
      <c r="AR85" s="46">
        <v>9.6368999999999996E-2</v>
      </c>
      <c r="AS85" s="46">
        <v>7.0758000000000001E-2</v>
      </c>
      <c r="AT85" s="46">
        <v>0.18126800000000001</v>
      </c>
      <c r="AU85" s="46">
        <v>0.23888599999999999</v>
      </c>
      <c r="AV85" s="46">
        <v>0.20286699999999999</v>
      </c>
      <c r="AW85" s="46">
        <v>0.16866900000000001</v>
      </c>
    </row>
    <row r="86" spans="1:49" s="46" customFormat="1" x14ac:dyDescent="0.3">
      <c r="A86" s="46" t="s">
        <v>72</v>
      </c>
      <c r="B86" s="46">
        <v>74.700491999999997</v>
      </c>
      <c r="C86" s="46">
        <v>82.291827999999995</v>
      </c>
      <c r="D86" s="46">
        <v>89.948093999999998</v>
      </c>
      <c r="E86" s="46">
        <v>73.891613000000007</v>
      </c>
      <c r="F86" s="46">
        <v>85.240737999999993</v>
      </c>
      <c r="G86" s="46">
        <v>85.336590999999999</v>
      </c>
      <c r="H86" s="46">
        <v>83.751468000000003</v>
      </c>
      <c r="I86" s="46">
        <v>55.866964000000003</v>
      </c>
      <c r="J86" s="46">
        <v>69.147184999999993</v>
      </c>
      <c r="K86" s="46">
        <v>31.894452000000001</v>
      </c>
      <c r="L86" s="46">
        <v>24.797843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92.322263000000007</v>
      </c>
      <c r="S86" s="46">
        <v>10.003330999999999</v>
      </c>
      <c r="T86" s="46">
        <v>7.3772520000000004</v>
      </c>
      <c r="U86" s="46">
        <v>6.5081410000000002</v>
      </c>
      <c r="V86" s="46">
        <v>20.584821999999999</v>
      </c>
      <c r="W86" s="46">
        <v>0</v>
      </c>
      <c r="X86" s="46">
        <v>0</v>
      </c>
      <c r="Y86" s="46">
        <v>0</v>
      </c>
      <c r="Z86" s="46">
        <v>90.146439999999998</v>
      </c>
      <c r="AA86" s="46">
        <v>12.061920000000001</v>
      </c>
      <c r="AB86" s="46">
        <v>3.2999160000000001</v>
      </c>
      <c r="AC86" s="46">
        <v>65.389539999999997</v>
      </c>
      <c r="AD86" s="46">
        <v>9.5047820000000005</v>
      </c>
      <c r="AE86" s="46">
        <v>12.833145</v>
      </c>
      <c r="AF86" s="46">
        <v>14.171932999999999</v>
      </c>
      <c r="AG86" s="46">
        <v>4.2857139999999996</v>
      </c>
      <c r="AH86" s="46">
        <v>0</v>
      </c>
      <c r="AI86" s="46">
        <v>4.8372729999999997</v>
      </c>
      <c r="AJ86" s="46">
        <v>19.810286000000001</v>
      </c>
      <c r="AK86" s="46">
        <v>8.0547459999999997</v>
      </c>
      <c r="AL86" s="46">
        <v>6.1532790000000004</v>
      </c>
      <c r="AM86" s="46">
        <v>16.618119</v>
      </c>
      <c r="AN86" s="46">
        <v>7.5238319999999996</v>
      </c>
      <c r="AO86" s="46">
        <v>70.027467000000001</v>
      </c>
      <c r="AP86" s="46">
        <v>82.273009999999999</v>
      </c>
      <c r="AQ86" s="46">
        <v>61.248339999999999</v>
      </c>
      <c r="AR86" s="46">
        <v>71.659383000000005</v>
      </c>
      <c r="AS86" s="46">
        <v>86.955600000000004</v>
      </c>
      <c r="AT86" s="46">
        <v>88.341835000000003</v>
      </c>
      <c r="AU86" s="46">
        <v>83.056569999999994</v>
      </c>
      <c r="AV86" s="46">
        <v>80.348198999999994</v>
      </c>
      <c r="AW86" s="46">
        <v>90.064249000000004</v>
      </c>
    </row>
    <row r="87" spans="1:49" s="46" customFormat="1" x14ac:dyDescent="0.3">
      <c r="A87" s="46" t="s">
        <v>73</v>
      </c>
      <c r="B87" s="46">
        <v>29.436769999999999</v>
      </c>
      <c r="C87" s="46">
        <v>16.908829999999998</v>
      </c>
      <c r="D87" s="46">
        <v>9.4340360000000008</v>
      </c>
      <c r="E87" s="46">
        <v>31.169789000000002</v>
      </c>
      <c r="F87" s="46">
        <v>19.633638999999999</v>
      </c>
      <c r="G87" s="46">
        <v>20.001716999999999</v>
      </c>
      <c r="H87" s="46">
        <v>16.308409000000001</v>
      </c>
      <c r="I87" s="46">
        <v>35.698220999999997</v>
      </c>
      <c r="J87" s="46">
        <v>26.747040999999999</v>
      </c>
      <c r="K87" s="46">
        <v>28.025691999999999</v>
      </c>
      <c r="L87" s="46">
        <v>36.617280000000001</v>
      </c>
      <c r="M87" s="46">
        <v>0</v>
      </c>
      <c r="N87" s="46">
        <v>0</v>
      </c>
      <c r="Q87" s="46">
        <v>0</v>
      </c>
      <c r="R87" s="46">
        <v>9.3044799999999999</v>
      </c>
      <c r="S87" s="46">
        <v>24.613325</v>
      </c>
      <c r="T87" s="46">
        <v>17.695518</v>
      </c>
      <c r="U87" s="46">
        <v>22.107597999999999</v>
      </c>
      <c r="V87" s="46">
        <v>34.528666000000001</v>
      </c>
      <c r="W87" s="46">
        <v>0</v>
      </c>
      <c r="X87" s="46">
        <v>0</v>
      </c>
      <c r="Z87" s="46">
        <v>17.547961999999998</v>
      </c>
      <c r="AA87" s="46">
        <v>28.829927999999999</v>
      </c>
      <c r="AB87" s="46">
        <v>7.9142440000000001</v>
      </c>
      <c r="AC87" s="46">
        <v>28.489249999999998</v>
      </c>
      <c r="AD87" s="46">
        <v>20.960947999999998</v>
      </c>
      <c r="AE87" s="46">
        <v>29.650103999999999</v>
      </c>
      <c r="AF87" s="46">
        <v>28.641797</v>
      </c>
      <c r="AG87" s="46">
        <v>16.035675000000001</v>
      </c>
      <c r="AH87" s="46">
        <v>0</v>
      </c>
      <c r="AI87" s="46">
        <v>12.474696</v>
      </c>
      <c r="AJ87" s="46">
        <v>30.643722</v>
      </c>
      <c r="AK87" s="46">
        <v>11.145859</v>
      </c>
      <c r="AL87" s="46">
        <v>10.285225000000001</v>
      </c>
      <c r="AM87" s="46">
        <v>28.097698000000001</v>
      </c>
      <c r="AN87" s="46">
        <v>17.906365999999998</v>
      </c>
      <c r="AO87" s="46">
        <v>29.777325999999999</v>
      </c>
      <c r="AP87" s="46">
        <v>17.327895999999999</v>
      </c>
      <c r="AQ87" s="46">
        <v>29.820188000000002</v>
      </c>
      <c r="AR87" s="46">
        <v>26.245532000000001</v>
      </c>
      <c r="AS87" s="46">
        <v>19.867484000000001</v>
      </c>
      <c r="AT87" s="46">
        <v>16.765896999999999</v>
      </c>
      <c r="AU87" s="46">
        <v>21.787766000000001</v>
      </c>
      <c r="AV87" s="46">
        <v>23.204049000000001</v>
      </c>
      <c r="AW87" s="46">
        <v>10.644742000000001</v>
      </c>
    </row>
    <row r="88" spans="1:49" s="46" customFormat="1" x14ac:dyDescent="0.3">
      <c r="A88" s="46" t="s">
        <v>74</v>
      </c>
      <c r="B88" s="46">
        <v>400</v>
      </c>
      <c r="C88" s="46">
        <v>118</v>
      </c>
      <c r="D88" s="46">
        <v>99</v>
      </c>
      <c r="E88" s="46">
        <v>98</v>
      </c>
      <c r="F88" s="46">
        <v>26</v>
      </c>
      <c r="G88" s="46">
        <v>48</v>
      </c>
      <c r="H88" s="46">
        <v>241</v>
      </c>
      <c r="I88" s="46">
        <v>31</v>
      </c>
      <c r="J88" s="46">
        <v>96</v>
      </c>
      <c r="K88" s="46">
        <v>14</v>
      </c>
      <c r="L88" s="46">
        <v>1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35</v>
      </c>
      <c r="S88" s="46">
        <v>20</v>
      </c>
      <c r="T88" s="46">
        <v>28</v>
      </c>
      <c r="U88" s="46">
        <v>224</v>
      </c>
      <c r="V88" s="46">
        <v>13</v>
      </c>
      <c r="W88" s="46">
        <v>0</v>
      </c>
      <c r="X88" s="46">
        <v>0</v>
      </c>
      <c r="Y88" s="46">
        <v>0</v>
      </c>
      <c r="Z88" s="46">
        <v>12</v>
      </c>
      <c r="AA88" s="46">
        <v>43</v>
      </c>
      <c r="AB88" s="46">
        <v>17</v>
      </c>
      <c r="AC88" s="46">
        <v>24</v>
      </c>
      <c r="AD88" s="46">
        <v>75</v>
      </c>
      <c r="AE88" s="46">
        <v>31</v>
      </c>
      <c r="AF88" s="46">
        <v>100</v>
      </c>
      <c r="AG88" s="46">
        <v>0</v>
      </c>
      <c r="AH88" s="46">
        <v>0</v>
      </c>
      <c r="AI88" s="46">
        <v>20</v>
      </c>
      <c r="AJ88" s="46">
        <v>31</v>
      </c>
      <c r="AK88" s="46">
        <v>104</v>
      </c>
      <c r="AL88" s="46">
        <v>79</v>
      </c>
      <c r="AM88" s="46">
        <v>37</v>
      </c>
      <c r="AN88" s="46">
        <v>376</v>
      </c>
      <c r="AO88" s="46">
        <v>27</v>
      </c>
      <c r="AP88" s="46">
        <v>29</v>
      </c>
      <c r="AQ88" s="46">
        <v>138</v>
      </c>
      <c r="AR88" s="46">
        <v>50</v>
      </c>
      <c r="AS88" s="46">
        <v>200</v>
      </c>
      <c r="AT88" s="46">
        <v>23</v>
      </c>
      <c r="AU88" s="46">
        <v>131</v>
      </c>
      <c r="AV88" s="46">
        <v>245</v>
      </c>
      <c r="AW88" s="46">
        <v>176</v>
      </c>
    </row>
    <row r="89" spans="1:49" s="46" customFormat="1" x14ac:dyDescent="0.3">
      <c r="A89" s="46" t="s">
        <v>75</v>
      </c>
      <c r="B89" s="46">
        <v>0.16664899999999999</v>
      </c>
      <c r="C89" s="46">
        <v>4.9161999999999997E-2</v>
      </c>
      <c r="D89" s="46">
        <v>4.1245999999999998E-2</v>
      </c>
      <c r="E89" s="46">
        <v>4.0828999999999997E-2</v>
      </c>
      <c r="F89" s="46">
        <v>1.0832E-2</v>
      </c>
      <c r="G89" s="46">
        <v>1.9997999999999998E-2</v>
      </c>
      <c r="H89" s="46">
        <v>0.100406</v>
      </c>
      <c r="I89" s="46">
        <v>1.2914999999999999E-2</v>
      </c>
      <c r="J89" s="46">
        <v>3.9995999999999997E-2</v>
      </c>
      <c r="K89" s="46">
        <v>5.8329999999999996E-3</v>
      </c>
      <c r="L89" s="46">
        <v>4.17E-4</v>
      </c>
      <c r="R89" s="46">
        <v>1.4581999999999999E-2</v>
      </c>
      <c r="S89" s="46">
        <v>8.3320000000000009E-3</v>
      </c>
      <c r="T89" s="46">
        <v>1.1665E-2</v>
      </c>
      <c r="U89" s="46">
        <v>9.3324000000000004E-2</v>
      </c>
      <c r="V89" s="46">
        <v>5.4159999999999998E-3</v>
      </c>
      <c r="Z89" s="46">
        <v>4.999E-3</v>
      </c>
      <c r="AA89" s="46">
        <v>1.7915E-2</v>
      </c>
      <c r="AB89" s="46">
        <v>7.0829999999999999E-3</v>
      </c>
      <c r="AC89" s="46">
        <v>9.9989999999999992E-3</v>
      </c>
      <c r="AD89" s="46">
        <v>3.1247E-2</v>
      </c>
      <c r="AE89" s="46">
        <v>1.2914999999999999E-2</v>
      </c>
      <c r="AF89" s="46">
        <v>4.1661999999999998E-2</v>
      </c>
      <c r="AI89" s="46">
        <v>8.3320000000000009E-3</v>
      </c>
      <c r="AJ89" s="46">
        <v>1.2914999999999999E-2</v>
      </c>
      <c r="AK89" s="46">
        <v>4.3328999999999999E-2</v>
      </c>
      <c r="AL89" s="46">
        <v>3.2912999999999998E-2</v>
      </c>
      <c r="AM89" s="46">
        <v>1.5415E-2</v>
      </c>
      <c r="AN89" s="46">
        <v>0.15665000000000001</v>
      </c>
      <c r="AO89" s="46">
        <v>1.1249E-2</v>
      </c>
      <c r="AP89" s="46">
        <v>1.2082000000000001E-2</v>
      </c>
      <c r="AQ89" s="46">
        <v>5.7494000000000003E-2</v>
      </c>
      <c r="AR89" s="46">
        <v>2.0830999999999999E-2</v>
      </c>
      <c r="AS89" s="46">
        <v>8.3324999999999996E-2</v>
      </c>
      <c r="AT89" s="46">
        <v>9.5820000000000002E-3</v>
      </c>
      <c r="AU89" s="46">
        <v>5.4578000000000002E-2</v>
      </c>
      <c r="AV89" s="46">
        <v>0.102073</v>
      </c>
      <c r="AW89" s="46">
        <v>7.3326000000000002E-2</v>
      </c>
    </row>
    <row r="90" spans="1:49" s="46" customFormat="1" x14ac:dyDescent="0.3">
      <c r="A90" s="46" t="s">
        <v>76</v>
      </c>
      <c r="B90" s="46">
        <v>0.25482199999999999</v>
      </c>
      <c r="C90" s="46">
        <v>0.46961900000000001</v>
      </c>
      <c r="D90" s="46">
        <v>0.51430600000000004</v>
      </c>
      <c r="E90" s="46">
        <v>0.38772000000000001</v>
      </c>
      <c r="F90" s="46">
        <v>0.74282800000000004</v>
      </c>
      <c r="G90" s="46">
        <v>0.40587800000000002</v>
      </c>
      <c r="H90" s="46">
        <v>0.432585</v>
      </c>
      <c r="I90" s="46">
        <v>0.27419100000000002</v>
      </c>
      <c r="J90" s="46">
        <v>0.408773</v>
      </c>
      <c r="K90" s="46">
        <v>0.23821700000000001</v>
      </c>
      <c r="L90" s="46">
        <v>0.39263999999999999</v>
      </c>
      <c r="R90" s="46">
        <v>1.1515359999999999</v>
      </c>
      <c r="S90" s="46">
        <v>0.360564</v>
      </c>
      <c r="T90" s="46">
        <v>0.234349</v>
      </c>
      <c r="U90" s="46">
        <v>0.26655499999999999</v>
      </c>
      <c r="V90" s="46">
        <v>0.194105</v>
      </c>
      <c r="Z90" s="46">
        <v>0.82505300000000004</v>
      </c>
      <c r="AA90" s="46">
        <v>0.47850199999999998</v>
      </c>
      <c r="AB90" s="46">
        <v>0.28182600000000002</v>
      </c>
      <c r="AC90" s="46">
        <v>0.36982300000000001</v>
      </c>
      <c r="AD90" s="46">
        <v>0.34325800000000001</v>
      </c>
      <c r="AE90" s="46">
        <v>0.27748899999999999</v>
      </c>
      <c r="AF90" s="46">
        <v>0.38662999999999997</v>
      </c>
      <c r="AI90" s="46">
        <v>0.25231599999999998</v>
      </c>
      <c r="AJ90" s="46">
        <v>0.28994799999999998</v>
      </c>
      <c r="AK90" s="46">
        <v>0.251577</v>
      </c>
      <c r="AL90" s="46">
        <v>0.28676299999999999</v>
      </c>
      <c r="AM90" s="46">
        <v>0.342275</v>
      </c>
      <c r="AN90" s="46">
        <v>0.23028000000000001</v>
      </c>
      <c r="AO90" s="46">
        <v>0.426815</v>
      </c>
      <c r="AP90" s="46">
        <v>1.0129630000000001</v>
      </c>
      <c r="AQ90" s="46">
        <v>0.45569900000000002</v>
      </c>
      <c r="AR90" s="46">
        <v>0.42665399999999998</v>
      </c>
      <c r="AS90" s="46">
        <v>0.43945800000000002</v>
      </c>
      <c r="AT90" s="46">
        <v>0.41664299999999999</v>
      </c>
      <c r="AU90" s="46">
        <v>0.42706499999999997</v>
      </c>
      <c r="AV90" s="46">
        <v>0.41748200000000002</v>
      </c>
      <c r="AW90" s="46">
        <v>0.61311300000000002</v>
      </c>
    </row>
    <row r="91" spans="1:49" s="46" customFormat="1" x14ac:dyDescent="0.3">
      <c r="A91" s="46" t="s">
        <v>77</v>
      </c>
      <c r="B91" s="46">
        <v>0.23413600000000001</v>
      </c>
      <c r="C91" s="46">
        <v>0.25872400000000001</v>
      </c>
      <c r="D91" s="46">
        <v>0.25334200000000001</v>
      </c>
      <c r="E91" s="46">
        <v>0.240534</v>
      </c>
      <c r="F91" s="46">
        <v>0.34742400000000001</v>
      </c>
      <c r="G91" s="46">
        <v>0.139875</v>
      </c>
      <c r="H91" s="46">
        <v>0.24904200000000001</v>
      </c>
      <c r="I91" s="46">
        <v>0.12742600000000001</v>
      </c>
      <c r="J91" s="46">
        <v>0.77135299999999996</v>
      </c>
      <c r="K91" s="46">
        <v>7.3574000000000001E-2</v>
      </c>
      <c r="R91" s="46">
        <v>0.86282599999999998</v>
      </c>
      <c r="S91" s="46">
        <v>0.103564</v>
      </c>
      <c r="T91" s="46">
        <v>0.10849300000000001</v>
      </c>
      <c r="U91" s="46">
        <v>0.130109</v>
      </c>
      <c r="V91" s="46">
        <v>7.8731999999999996E-2</v>
      </c>
      <c r="Z91" s="46">
        <v>9.7795000000000007E-2</v>
      </c>
      <c r="AA91" s="46">
        <v>0.227404</v>
      </c>
      <c r="AB91" s="46">
        <v>0.12823799999999999</v>
      </c>
      <c r="AC91" s="46">
        <v>0.43910100000000002</v>
      </c>
      <c r="AD91" s="46">
        <v>0.100286</v>
      </c>
      <c r="AE91" s="46">
        <v>0.15201300000000001</v>
      </c>
      <c r="AF91" s="46">
        <v>0.116257</v>
      </c>
      <c r="AI91" s="46">
        <v>0.10822</v>
      </c>
      <c r="AJ91" s="46">
        <v>0.127695</v>
      </c>
      <c r="AK91" s="46">
        <v>0.121337</v>
      </c>
      <c r="AL91" s="46">
        <v>0.15582399999999999</v>
      </c>
      <c r="AM91" s="46">
        <v>0.11687500000000001</v>
      </c>
      <c r="AN91" s="46">
        <v>0.116839</v>
      </c>
      <c r="AO91" s="46">
        <v>0.38344099999999998</v>
      </c>
      <c r="AP91" s="46">
        <v>0.41526000000000002</v>
      </c>
      <c r="AQ91" s="46">
        <v>0.34041100000000002</v>
      </c>
      <c r="AR91" s="46">
        <v>0.39660000000000001</v>
      </c>
      <c r="AS91" s="46">
        <v>0.23060600000000001</v>
      </c>
      <c r="AT91" s="46">
        <v>0.19902</v>
      </c>
      <c r="AU91" s="46">
        <v>0.298489</v>
      </c>
      <c r="AV91" s="46">
        <v>0.304068</v>
      </c>
      <c r="AW91" s="46">
        <v>0.383552</v>
      </c>
    </row>
    <row r="92" spans="1:49" s="46" customFormat="1" x14ac:dyDescent="0.3">
      <c r="A92" s="46" t="s">
        <v>78</v>
      </c>
      <c r="B92" s="46">
        <v>62.202500000000001</v>
      </c>
      <c r="C92" s="46">
        <v>255.30508499999999</v>
      </c>
      <c r="D92" s="46">
        <v>309.16161599999998</v>
      </c>
      <c r="E92" s="46">
        <v>79.642857000000006</v>
      </c>
      <c r="F92" s="46">
        <v>421.84615400000001</v>
      </c>
      <c r="G92" s="46">
        <v>286.375</v>
      </c>
      <c r="H92" s="46">
        <v>166.48132799999999</v>
      </c>
      <c r="I92" s="46">
        <v>63.935484000000002</v>
      </c>
      <c r="J92" s="46">
        <v>112.885417</v>
      </c>
      <c r="K92" s="46">
        <v>20.071428999999998</v>
      </c>
      <c r="L92" s="46">
        <v>46</v>
      </c>
      <c r="R92" s="46">
        <v>594.65714300000002</v>
      </c>
      <c r="S92" s="46">
        <v>17.399999999999999</v>
      </c>
      <c r="T92" s="46">
        <v>10.142856999999999</v>
      </c>
      <c r="U92" s="46">
        <v>7.1875</v>
      </c>
      <c r="V92" s="46">
        <v>12.846154</v>
      </c>
      <c r="Z92" s="46">
        <v>1122.666667</v>
      </c>
      <c r="AA92" s="46">
        <v>31.604651</v>
      </c>
      <c r="AB92" s="46">
        <v>11.941176</v>
      </c>
      <c r="AC92" s="46">
        <v>101.75</v>
      </c>
      <c r="AD92" s="46">
        <v>18.573333000000002</v>
      </c>
      <c r="AE92" s="46">
        <v>16.838709999999999</v>
      </c>
      <c r="AF92" s="46">
        <v>41.42</v>
      </c>
      <c r="AI92" s="46">
        <v>12.15</v>
      </c>
      <c r="AJ92" s="46">
        <v>24.258064999999998</v>
      </c>
      <c r="AK92" s="46">
        <v>13.875</v>
      </c>
      <c r="AL92" s="46">
        <v>9.4683539999999997</v>
      </c>
      <c r="AM92" s="46">
        <v>30.648648999999999</v>
      </c>
      <c r="AN92" s="46">
        <v>6.8297869999999996</v>
      </c>
      <c r="AO92" s="46">
        <v>169.962963</v>
      </c>
      <c r="AP92" s="46">
        <v>880.37931000000003</v>
      </c>
      <c r="AQ92" s="46">
        <v>52.195652000000003</v>
      </c>
      <c r="AR92" s="46">
        <v>136.41999999999999</v>
      </c>
      <c r="AS92" s="46">
        <v>251.13</v>
      </c>
      <c r="AT92" s="46">
        <v>347.43478299999998</v>
      </c>
      <c r="AU92" s="46">
        <v>126.175573</v>
      </c>
      <c r="AV92" s="46">
        <v>107.077551</v>
      </c>
      <c r="AW92" s="46">
        <v>309.86931800000002</v>
      </c>
    </row>
    <row r="93" spans="1:49" s="46" customFormat="1" x14ac:dyDescent="0.3">
      <c r="A93" s="46" t="s">
        <v>79</v>
      </c>
      <c r="B93" s="46">
        <v>266.04822100000001</v>
      </c>
      <c r="C93" s="46">
        <v>250.086703</v>
      </c>
      <c r="D93" s="46">
        <v>251.291225</v>
      </c>
      <c r="E93" s="46">
        <v>141.72168500000001</v>
      </c>
      <c r="F93" s="46">
        <v>254.771536</v>
      </c>
      <c r="G93" s="46">
        <v>185.962548</v>
      </c>
      <c r="H93" s="46">
        <v>228.460173</v>
      </c>
      <c r="I93" s="46">
        <v>156.53432799999999</v>
      </c>
      <c r="J93" s="46">
        <v>283.56415299999998</v>
      </c>
      <c r="K93" s="46">
        <v>26.039805000000001</v>
      </c>
      <c r="R93" s="46">
        <v>467.00175999999999</v>
      </c>
      <c r="S93" s="46">
        <v>6.6601720000000002</v>
      </c>
      <c r="T93" s="46">
        <v>4.6643990000000004</v>
      </c>
      <c r="U93" s="46">
        <v>2.5797810000000001</v>
      </c>
      <c r="V93" s="46">
        <v>12.314261</v>
      </c>
      <c r="Z93" s="46">
        <v>51.693736999999999</v>
      </c>
      <c r="AA93" s="46">
        <v>14.985929</v>
      </c>
      <c r="AB93" s="46">
        <v>4.696682</v>
      </c>
      <c r="AC93" s="46">
        <v>176.357653</v>
      </c>
      <c r="AD93" s="46">
        <v>6.6802919999999997</v>
      </c>
      <c r="AE93" s="46">
        <v>5.2794999999999996</v>
      </c>
      <c r="AF93" s="46">
        <v>18.434805000000001</v>
      </c>
      <c r="AI93" s="46">
        <v>9.8796710000000001</v>
      </c>
      <c r="AJ93" s="46">
        <v>13.433707999999999</v>
      </c>
      <c r="AK93" s="46">
        <v>10.663145</v>
      </c>
      <c r="AL93" s="46">
        <v>5.7709159999999997</v>
      </c>
      <c r="AM93" s="46">
        <v>17.89509</v>
      </c>
      <c r="AN93" s="46">
        <v>3.6642800000000002</v>
      </c>
      <c r="AO93" s="46">
        <v>330.91975300000001</v>
      </c>
      <c r="AP93" s="46">
        <v>389.40948100000003</v>
      </c>
      <c r="AQ93" s="46">
        <v>188.04098999999999</v>
      </c>
      <c r="AR93" s="46">
        <v>269.59630399999998</v>
      </c>
      <c r="AS93" s="46">
        <v>251.62994900000001</v>
      </c>
      <c r="AT93" s="46">
        <v>154.43969899999999</v>
      </c>
      <c r="AU93" s="46">
        <v>236.62230500000001</v>
      </c>
      <c r="AV93" s="46">
        <v>219.67667700000001</v>
      </c>
      <c r="AW93" s="46">
        <v>357.52081299999998</v>
      </c>
    </row>
    <row r="94" spans="1:49" s="46" customFormat="1" x14ac:dyDescent="0.3">
      <c r="A94" s="46" t="s">
        <v>80</v>
      </c>
      <c r="B94" s="46">
        <v>4.9000000000000004</v>
      </c>
      <c r="C94" s="46">
        <v>10.771186</v>
      </c>
      <c r="D94" s="46">
        <v>12.050504999999999</v>
      </c>
      <c r="E94" s="46">
        <v>6.8469389999999999</v>
      </c>
      <c r="F94" s="46">
        <v>12.5</v>
      </c>
      <c r="G94" s="46">
        <v>13.8125</v>
      </c>
      <c r="H94" s="46">
        <v>9.2821580000000008</v>
      </c>
      <c r="I94" s="46">
        <v>6.2580650000000002</v>
      </c>
      <c r="J94" s="46">
        <v>6.1875</v>
      </c>
      <c r="K94" s="46">
        <v>5.5</v>
      </c>
      <c r="L94" s="46">
        <v>11</v>
      </c>
      <c r="R94" s="46">
        <v>13.114286</v>
      </c>
      <c r="S94" s="46">
        <v>5.2</v>
      </c>
      <c r="T94" s="46">
        <v>4.2857139999999996</v>
      </c>
      <c r="U94" s="46">
        <v>4.2991070000000002</v>
      </c>
      <c r="V94" s="46">
        <v>5.6923079999999997</v>
      </c>
      <c r="Z94" s="46">
        <v>16</v>
      </c>
      <c r="AA94" s="46">
        <v>6.3488369999999996</v>
      </c>
      <c r="AB94" s="46">
        <v>4.6470589999999996</v>
      </c>
      <c r="AC94" s="46">
        <v>8.2916670000000003</v>
      </c>
      <c r="AD94" s="46">
        <v>5.56</v>
      </c>
      <c r="AE94" s="46">
        <v>4.0645160000000002</v>
      </c>
      <c r="AF94" s="46">
        <v>4.87</v>
      </c>
      <c r="AI94" s="46">
        <v>6.2</v>
      </c>
      <c r="AJ94" s="46">
        <v>6.2258060000000004</v>
      </c>
      <c r="AK94" s="46">
        <v>6.0192310000000004</v>
      </c>
      <c r="AL94" s="46">
        <v>4.3164559999999996</v>
      </c>
      <c r="AM94" s="46">
        <v>5.4324320000000004</v>
      </c>
      <c r="AN94" s="46">
        <v>5.0851059999999997</v>
      </c>
      <c r="AO94" s="46">
        <v>7.1481479999999999</v>
      </c>
      <c r="AP94" s="46">
        <v>14.37931</v>
      </c>
      <c r="AQ94" s="46">
        <v>5.8623190000000003</v>
      </c>
      <c r="AR94" s="46">
        <v>7</v>
      </c>
      <c r="AS94" s="46">
        <v>10.545</v>
      </c>
      <c r="AT94" s="46">
        <v>14.521739</v>
      </c>
      <c r="AU94" s="46">
        <v>7.0381679999999998</v>
      </c>
      <c r="AV94" s="46">
        <v>6.7877549999999998</v>
      </c>
      <c r="AW94" s="46">
        <v>10.267045</v>
      </c>
    </row>
    <row r="95" spans="1:49" s="46" customFormat="1" x14ac:dyDescent="0.3">
      <c r="A95" s="46" t="s">
        <v>81</v>
      </c>
      <c r="B95" s="46">
        <v>2.4971160000000001</v>
      </c>
      <c r="C95" s="46">
        <v>5.5291160000000001</v>
      </c>
      <c r="D95" s="46">
        <v>5.3554740000000001</v>
      </c>
      <c r="E95" s="46">
        <v>4.117731</v>
      </c>
      <c r="F95" s="46">
        <v>4.6583259999999997</v>
      </c>
      <c r="G95" s="46">
        <v>4.1904459999999997</v>
      </c>
      <c r="H95" s="46">
        <v>5.1796129999999998</v>
      </c>
      <c r="I95" s="46">
        <v>3.872706</v>
      </c>
      <c r="J95" s="46">
        <v>4.1251790000000002</v>
      </c>
      <c r="K95" s="46">
        <v>3.6951109999999998</v>
      </c>
      <c r="R95" s="46">
        <v>5.0338349999999998</v>
      </c>
      <c r="S95" s="46">
        <v>1.2396940000000001</v>
      </c>
      <c r="T95" s="46">
        <v>0.53452200000000005</v>
      </c>
      <c r="U95" s="46">
        <v>0.53134800000000004</v>
      </c>
      <c r="V95" s="46">
        <v>2.689009</v>
      </c>
      <c r="Z95" s="46">
        <v>0</v>
      </c>
      <c r="AA95" s="46">
        <v>1.744157</v>
      </c>
      <c r="AB95" s="46">
        <v>0.93147599999999997</v>
      </c>
      <c r="AC95" s="46">
        <v>4.9736630000000002</v>
      </c>
      <c r="AD95" s="46">
        <v>1.2653380000000001</v>
      </c>
      <c r="AE95" s="46">
        <v>0.24973100000000001</v>
      </c>
      <c r="AF95" s="46">
        <v>1.1862429999999999</v>
      </c>
      <c r="AI95" s="46">
        <v>2.2618109999999998</v>
      </c>
      <c r="AJ95" s="46">
        <v>2.17117</v>
      </c>
      <c r="AK95" s="46">
        <v>2.1132080000000002</v>
      </c>
      <c r="AL95" s="46">
        <v>0.58931299999999998</v>
      </c>
      <c r="AM95" s="46">
        <v>1.041914</v>
      </c>
      <c r="AN95" s="46">
        <v>1.106679</v>
      </c>
      <c r="AO95" s="46">
        <v>4.9357699999999998</v>
      </c>
      <c r="AP95" s="46">
        <v>4.1266879999999997</v>
      </c>
      <c r="AQ95" s="46">
        <v>2.4972750000000001</v>
      </c>
      <c r="AR95" s="46">
        <v>4.8613429999999997</v>
      </c>
      <c r="AS95" s="46">
        <v>5.8264670000000001</v>
      </c>
      <c r="AT95" s="46">
        <v>3.9065159999999999</v>
      </c>
      <c r="AU95" s="46">
        <v>4.7675260000000002</v>
      </c>
      <c r="AV95" s="46">
        <v>4.3357849999999996</v>
      </c>
      <c r="AW95" s="46">
        <v>5.1671760000000004</v>
      </c>
    </row>
    <row r="96" spans="1:49" s="46" customFormat="1" x14ac:dyDescent="0.3">
      <c r="A96" s="46" t="s">
        <v>82</v>
      </c>
      <c r="B96" s="46">
        <v>4.8859060000000003</v>
      </c>
      <c r="C96" s="46">
        <v>16.478953000000001</v>
      </c>
      <c r="D96" s="46">
        <v>19.837485999999998</v>
      </c>
      <c r="E96" s="46">
        <v>6.6066649999999996</v>
      </c>
      <c r="F96" s="46">
        <v>28.528846000000001</v>
      </c>
      <c r="G96" s="46">
        <v>18.193104000000002</v>
      </c>
      <c r="H96" s="46">
        <v>11.214456</v>
      </c>
      <c r="I96" s="46">
        <v>4.8115589999999999</v>
      </c>
      <c r="J96" s="46">
        <v>7.8636350000000004</v>
      </c>
      <c r="K96" s="46">
        <v>2.9949400000000002</v>
      </c>
      <c r="L96" s="46">
        <v>4.1818179999999998</v>
      </c>
      <c r="R96" s="46">
        <v>37.620663</v>
      </c>
      <c r="S96" s="46">
        <v>3.3146429999999998</v>
      </c>
      <c r="T96" s="46">
        <v>2.3624999999999998</v>
      </c>
      <c r="U96" s="46">
        <v>1.6668149999999999</v>
      </c>
      <c r="V96" s="46">
        <v>1.9805360000000001</v>
      </c>
      <c r="Z96" s="46">
        <v>70.166667000000004</v>
      </c>
      <c r="AA96" s="46">
        <v>4.8162320000000003</v>
      </c>
      <c r="AB96" s="46">
        <v>2.5554619999999999</v>
      </c>
      <c r="AC96" s="46">
        <v>7.1162859999999997</v>
      </c>
      <c r="AD96" s="46">
        <v>3.2887460000000002</v>
      </c>
      <c r="AE96" s="46">
        <v>4.1112900000000003</v>
      </c>
      <c r="AF96" s="46">
        <v>8.4251430000000003</v>
      </c>
      <c r="AI96" s="46">
        <v>1.961071</v>
      </c>
      <c r="AJ96" s="46">
        <v>3.736802</v>
      </c>
      <c r="AK96" s="46">
        <v>2.1009600000000002</v>
      </c>
      <c r="AL96" s="46">
        <v>2.162236</v>
      </c>
      <c r="AM96" s="46">
        <v>5.3491629999999999</v>
      </c>
      <c r="AN96" s="46">
        <v>1.322964</v>
      </c>
      <c r="AO96" s="46">
        <v>11.920318999999999</v>
      </c>
      <c r="AP96" s="46">
        <v>55.179741</v>
      </c>
      <c r="AQ96" s="46">
        <v>4.958755</v>
      </c>
      <c r="AR96" s="46">
        <v>9.4539170000000006</v>
      </c>
      <c r="AS96" s="46">
        <v>16.286932</v>
      </c>
      <c r="AT96" s="46">
        <v>21.873370000000001</v>
      </c>
      <c r="AU96" s="46">
        <v>9.6445290000000004</v>
      </c>
      <c r="AV96" s="46">
        <v>8.2879450000000006</v>
      </c>
      <c r="AW96" s="46">
        <v>20.402801</v>
      </c>
    </row>
    <row r="97" spans="1:49" s="46" customFormat="1" x14ac:dyDescent="0.3">
      <c r="A97" s="46" t="s">
        <v>83</v>
      </c>
      <c r="B97" s="46">
        <v>16.420411999999999</v>
      </c>
      <c r="C97" s="46">
        <v>15.113873</v>
      </c>
      <c r="D97" s="46">
        <v>15.096083</v>
      </c>
      <c r="E97" s="46">
        <v>8.9116619999999998</v>
      </c>
      <c r="F97" s="46">
        <v>16.318836000000001</v>
      </c>
      <c r="G97" s="46">
        <v>11.208867</v>
      </c>
      <c r="H97" s="46">
        <v>13.743823000000001</v>
      </c>
      <c r="I97" s="46">
        <v>9.4795090000000002</v>
      </c>
      <c r="J97" s="46">
        <v>17.416181999999999</v>
      </c>
      <c r="K97" s="46">
        <v>1.282103</v>
      </c>
      <c r="R97" s="46">
        <v>28.612435999999999</v>
      </c>
      <c r="S97" s="46">
        <v>0.98090299999999997</v>
      </c>
      <c r="T97" s="46">
        <v>1.0353589999999999</v>
      </c>
      <c r="U97" s="46">
        <v>0.522424</v>
      </c>
      <c r="V97" s="46">
        <v>0.786717</v>
      </c>
      <c r="Z97" s="46">
        <v>3.2308590000000001</v>
      </c>
      <c r="AA97" s="46">
        <v>1.479285</v>
      </c>
      <c r="AB97" s="46">
        <v>0.87396300000000005</v>
      </c>
      <c r="AC97" s="46">
        <v>10.638515999999999</v>
      </c>
      <c r="AD97" s="46">
        <v>0.76539400000000002</v>
      </c>
      <c r="AE97" s="46">
        <v>1.052751</v>
      </c>
      <c r="AF97" s="46">
        <v>3.05043</v>
      </c>
      <c r="AI97" s="46">
        <v>1.420571</v>
      </c>
      <c r="AJ97" s="46">
        <v>1.43306</v>
      </c>
      <c r="AK97" s="46">
        <v>0.83347800000000005</v>
      </c>
      <c r="AL97" s="46">
        <v>1.0882289999999999</v>
      </c>
      <c r="AM97" s="46">
        <v>2.509916</v>
      </c>
      <c r="AN97" s="46">
        <v>0.38048799999999999</v>
      </c>
      <c r="AO97" s="46">
        <v>20.097584999999999</v>
      </c>
      <c r="AP97" s="46">
        <v>23.976455000000001</v>
      </c>
      <c r="AQ97" s="46">
        <v>11.460760000000001</v>
      </c>
      <c r="AR97" s="46">
        <v>16.403206999999998</v>
      </c>
      <c r="AS97" s="46">
        <v>15.160062999999999</v>
      </c>
      <c r="AT97" s="46">
        <v>9.2912230000000005</v>
      </c>
      <c r="AU97" s="46">
        <v>13.988013</v>
      </c>
      <c r="AV97" s="46">
        <v>13.21951</v>
      </c>
      <c r="AW97" s="46">
        <v>21.527221000000001</v>
      </c>
    </row>
    <row r="98" spans="1:49" s="46" customFormat="1" x14ac:dyDescent="0.3">
      <c r="A98" s="46" t="s">
        <v>84</v>
      </c>
      <c r="B98" s="46">
        <v>61.771642999999997</v>
      </c>
      <c r="C98" s="46">
        <v>81.531800000000004</v>
      </c>
      <c r="D98" s="46">
        <v>91.084129000000004</v>
      </c>
      <c r="E98" s="46">
        <v>52.221330000000002</v>
      </c>
      <c r="F98" s="46">
        <v>76.421404999999993</v>
      </c>
      <c r="G98" s="46">
        <v>75.032751000000005</v>
      </c>
      <c r="H98" s="46">
        <v>85.300621000000007</v>
      </c>
      <c r="I98" s="46">
        <v>17.335781999999998</v>
      </c>
      <c r="J98" s="46">
        <v>48.388105000000003</v>
      </c>
      <c r="K98" s="46">
        <v>19.541029000000002</v>
      </c>
      <c r="L98" s="46">
        <v>12.849162</v>
      </c>
      <c r="R98" s="46">
        <v>91.562184000000002</v>
      </c>
      <c r="S98" s="46">
        <v>9.5867769999999997</v>
      </c>
      <c r="T98" s="46">
        <v>5.9364549999999996</v>
      </c>
      <c r="U98" s="46">
        <v>10.677809</v>
      </c>
      <c r="V98" s="46">
        <v>7.6255709999999999</v>
      </c>
      <c r="Z98" s="46">
        <v>76.908146000000002</v>
      </c>
      <c r="AA98" s="46">
        <v>23.426995000000002</v>
      </c>
      <c r="AB98" s="46">
        <v>6.4017660000000003</v>
      </c>
      <c r="AC98" s="46">
        <v>40.659340999999998</v>
      </c>
      <c r="AD98" s="46">
        <v>42.703862999999998</v>
      </c>
      <c r="AE98" s="46">
        <v>18.226257</v>
      </c>
      <c r="AF98" s="46">
        <v>44.609585000000003</v>
      </c>
      <c r="AI98" s="46">
        <v>4.3408360000000004</v>
      </c>
      <c r="AJ98" s="46">
        <v>11.601357999999999</v>
      </c>
      <c r="AK98" s="46">
        <v>13.928571</v>
      </c>
      <c r="AL98" s="46">
        <v>6.617127</v>
      </c>
      <c r="AM98" s="46">
        <v>25.420309</v>
      </c>
      <c r="AN98" s="46">
        <v>17.556573</v>
      </c>
      <c r="AO98" s="46">
        <v>36.912806000000003</v>
      </c>
      <c r="AP98" s="46">
        <v>86.905167000000006</v>
      </c>
      <c r="AQ98" s="46">
        <v>46.140542000000003</v>
      </c>
      <c r="AR98" s="46">
        <v>53.023943000000003</v>
      </c>
      <c r="AS98" s="46">
        <v>77.801012999999998</v>
      </c>
      <c r="AT98" s="46">
        <v>75.708195000000003</v>
      </c>
      <c r="AU98" s="46">
        <v>73.783591000000001</v>
      </c>
      <c r="AV98" s="46">
        <v>66.697175000000001</v>
      </c>
      <c r="AW98" s="46">
        <v>89.274664999999999</v>
      </c>
    </row>
    <row r="99" spans="1:49" s="46" customFormat="1" x14ac:dyDescent="0.3">
      <c r="A99" s="46" t="s">
        <v>85</v>
      </c>
      <c r="B99" s="46">
        <v>1.7176549999999999</v>
      </c>
      <c r="C99" s="46">
        <v>3.3986559999999999</v>
      </c>
      <c r="D99" s="46">
        <v>4.674086</v>
      </c>
      <c r="E99" s="46">
        <v>4.1028909999999996</v>
      </c>
      <c r="F99" s="46">
        <v>1.9913780000000001</v>
      </c>
      <c r="G99" s="46">
        <v>4.1786180000000002</v>
      </c>
      <c r="H99" s="46">
        <v>3.430498</v>
      </c>
      <c r="I99" s="46">
        <v>1.7867759999999999</v>
      </c>
      <c r="J99" s="46">
        <v>2.953945</v>
      </c>
      <c r="K99" s="46">
        <v>0.79997499999999999</v>
      </c>
      <c r="R99" s="46">
        <v>1.1856100000000001</v>
      </c>
      <c r="S99" s="46">
        <v>0.95758900000000002</v>
      </c>
      <c r="T99" s="46">
        <v>1.3383240000000001</v>
      </c>
      <c r="U99" s="46">
        <v>2.9623430000000002</v>
      </c>
      <c r="V99" s="46">
        <v>1.250373</v>
      </c>
      <c r="Z99" s="46">
        <v>0.88812500000000005</v>
      </c>
      <c r="AA99" s="46">
        <v>1.2775369999999999</v>
      </c>
      <c r="AB99" s="46">
        <v>1.044138</v>
      </c>
      <c r="AC99" s="46">
        <v>2.6796639999999998</v>
      </c>
      <c r="AD99" s="46">
        <v>3.518227</v>
      </c>
      <c r="AE99" s="46">
        <v>0.86029299999999997</v>
      </c>
      <c r="AF99" s="46">
        <v>0.90680899999999998</v>
      </c>
      <c r="AI99" s="46">
        <v>1.228434</v>
      </c>
      <c r="AJ99" s="46">
        <v>1.281271</v>
      </c>
      <c r="AK99" s="46">
        <v>1.7864979999999999</v>
      </c>
      <c r="AL99" s="46">
        <v>2.6126610000000001</v>
      </c>
      <c r="AM99" s="46">
        <v>1.3151200000000001</v>
      </c>
      <c r="AN99" s="46">
        <v>3.8968630000000002</v>
      </c>
      <c r="AO99" s="46">
        <v>2.1274479999999998</v>
      </c>
      <c r="AP99" s="46">
        <v>0.72494000000000003</v>
      </c>
      <c r="AQ99" s="46">
        <v>2.471765</v>
      </c>
      <c r="AR99" s="46">
        <v>2.722302</v>
      </c>
      <c r="AS99" s="46">
        <v>2.06948</v>
      </c>
      <c r="AT99" s="46">
        <v>2.1492149999999999</v>
      </c>
      <c r="AU99" s="46">
        <v>3.0909789999999999</v>
      </c>
      <c r="AV99" s="46">
        <v>4.4084209999999997</v>
      </c>
      <c r="AW99" s="46">
        <v>2.3234620000000001</v>
      </c>
    </row>
    <row r="100" spans="1:49" s="46" customFormat="1" x14ac:dyDescent="0.3">
      <c r="A100" s="46" t="s">
        <v>356</v>
      </c>
      <c r="B100" s="46">
        <v>1.9096690000000001</v>
      </c>
      <c r="C100" s="46">
        <v>3.8455919999999999</v>
      </c>
      <c r="D100" s="46">
        <v>7.6800940000000004</v>
      </c>
      <c r="E100" s="46">
        <v>2.3679809999999999</v>
      </c>
      <c r="F100" s="46">
        <v>6.4788550000000003</v>
      </c>
      <c r="G100" s="46">
        <v>3.2456589999999998</v>
      </c>
      <c r="H100" s="46">
        <v>4.5273760000000003</v>
      </c>
      <c r="I100" s="46">
        <v>1.030554</v>
      </c>
      <c r="J100" s="46">
        <v>1.4250350000000001</v>
      </c>
      <c r="K100" s="46">
        <v>1.7141</v>
      </c>
      <c r="M100" s="46">
        <v>3.3158620000000001</v>
      </c>
      <c r="R100" s="46">
        <v>8.3989630000000002</v>
      </c>
      <c r="S100" s="46">
        <v>1.5806119999999999</v>
      </c>
      <c r="T100" s="46">
        <v>1.470539</v>
      </c>
      <c r="U100" s="46">
        <v>1.154836</v>
      </c>
      <c r="V100" s="46">
        <v>1.29379</v>
      </c>
      <c r="Z100" s="46">
        <v>5.6682329999999999</v>
      </c>
      <c r="AA100" s="46">
        <v>1.2874129999999999</v>
      </c>
      <c r="AB100" s="46">
        <v>1.4697750000000001</v>
      </c>
      <c r="AC100" s="46">
        <v>1.6716439999999999</v>
      </c>
      <c r="AD100" s="46">
        <v>1.9888319999999999</v>
      </c>
      <c r="AE100" s="46">
        <v>2.4750839999999998</v>
      </c>
      <c r="AF100" s="46">
        <v>2.87113</v>
      </c>
      <c r="AI100" s="46">
        <v>1.036921</v>
      </c>
      <c r="AJ100" s="46">
        <v>1.150741</v>
      </c>
      <c r="AK100" s="46">
        <v>1.34171</v>
      </c>
      <c r="AL100" s="46">
        <v>1.7518910000000001</v>
      </c>
      <c r="AM100" s="46">
        <v>1.225339</v>
      </c>
      <c r="AN100" s="46">
        <v>0.90356599999999998</v>
      </c>
      <c r="AO100" s="46">
        <v>1.760016</v>
      </c>
      <c r="AP100" s="46">
        <v>4.1183040000000002</v>
      </c>
      <c r="AQ100" s="46">
        <v>1.642954</v>
      </c>
      <c r="AR100" s="46">
        <v>2.8806620000000001</v>
      </c>
      <c r="AS100" s="46">
        <v>2.6099730000000001</v>
      </c>
      <c r="AT100" s="46">
        <v>7.0692769999999996</v>
      </c>
      <c r="AU100" s="46">
        <v>3.2620049999999998</v>
      </c>
      <c r="AV100" s="46">
        <v>2.0816430000000001</v>
      </c>
      <c r="AW100" s="46">
        <v>6.222003</v>
      </c>
    </row>
    <row r="101" spans="1:49" s="46" customFormat="1" x14ac:dyDescent="0.3">
      <c r="A101" s="46" t="s">
        <v>86</v>
      </c>
      <c r="B101" s="46">
        <v>0.53658499999999998</v>
      </c>
      <c r="C101" s="46">
        <v>0.83516500000000005</v>
      </c>
      <c r="D101" s="46">
        <v>0.79569900000000005</v>
      </c>
      <c r="E101" s="46">
        <v>0.724638</v>
      </c>
      <c r="F101" s="46">
        <v>0.275862</v>
      </c>
      <c r="G101" s="46">
        <v>0.313253</v>
      </c>
      <c r="H101" s="46">
        <v>0.86419800000000002</v>
      </c>
      <c r="I101" s="46">
        <v>0.765957</v>
      </c>
      <c r="J101" s="46">
        <v>0.48780499999999999</v>
      </c>
      <c r="K101" s="46">
        <v>0.25531900000000002</v>
      </c>
      <c r="R101" s="46">
        <v>2.1904759999999999</v>
      </c>
      <c r="S101" s="46">
        <v>0.37681199999999998</v>
      </c>
      <c r="T101" s="46">
        <v>0.44444400000000001</v>
      </c>
      <c r="U101" s="46">
        <v>0.59574499999999997</v>
      </c>
      <c r="V101" s="46">
        <v>0.57142899999999996</v>
      </c>
      <c r="Z101" s="46">
        <v>0.161491</v>
      </c>
      <c r="AA101" s="46">
        <v>0.53012000000000004</v>
      </c>
      <c r="AB101" s="46">
        <v>0.90909099999999998</v>
      </c>
      <c r="AC101" s="46">
        <v>0.86486499999999999</v>
      </c>
      <c r="AD101" s="46">
        <v>0.34782600000000002</v>
      </c>
      <c r="AE101" s="46">
        <v>0.26415100000000002</v>
      </c>
      <c r="AF101" s="46">
        <v>0.48101300000000002</v>
      </c>
      <c r="AI101" s="46">
        <v>0.29787200000000003</v>
      </c>
      <c r="AJ101" s="46">
        <v>0.50847500000000001</v>
      </c>
      <c r="AK101" s="46">
        <v>0.68085099999999998</v>
      </c>
      <c r="AL101" s="46">
        <v>0.43137300000000001</v>
      </c>
      <c r="AM101" s="46">
        <v>0.32876699999999998</v>
      </c>
      <c r="AN101" s="46">
        <v>0.55813999999999997</v>
      </c>
      <c r="AO101" s="46">
        <v>1.8823529999999999</v>
      </c>
      <c r="AP101" s="46">
        <v>0.32579200000000003</v>
      </c>
      <c r="AQ101" s="46">
        <v>0.68354400000000004</v>
      </c>
      <c r="AR101" s="46">
        <v>1.1372549999999999</v>
      </c>
      <c r="AS101" s="46">
        <v>0.69879500000000005</v>
      </c>
      <c r="AT101" s="46">
        <v>0.57534200000000002</v>
      </c>
      <c r="AU101" s="46">
        <v>0.776119</v>
      </c>
      <c r="AV101" s="46">
        <v>0.67605599999999999</v>
      </c>
      <c r="AW101" s="46">
        <v>0.69565200000000005</v>
      </c>
    </row>
    <row r="102" spans="1:49" s="46" customFormat="1" x14ac:dyDescent="0.3">
      <c r="A102" s="46" t="s">
        <v>126</v>
      </c>
      <c r="B102" s="46">
        <v>0.69506500000000004</v>
      </c>
      <c r="C102" s="46">
        <v>0.75241100000000005</v>
      </c>
      <c r="D102" s="46">
        <v>0.68913400000000002</v>
      </c>
      <c r="E102" s="46">
        <v>0.57964700000000002</v>
      </c>
      <c r="F102" s="46">
        <v>0.62967600000000001</v>
      </c>
      <c r="G102" s="46">
        <v>0.69557000000000002</v>
      </c>
      <c r="H102" s="46">
        <v>0.71562199999999998</v>
      </c>
      <c r="I102" s="46">
        <v>0.44317200000000001</v>
      </c>
      <c r="J102" s="46">
        <v>0.59592500000000004</v>
      </c>
      <c r="K102" s="46">
        <v>0.15168599999999999</v>
      </c>
      <c r="L102" s="46">
        <v>3.1926999999999997E-2</v>
      </c>
      <c r="M102" s="46">
        <v>0</v>
      </c>
      <c r="N102" s="46">
        <v>0</v>
      </c>
      <c r="Q102" s="46">
        <v>0</v>
      </c>
      <c r="R102" s="46">
        <v>0.753216</v>
      </c>
      <c r="S102" s="46">
        <v>7.7349999999999997E-3</v>
      </c>
      <c r="T102" s="46">
        <v>4.0480000000000004E-3</v>
      </c>
      <c r="U102" s="46">
        <v>6.0480000000000004E-3</v>
      </c>
      <c r="V102" s="46">
        <v>5.6668999999999997E-2</v>
      </c>
      <c r="W102" s="47">
        <v>-8.7999999999999998E-5</v>
      </c>
      <c r="X102" s="46">
        <v>0</v>
      </c>
      <c r="Z102" s="46">
        <v>0.73885500000000004</v>
      </c>
      <c r="AA102" s="46">
        <v>1.4378999999999999E-2</v>
      </c>
      <c r="AB102" s="46">
        <v>4.1440000000000001E-3</v>
      </c>
      <c r="AC102" s="46">
        <v>0.43340499999999998</v>
      </c>
      <c r="AD102" s="46">
        <v>1.8679000000000001E-2</v>
      </c>
      <c r="AE102" s="46">
        <v>7.5170000000000002E-3</v>
      </c>
      <c r="AF102" s="46">
        <v>1.6660999999999999E-2</v>
      </c>
      <c r="AG102" s="47">
        <v>-8.2999999999999998E-5</v>
      </c>
      <c r="AH102" s="46">
        <v>0</v>
      </c>
      <c r="AI102" s="46">
        <v>8.116E-3</v>
      </c>
      <c r="AJ102" s="46">
        <v>5.4549E-2</v>
      </c>
      <c r="AK102" s="46">
        <v>2.3885E-2</v>
      </c>
      <c r="AL102" s="46">
        <v>3.0560000000000001E-3</v>
      </c>
      <c r="AM102" s="46">
        <v>3.551E-2</v>
      </c>
      <c r="AN102" s="46">
        <v>1.0374E-2</v>
      </c>
      <c r="AO102" s="46">
        <v>0.48606199999999999</v>
      </c>
      <c r="AP102" s="46">
        <v>0.78585300000000002</v>
      </c>
      <c r="AQ102" s="46">
        <v>0.49817299999999998</v>
      </c>
      <c r="AR102" s="46">
        <v>0.62312199999999995</v>
      </c>
      <c r="AS102" s="46">
        <v>0.75041000000000002</v>
      </c>
      <c r="AT102" s="46">
        <v>0.78876400000000002</v>
      </c>
      <c r="AU102" s="46">
        <v>0.68411999999999995</v>
      </c>
      <c r="AV102" s="46">
        <v>0.54899600000000004</v>
      </c>
      <c r="AW102" s="46">
        <v>0.70715799999999995</v>
      </c>
    </row>
    <row r="103" spans="1:49" s="46" customFormat="1" x14ac:dyDescent="0.3">
      <c r="A103" s="46" t="s">
        <v>127</v>
      </c>
      <c r="B103" s="46">
        <v>4.250686</v>
      </c>
      <c r="C103" s="46">
        <v>5.5367459999999999</v>
      </c>
      <c r="D103" s="46">
        <v>5.947978</v>
      </c>
      <c r="E103" s="46">
        <v>1.2606599999999999</v>
      </c>
      <c r="F103" s="46">
        <v>2.0632640000000002</v>
      </c>
      <c r="G103" s="46">
        <v>2.649762</v>
      </c>
      <c r="H103" s="46">
        <v>7.3706969999999998</v>
      </c>
      <c r="I103" s="46">
        <v>0.37480799999999997</v>
      </c>
      <c r="J103" s="46">
        <v>2.063348</v>
      </c>
      <c r="K103" s="46">
        <v>8.3599999999999994E-3</v>
      </c>
      <c r="L103" s="46">
        <v>8.61E-4</v>
      </c>
      <c r="M103" s="46">
        <v>0</v>
      </c>
      <c r="N103" s="46">
        <v>0</v>
      </c>
      <c r="Q103" s="46">
        <v>0</v>
      </c>
      <c r="R103" s="46">
        <v>3.9790260000000002</v>
      </c>
      <c r="S103" s="46">
        <v>1.2639999999999999E-3</v>
      </c>
      <c r="T103" s="46">
        <v>9.6199999999999996E-4</v>
      </c>
      <c r="U103" s="46">
        <v>5.8539999999999998E-3</v>
      </c>
      <c r="V103" s="46">
        <v>2.9299999999999999E-3</v>
      </c>
      <c r="W103" s="46">
        <v>0</v>
      </c>
      <c r="X103" s="46">
        <v>0</v>
      </c>
      <c r="Z103" s="46">
        <v>2.1902089999999999</v>
      </c>
      <c r="AA103" s="46">
        <v>5.3740000000000003E-3</v>
      </c>
      <c r="AB103" s="46">
        <v>6.3900000000000003E-4</v>
      </c>
      <c r="AC103" s="46">
        <v>0.35636200000000001</v>
      </c>
      <c r="AD103" s="46">
        <v>3.6700000000000001E-3</v>
      </c>
      <c r="AE103" s="46">
        <v>2.0999999999999999E-3</v>
      </c>
      <c r="AF103" s="46">
        <v>1.9415000000000002E-2</v>
      </c>
      <c r="AG103" s="46">
        <v>0</v>
      </c>
      <c r="AH103" s="46">
        <v>0</v>
      </c>
      <c r="AI103" s="46">
        <v>1.7049999999999999E-3</v>
      </c>
      <c r="AJ103" s="46">
        <v>7.6759999999999997E-3</v>
      </c>
      <c r="AK103" s="46">
        <v>9.6100000000000005E-3</v>
      </c>
      <c r="AL103" s="46">
        <v>2.7910000000000001E-3</v>
      </c>
      <c r="AM103" s="46">
        <v>8.5819999999999994E-3</v>
      </c>
      <c r="AN103" s="46">
        <v>6.9160000000000003E-3</v>
      </c>
      <c r="AO103" s="46">
        <v>0.864209</v>
      </c>
      <c r="AP103" s="46">
        <v>3.76892</v>
      </c>
      <c r="AQ103" s="46">
        <v>0.779582</v>
      </c>
      <c r="AR103" s="46">
        <v>1.0965</v>
      </c>
      <c r="AS103" s="46">
        <v>9.4571290000000001</v>
      </c>
      <c r="AT103" s="46">
        <v>1.4980249999999999</v>
      </c>
      <c r="AU103" s="46">
        <v>2.4345309999999998</v>
      </c>
      <c r="AV103" s="46">
        <v>3.7444329999999999</v>
      </c>
      <c r="AW103" s="46">
        <v>10.625341000000001</v>
      </c>
    </row>
    <row r="104" spans="1:49" s="46" customFormat="1" x14ac:dyDescent="0.3">
      <c r="A104" s="46" t="s">
        <v>128</v>
      </c>
      <c r="B104" s="46">
        <v>43</v>
      </c>
      <c r="C104" s="46">
        <v>39</v>
      </c>
      <c r="D104" s="46">
        <v>43</v>
      </c>
      <c r="E104" s="46">
        <v>48</v>
      </c>
      <c r="F104" s="46">
        <v>45</v>
      </c>
      <c r="G104" s="46">
        <v>47</v>
      </c>
      <c r="H104" s="46">
        <v>43</v>
      </c>
      <c r="I104" s="46">
        <v>57</v>
      </c>
      <c r="J104" s="46">
        <v>49</v>
      </c>
      <c r="K104" s="46">
        <v>49</v>
      </c>
      <c r="L104" s="46">
        <v>37</v>
      </c>
      <c r="M104" s="46">
        <v>0</v>
      </c>
      <c r="N104" s="46">
        <v>0</v>
      </c>
      <c r="Q104" s="46">
        <v>0</v>
      </c>
      <c r="R104" s="46">
        <v>36</v>
      </c>
      <c r="S104" s="46">
        <v>37</v>
      </c>
      <c r="T104" s="46">
        <v>58</v>
      </c>
      <c r="U104" s="46">
        <v>257</v>
      </c>
      <c r="V104" s="46">
        <v>33</v>
      </c>
      <c r="W104" s="46">
        <v>6</v>
      </c>
      <c r="X104" s="46">
        <v>0</v>
      </c>
      <c r="Z104" s="46">
        <v>29</v>
      </c>
      <c r="AA104" s="46">
        <v>59</v>
      </c>
      <c r="AB104" s="46">
        <v>65</v>
      </c>
      <c r="AC104" s="46">
        <v>61</v>
      </c>
      <c r="AD104" s="46">
        <v>53</v>
      </c>
      <c r="AE104" s="46">
        <v>8</v>
      </c>
      <c r="AF104" s="46">
        <v>13</v>
      </c>
      <c r="AG104" s="46">
        <v>1</v>
      </c>
      <c r="AH104" s="46">
        <v>0</v>
      </c>
      <c r="AI104" s="46">
        <v>1</v>
      </c>
      <c r="AJ104" s="46">
        <v>32</v>
      </c>
      <c r="AK104" s="46">
        <v>74</v>
      </c>
      <c r="AL104" s="46">
        <v>88</v>
      </c>
      <c r="AM104" s="46">
        <v>31</v>
      </c>
      <c r="AN104" s="46">
        <v>144</v>
      </c>
      <c r="AO104" s="46">
        <v>52</v>
      </c>
      <c r="AP104" s="46">
        <v>29</v>
      </c>
      <c r="AQ104" s="46">
        <v>48</v>
      </c>
      <c r="AR104" s="46">
        <v>45</v>
      </c>
      <c r="AS104" s="46">
        <v>39</v>
      </c>
      <c r="AT104" s="46">
        <v>38</v>
      </c>
      <c r="AU104" s="46">
        <v>40</v>
      </c>
      <c r="AV104" s="46">
        <v>45</v>
      </c>
      <c r="AW104" s="46">
        <v>41</v>
      </c>
    </row>
    <row r="105" spans="1:49" s="46" customFormat="1" x14ac:dyDescent="0.3">
      <c r="A105" s="46" t="s">
        <v>129</v>
      </c>
      <c r="B105" s="46">
        <v>100</v>
      </c>
      <c r="C105" s="46">
        <v>108</v>
      </c>
      <c r="D105" s="46">
        <v>125</v>
      </c>
      <c r="E105" s="46">
        <v>93</v>
      </c>
      <c r="F105" s="46">
        <v>122</v>
      </c>
      <c r="G105" s="46">
        <v>105</v>
      </c>
      <c r="H105" s="46">
        <v>110</v>
      </c>
      <c r="I105" s="46">
        <v>95</v>
      </c>
      <c r="J105" s="46">
        <v>125</v>
      </c>
      <c r="K105" s="46">
        <v>62</v>
      </c>
      <c r="L105" s="46">
        <v>62</v>
      </c>
      <c r="M105" s="46">
        <v>0</v>
      </c>
      <c r="N105" s="46">
        <v>0</v>
      </c>
      <c r="Q105" s="46">
        <v>0</v>
      </c>
      <c r="R105" s="46">
        <v>116</v>
      </c>
      <c r="S105" s="46">
        <v>87</v>
      </c>
      <c r="T105" s="46">
        <v>126</v>
      </c>
      <c r="U105" s="46">
        <v>961</v>
      </c>
      <c r="V105" s="46">
        <v>39</v>
      </c>
      <c r="W105" s="46">
        <v>6</v>
      </c>
      <c r="X105" s="46">
        <v>0</v>
      </c>
      <c r="Z105" s="46">
        <v>256</v>
      </c>
      <c r="AA105" s="46">
        <v>257</v>
      </c>
      <c r="AB105" s="46">
        <v>127</v>
      </c>
      <c r="AC105" s="46">
        <v>129</v>
      </c>
      <c r="AD105" s="46">
        <v>206</v>
      </c>
      <c r="AE105" s="46">
        <v>35</v>
      </c>
      <c r="AF105" s="46">
        <v>208</v>
      </c>
      <c r="AG105" s="46">
        <v>1</v>
      </c>
      <c r="AH105" s="46">
        <v>0</v>
      </c>
      <c r="AI105" s="46">
        <v>1</v>
      </c>
      <c r="AJ105" s="46">
        <v>41</v>
      </c>
      <c r="AK105" s="46">
        <v>130</v>
      </c>
      <c r="AL105" s="46">
        <v>577</v>
      </c>
      <c r="AM105" s="46">
        <v>115</v>
      </c>
      <c r="AN105" s="46">
        <v>782</v>
      </c>
      <c r="AO105" s="46">
        <v>149</v>
      </c>
      <c r="AP105" s="46">
        <v>69</v>
      </c>
      <c r="AQ105" s="46">
        <v>112</v>
      </c>
      <c r="AR105" s="46">
        <v>94</v>
      </c>
      <c r="AS105" s="46">
        <v>103</v>
      </c>
      <c r="AT105" s="46">
        <v>83</v>
      </c>
      <c r="AU105" s="46">
        <v>91</v>
      </c>
      <c r="AV105" s="46">
        <v>133</v>
      </c>
      <c r="AW105" s="46">
        <v>162</v>
      </c>
    </row>
    <row r="106" spans="1:49" s="46" customFormat="1" x14ac:dyDescent="0.3">
      <c r="A106" s="46" t="s">
        <v>130</v>
      </c>
      <c r="B106" s="46">
        <v>0.84794099999999994</v>
      </c>
      <c r="C106" s="46">
        <v>0.88705299999999998</v>
      </c>
      <c r="D106" s="46">
        <v>0.91288800000000003</v>
      </c>
      <c r="E106" s="46">
        <v>0.72156500000000001</v>
      </c>
      <c r="F106" s="46">
        <v>0.90161800000000003</v>
      </c>
      <c r="G106" s="46">
        <v>0.89709300000000003</v>
      </c>
      <c r="H106" s="46">
        <v>0.88871199999999995</v>
      </c>
      <c r="I106" s="46">
        <v>0.69721299999999997</v>
      </c>
      <c r="J106" s="46">
        <v>0.82898099999999997</v>
      </c>
      <c r="K106" s="46">
        <v>0.36361599999999999</v>
      </c>
      <c r="L106" s="46">
        <v>0.170983</v>
      </c>
      <c r="M106" s="46">
        <v>0</v>
      </c>
      <c r="N106" s="46">
        <v>0</v>
      </c>
      <c r="Q106" s="46">
        <v>0</v>
      </c>
      <c r="R106" s="46">
        <v>0.89957900000000002</v>
      </c>
      <c r="S106" s="46">
        <v>1.0697999999999999E-2</v>
      </c>
      <c r="T106" s="46">
        <v>6.1919999999999996E-3</v>
      </c>
      <c r="U106" s="46">
        <v>8.5450000000000005E-3</v>
      </c>
      <c r="V106" s="46">
        <v>0.172289</v>
      </c>
      <c r="W106" s="47">
        <v>7.9999999999999996E-6</v>
      </c>
      <c r="X106" s="46">
        <v>0</v>
      </c>
      <c r="Z106" s="46">
        <v>0.85365199999999997</v>
      </c>
      <c r="AA106" s="46">
        <v>2.7354E-2</v>
      </c>
      <c r="AB106" s="46">
        <v>1.0017E-2</v>
      </c>
      <c r="AC106" s="46">
        <v>0.76123399999999997</v>
      </c>
      <c r="AD106" s="46">
        <v>2.3165000000000002E-2</v>
      </c>
      <c r="AE106" s="46">
        <v>1.0776000000000001E-2</v>
      </c>
      <c r="AF106" s="46">
        <v>2.9121000000000001E-2</v>
      </c>
      <c r="AG106" s="46">
        <v>1.346E-3</v>
      </c>
      <c r="AH106" s="46">
        <v>0</v>
      </c>
      <c r="AI106" s="46">
        <v>0.115204</v>
      </c>
      <c r="AJ106" s="46">
        <v>0.20780599999999999</v>
      </c>
      <c r="AK106" s="46">
        <v>6.8765000000000007E-2</v>
      </c>
      <c r="AL106" s="46">
        <v>1.3313999999999999E-2</v>
      </c>
      <c r="AM106" s="46">
        <v>3.6874999999999998E-2</v>
      </c>
      <c r="AN106" s="46">
        <v>3.5000999999999997E-2</v>
      </c>
      <c r="AO106" s="46">
        <v>0.77758499999999997</v>
      </c>
      <c r="AP106" s="46">
        <v>0.82792699999999997</v>
      </c>
      <c r="AQ106" s="46">
        <v>0.69667599999999996</v>
      </c>
      <c r="AR106" s="46">
        <v>0.81404299999999996</v>
      </c>
      <c r="AS106" s="46">
        <v>0.897258</v>
      </c>
      <c r="AT106" s="46">
        <v>0.86172700000000002</v>
      </c>
      <c r="AU106" s="46">
        <v>0.82381099999999996</v>
      </c>
      <c r="AV106" s="46">
        <v>0.81251600000000002</v>
      </c>
      <c r="AW106" s="46">
        <v>0.91439099999999995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D360-37F5-4592-876C-DD4C3217D0BF}">
  <dimension ref="A1:AW106"/>
  <sheetViews>
    <sheetView zoomScaleNormal="100" workbookViewId="0">
      <selection activeCell="A63" sqref="A63:XFD106"/>
    </sheetView>
  </sheetViews>
  <sheetFormatPr defaultRowHeight="14.4" x14ac:dyDescent="0.3"/>
  <cols>
    <col min="1" max="1" width="30.5546875" customWidth="1"/>
    <col min="2" max="2" width="10" bestFit="1" customWidth="1"/>
    <col min="12" max="12" width="9.109375" customWidth="1"/>
  </cols>
  <sheetData>
    <row r="1" spans="1:49" x14ac:dyDescent="0.3">
      <c r="A1" t="s">
        <v>87</v>
      </c>
      <c r="B1" s="41">
        <f>'Plate 1'!B1</f>
        <v>20210811</v>
      </c>
    </row>
    <row r="2" spans="1:49" x14ac:dyDescent="0.3">
      <c r="A2" t="s">
        <v>88</v>
      </c>
      <c r="B2" s="41">
        <f>'Plate 1'!B2</f>
        <v>20210831</v>
      </c>
    </row>
    <row r="3" spans="1:49" x14ac:dyDescent="0.3">
      <c r="A3" t="s">
        <v>89</v>
      </c>
      <c r="B3" s="44" t="str">
        <f ca="1">'Dosing Plate'!C23</f>
        <v>75-9210</v>
      </c>
    </row>
    <row r="4" spans="1:49" x14ac:dyDescent="0.3">
      <c r="W4" s="5"/>
      <c r="AF4" s="1"/>
    </row>
    <row r="5" spans="1:49" x14ac:dyDescent="0.3">
      <c r="A5" t="s">
        <v>90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L5" t="s">
        <v>90</v>
      </c>
      <c r="N5">
        <v>1</v>
      </c>
      <c r="O5">
        <v>2</v>
      </c>
      <c r="P5">
        <v>3</v>
      </c>
      <c r="Q5">
        <v>4</v>
      </c>
      <c r="R5">
        <v>5</v>
      </c>
      <c r="S5">
        <v>6</v>
      </c>
      <c r="T5">
        <v>7</v>
      </c>
      <c r="U5">
        <v>8</v>
      </c>
      <c r="AF5" s="1"/>
    </row>
    <row r="6" spans="1:49" x14ac:dyDescent="0.3">
      <c r="A6" t="s">
        <v>92</v>
      </c>
      <c r="B6" s="4" t="s">
        <v>91</v>
      </c>
      <c r="C6" s="2" t="str">
        <f>'Dosing Plate'!B25</f>
        <v>DMSO</v>
      </c>
      <c r="D6" s="2" t="str">
        <f ca="1">'Dosing Plate'!C25</f>
        <v>5,5'-Diphenylhydantoin (4)</v>
      </c>
      <c r="E6" s="2" t="str">
        <f ca="1">'Dosing Plate'!D25</f>
        <v>5,5'-Diphenylhydantoin (4)</v>
      </c>
      <c r="F6" s="2" t="str">
        <f ca="1">'Dosing Plate'!E25</f>
        <v>5,5'-Diphenylhydantoin (4)</v>
      </c>
      <c r="G6" s="2" t="str">
        <f ca="1">'Dosing Plate'!F25</f>
        <v>5,5'-Diphenylhydantoin (4)</v>
      </c>
      <c r="H6" s="2" t="str">
        <f ca="1">'Dosing Plate'!G25</f>
        <v>5,5'-Diphenylhydantoin (4)</v>
      </c>
      <c r="I6" s="2" t="str">
        <f ca="1">'Dosing Plate'!H25</f>
        <v>5,5'-Diphenylhydantoin (4)</v>
      </c>
      <c r="J6" s="2" t="str">
        <f ca="1">'Dosing Plate'!I25</f>
        <v>5,5'-Diphenylhydantoin (4)</v>
      </c>
      <c r="K6" s="8"/>
      <c r="L6" t="s">
        <v>121</v>
      </c>
      <c r="M6" s="4" t="s">
        <v>91</v>
      </c>
      <c r="N6" s="2" t="str">
        <f>'Dosing Plate'!L25</f>
        <v>Control</v>
      </c>
      <c r="O6" s="30">
        <f ca="1">'Dosing Plate'!M25</f>
        <v>1</v>
      </c>
      <c r="P6" s="30">
        <f ca="1">'Dosing Plate'!N25</f>
        <v>3</v>
      </c>
      <c r="Q6" s="30">
        <f ca="1">'Dosing Plate'!O25</f>
        <v>10</v>
      </c>
      <c r="R6" s="30">
        <f ca="1">'Dosing Plate'!P25</f>
        <v>30</v>
      </c>
      <c r="S6" s="30">
        <f ca="1">'Dosing Plate'!Q25</f>
        <v>100</v>
      </c>
      <c r="T6" s="30">
        <f ca="1">'Dosing Plate'!R25</f>
        <v>300</v>
      </c>
      <c r="U6" s="30">
        <f ca="1">'Dosing Plate'!S25</f>
        <v>1000</v>
      </c>
      <c r="V6" s="7"/>
      <c r="W6" s="4"/>
      <c r="AF6" s="6"/>
    </row>
    <row r="7" spans="1:49" x14ac:dyDescent="0.3">
      <c r="B7" s="4" t="s">
        <v>93</v>
      </c>
      <c r="C7" s="2" t="str">
        <f>'Dosing Plate'!B26</f>
        <v>DMSO</v>
      </c>
      <c r="D7" s="2" t="str">
        <f ca="1">'Dosing Plate'!C26</f>
        <v>6-PPD</v>
      </c>
      <c r="E7" s="2" t="str">
        <f ca="1">'Dosing Plate'!D26</f>
        <v>6-PPD</v>
      </c>
      <c r="F7" s="2" t="str">
        <f ca="1">'Dosing Plate'!E26</f>
        <v>6-PPD</v>
      </c>
      <c r="G7" s="2" t="str">
        <f ca="1">'Dosing Plate'!F26</f>
        <v>6-PPD</v>
      </c>
      <c r="H7" s="2" t="str">
        <f ca="1">'Dosing Plate'!G26</f>
        <v>6-PPD</v>
      </c>
      <c r="I7" s="2" t="str">
        <f ca="1">'Dosing Plate'!H26</f>
        <v>6-PPD</v>
      </c>
      <c r="J7" s="2" t="str">
        <f ca="1">'Dosing Plate'!I26</f>
        <v>6-PPD</v>
      </c>
      <c r="K7" s="8"/>
      <c r="M7" s="4" t="s">
        <v>93</v>
      </c>
      <c r="N7" s="2" t="str">
        <f>'Dosing Plate'!L26</f>
        <v>Control</v>
      </c>
      <c r="O7" s="30">
        <f ca="1">'Dosing Plate'!M26</f>
        <v>0.03</v>
      </c>
      <c r="P7" s="30">
        <f ca="1">'Dosing Plate'!N26</f>
        <v>0.1</v>
      </c>
      <c r="Q7" s="30">
        <f ca="1">'Dosing Plate'!O26</f>
        <v>0.3</v>
      </c>
      <c r="R7" s="30">
        <f ca="1">'Dosing Plate'!P26</f>
        <v>1</v>
      </c>
      <c r="S7" s="30">
        <f ca="1">'Dosing Plate'!Q26</f>
        <v>3</v>
      </c>
      <c r="T7" s="30">
        <f ca="1">'Dosing Plate'!R26</f>
        <v>10</v>
      </c>
      <c r="U7" s="30">
        <f ca="1">'Dosing Plate'!S26</f>
        <v>30</v>
      </c>
      <c r="V7" s="7"/>
      <c r="W7" s="4"/>
      <c r="AF7" s="6"/>
    </row>
    <row r="8" spans="1:49" x14ac:dyDescent="0.3">
      <c r="B8" s="4" t="s">
        <v>94</v>
      </c>
      <c r="C8" s="2" t="str">
        <f>'Dosing Plate'!B27</f>
        <v>DMSO</v>
      </c>
      <c r="D8" s="2" t="str">
        <f ca="1">'Dosing Plate'!C27</f>
        <v>6-PPD Quinone</v>
      </c>
      <c r="E8" s="2" t="str">
        <f ca="1">'Dosing Plate'!D27</f>
        <v>6-PPD Quinone</v>
      </c>
      <c r="F8" s="2" t="str">
        <f ca="1">'Dosing Plate'!E27</f>
        <v>6-PPD Quinone</v>
      </c>
      <c r="G8" s="2" t="str">
        <f ca="1">'Dosing Plate'!F27</f>
        <v>6-PPD Quinone</v>
      </c>
      <c r="H8" s="2" t="str">
        <f ca="1">'Dosing Plate'!G27</f>
        <v>6-PPD Quinone</v>
      </c>
      <c r="I8" s="2" t="str">
        <f ca="1">'Dosing Plate'!H27</f>
        <v>6-PPD Quinone</v>
      </c>
      <c r="J8" s="2" t="str">
        <f ca="1">'Dosing Plate'!I27</f>
        <v>6-PPD Quinone</v>
      </c>
      <c r="K8" s="8"/>
      <c r="M8" s="4" t="s">
        <v>94</v>
      </c>
      <c r="N8" s="2" t="str">
        <f>'Dosing Plate'!L27</f>
        <v>Control</v>
      </c>
      <c r="O8" s="30">
        <f ca="1">'Dosing Plate'!M27</f>
        <v>8.8812923118171475E-3</v>
      </c>
      <c r="P8" s="30">
        <f ca="1">'Dosing Plate'!N27</f>
        <v>2.960430770605716E-2</v>
      </c>
      <c r="Q8" s="30">
        <f ca="1">'Dosing Plate'!O27</f>
        <v>8.8812923118171488E-2</v>
      </c>
      <c r="R8" s="30">
        <f ca="1">'Dosing Plate'!P27</f>
        <v>0.29604307706057159</v>
      </c>
      <c r="S8" s="30">
        <f ca="1">'Dosing Plate'!Q27</f>
        <v>0.88812923118171472</v>
      </c>
      <c r="T8" s="30">
        <f ca="1">'Dosing Plate'!R27</f>
        <v>2.9604307706057158</v>
      </c>
      <c r="U8" s="30">
        <f ca="1">'Dosing Plate'!S27</f>
        <v>8.8812923118171465</v>
      </c>
      <c r="V8" s="7"/>
      <c r="W8" s="4"/>
      <c r="AF8" s="6"/>
    </row>
    <row r="9" spans="1:49" x14ac:dyDescent="0.3">
      <c r="B9" s="4" t="s">
        <v>95</v>
      </c>
      <c r="C9" s="2" t="str">
        <f>'Dosing Plate'!B28</f>
        <v>PICRO</v>
      </c>
      <c r="D9" s="2" t="str">
        <f ca="1">'Dosing Plate'!C28</f>
        <v>Maneb (38)</v>
      </c>
      <c r="E9" s="2" t="str">
        <f ca="1">'Dosing Plate'!D28</f>
        <v>Maneb (38)</v>
      </c>
      <c r="F9" s="2" t="str">
        <f ca="1">'Dosing Plate'!E28</f>
        <v>Maneb (38)</v>
      </c>
      <c r="G9" s="2" t="str">
        <f ca="1">'Dosing Plate'!F28</f>
        <v>Maneb (38)</v>
      </c>
      <c r="H9" s="2" t="str">
        <f ca="1">'Dosing Plate'!G28</f>
        <v>Maneb (38)</v>
      </c>
      <c r="I9" s="2" t="str">
        <f ca="1">'Dosing Plate'!H28</f>
        <v>Maneb (38)</v>
      </c>
      <c r="J9" s="2" t="str">
        <f ca="1">'Dosing Plate'!I28</f>
        <v>Maneb (38)</v>
      </c>
      <c r="K9" s="8"/>
      <c r="M9" s="4" t="s">
        <v>95</v>
      </c>
      <c r="N9" s="2">
        <f>'Dosing Plate'!L28</f>
        <v>1</v>
      </c>
      <c r="O9" s="30">
        <f ca="1">'Dosing Plate'!M28</f>
        <v>9.9999999999999985E-3</v>
      </c>
      <c r="P9" s="30">
        <f ca="1">'Dosing Plate'!N28</f>
        <v>0.03</v>
      </c>
      <c r="Q9" s="30">
        <f ca="1">'Dosing Plate'!O28</f>
        <v>0.1</v>
      </c>
      <c r="R9" s="30">
        <f ca="1">'Dosing Plate'!P28</f>
        <v>0.3</v>
      </c>
      <c r="S9" s="30">
        <f ca="1">'Dosing Plate'!Q28</f>
        <v>1</v>
      </c>
      <c r="T9" s="30">
        <f ca="1">'Dosing Plate'!R28</f>
        <v>3</v>
      </c>
      <c r="U9" s="30">
        <f ca="1">'Dosing Plate'!S28</f>
        <v>10</v>
      </c>
      <c r="V9" s="7"/>
      <c r="W9" s="4"/>
      <c r="AF9" s="6"/>
    </row>
    <row r="10" spans="1:49" x14ac:dyDescent="0.3">
      <c r="B10" s="4" t="s">
        <v>96</v>
      </c>
      <c r="C10" s="2" t="str">
        <f>'Dosing Plate'!B29</f>
        <v>TTX</v>
      </c>
      <c r="D10" s="2" t="str">
        <f ca="1">'Dosing Plate'!C29</f>
        <v>Caffeine (18)</v>
      </c>
      <c r="E10" s="2" t="str">
        <f ca="1">'Dosing Plate'!D29</f>
        <v>Caffeine (18)</v>
      </c>
      <c r="F10" s="2" t="str">
        <f ca="1">'Dosing Plate'!E29</f>
        <v>Caffeine (18)</v>
      </c>
      <c r="G10" s="2" t="str">
        <f ca="1">'Dosing Plate'!F29</f>
        <v>Caffeine (18)</v>
      </c>
      <c r="H10" s="2" t="str">
        <f ca="1">'Dosing Plate'!G29</f>
        <v>Caffeine (18)</v>
      </c>
      <c r="I10" s="2" t="str">
        <f ca="1">'Dosing Plate'!H29</f>
        <v>Caffeine (18)</v>
      </c>
      <c r="J10" s="2" t="str">
        <f ca="1">'Dosing Plate'!I29</f>
        <v>Caffeine (18)</v>
      </c>
      <c r="K10" s="8"/>
      <c r="M10" s="4" t="s">
        <v>96</v>
      </c>
      <c r="N10" s="2">
        <f>'Dosing Plate'!L29</f>
        <v>25</v>
      </c>
      <c r="O10" s="30">
        <f ca="1">'Dosing Plate'!M29</f>
        <v>0.1</v>
      </c>
      <c r="P10" s="30">
        <f ca="1">'Dosing Plate'!N29</f>
        <v>0.3</v>
      </c>
      <c r="Q10" s="30">
        <f ca="1">'Dosing Plate'!O29</f>
        <v>1</v>
      </c>
      <c r="R10" s="30">
        <f ca="1">'Dosing Plate'!P29</f>
        <v>3</v>
      </c>
      <c r="S10" s="30">
        <f ca="1">'Dosing Plate'!Q29</f>
        <v>10</v>
      </c>
      <c r="T10" s="30">
        <f ca="1">'Dosing Plate'!R29</f>
        <v>30</v>
      </c>
      <c r="U10" s="30">
        <f ca="1">'Dosing Plate'!S29</f>
        <v>100</v>
      </c>
      <c r="V10" s="7"/>
      <c r="W10" s="4"/>
      <c r="AF10" s="6"/>
    </row>
    <row r="11" spans="1:49" x14ac:dyDescent="0.3">
      <c r="B11" s="4" t="s">
        <v>97</v>
      </c>
      <c r="C11" s="2" t="str">
        <f>'Dosing Plate'!B30</f>
        <v>Media</v>
      </c>
      <c r="D11" s="2" t="str">
        <f ca="1">'Dosing Plate'!C30</f>
        <v>Dexamethasone (17)</v>
      </c>
      <c r="E11" s="2" t="str">
        <f ca="1">'Dosing Plate'!D30</f>
        <v>Dexamethasone (17)</v>
      </c>
      <c r="F11" s="2" t="str">
        <f ca="1">'Dosing Plate'!E30</f>
        <v>Dexamethasone (17)</v>
      </c>
      <c r="G11" s="2" t="str">
        <f ca="1">'Dosing Plate'!F30</f>
        <v>Dexamethasone (17)</v>
      </c>
      <c r="H11" s="2" t="str">
        <f ca="1">'Dosing Plate'!G30</f>
        <v>Dexamethasone (17)</v>
      </c>
      <c r="I11" s="2" t="str">
        <f ca="1">'Dosing Plate'!H30</f>
        <v>Dexamethasone (17)</v>
      </c>
      <c r="J11" s="2" t="str">
        <f ca="1">'Dosing Plate'!I30</f>
        <v>Dexamethasone (17)</v>
      </c>
      <c r="K11" s="8"/>
      <c r="M11" s="4" t="s">
        <v>97</v>
      </c>
      <c r="N11" s="2">
        <f>'Dosing Plate'!L30</f>
        <v>0</v>
      </c>
      <c r="O11" s="30">
        <f ca="1">'Dosing Plate'!M30</f>
        <v>0.1</v>
      </c>
      <c r="P11" s="30">
        <f ca="1">'Dosing Plate'!N30</f>
        <v>0.3</v>
      </c>
      <c r="Q11" s="30">
        <f ca="1">'Dosing Plate'!O30</f>
        <v>1</v>
      </c>
      <c r="R11" s="30">
        <f ca="1">'Dosing Plate'!P30</f>
        <v>3</v>
      </c>
      <c r="S11" s="30">
        <f ca="1">'Dosing Plate'!Q30</f>
        <v>10</v>
      </c>
      <c r="T11" s="30">
        <f ca="1">'Dosing Plate'!R30</f>
        <v>30</v>
      </c>
      <c r="U11" s="30">
        <f ca="1">'Dosing Plate'!S30</f>
        <v>100</v>
      </c>
      <c r="V11" s="7"/>
      <c r="W11" s="4"/>
      <c r="AF11" s="6"/>
    </row>
    <row r="12" spans="1:49" x14ac:dyDescent="0.3">
      <c r="C12" s="1"/>
      <c r="D12" s="1"/>
      <c r="E12" s="1"/>
      <c r="F12" s="1"/>
      <c r="G12" s="1"/>
      <c r="H12" s="1"/>
      <c r="I12" s="1"/>
      <c r="J12" s="1"/>
      <c r="N12" s="1"/>
      <c r="O12" s="1"/>
      <c r="P12" s="1"/>
      <c r="Q12" s="1"/>
      <c r="R12" s="1"/>
      <c r="S12" s="1"/>
      <c r="T12" s="1"/>
      <c r="U12" s="1"/>
    </row>
    <row r="13" spans="1:49" ht="31.5" customHeight="1" x14ac:dyDescent="0.5">
      <c r="A13" s="3" t="s">
        <v>98</v>
      </c>
      <c r="B13" t="str">
        <f t="shared" ref="B13:I13" si="0">C6</f>
        <v>DMSO</v>
      </c>
      <c r="C13" t="str">
        <f t="shared" ca="1" si="0"/>
        <v>5,5'-Diphenylhydantoin (4)</v>
      </c>
      <c r="D13" t="str">
        <f t="shared" ca="1" si="0"/>
        <v>5,5'-Diphenylhydantoin (4)</v>
      </c>
      <c r="E13" t="str">
        <f t="shared" ca="1" si="0"/>
        <v>5,5'-Diphenylhydantoin (4)</v>
      </c>
      <c r="F13" t="str">
        <f t="shared" ca="1" si="0"/>
        <v>5,5'-Diphenylhydantoin (4)</v>
      </c>
      <c r="G13" t="str">
        <f t="shared" ca="1" si="0"/>
        <v>5,5'-Diphenylhydantoin (4)</v>
      </c>
      <c r="H13" t="str">
        <f t="shared" ca="1" si="0"/>
        <v>5,5'-Diphenylhydantoin (4)</v>
      </c>
      <c r="I13" t="str">
        <f t="shared" ca="1" si="0"/>
        <v>5,5'-Diphenylhydantoin (4)</v>
      </c>
      <c r="J13" t="str">
        <f t="shared" ref="J13:Q13" si="1">C7</f>
        <v>DMSO</v>
      </c>
      <c r="K13" t="str">
        <f t="shared" ca="1" si="1"/>
        <v>6-PPD</v>
      </c>
      <c r="L13" t="str">
        <f t="shared" ca="1" si="1"/>
        <v>6-PPD</v>
      </c>
      <c r="M13" t="str">
        <f t="shared" ca="1" si="1"/>
        <v>6-PPD</v>
      </c>
      <c r="N13" t="str">
        <f t="shared" ca="1" si="1"/>
        <v>6-PPD</v>
      </c>
      <c r="O13" t="str">
        <f t="shared" ca="1" si="1"/>
        <v>6-PPD</v>
      </c>
      <c r="P13" t="str">
        <f t="shared" ca="1" si="1"/>
        <v>6-PPD</v>
      </c>
      <c r="Q13" t="str">
        <f t="shared" ca="1" si="1"/>
        <v>6-PPD</v>
      </c>
      <c r="R13" t="str">
        <f t="shared" ref="R13:Y13" si="2">C8</f>
        <v>DMSO</v>
      </c>
      <c r="S13" t="str">
        <f t="shared" ca="1" si="2"/>
        <v>6-PPD Quinone</v>
      </c>
      <c r="T13" t="str">
        <f t="shared" ca="1" si="2"/>
        <v>6-PPD Quinone</v>
      </c>
      <c r="U13" t="str">
        <f t="shared" ca="1" si="2"/>
        <v>6-PPD Quinone</v>
      </c>
      <c r="V13" t="str">
        <f t="shared" ca="1" si="2"/>
        <v>6-PPD Quinone</v>
      </c>
      <c r="W13" t="str">
        <f t="shared" ca="1" si="2"/>
        <v>6-PPD Quinone</v>
      </c>
      <c r="X13" t="str">
        <f t="shared" ca="1" si="2"/>
        <v>6-PPD Quinone</v>
      </c>
      <c r="Y13" t="str">
        <f t="shared" ca="1" si="2"/>
        <v>6-PPD Quinone</v>
      </c>
      <c r="Z13" t="str">
        <f t="shared" ref="Z13:AG13" si="3">C9</f>
        <v>PICRO</v>
      </c>
      <c r="AA13" t="str">
        <f t="shared" ca="1" si="3"/>
        <v>Maneb (38)</v>
      </c>
      <c r="AB13" t="str">
        <f t="shared" ca="1" si="3"/>
        <v>Maneb (38)</v>
      </c>
      <c r="AC13" t="str">
        <f t="shared" ca="1" si="3"/>
        <v>Maneb (38)</v>
      </c>
      <c r="AD13" t="str">
        <f t="shared" ca="1" si="3"/>
        <v>Maneb (38)</v>
      </c>
      <c r="AE13" t="str">
        <f t="shared" ca="1" si="3"/>
        <v>Maneb (38)</v>
      </c>
      <c r="AF13" t="str">
        <f t="shared" ca="1" si="3"/>
        <v>Maneb (38)</v>
      </c>
      <c r="AG13" t="str">
        <f t="shared" ca="1" si="3"/>
        <v>Maneb (38)</v>
      </c>
      <c r="AH13" t="str">
        <f t="shared" ref="AH13:AO13" si="4">C10</f>
        <v>TTX</v>
      </c>
      <c r="AI13" t="str">
        <f t="shared" ca="1" si="4"/>
        <v>Caffeine (18)</v>
      </c>
      <c r="AJ13" t="str">
        <f t="shared" ca="1" si="4"/>
        <v>Caffeine (18)</v>
      </c>
      <c r="AK13" t="str">
        <f t="shared" ca="1" si="4"/>
        <v>Caffeine (18)</v>
      </c>
      <c r="AL13" t="str">
        <f t="shared" ca="1" si="4"/>
        <v>Caffeine (18)</v>
      </c>
      <c r="AM13" t="str">
        <f t="shared" ca="1" si="4"/>
        <v>Caffeine (18)</v>
      </c>
      <c r="AN13" t="str">
        <f t="shared" ca="1" si="4"/>
        <v>Caffeine (18)</v>
      </c>
      <c r="AO13" t="str">
        <f t="shared" ca="1" si="4"/>
        <v>Caffeine (18)</v>
      </c>
      <c r="AP13" t="str">
        <f t="shared" ref="AP13:AW13" si="5">C11</f>
        <v>Media</v>
      </c>
      <c r="AQ13" t="str">
        <f t="shared" ca="1" si="5"/>
        <v>Dexamethasone (17)</v>
      </c>
      <c r="AR13" t="str">
        <f t="shared" ca="1" si="5"/>
        <v>Dexamethasone (17)</v>
      </c>
      <c r="AS13" t="str">
        <f t="shared" ca="1" si="5"/>
        <v>Dexamethasone (17)</v>
      </c>
      <c r="AT13" t="str">
        <f t="shared" ca="1" si="5"/>
        <v>Dexamethasone (17)</v>
      </c>
      <c r="AU13" t="str">
        <f t="shared" ca="1" si="5"/>
        <v>Dexamethasone (17)</v>
      </c>
      <c r="AV13" t="str">
        <f t="shared" ca="1" si="5"/>
        <v>Dexamethasone (17)</v>
      </c>
      <c r="AW13" t="str">
        <f t="shared" ca="1" si="5"/>
        <v>Dexamethasone (17)</v>
      </c>
    </row>
    <row r="14" spans="1:49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  <c r="AT14" t="s">
        <v>45</v>
      </c>
      <c r="AU14" t="s">
        <v>46</v>
      </c>
      <c r="AV14" t="s">
        <v>47</v>
      </c>
      <c r="AW14" t="s">
        <v>48</v>
      </c>
    </row>
    <row r="15" spans="1:49" x14ac:dyDescent="0.3">
      <c r="A15" t="s">
        <v>49</v>
      </c>
      <c r="B15" t="str">
        <f>N6</f>
        <v>Control</v>
      </c>
      <c r="C15" s="28">
        <f t="shared" ref="C15:I15" ca="1" si="6">O6</f>
        <v>1</v>
      </c>
      <c r="D15" s="28">
        <f t="shared" ca="1" si="6"/>
        <v>3</v>
      </c>
      <c r="E15" s="28">
        <f t="shared" ca="1" si="6"/>
        <v>10</v>
      </c>
      <c r="F15" s="28">
        <f t="shared" ca="1" si="6"/>
        <v>30</v>
      </c>
      <c r="G15" s="28">
        <f t="shared" ca="1" si="6"/>
        <v>100</v>
      </c>
      <c r="H15" s="28">
        <f t="shared" ca="1" si="6"/>
        <v>300</v>
      </c>
      <c r="I15" s="28">
        <f t="shared" ca="1" si="6"/>
        <v>1000</v>
      </c>
      <c r="J15" t="str">
        <f>N7</f>
        <v>Control</v>
      </c>
      <c r="K15" s="28">
        <f t="shared" ref="K15:Q15" ca="1" si="7">O7</f>
        <v>0.03</v>
      </c>
      <c r="L15" s="28">
        <f t="shared" ca="1" si="7"/>
        <v>0.1</v>
      </c>
      <c r="M15" s="28">
        <f t="shared" ca="1" si="7"/>
        <v>0.3</v>
      </c>
      <c r="N15" s="28">
        <f t="shared" ca="1" si="7"/>
        <v>1</v>
      </c>
      <c r="O15" s="28">
        <f t="shared" ca="1" si="7"/>
        <v>3</v>
      </c>
      <c r="P15" s="28">
        <f t="shared" ca="1" si="7"/>
        <v>10</v>
      </c>
      <c r="Q15" s="28">
        <f t="shared" ca="1" si="7"/>
        <v>30</v>
      </c>
      <c r="R15" t="str">
        <f>N8</f>
        <v>Control</v>
      </c>
      <c r="S15" s="28">
        <f t="shared" ref="S15:Y15" ca="1" si="8">O8</f>
        <v>8.8812923118171475E-3</v>
      </c>
      <c r="T15" s="28">
        <f t="shared" ca="1" si="8"/>
        <v>2.960430770605716E-2</v>
      </c>
      <c r="U15" s="28">
        <f t="shared" ca="1" si="8"/>
        <v>8.8812923118171488E-2</v>
      </c>
      <c r="V15" s="28">
        <f t="shared" ca="1" si="8"/>
        <v>0.29604307706057159</v>
      </c>
      <c r="W15" s="28">
        <f t="shared" ca="1" si="8"/>
        <v>0.88812923118171472</v>
      </c>
      <c r="X15" s="28">
        <f t="shared" ca="1" si="8"/>
        <v>2.9604307706057158</v>
      </c>
      <c r="Y15" s="28">
        <f t="shared" ca="1" si="8"/>
        <v>8.8812923118171465</v>
      </c>
      <c r="Z15">
        <f>N9</f>
        <v>1</v>
      </c>
      <c r="AA15">
        <f t="shared" ref="AA15:AG15" ca="1" si="9">O9</f>
        <v>9.9999999999999985E-3</v>
      </c>
      <c r="AB15">
        <f t="shared" ca="1" si="9"/>
        <v>0.03</v>
      </c>
      <c r="AC15">
        <f t="shared" ca="1" si="9"/>
        <v>0.1</v>
      </c>
      <c r="AD15">
        <f t="shared" ca="1" si="9"/>
        <v>0.3</v>
      </c>
      <c r="AE15">
        <f t="shared" ca="1" si="9"/>
        <v>1</v>
      </c>
      <c r="AF15">
        <f t="shared" ca="1" si="9"/>
        <v>3</v>
      </c>
      <c r="AG15">
        <f t="shared" ca="1" si="9"/>
        <v>10</v>
      </c>
      <c r="AH15">
        <f>N10</f>
        <v>25</v>
      </c>
      <c r="AI15" s="28">
        <f t="shared" ref="AI15:AO15" ca="1" si="10">O10</f>
        <v>0.1</v>
      </c>
      <c r="AJ15" s="28">
        <f t="shared" ca="1" si="10"/>
        <v>0.3</v>
      </c>
      <c r="AK15" s="28">
        <f t="shared" ca="1" si="10"/>
        <v>1</v>
      </c>
      <c r="AL15" s="28">
        <f t="shared" ca="1" si="10"/>
        <v>3</v>
      </c>
      <c r="AM15" s="28">
        <f t="shared" ca="1" si="10"/>
        <v>10</v>
      </c>
      <c r="AN15" s="28">
        <f t="shared" ca="1" si="10"/>
        <v>30</v>
      </c>
      <c r="AO15" s="28">
        <f t="shared" ca="1" si="10"/>
        <v>100</v>
      </c>
      <c r="AP15">
        <f>N11</f>
        <v>0</v>
      </c>
      <c r="AQ15" s="28">
        <f t="shared" ref="AQ15:AW15" ca="1" si="11">O11</f>
        <v>0.1</v>
      </c>
      <c r="AR15" s="28">
        <f t="shared" ca="1" si="11"/>
        <v>0.3</v>
      </c>
      <c r="AS15" s="28">
        <f t="shared" ca="1" si="11"/>
        <v>1</v>
      </c>
      <c r="AT15" s="28">
        <f t="shared" ca="1" si="11"/>
        <v>3</v>
      </c>
      <c r="AU15" s="28">
        <f t="shared" ca="1" si="11"/>
        <v>10</v>
      </c>
      <c r="AV15" s="28">
        <f t="shared" ca="1" si="11"/>
        <v>30</v>
      </c>
      <c r="AW15" s="28">
        <f t="shared" ca="1" si="11"/>
        <v>100</v>
      </c>
    </row>
    <row r="16" spans="1:49" s="46" customFormat="1" x14ac:dyDescent="0.3">
      <c r="A16" s="46" t="s">
        <v>50</v>
      </c>
      <c r="B16" s="46">
        <v>82965</v>
      </c>
      <c r="C16" s="46">
        <v>98061</v>
      </c>
      <c r="D16" s="46">
        <v>88739</v>
      </c>
      <c r="E16" s="46">
        <v>83375</v>
      </c>
      <c r="F16" s="46">
        <v>78652</v>
      </c>
      <c r="G16" s="46">
        <v>74182</v>
      </c>
      <c r="H16" s="46">
        <v>64661</v>
      </c>
      <c r="I16" s="46">
        <v>85414</v>
      </c>
      <c r="J16" s="46">
        <v>92684</v>
      </c>
      <c r="K16" s="46">
        <v>83743</v>
      </c>
      <c r="L16" s="46">
        <v>63615</v>
      </c>
      <c r="M16" s="46">
        <v>82017</v>
      </c>
      <c r="N16" s="46">
        <v>68101</v>
      </c>
      <c r="O16" s="46">
        <v>68557</v>
      </c>
      <c r="P16" s="46">
        <v>124481</v>
      </c>
      <c r="Q16" s="46">
        <v>58052</v>
      </c>
      <c r="R16" s="46">
        <v>63490</v>
      </c>
      <c r="S16" s="46">
        <v>66483</v>
      </c>
      <c r="T16" s="46">
        <v>74394</v>
      </c>
      <c r="U16" s="46">
        <v>47800</v>
      </c>
      <c r="V16" s="46">
        <v>47963</v>
      </c>
      <c r="W16" s="46">
        <v>50791</v>
      </c>
      <c r="X16" s="46">
        <v>61204</v>
      </c>
      <c r="Y16" s="46">
        <v>52390</v>
      </c>
      <c r="Z16" s="46">
        <v>47755</v>
      </c>
      <c r="AA16" s="46">
        <v>56126</v>
      </c>
      <c r="AB16" s="46">
        <v>51663</v>
      </c>
      <c r="AC16" s="46">
        <v>54030</v>
      </c>
      <c r="AD16" s="46">
        <v>46564</v>
      </c>
      <c r="AE16" s="46">
        <v>51397</v>
      </c>
      <c r="AF16" s="46">
        <v>48815</v>
      </c>
      <c r="AG16" s="46">
        <v>36474</v>
      </c>
      <c r="AH16" s="46">
        <v>53505</v>
      </c>
      <c r="AI16" s="46">
        <v>79075</v>
      </c>
      <c r="AJ16" s="46">
        <v>67196</v>
      </c>
      <c r="AK16" s="46">
        <v>88036</v>
      </c>
      <c r="AL16" s="46">
        <v>67504</v>
      </c>
      <c r="AM16" s="46">
        <v>59670</v>
      </c>
      <c r="AN16" s="46">
        <v>85110</v>
      </c>
      <c r="AO16" s="46">
        <v>69038</v>
      </c>
      <c r="AP16" s="46">
        <v>98458</v>
      </c>
      <c r="AQ16" s="46">
        <v>66092</v>
      </c>
      <c r="AR16" s="46">
        <v>80736</v>
      </c>
      <c r="AS16" s="46">
        <v>79965</v>
      </c>
      <c r="AT16" s="46">
        <v>110756</v>
      </c>
      <c r="AU16" s="46">
        <v>71492</v>
      </c>
      <c r="AV16" s="46">
        <v>69236</v>
      </c>
      <c r="AW16" s="46">
        <v>74093</v>
      </c>
    </row>
    <row r="17" spans="1:49" s="46" customFormat="1" x14ac:dyDescent="0.3">
      <c r="A17" s="46" t="s">
        <v>51</v>
      </c>
      <c r="B17" s="46">
        <v>2.1607720000000001</v>
      </c>
      <c r="C17" s="46">
        <v>2.553938</v>
      </c>
      <c r="D17" s="46">
        <v>2.3111519999999999</v>
      </c>
      <c r="E17" s="46">
        <v>2.1714500000000001</v>
      </c>
      <c r="F17" s="46">
        <v>2.0484429999999998</v>
      </c>
      <c r="G17" s="46">
        <v>1.932024</v>
      </c>
      <c r="H17" s="46">
        <v>1.684056</v>
      </c>
      <c r="I17" s="46">
        <v>2.2245550000000001</v>
      </c>
      <c r="J17" s="46">
        <v>2.413897</v>
      </c>
      <c r="K17" s="46">
        <v>2.1810339999999999</v>
      </c>
      <c r="L17" s="46">
        <v>1.6568130000000001</v>
      </c>
      <c r="M17" s="46">
        <v>2.136082</v>
      </c>
      <c r="N17" s="46">
        <v>1.7736479999999999</v>
      </c>
      <c r="O17" s="46">
        <v>1.785525</v>
      </c>
      <c r="P17" s="46">
        <v>3.2420300000000002</v>
      </c>
      <c r="Q17" s="46">
        <v>1.5119279999999999</v>
      </c>
      <c r="R17" s="46">
        <v>1.6535580000000001</v>
      </c>
      <c r="S17" s="46">
        <v>1.731508</v>
      </c>
      <c r="T17" s="46">
        <v>1.937546</v>
      </c>
      <c r="U17" s="46">
        <v>1.2449209999999999</v>
      </c>
      <c r="V17" s="46">
        <v>1.2491669999999999</v>
      </c>
      <c r="W17" s="46">
        <v>1.3228200000000001</v>
      </c>
      <c r="X17" s="46">
        <v>1.59402</v>
      </c>
      <c r="Y17" s="46">
        <v>1.364465</v>
      </c>
      <c r="Z17" s="46">
        <v>1.243749</v>
      </c>
      <c r="AA17" s="46">
        <v>1.461767</v>
      </c>
      <c r="AB17" s="46">
        <v>1.345531</v>
      </c>
      <c r="AC17" s="46">
        <v>1.407178</v>
      </c>
      <c r="AD17" s="46">
        <v>1.2127300000000001</v>
      </c>
      <c r="AE17" s="46">
        <v>1.338603</v>
      </c>
      <c r="AF17" s="46">
        <v>1.2713559999999999</v>
      </c>
      <c r="AG17" s="46">
        <v>0.94994299999999998</v>
      </c>
      <c r="AH17" s="46">
        <v>1.393505</v>
      </c>
      <c r="AI17" s="46">
        <v>2.0594589999999999</v>
      </c>
      <c r="AJ17" s="46">
        <v>1.750078</v>
      </c>
      <c r="AK17" s="46">
        <v>2.292843</v>
      </c>
      <c r="AL17" s="46">
        <v>1.7581</v>
      </c>
      <c r="AM17" s="46">
        <v>1.554068</v>
      </c>
      <c r="AN17" s="46">
        <v>2.216637</v>
      </c>
      <c r="AO17" s="46">
        <v>1.798052</v>
      </c>
      <c r="AP17" s="46">
        <v>2.5642779999999998</v>
      </c>
      <c r="AQ17" s="46">
        <v>1.721325</v>
      </c>
      <c r="AR17" s="46">
        <v>2.102719</v>
      </c>
      <c r="AS17" s="46">
        <v>2.0826389999999999</v>
      </c>
      <c r="AT17" s="46">
        <v>2.8845710000000002</v>
      </c>
      <c r="AU17" s="46">
        <v>1.8619650000000001</v>
      </c>
      <c r="AV17" s="46">
        <v>1.8032090000000001</v>
      </c>
      <c r="AW17" s="46">
        <v>1.9297059999999999</v>
      </c>
    </row>
    <row r="18" spans="1:49" s="46" customFormat="1" x14ac:dyDescent="0.3">
      <c r="A18" s="46" t="s">
        <v>52</v>
      </c>
      <c r="B18" s="46">
        <v>16</v>
      </c>
      <c r="C18" s="46">
        <v>16</v>
      </c>
      <c r="D18" s="46">
        <v>16</v>
      </c>
      <c r="E18" s="46">
        <v>15</v>
      </c>
      <c r="F18" s="46">
        <v>16</v>
      </c>
      <c r="G18" s="46">
        <v>16</v>
      </c>
      <c r="H18" s="46">
        <v>16</v>
      </c>
      <c r="I18" s="46">
        <v>16</v>
      </c>
      <c r="J18" s="46">
        <v>16</v>
      </c>
      <c r="K18" s="46">
        <v>16</v>
      </c>
      <c r="L18" s="46">
        <v>16</v>
      </c>
      <c r="M18" s="46">
        <v>16</v>
      </c>
      <c r="N18" s="46">
        <v>15</v>
      </c>
      <c r="O18" s="46">
        <v>16</v>
      </c>
      <c r="P18" s="46">
        <v>16</v>
      </c>
      <c r="Q18" s="46">
        <v>16</v>
      </c>
      <c r="R18" s="46">
        <v>16</v>
      </c>
      <c r="S18" s="46">
        <v>16</v>
      </c>
      <c r="T18" s="46">
        <v>16</v>
      </c>
      <c r="U18" s="46">
        <v>16</v>
      </c>
      <c r="V18" s="46">
        <v>16</v>
      </c>
      <c r="W18" s="46">
        <v>16</v>
      </c>
      <c r="X18" s="46">
        <v>16</v>
      </c>
      <c r="Y18" s="46">
        <v>16</v>
      </c>
      <c r="Z18" s="46">
        <v>16</v>
      </c>
      <c r="AA18" s="46">
        <v>16</v>
      </c>
      <c r="AB18" s="46">
        <v>16</v>
      </c>
      <c r="AC18" s="46">
        <v>16</v>
      </c>
      <c r="AD18" s="46">
        <v>16</v>
      </c>
      <c r="AE18" s="46">
        <v>16</v>
      </c>
      <c r="AF18" s="46">
        <v>16</v>
      </c>
      <c r="AG18" s="46">
        <v>15</v>
      </c>
      <c r="AH18" s="46">
        <v>16</v>
      </c>
      <c r="AI18" s="46">
        <v>16</v>
      </c>
      <c r="AJ18" s="46">
        <v>16</v>
      </c>
      <c r="AK18" s="46">
        <v>16</v>
      </c>
      <c r="AL18" s="46">
        <v>16</v>
      </c>
      <c r="AM18" s="46">
        <v>16</v>
      </c>
      <c r="AN18" s="46">
        <v>15</v>
      </c>
      <c r="AO18" s="46">
        <v>15</v>
      </c>
      <c r="AP18" s="46">
        <v>16</v>
      </c>
      <c r="AQ18" s="46">
        <v>15</v>
      </c>
      <c r="AR18" s="46">
        <v>16</v>
      </c>
      <c r="AS18" s="46">
        <v>16</v>
      </c>
      <c r="AT18" s="46">
        <v>16</v>
      </c>
      <c r="AU18" s="46">
        <v>16</v>
      </c>
      <c r="AV18" s="46">
        <v>13</v>
      </c>
      <c r="AW18" s="46">
        <v>15</v>
      </c>
    </row>
    <row r="19" spans="1:49" s="46" customFormat="1" x14ac:dyDescent="0.3">
      <c r="A19" s="46" t="s">
        <v>53</v>
      </c>
      <c r="B19" s="46">
        <v>2.1607720000000001</v>
      </c>
      <c r="C19" s="46">
        <v>2.553938</v>
      </c>
      <c r="D19" s="46">
        <v>2.3111519999999999</v>
      </c>
      <c r="E19" s="46">
        <v>2.3162129999999999</v>
      </c>
      <c r="F19" s="46">
        <v>2.0484429999999998</v>
      </c>
      <c r="G19" s="46">
        <v>1.932024</v>
      </c>
      <c r="H19" s="46">
        <v>1.684056</v>
      </c>
      <c r="I19" s="46">
        <v>2.2245550000000001</v>
      </c>
      <c r="J19" s="46">
        <v>2.413897</v>
      </c>
      <c r="K19" s="46">
        <v>2.1810339999999999</v>
      </c>
      <c r="L19" s="46">
        <v>1.6568130000000001</v>
      </c>
      <c r="M19" s="46">
        <v>2.136082</v>
      </c>
      <c r="N19" s="46">
        <v>1.8918919999999999</v>
      </c>
      <c r="O19" s="46">
        <v>1.785525</v>
      </c>
      <c r="P19" s="46">
        <v>3.2420300000000002</v>
      </c>
      <c r="Q19" s="46">
        <v>1.5119279999999999</v>
      </c>
      <c r="R19" s="46">
        <v>1.6535580000000001</v>
      </c>
      <c r="S19" s="46">
        <v>1.731508</v>
      </c>
      <c r="T19" s="46">
        <v>1.937546</v>
      </c>
      <c r="U19" s="46">
        <v>1.2449209999999999</v>
      </c>
      <c r="V19" s="46">
        <v>1.2491669999999999</v>
      </c>
      <c r="W19" s="46">
        <v>1.3228200000000001</v>
      </c>
      <c r="X19" s="46">
        <v>1.59402</v>
      </c>
      <c r="Y19" s="46">
        <v>1.364465</v>
      </c>
      <c r="Z19" s="46">
        <v>1.243749</v>
      </c>
      <c r="AA19" s="46">
        <v>1.461767</v>
      </c>
      <c r="AB19" s="46">
        <v>1.345531</v>
      </c>
      <c r="AC19" s="46">
        <v>1.407178</v>
      </c>
      <c r="AD19" s="46">
        <v>1.2127300000000001</v>
      </c>
      <c r="AE19" s="46">
        <v>1.338603</v>
      </c>
      <c r="AF19" s="46">
        <v>1.2713559999999999</v>
      </c>
      <c r="AG19" s="46">
        <v>1.013244</v>
      </c>
      <c r="AH19" s="46">
        <v>1.393505</v>
      </c>
      <c r="AI19" s="46">
        <v>2.0594589999999999</v>
      </c>
      <c r="AJ19" s="46">
        <v>1.750078</v>
      </c>
      <c r="AK19" s="46">
        <v>2.292843</v>
      </c>
      <c r="AL19" s="46">
        <v>1.7581</v>
      </c>
      <c r="AM19" s="46">
        <v>1.554068</v>
      </c>
      <c r="AN19" s="46">
        <v>2.3644129999999999</v>
      </c>
      <c r="AO19" s="46">
        <v>1.917894</v>
      </c>
      <c r="AP19" s="46">
        <v>2.5642779999999998</v>
      </c>
      <c r="AQ19" s="46">
        <v>1.8360799999999999</v>
      </c>
      <c r="AR19" s="46">
        <v>2.102719</v>
      </c>
      <c r="AS19" s="46">
        <v>2.0826389999999999</v>
      </c>
      <c r="AT19" s="46">
        <v>2.8845710000000002</v>
      </c>
      <c r="AU19" s="46">
        <v>1.8619650000000001</v>
      </c>
      <c r="AV19" s="46">
        <v>2.2193019999999999</v>
      </c>
      <c r="AW19" s="46">
        <v>2.0583529999999999</v>
      </c>
    </row>
    <row r="20" spans="1:49" s="46" customFormat="1" x14ac:dyDescent="0.3">
      <c r="A20" s="46" t="s">
        <v>117</v>
      </c>
      <c r="B20" s="46">
        <v>5.712307</v>
      </c>
      <c r="C20" s="46">
        <v>7.4284470000000002</v>
      </c>
      <c r="D20" s="46">
        <v>6.2311110000000003</v>
      </c>
      <c r="E20" s="46">
        <v>6.6530269999999998</v>
      </c>
      <c r="F20" s="46">
        <v>5.538805</v>
      </c>
      <c r="G20" s="46">
        <v>6.4509429999999996</v>
      </c>
      <c r="H20" s="46">
        <v>6.5601900000000004</v>
      </c>
      <c r="I20" s="46">
        <v>6.367667</v>
      </c>
      <c r="J20" s="46">
        <v>7.1264500000000002</v>
      </c>
      <c r="K20" s="46">
        <v>6.3284900000000004</v>
      </c>
      <c r="L20" s="46">
        <v>6.2735029999999998</v>
      </c>
      <c r="M20" s="46">
        <v>5.5070329999999998</v>
      </c>
      <c r="N20" s="46">
        <v>6.7555560000000003</v>
      </c>
      <c r="O20" s="46">
        <v>6.3133030000000003</v>
      </c>
      <c r="P20" s="46">
        <v>5.7363629999999999</v>
      </c>
      <c r="Q20" s="46">
        <v>8.4226690000000008</v>
      </c>
      <c r="R20" s="46">
        <v>6.2838099999999999</v>
      </c>
      <c r="S20" s="46">
        <v>6.9622830000000002</v>
      </c>
      <c r="T20" s="46">
        <v>6.175726</v>
      </c>
      <c r="U20" s="46">
        <v>6.2506190000000004</v>
      </c>
      <c r="V20" s="46">
        <v>6.804322</v>
      </c>
      <c r="W20" s="46">
        <v>5.8594210000000002</v>
      </c>
      <c r="X20" s="46">
        <v>7.1854149999999999</v>
      </c>
      <c r="Y20" s="46">
        <v>7.2235760000000004</v>
      </c>
      <c r="Z20" s="46">
        <v>5.5053960000000002</v>
      </c>
      <c r="AA20" s="46">
        <v>6.1343920000000001</v>
      </c>
      <c r="AB20" s="46">
        <v>8.2363669999999995</v>
      </c>
      <c r="AC20" s="46">
        <v>5.7217349999999998</v>
      </c>
      <c r="AD20" s="46">
        <v>5.8654010000000003</v>
      </c>
      <c r="AE20" s="46">
        <v>6.827947</v>
      </c>
      <c r="AF20" s="46">
        <v>7.2131299999999996</v>
      </c>
      <c r="AG20" s="46">
        <v>7.2744559999999998</v>
      </c>
      <c r="AH20" s="46">
        <v>8.4296900000000008</v>
      </c>
      <c r="AI20" s="46">
        <v>6.7284629999999996</v>
      </c>
      <c r="AJ20" s="46">
        <v>5.6344989999999999</v>
      </c>
      <c r="AK20" s="46">
        <v>3.1820300000000001</v>
      </c>
      <c r="AL20" s="46">
        <v>6.3608859999999998</v>
      </c>
      <c r="AM20" s="46">
        <v>5.9899430000000002</v>
      </c>
      <c r="AN20" s="46">
        <v>4.9899769999999997</v>
      </c>
      <c r="AO20" s="46">
        <v>5.0730329999999997</v>
      </c>
      <c r="AP20" s="46">
        <v>5.964404</v>
      </c>
      <c r="AQ20" s="46">
        <v>6.3758410000000003</v>
      </c>
      <c r="AR20" s="46">
        <v>5.3577380000000003</v>
      </c>
      <c r="AS20" s="46">
        <v>6.4935320000000001</v>
      </c>
      <c r="AT20" s="46">
        <v>6.4945360000000001</v>
      </c>
      <c r="AU20" s="46">
        <v>7.254645</v>
      </c>
      <c r="AV20" s="46">
        <v>6.4292090000000002</v>
      </c>
      <c r="AW20" s="46">
        <v>7.646814</v>
      </c>
    </row>
    <row r="21" spans="1:49" s="46" customFormat="1" x14ac:dyDescent="0.3">
      <c r="A21" s="46" t="s">
        <v>54</v>
      </c>
      <c r="B21" s="46">
        <v>1913</v>
      </c>
      <c r="C21" s="46">
        <v>2114</v>
      </c>
      <c r="D21" s="46">
        <v>2421</v>
      </c>
      <c r="E21" s="46">
        <v>2297</v>
      </c>
      <c r="F21" s="46">
        <v>2281</v>
      </c>
      <c r="G21" s="46">
        <v>1729</v>
      </c>
      <c r="H21" s="46">
        <v>1541</v>
      </c>
      <c r="I21" s="46">
        <v>2789</v>
      </c>
      <c r="J21" s="46">
        <v>1690</v>
      </c>
      <c r="K21" s="46">
        <v>3105</v>
      </c>
      <c r="L21" s="46">
        <v>2353</v>
      </c>
      <c r="M21" s="46">
        <v>2251</v>
      </c>
      <c r="N21" s="46">
        <v>2105</v>
      </c>
      <c r="O21" s="46">
        <v>1763</v>
      </c>
      <c r="P21" s="46">
        <v>4033</v>
      </c>
      <c r="Q21" s="46">
        <v>1509</v>
      </c>
      <c r="R21" s="46">
        <v>1416</v>
      </c>
      <c r="S21" s="46">
        <v>1939</v>
      </c>
      <c r="T21" s="46">
        <v>2488</v>
      </c>
      <c r="U21" s="46">
        <v>1509</v>
      </c>
      <c r="V21" s="46">
        <v>1597</v>
      </c>
      <c r="W21" s="46">
        <v>1147</v>
      </c>
      <c r="X21" s="46">
        <v>1623</v>
      </c>
      <c r="Y21" s="46">
        <v>1158</v>
      </c>
      <c r="Z21" s="46">
        <v>976</v>
      </c>
      <c r="AA21" s="46">
        <v>2225</v>
      </c>
      <c r="AB21" s="46">
        <v>1375</v>
      </c>
      <c r="AC21" s="46">
        <v>1521</v>
      </c>
      <c r="AD21" s="46">
        <v>1657</v>
      </c>
      <c r="AE21" s="46">
        <v>1453</v>
      </c>
      <c r="AF21" s="46">
        <v>1491</v>
      </c>
      <c r="AG21" s="46">
        <v>1034</v>
      </c>
      <c r="AH21" s="46">
        <v>1261</v>
      </c>
      <c r="AI21" s="46">
        <v>2262</v>
      </c>
      <c r="AJ21" s="46">
        <v>2020</v>
      </c>
      <c r="AK21" s="46">
        <v>3324</v>
      </c>
      <c r="AL21" s="46">
        <v>2264</v>
      </c>
      <c r="AM21" s="46">
        <v>1837</v>
      </c>
      <c r="AN21" s="46">
        <v>2622</v>
      </c>
      <c r="AO21" s="46">
        <v>2180</v>
      </c>
      <c r="AP21" s="46">
        <v>1727</v>
      </c>
      <c r="AQ21" s="46">
        <v>1758</v>
      </c>
      <c r="AR21" s="46">
        <v>2159</v>
      </c>
      <c r="AS21" s="46">
        <v>2220</v>
      </c>
      <c r="AT21" s="46">
        <v>2919</v>
      </c>
      <c r="AU21" s="46">
        <v>1856</v>
      </c>
      <c r="AV21" s="46">
        <v>1719</v>
      </c>
      <c r="AW21" s="46">
        <v>1980</v>
      </c>
    </row>
    <row r="22" spans="1:49" s="46" customFormat="1" x14ac:dyDescent="0.3">
      <c r="A22" s="46" t="s">
        <v>55</v>
      </c>
      <c r="B22" s="46">
        <v>16</v>
      </c>
      <c r="C22" s="46">
        <v>16</v>
      </c>
      <c r="D22" s="46">
        <v>16</v>
      </c>
      <c r="E22" s="46">
        <v>15</v>
      </c>
      <c r="F22" s="46">
        <v>16</v>
      </c>
      <c r="G22" s="46">
        <v>16</v>
      </c>
      <c r="H22" s="46">
        <v>16</v>
      </c>
      <c r="I22" s="46">
        <v>16</v>
      </c>
      <c r="J22" s="46">
        <v>16</v>
      </c>
      <c r="K22" s="46">
        <v>16</v>
      </c>
      <c r="L22" s="46">
        <v>16</v>
      </c>
      <c r="M22" s="46">
        <v>16</v>
      </c>
      <c r="N22" s="46">
        <v>15</v>
      </c>
      <c r="O22" s="46">
        <v>16</v>
      </c>
      <c r="P22" s="46">
        <v>16</v>
      </c>
      <c r="Q22" s="46">
        <v>16</v>
      </c>
      <c r="R22" s="46">
        <v>16</v>
      </c>
      <c r="S22" s="46">
        <v>16</v>
      </c>
      <c r="T22" s="46">
        <v>16</v>
      </c>
      <c r="U22" s="46">
        <v>16</v>
      </c>
      <c r="V22" s="46">
        <v>16</v>
      </c>
      <c r="W22" s="46">
        <v>16</v>
      </c>
      <c r="X22" s="46">
        <v>16</v>
      </c>
      <c r="Y22" s="46">
        <v>16</v>
      </c>
      <c r="Z22" s="46">
        <v>16</v>
      </c>
      <c r="AA22" s="46">
        <v>16</v>
      </c>
      <c r="AB22" s="46">
        <v>16</v>
      </c>
      <c r="AC22" s="46">
        <v>16</v>
      </c>
      <c r="AD22" s="46">
        <v>16</v>
      </c>
      <c r="AE22" s="46">
        <v>16</v>
      </c>
      <c r="AF22" s="46">
        <v>16</v>
      </c>
      <c r="AG22" s="46">
        <v>15</v>
      </c>
      <c r="AH22" s="46">
        <v>16</v>
      </c>
      <c r="AI22" s="46">
        <v>16</v>
      </c>
      <c r="AJ22" s="46">
        <v>16</v>
      </c>
      <c r="AK22" s="46">
        <v>16</v>
      </c>
      <c r="AL22" s="46">
        <v>16</v>
      </c>
      <c r="AM22" s="46">
        <v>16</v>
      </c>
      <c r="AN22" s="46">
        <v>15</v>
      </c>
      <c r="AO22" s="46">
        <v>15</v>
      </c>
      <c r="AP22" s="46">
        <v>16</v>
      </c>
      <c r="AQ22" s="46">
        <v>15</v>
      </c>
      <c r="AR22" s="46">
        <v>16</v>
      </c>
      <c r="AS22" s="46">
        <v>16</v>
      </c>
      <c r="AT22" s="46">
        <v>16</v>
      </c>
      <c r="AU22" s="46">
        <v>16</v>
      </c>
      <c r="AV22" s="46">
        <v>13</v>
      </c>
      <c r="AW22" s="46">
        <v>15</v>
      </c>
    </row>
    <row r="23" spans="1:49" s="46" customFormat="1" x14ac:dyDescent="0.3">
      <c r="A23" s="46" t="s">
        <v>56</v>
      </c>
      <c r="B23" s="46">
        <v>0.29152699999999998</v>
      </c>
      <c r="C23" s="46">
        <v>0.36244399999999999</v>
      </c>
      <c r="D23" s="46">
        <v>0.32685399999999998</v>
      </c>
      <c r="E23" s="46">
        <v>0.28104400000000002</v>
      </c>
      <c r="F23" s="46">
        <v>0.25556800000000002</v>
      </c>
      <c r="G23" s="46">
        <v>0.34737699999999999</v>
      </c>
      <c r="H23" s="46">
        <v>0.35046500000000003</v>
      </c>
      <c r="I23" s="46">
        <v>0.22919300000000001</v>
      </c>
      <c r="J23" s="46">
        <v>0.343001</v>
      </c>
      <c r="K23" s="46">
        <v>0.238785</v>
      </c>
      <c r="L23" s="46">
        <v>0.20692099999999999</v>
      </c>
      <c r="M23" s="46">
        <v>0.25284000000000001</v>
      </c>
      <c r="N23" s="46">
        <v>0.27362500000000001</v>
      </c>
      <c r="O23" s="46">
        <v>0.333262</v>
      </c>
      <c r="P23" s="46">
        <v>0.28731699999999999</v>
      </c>
      <c r="Q23" s="46">
        <v>0.27923599999999998</v>
      </c>
      <c r="R23" s="46">
        <v>0.259355</v>
      </c>
      <c r="S23" s="46">
        <v>0.30491699999999999</v>
      </c>
      <c r="T23" s="46">
        <v>0.27974199999999999</v>
      </c>
      <c r="U23" s="46">
        <v>0.25771500000000003</v>
      </c>
      <c r="V23" s="46">
        <v>0.23126099999999999</v>
      </c>
      <c r="W23" s="46">
        <v>0.31711400000000001</v>
      </c>
      <c r="X23" s="46">
        <v>0.29331699999999999</v>
      </c>
      <c r="Y23" s="46">
        <v>0.26078000000000001</v>
      </c>
      <c r="Z23" s="46">
        <v>0.33401700000000001</v>
      </c>
      <c r="AA23" s="46">
        <v>0.253081</v>
      </c>
      <c r="AB23" s="46">
        <v>0.280783</v>
      </c>
      <c r="AC23" s="46">
        <v>0.25039499999999998</v>
      </c>
      <c r="AD23" s="46">
        <v>0.25352400000000003</v>
      </c>
      <c r="AE23" s="46">
        <v>0.247333</v>
      </c>
      <c r="AF23" s="46">
        <v>0.29760599999999998</v>
      </c>
      <c r="AG23" s="46">
        <v>0.276814</v>
      </c>
      <c r="AH23" s="46">
        <v>0.34322799999999998</v>
      </c>
      <c r="AI23" s="46">
        <v>0.30804399999999998</v>
      </c>
      <c r="AJ23" s="46">
        <v>0.30193500000000001</v>
      </c>
      <c r="AK23" s="46">
        <v>0.22379399999999999</v>
      </c>
      <c r="AL23" s="46">
        <v>0.29386000000000001</v>
      </c>
      <c r="AM23" s="46">
        <v>0.22734599999999999</v>
      </c>
      <c r="AN23" s="46">
        <v>0.27205400000000002</v>
      </c>
      <c r="AO23" s="46">
        <v>0.237564</v>
      </c>
      <c r="AP23" s="46">
        <v>0.41305799999999998</v>
      </c>
      <c r="AQ23" s="46">
        <v>0.29153099999999998</v>
      </c>
      <c r="AR23" s="46">
        <v>0.28441699999999998</v>
      </c>
      <c r="AS23" s="46">
        <v>0.36547800000000003</v>
      </c>
      <c r="AT23" s="46">
        <v>0.31657299999999999</v>
      </c>
      <c r="AU23" s="46">
        <v>0.323656</v>
      </c>
      <c r="AV23" s="46">
        <v>0.29550399999999999</v>
      </c>
      <c r="AW23" s="46">
        <v>0.360431</v>
      </c>
    </row>
    <row r="24" spans="1:49" s="46" customFormat="1" x14ac:dyDescent="0.3">
      <c r="A24" s="46" t="s">
        <v>57</v>
      </c>
      <c r="B24" s="46">
        <v>0.228875</v>
      </c>
      <c r="C24" s="46">
        <v>0.13807700000000001</v>
      </c>
      <c r="D24" s="46">
        <v>0.105485</v>
      </c>
      <c r="E24" s="46">
        <v>7.2872999999999993E-2</v>
      </c>
      <c r="F24" s="46">
        <v>8.5966000000000001E-2</v>
      </c>
      <c r="G24" s="46">
        <v>0.12042899999999999</v>
      </c>
      <c r="H24" s="46">
        <v>0.20002900000000001</v>
      </c>
      <c r="I24" s="46">
        <v>0.108179</v>
      </c>
      <c r="J24" s="46">
        <v>5.3134000000000001E-2</v>
      </c>
      <c r="K24" s="46">
        <v>5.2704000000000001E-2</v>
      </c>
      <c r="L24" s="46">
        <v>4.3908000000000003E-2</v>
      </c>
      <c r="M24" s="46">
        <v>7.2477E-2</v>
      </c>
      <c r="N24" s="46">
        <v>8.7881000000000001E-2</v>
      </c>
      <c r="O24" s="46">
        <v>0.111495</v>
      </c>
      <c r="P24" s="46">
        <v>4.0073999999999999E-2</v>
      </c>
      <c r="Q24" s="46">
        <v>7.1637000000000006E-2</v>
      </c>
      <c r="R24" s="46">
        <v>7.1790999999999994E-2</v>
      </c>
      <c r="S24" s="46">
        <v>9.3667E-2</v>
      </c>
      <c r="T24" s="46">
        <v>8.1959000000000004E-2</v>
      </c>
      <c r="U24" s="46">
        <v>7.6711000000000001E-2</v>
      </c>
      <c r="V24" s="46">
        <v>7.2243000000000002E-2</v>
      </c>
      <c r="W24" s="46">
        <v>0.116882</v>
      </c>
      <c r="X24" s="46">
        <v>8.2837999999999995E-2</v>
      </c>
      <c r="Y24" s="46">
        <v>6.1713999999999998E-2</v>
      </c>
      <c r="Z24" s="46">
        <v>0.10473</v>
      </c>
      <c r="AA24" s="46">
        <v>7.8521999999999995E-2</v>
      </c>
      <c r="AB24" s="46">
        <v>0.10552400000000001</v>
      </c>
      <c r="AC24" s="46">
        <v>9.4385999999999998E-2</v>
      </c>
      <c r="AD24" s="46">
        <v>8.831E-2</v>
      </c>
      <c r="AE24" s="46">
        <v>8.8037000000000004E-2</v>
      </c>
      <c r="AF24" s="46">
        <v>0.16758300000000001</v>
      </c>
      <c r="AG24" s="46">
        <v>0.154168</v>
      </c>
      <c r="AH24" s="46">
        <v>0.17625199999999999</v>
      </c>
      <c r="AI24" s="46">
        <v>0.12790799999999999</v>
      </c>
      <c r="AJ24" s="46">
        <v>6.9607000000000002E-2</v>
      </c>
      <c r="AK24" s="46">
        <v>8.5255999999999998E-2</v>
      </c>
      <c r="AL24" s="46">
        <v>9.3239000000000002E-2</v>
      </c>
      <c r="AM24" s="46">
        <v>6.8520999999999999E-2</v>
      </c>
      <c r="AN24" s="46">
        <v>7.3261000000000007E-2</v>
      </c>
      <c r="AO24" s="46">
        <v>0.110281</v>
      </c>
      <c r="AP24" s="46">
        <v>0.16245799999999999</v>
      </c>
      <c r="AQ24" s="46">
        <v>0.103963</v>
      </c>
      <c r="AR24" s="46">
        <v>8.8134000000000004E-2</v>
      </c>
      <c r="AS24" s="46">
        <v>0.18273800000000001</v>
      </c>
      <c r="AT24" s="46">
        <v>0.122223</v>
      </c>
      <c r="AU24" s="46">
        <v>0.101423</v>
      </c>
      <c r="AV24" s="46">
        <v>0.10176499999999999</v>
      </c>
      <c r="AW24" s="46">
        <v>0.24027599999999999</v>
      </c>
    </row>
    <row r="25" spans="1:49" s="46" customFormat="1" x14ac:dyDescent="0.3">
      <c r="A25" s="46" t="s">
        <v>58</v>
      </c>
      <c r="B25" s="46">
        <v>35.074793999999997</v>
      </c>
      <c r="C25" s="46">
        <v>37.373286</v>
      </c>
      <c r="D25" s="46">
        <v>32.565621999999998</v>
      </c>
      <c r="E25" s="46">
        <v>33.892710999999998</v>
      </c>
      <c r="F25" s="46">
        <v>27.715218</v>
      </c>
      <c r="G25" s="46">
        <v>38.943961000000002</v>
      </c>
      <c r="H25" s="46">
        <v>34.616235000000003</v>
      </c>
      <c r="I25" s="46">
        <v>28.050688000000001</v>
      </c>
      <c r="J25" s="46">
        <v>47.321041999999998</v>
      </c>
      <c r="K25" s="46">
        <v>24.711155999999999</v>
      </c>
      <c r="L25" s="46">
        <v>24.174451000000001</v>
      </c>
      <c r="M25" s="46">
        <v>30.766082999999998</v>
      </c>
      <c r="N25" s="46">
        <v>31.77345</v>
      </c>
      <c r="O25" s="46">
        <v>36.385888999999999</v>
      </c>
      <c r="P25" s="46">
        <v>27.36694</v>
      </c>
      <c r="Q25" s="46">
        <v>38.186644999999999</v>
      </c>
      <c r="R25" s="46">
        <v>36.700947999999997</v>
      </c>
      <c r="S25" s="46">
        <v>36.672708</v>
      </c>
      <c r="T25" s="46">
        <v>24.957922</v>
      </c>
      <c r="U25" s="46">
        <v>27.890460000000001</v>
      </c>
      <c r="V25" s="46">
        <v>24.906977000000001</v>
      </c>
      <c r="W25" s="46">
        <v>32.873572000000003</v>
      </c>
      <c r="X25" s="46">
        <v>32.841147999999997</v>
      </c>
      <c r="Y25" s="46">
        <v>35.293694000000002</v>
      </c>
      <c r="Z25" s="46">
        <v>40.507956</v>
      </c>
      <c r="AA25" s="46">
        <v>20.740886</v>
      </c>
      <c r="AB25" s="46">
        <v>29.20177</v>
      </c>
      <c r="AC25" s="46">
        <v>28.305171999999999</v>
      </c>
      <c r="AD25" s="46">
        <v>22.272513</v>
      </c>
      <c r="AE25" s="46">
        <v>23.926113999999998</v>
      </c>
      <c r="AF25" s="46">
        <v>31.715060999999999</v>
      </c>
      <c r="AG25" s="46">
        <v>32.87039</v>
      </c>
      <c r="AH25" s="46">
        <v>44.965392000000001</v>
      </c>
      <c r="AI25" s="46">
        <v>34.129215000000002</v>
      </c>
      <c r="AJ25" s="46">
        <v>30.726381</v>
      </c>
      <c r="AK25" s="46">
        <v>17.406120000000001</v>
      </c>
      <c r="AL25" s="46">
        <v>28.381087999999998</v>
      </c>
      <c r="AM25" s="46">
        <v>27.83642</v>
      </c>
      <c r="AN25" s="46">
        <v>28.363499000000001</v>
      </c>
      <c r="AO25" s="46">
        <v>25.649854999999999</v>
      </c>
      <c r="AP25" s="46">
        <v>46.096442000000003</v>
      </c>
      <c r="AQ25" s="46">
        <v>32.393521999999997</v>
      </c>
      <c r="AR25" s="46">
        <v>31.933298000000001</v>
      </c>
      <c r="AS25" s="46">
        <v>34.270642000000002</v>
      </c>
      <c r="AT25" s="46">
        <v>32.950122</v>
      </c>
      <c r="AU25" s="46">
        <v>37.490341000000001</v>
      </c>
      <c r="AV25" s="46">
        <v>35.521287999999998</v>
      </c>
      <c r="AW25" s="46">
        <v>41.229018000000003</v>
      </c>
    </row>
    <row r="26" spans="1:49" s="46" customFormat="1" x14ac:dyDescent="0.3">
      <c r="A26" s="46" t="s">
        <v>59</v>
      </c>
      <c r="B26" s="46">
        <v>22.420089000000001</v>
      </c>
      <c r="C26" s="46">
        <v>10.112887000000001</v>
      </c>
      <c r="D26" s="46">
        <v>8.8062959999999997</v>
      </c>
      <c r="E26" s="46">
        <v>7.7030989999999999</v>
      </c>
      <c r="F26" s="46">
        <v>6.8477540000000001</v>
      </c>
      <c r="G26" s="46">
        <v>15.286670000000001</v>
      </c>
      <c r="H26" s="46">
        <v>19.302225</v>
      </c>
      <c r="I26" s="46">
        <v>13.493157</v>
      </c>
      <c r="J26" s="46">
        <v>6.5511910000000002</v>
      </c>
      <c r="K26" s="46">
        <v>6.9793149999999997</v>
      </c>
      <c r="L26" s="46">
        <v>7.2692410000000001</v>
      </c>
      <c r="M26" s="46">
        <v>11.380426</v>
      </c>
      <c r="N26" s="46">
        <v>11.065450999999999</v>
      </c>
      <c r="O26" s="46">
        <v>15.458358</v>
      </c>
      <c r="P26" s="46">
        <v>5.2847710000000001</v>
      </c>
      <c r="Q26" s="46">
        <v>12.536358</v>
      </c>
      <c r="R26" s="46">
        <v>9.1566360000000007</v>
      </c>
      <c r="S26" s="46">
        <v>11.575507</v>
      </c>
      <c r="T26" s="46">
        <v>5.7729629999999998</v>
      </c>
      <c r="U26" s="46">
        <v>7.4057040000000001</v>
      </c>
      <c r="V26" s="46">
        <v>6.6984089999999998</v>
      </c>
      <c r="W26" s="46">
        <v>11.053507</v>
      </c>
      <c r="X26" s="46">
        <v>8.471292</v>
      </c>
      <c r="Y26" s="46">
        <v>10.905863</v>
      </c>
      <c r="Z26" s="46">
        <v>15.940543999999999</v>
      </c>
      <c r="AA26" s="46">
        <v>4.1465329999999998</v>
      </c>
      <c r="AB26" s="46">
        <v>10.234189000000001</v>
      </c>
      <c r="AC26" s="46">
        <v>9.5680669999999992</v>
      </c>
      <c r="AD26" s="46">
        <v>5.9532040000000004</v>
      </c>
      <c r="AE26" s="46">
        <v>8.5283689999999996</v>
      </c>
      <c r="AF26" s="46">
        <v>15.969784000000001</v>
      </c>
      <c r="AG26" s="46">
        <v>16.924098999999998</v>
      </c>
      <c r="AH26" s="46">
        <v>23.097884000000001</v>
      </c>
      <c r="AI26" s="46">
        <v>11.203495</v>
      </c>
      <c r="AJ26" s="46">
        <v>7.0994520000000003</v>
      </c>
      <c r="AK26" s="46">
        <v>6.1671880000000003</v>
      </c>
      <c r="AL26" s="46">
        <v>8.6855890000000002</v>
      </c>
      <c r="AM26" s="46">
        <v>8.9229240000000001</v>
      </c>
      <c r="AN26" s="46">
        <v>11.727137000000001</v>
      </c>
      <c r="AO26" s="46">
        <v>9.9018969999999999</v>
      </c>
      <c r="AP26" s="46">
        <v>18.431488999999999</v>
      </c>
      <c r="AQ26" s="46">
        <v>8.027863</v>
      </c>
      <c r="AR26" s="46">
        <v>9.8824000000000005</v>
      </c>
      <c r="AS26" s="46">
        <v>13.932302999999999</v>
      </c>
      <c r="AT26" s="46">
        <v>8.3779649999999997</v>
      </c>
      <c r="AU26" s="46">
        <v>13.804805999999999</v>
      </c>
      <c r="AV26" s="46">
        <v>12.550990000000001</v>
      </c>
      <c r="AW26" s="46">
        <v>19.867477999999998</v>
      </c>
    </row>
    <row r="27" spans="1:49" s="46" customFormat="1" x14ac:dyDescent="0.3">
      <c r="A27" s="46" t="s">
        <v>60</v>
      </c>
      <c r="B27" s="46">
        <v>8.3199999999999993E-3</v>
      </c>
      <c r="C27" s="46">
        <v>1.0432E-2</v>
      </c>
      <c r="D27" s="46">
        <v>1.3261E-2</v>
      </c>
      <c r="E27" s="46">
        <v>1.0685999999999999E-2</v>
      </c>
      <c r="F27" s="46">
        <v>1.1913999999999999E-2</v>
      </c>
      <c r="G27" s="46">
        <v>9.9539999999999993E-3</v>
      </c>
      <c r="H27" s="46">
        <v>1.1402000000000001E-2</v>
      </c>
      <c r="I27" s="46">
        <v>9.5700000000000004E-3</v>
      </c>
      <c r="J27" s="46">
        <v>7.5940000000000001E-3</v>
      </c>
      <c r="K27" s="46">
        <v>1.3554999999999999E-2</v>
      </c>
      <c r="L27" s="46">
        <v>1.1261999999999999E-2</v>
      </c>
      <c r="M27" s="46">
        <v>1.1664000000000001E-2</v>
      </c>
      <c r="N27" s="46">
        <v>1.1993999999999999E-2</v>
      </c>
      <c r="O27" s="46">
        <v>1.2611000000000001E-2</v>
      </c>
      <c r="P27" s="46">
        <v>1.5535999999999999E-2</v>
      </c>
      <c r="Q27" s="46">
        <v>8.5489999999999993E-3</v>
      </c>
      <c r="R27" s="46">
        <v>8.2190000000000006E-3</v>
      </c>
      <c r="S27" s="46">
        <v>1.0784E-2</v>
      </c>
      <c r="T27" s="46">
        <v>1.7101999999999999E-2</v>
      </c>
      <c r="U27" s="46">
        <v>1.2947E-2</v>
      </c>
      <c r="V27" s="46">
        <v>1.3226999999999999E-2</v>
      </c>
      <c r="W27" s="46">
        <v>1.2369E-2</v>
      </c>
      <c r="X27" s="46">
        <v>1.0810999999999999E-2</v>
      </c>
      <c r="Y27" s="46">
        <v>8.8350000000000008E-3</v>
      </c>
      <c r="Z27" s="46">
        <v>1.1585E-2</v>
      </c>
      <c r="AA27" s="46">
        <v>1.6917999999999999E-2</v>
      </c>
      <c r="AB27" s="46">
        <v>1.2989000000000001E-2</v>
      </c>
      <c r="AC27" s="46">
        <v>1.1861E-2</v>
      </c>
      <c r="AD27" s="46">
        <v>1.5765999999999999E-2</v>
      </c>
      <c r="AE27" s="46">
        <v>1.4962E-2</v>
      </c>
      <c r="AF27" s="46">
        <v>1.0777E-2</v>
      </c>
      <c r="AG27" s="46">
        <v>8.9529999999999992E-3</v>
      </c>
      <c r="AH27" s="46">
        <v>8.5459999999999998E-3</v>
      </c>
      <c r="AI27" s="46">
        <v>1.2527E-2</v>
      </c>
      <c r="AJ27" s="46">
        <v>1.2893E-2</v>
      </c>
      <c r="AK27" s="46">
        <v>1.7156000000000001E-2</v>
      </c>
      <c r="AL27" s="46">
        <v>1.3812E-2</v>
      </c>
      <c r="AM27" s="46">
        <v>1.0175E-2</v>
      </c>
      <c r="AN27" s="46">
        <v>1.3556E-2</v>
      </c>
      <c r="AO27" s="46">
        <v>1.1779E-2</v>
      </c>
      <c r="AP27" s="46">
        <v>9.8600000000000007E-3</v>
      </c>
      <c r="AQ27" s="46">
        <v>9.587E-3</v>
      </c>
      <c r="AR27" s="46">
        <v>1.0472E-2</v>
      </c>
      <c r="AS27" s="46">
        <v>1.2540000000000001E-2</v>
      </c>
      <c r="AT27" s="46">
        <v>1.3010000000000001E-2</v>
      </c>
      <c r="AU27" s="46">
        <v>9.5639999999999996E-3</v>
      </c>
      <c r="AV27" s="46">
        <v>8.6709999999999999E-3</v>
      </c>
      <c r="AW27" s="46">
        <v>8.6459999999999992E-3</v>
      </c>
    </row>
    <row r="28" spans="1:49" s="46" customFormat="1" x14ac:dyDescent="0.3">
      <c r="A28" s="46" t="s">
        <v>61</v>
      </c>
      <c r="B28" s="46">
        <v>2.1800000000000001E-3</v>
      </c>
      <c r="C28" s="46">
        <v>2.8389999999999999E-3</v>
      </c>
      <c r="D28" s="46">
        <v>5.3959999999999998E-3</v>
      </c>
      <c r="E28" s="46">
        <v>4.0730000000000002E-3</v>
      </c>
      <c r="F28" s="46">
        <v>5.8230000000000001E-3</v>
      </c>
      <c r="G28" s="46">
        <v>2.1250000000000002E-3</v>
      </c>
      <c r="H28" s="46">
        <v>2.137E-3</v>
      </c>
      <c r="I28" s="46">
        <v>3.0240000000000002E-3</v>
      </c>
      <c r="J28" s="46">
        <v>8.5599999999999999E-4</v>
      </c>
      <c r="K28" s="46">
        <v>4.3059999999999999E-3</v>
      </c>
      <c r="L28" s="46">
        <v>2.4199999999999998E-3</v>
      </c>
      <c r="M28" s="46">
        <v>5.476E-3</v>
      </c>
      <c r="N28" s="46">
        <v>9.0550000000000005E-3</v>
      </c>
      <c r="O28" s="46">
        <v>9.044E-3</v>
      </c>
      <c r="P28" s="46">
        <v>4.411E-3</v>
      </c>
      <c r="Q28" s="46">
        <v>1.7949999999999999E-3</v>
      </c>
      <c r="R28" s="46">
        <v>2.359E-3</v>
      </c>
      <c r="S28" s="46">
        <v>4.6389999999999999E-3</v>
      </c>
      <c r="T28" s="46">
        <v>4.9829999999999996E-3</v>
      </c>
      <c r="U28" s="46">
        <v>4.3229999999999996E-3</v>
      </c>
      <c r="V28" s="46">
        <v>6.1700000000000001E-3</v>
      </c>
      <c r="W28" s="46">
        <v>5.6020000000000002E-3</v>
      </c>
      <c r="X28" s="46">
        <v>3.153E-3</v>
      </c>
      <c r="Y28" s="46">
        <v>3.49E-3</v>
      </c>
      <c r="Z28" s="46">
        <v>5.8700000000000002E-3</v>
      </c>
      <c r="AA28" s="46">
        <v>5.3090000000000004E-3</v>
      </c>
      <c r="AB28" s="46">
        <v>4.2240000000000003E-3</v>
      </c>
      <c r="AC28" s="46">
        <v>4.1710000000000002E-3</v>
      </c>
      <c r="AD28" s="46">
        <v>3.9069999999999999E-3</v>
      </c>
      <c r="AE28" s="46">
        <v>5.5770000000000004E-3</v>
      </c>
      <c r="AF28" s="46">
        <v>3.6310000000000001E-3</v>
      </c>
      <c r="AG28" s="46">
        <v>2.689E-3</v>
      </c>
      <c r="AH28" s="46">
        <v>1.66E-3</v>
      </c>
      <c r="AI28" s="46">
        <v>8.4410000000000006E-3</v>
      </c>
      <c r="AJ28" s="46">
        <v>3.7109999999999999E-3</v>
      </c>
      <c r="AK28" s="46">
        <v>4.3429999999999996E-3</v>
      </c>
      <c r="AL28" s="46">
        <v>6.4180000000000001E-3</v>
      </c>
      <c r="AM28" s="46">
        <v>2.944E-3</v>
      </c>
      <c r="AN28" s="46">
        <v>6.8459999999999997E-3</v>
      </c>
      <c r="AO28" s="46">
        <v>7.3150000000000003E-3</v>
      </c>
      <c r="AP28" s="46">
        <v>1.3370000000000001E-3</v>
      </c>
      <c r="AQ28" s="46">
        <v>2.503E-3</v>
      </c>
      <c r="AR28" s="46">
        <v>1.755E-3</v>
      </c>
      <c r="AS28" s="46">
        <v>4.8129999999999996E-3</v>
      </c>
      <c r="AT28" s="46">
        <v>6.587E-3</v>
      </c>
      <c r="AU28" s="46">
        <v>2.6779999999999998E-3</v>
      </c>
      <c r="AV28" s="46">
        <v>1.4610000000000001E-3</v>
      </c>
      <c r="AW28" s="46">
        <v>2.8579999999999999E-3</v>
      </c>
    </row>
    <row r="29" spans="1:49" s="46" customFormat="1" x14ac:dyDescent="0.3">
      <c r="A29" s="46" t="s">
        <v>62</v>
      </c>
      <c r="B29" s="46">
        <v>4.4470000000000004E-3</v>
      </c>
      <c r="C29" s="46">
        <v>5.5230000000000001E-3</v>
      </c>
      <c r="D29" s="46">
        <v>8.8819999999999993E-3</v>
      </c>
      <c r="E29" s="46">
        <v>7.28E-3</v>
      </c>
      <c r="F29" s="46">
        <v>8.0319999999999992E-3</v>
      </c>
      <c r="G29" s="46">
        <v>5.6740000000000002E-3</v>
      </c>
      <c r="H29" s="46">
        <v>6.4570000000000001E-3</v>
      </c>
      <c r="I29" s="46">
        <v>5.7980000000000002E-3</v>
      </c>
      <c r="J29" s="46">
        <v>3.9170000000000003E-3</v>
      </c>
      <c r="K29" s="46">
        <v>9.4789999999999996E-3</v>
      </c>
      <c r="L29" s="46">
        <v>7.8379999999999995E-3</v>
      </c>
      <c r="M29" s="46">
        <v>8.0350000000000005E-3</v>
      </c>
      <c r="N29" s="46">
        <v>8.5140000000000007E-3</v>
      </c>
      <c r="O29" s="46">
        <v>8.6409999999999994E-3</v>
      </c>
      <c r="P29" s="46">
        <v>1.1306999999999999E-2</v>
      </c>
      <c r="Q29" s="46">
        <v>4.9610000000000001E-3</v>
      </c>
      <c r="R29" s="46">
        <v>4.8040000000000001E-3</v>
      </c>
      <c r="S29" s="46">
        <v>7.0829999999999999E-3</v>
      </c>
      <c r="T29" s="46">
        <v>1.2961E-2</v>
      </c>
      <c r="U29" s="46">
        <v>8.9910000000000007E-3</v>
      </c>
      <c r="V29" s="46">
        <v>9.809E-3</v>
      </c>
      <c r="W29" s="46">
        <v>7.8740000000000008E-3</v>
      </c>
      <c r="X29" s="46">
        <v>6.6270000000000001E-3</v>
      </c>
      <c r="Y29" s="46">
        <v>5.5399999999999998E-3</v>
      </c>
      <c r="Z29" s="46">
        <v>7.3400000000000002E-3</v>
      </c>
      <c r="AA29" s="46">
        <v>1.2262E-2</v>
      </c>
      <c r="AB29" s="46">
        <v>9.3139999999999994E-3</v>
      </c>
      <c r="AC29" s="46">
        <v>8.5950000000000002E-3</v>
      </c>
      <c r="AD29" s="46">
        <v>1.1520000000000001E-2</v>
      </c>
      <c r="AE29" s="46">
        <v>1.1272000000000001E-2</v>
      </c>
      <c r="AF29" s="46">
        <v>6.5649999999999997E-3</v>
      </c>
      <c r="AG29" s="46">
        <v>4.8760000000000001E-3</v>
      </c>
      <c r="AH29" s="46">
        <v>4.9189999999999998E-3</v>
      </c>
      <c r="AI29" s="46">
        <v>8.3300000000000006E-3</v>
      </c>
      <c r="AJ29" s="46">
        <v>8.6779999999999999E-3</v>
      </c>
      <c r="AK29" s="46">
        <v>1.2049000000000001E-2</v>
      </c>
      <c r="AL29" s="46">
        <v>9.8160000000000001E-3</v>
      </c>
      <c r="AM29" s="46">
        <v>6.5579999999999996E-3</v>
      </c>
      <c r="AN29" s="46">
        <v>1.0035000000000001E-2</v>
      </c>
      <c r="AO29" s="46">
        <v>7.9120000000000006E-3</v>
      </c>
      <c r="AP29" s="46">
        <v>4.9319999999999998E-3</v>
      </c>
      <c r="AQ29" s="46">
        <v>4.8780000000000004E-3</v>
      </c>
      <c r="AR29" s="46">
        <v>6.1209999999999997E-3</v>
      </c>
      <c r="AS29" s="46">
        <v>7.8230000000000001E-3</v>
      </c>
      <c r="AT29" s="46">
        <v>8.9569999999999997E-3</v>
      </c>
      <c r="AU29" s="46">
        <v>5.1640000000000002E-3</v>
      </c>
      <c r="AV29" s="46">
        <v>4.6389999999999999E-3</v>
      </c>
      <c r="AW29" s="46">
        <v>4.4679999999999997E-3</v>
      </c>
    </row>
    <row r="30" spans="1:49" s="46" customFormat="1" x14ac:dyDescent="0.3">
      <c r="A30" s="46" t="s">
        <v>63</v>
      </c>
      <c r="B30" s="46">
        <v>1.6999999999999999E-3</v>
      </c>
      <c r="C30" s="46">
        <v>1.531E-3</v>
      </c>
      <c r="D30" s="46">
        <v>5.659E-3</v>
      </c>
      <c r="E30" s="46">
        <v>4.7499999999999999E-3</v>
      </c>
      <c r="F30" s="46">
        <v>5.738E-3</v>
      </c>
      <c r="G30" s="46">
        <v>1.598E-3</v>
      </c>
      <c r="H30" s="46">
        <v>1.4009999999999999E-3</v>
      </c>
      <c r="I30" s="46">
        <v>2.4359999999999998E-3</v>
      </c>
      <c r="J30" s="46">
        <v>4.3300000000000001E-4</v>
      </c>
      <c r="K30" s="46">
        <v>4.5319999999999996E-3</v>
      </c>
      <c r="L30" s="46">
        <v>2.0639999999999999E-3</v>
      </c>
      <c r="M30" s="46">
        <v>5.6090000000000003E-3</v>
      </c>
      <c r="N30" s="46">
        <v>9.358E-3</v>
      </c>
      <c r="O30" s="46">
        <v>9.0849999999999993E-3</v>
      </c>
      <c r="P30" s="46">
        <v>4.6129999999999999E-3</v>
      </c>
      <c r="Q30" s="46">
        <v>1.4610000000000001E-3</v>
      </c>
      <c r="R30" s="46">
        <v>2.385E-3</v>
      </c>
      <c r="S30" s="46">
        <v>4.5180000000000003E-3</v>
      </c>
      <c r="T30" s="46">
        <v>4.9280000000000001E-3</v>
      </c>
      <c r="U30" s="46">
        <v>4.3070000000000001E-3</v>
      </c>
      <c r="V30" s="46">
        <v>6.6689999999999996E-3</v>
      </c>
      <c r="W30" s="46">
        <v>5.6230000000000004E-3</v>
      </c>
      <c r="X30" s="46">
        <v>3.137E-3</v>
      </c>
      <c r="Y30" s="46">
        <v>3.251E-3</v>
      </c>
      <c r="Z30" s="46">
        <v>5.5710000000000004E-3</v>
      </c>
      <c r="AA30" s="46">
        <v>4.9950000000000003E-3</v>
      </c>
      <c r="AB30" s="46">
        <v>4.4200000000000003E-3</v>
      </c>
      <c r="AC30" s="46">
        <v>4.1840000000000002E-3</v>
      </c>
      <c r="AD30" s="46">
        <v>4.0369999999999998E-3</v>
      </c>
      <c r="AE30" s="46">
        <v>5.7289999999999997E-3</v>
      </c>
      <c r="AF30" s="46">
        <v>3.5149999999999999E-3</v>
      </c>
      <c r="AG30" s="46">
        <v>1.2830000000000001E-3</v>
      </c>
      <c r="AH30" s="46">
        <v>1.3649999999999999E-3</v>
      </c>
      <c r="AI30" s="46">
        <v>8.4639999999999993E-3</v>
      </c>
      <c r="AJ30" s="46">
        <v>3.6879999999999999E-3</v>
      </c>
      <c r="AK30" s="46">
        <v>3.9789999999999999E-3</v>
      </c>
      <c r="AL30" s="46">
        <v>6.5599999999999999E-3</v>
      </c>
      <c r="AM30" s="46">
        <v>2.2959999999999999E-3</v>
      </c>
      <c r="AN30" s="46">
        <v>8.0960000000000008E-3</v>
      </c>
      <c r="AO30" s="46">
        <v>7.5589999999999997E-3</v>
      </c>
      <c r="AP30" s="46">
        <v>1.224E-3</v>
      </c>
      <c r="AQ30" s="46">
        <v>1.266E-3</v>
      </c>
      <c r="AR30" s="46">
        <v>1.3680000000000001E-3</v>
      </c>
      <c r="AS30" s="46">
        <v>4.3600000000000002E-3</v>
      </c>
      <c r="AT30" s="46">
        <v>6.9519999999999998E-3</v>
      </c>
      <c r="AU30" s="46">
        <v>2.1879999999999998E-3</v>
      </c>
      <c r="AV30" s="46">
        <v>1.0269999999999999E-3</v>
      </c>
      <c r="AW30" s="46">
        <v>1.529E-3</v>
      </c>
    </row>
    <row r="31" spans="1:49" s="46" customFormat="1" x14ac:dyDescent="0.3">
      <c r="A31" s="46" t="s">
        <v>64</v>
      </c>
      <c r="B31" s="46">
        <v>22.309327</v>
      </c>
      <c r="C31" s="46">
        <v>18.308344000000002</v>
      </c>
      <c r="D31" s="46">
        <v>16.152049999999999</v>
      </c>
      <c r="E31" s="46">
        <v>15.729034</v>
      </c>
      <c r="F31" s="46">
        <v>17.225586</v>
      </c>
      <c r="G31" s="46">
        <v>22.460298999999999</v>
      </c>
      <c r="H31" s="46">
        <v>24.75019</v>
      </c>
      <c r="I31" s="46">
        <v>14.075483999999999</v>
      </c>
      <c r="J31" s="46">
        <v>22.133434999999999</v>
      </c>
      <c r="K31" s="46">
        <v>12.241243000000001</v>
      </c>
      <c r="L31" s="46">
        <v>16.14274</v>
      </c>
      <c r="M31" s="46">
        <v>17.538036000000002</v>
      </c>
      <c r="N31" s="46">
        <v>19.067478999999999</v>
      </c>
      <c r="O31" s="46">
        <v>23.004263000000002</v>
      </c>
      <c r="P31" s="46">
        <v>9.6561129999999995</v>
      </c>
      <c r="Q31" s="46">
        <v>24.599267000000001</v>
      </c>
      <c r="R31" s="46">
        <v>27.311164000000002</v>
      </c>
      <c r="S31" s="46">
        <v>24.351734</v>
      </c>
      <c r="T31" s="46">
        <v>21.171635999999999</v>
      </c>
      <c r="U31" s="46">
        <v>27.970278</v>
      </c>
      <c r="V31" s="46">
        <v>25.592344000000001</v>
      </c>
      <c r="W31" s="46">
        <v>34.748337999999997</v>
      </c>
      <c r="X31" s="46">
        <v>23.911287000000002</v>
      </c>
      <c r="Y31" s="46">
        <v>31.540448999999999</v>
      </c>
      <c r="Z31" s="46">
        <v>39.32385</v>
      </c>
      <c r="AA31" s="46">
        <v>19.848338999999999</v>
      </c>
      <c r="AB31" s="46">
        <v>27.367782999999999</v>
      </c>
      <c r="AC31" s="46">
        <v>25.354538000000002</v>
      </c>
      <c r="AD31" s="46">
        <v>24.58175</v>
      </c>
      <c r="AE31" s="46">
        <v>28.752483000000002</v>
      </c>
      <c r="AF31" s="46">
        <v>27.072133999999998</v>
      </c>
      <c r="AG31" s="46">
        <v>35.330371</v>
      </c>
      <c r="AH31" s="46">
        <v>32.931202999999996</v>
      </c>
      <c r="AI31" s="46">
        <v>20.241591</v>
      </c>
      <c r="AJ31" s="46">
        <v>20.010712000000002</v>
      </c>
      <c r="AK31" s="46">
        <v>14.538596999999999</v>
      </c>
      <c r="AL31" s="46">
        <v>19.049150000000001</v>
      </c>
      <c r="AM31" s="46">
        <v>20.682134999999999</v>
      </c>
      <c r="AN31" s="46">
        <v>17.054480999999999</v>
      </c>
      <c r="AO31" s="46">
        <v>20.755883000000001</v>
      </c>
      <c r="AP31" s="46">
        <v>22.603930999999999</v>
      </c>
      <c r="AQ31" s="46">
        <v>20.196065000000001</v>
      </c>
      <c r="AR31" s="46">
        <v>17.900746999999999</v>
      </c>
      <c r="AS31" s="46">
        <v>17.582187000000001</v>
      </c>
      <c r="AT31" s="46">
        <v>14.41225</v>
      </c>
      <c r="AU31" s="46">
        <v>20.460688999999999</v>
      </c>
      <c r="AV31" s="46">
        <v>17.473586999999998</v>
      </c>
      <c r="AW31" s="46">
        <v>20.640488000000001</v>
      </c>
    </row>
    <row r="32" spans="1:49" s="46" customFormat="1" x14ac:dyDescent="0.3">
      <c r="A32" s="46" t="s">
        <v>65</v>
      </c>
      <c r="B32" s="46">
        <v>9.0574180000000002</v>
      </c>
      <c r="C32" s="46">
        <v>2.0518939999999999</v>
      </c>
      <c r="D32" s="46">
        <v>2.6474229999999999</v>
      </c>
      <c r="E32" s="46">
        <v>1.9469799999999999</v>
      </c>
      <c r="F32" s="46">
        <v>2.3777330000000001</v>
      </c>
      <c r="G32" s="46">
        <v>2.3478949999999998</v>
      </c>
      <c r="H32" s="46">
        <v>4.0757820000000002</v>
      </c>
      <c r="I32" s="46">
        <v>3.3110780000000002</v>
      </c>
      <c r="J32" s="46">
        <v>1.3056380000000001</v>
      </c>
      <c r="K32" s="46">
        <v>1.743249</v>
      </c>
      <c r="L32" s="46">
        <v>3.0376840000000001</v>
      </c>
      <c r="M32" s="46">
        <v>2.6648969999999998</v>
      </c>
      <c r="N32" s="46">
        <v>4.4629500000000002</v>
      </c>
      <c r="O32" s="46">
        <v>4.7000679999999999</v>
      </c>
      <c r="P32" s="46">
        <v>1.80183</v>
      </c>
      <c r="Q32" s="46">
        <v>2.9050950000000002</v>
      </c>
      <c r="R32" s="46">
        <v>2.5333559999999999</v>
      </c>
      <c r="S32" s="46">
        <v>6.5515679999999996</v>
      </c>
      <c r="T32" s="46">
        <v>7.5836350000000001</v>
      </c>
      <c r="U32" s="46">
        <v>7.2866980000000003</v>
      </c>
      <c r="V32" s="46">
        <v>6.3142120000000004</v>
      </c>
      <c r="W32" s="46">
        <v>8.0073080000000001</v>
      </c>
      <c r="X32" s="46">
        <v>3.9451619999999998</v>
      </c>
      <c r="Y32" s="46">
        <v>4.6870370000000001</v>
      </c>
      <c r="Z32" s="46">
        <v>5.7946090000000003</v>
      </c>
      <c r="AA32" s="46">
        <v>6.6369449999999999</v>
      </c>
      <c r="AB32" s="46">
        <v>12.471977000000001</v>
      </c>
      <c r="AC32" s="46">
        <v>4.5106989999999998</v>
      </c>
      <c r="AD32" s="46">
        <v>9.1699669999999998</v>
      </c>
      <c r="AE32" s="46">
        <v>6.9141589999999997</v>
      </c>
      <c r="AF32" s="46">
        <v>5.5037589999999996</v>
      </c>
      <c r="AG32" s="46">
        <v>6.3207740000000001</v>
      </c>
      <c r="AH32" s="46">
        <v>11.098361000000001</v>
      </c>
      <c r="AI32" s="46">
        <v>6.3280779999999996</v>
      </c>
      <c r="AJ32" s="46">
        <v>4.3489560000000003</v>
      </c>
      <c r="AK32" s="46">
        <v>7.1070960000000003</v>
      </c>
      <c r="AL32" s="46">
        <v>4.4577479999999996</v>
      </c>
      <c r="AM32" s="46">
        <v>1.9950190000000001</v>
      </c>
      <c r="AN32" s="46">
        <v>5.3162190000000002</v>
      </c>
      <c r="AO32" s="46">
        <v>16.387021000000001</v>
      </c>
      <c r="AP32" s="46">
        <v>4.0856529999999998</v>
      </c>
      <c r="AQ32" s="46">
        <v>1.934237</v>
      </c>
      <c r="AR32" s="46">
        <v>1.7567999999999999</v>
      </c>
      <c r="AS32" s="46">
        <v>3.1678489999999999</v>
      </c>
      <c r="AT32" s="46">
        <v>3.5506820000000001</v>
      </c>
      <c r="AU32" s="46">
        <v>2.2601990000000001</v>
      </c>
      <c r="AV32" s="46">
        <v>0.50074700000000005</v>
      </c>
      <c r="AW32" s="46">
        <v>8.7076569999999993</v>
      </c>
    </row>
    <row r="33" spans="1:49" s="46" customFormat="1" x14ac:dyDescent="0.3">
      <c r="A33" s="46" t="s">
        <v>66</v>
      </c>
      <c r="B33" s="46">
        <v>4.9822999999999999E-2</v>
      </c>
      <c r="C33" s="46">
        <v>5.5058000000000003E-2</v>
      </c>
      <c r="D33" s="46">
        <v>6.3052999999999998E-2</v>
      </c>
      <c r="E33" s="46">
        <v>6.3811999999999994E-2</v>
      </c>
      <c r="F33" s="46">
        <v>5.9407000000000001E-2</v>
      </c>
      <c r="G33" s="46">
        <v>4.5031000000000002E-2</v>
      </c>
      <c r="H33" s="46">
        <v>4.0134000000000003E-2</v>
      </c>
      <c r="I33" s="46">
        <v>7.2637999999999994E-2</v>
      </c>
      <c r="J33" s="46">
        <v>4.4014999999999999E-2</v>
      </c>
      <c r="K33" s="46">
        <v>8.0867999999999995E-2</v>
      </c>
      <c r="L33" s="46">
        <v>6.1282000000000003E-2</v>
      </c>
      <c r="M33" s="46">
        <v>5.8625999999999998E-2</v>
      </c>
      <c r="N33" s="46">
        <v>5.8478000000000002E-2</v>
      </c>
      <c r="O33" s="46">
        <v>4.5915999999999998E-2</v>
      </c>
      <c r="P33" s="46">
        <v>0.10503700000000001</v>
      </c>
      <c r="Q33" s="46">
        <v>3.9301000000000003E-2</v>
      </c>
      <c r="R33" s="46">
        <v>3.6879000000000002E-2</v>
      </c>
      <c r="S33" s="46">
        <v>5.0500000000000003E-2</v>
      </c>
      <c r="T33" s="46">
        <v>6.4797999999999994E-2</v>
      </c>
      <c r="U33" s="46">
        <v>3.9301000000000003E-2</v>
      </c>
      <c r="V33" s="46">
        <v>4.1592999999999998E-2</v>
      </c>
      <c r="W33" s="46">
        <v>2.9873E-2</v>
      </c>
      <c r="X33" s="46">
        <v>4.2270000000000002E-2</v>
      </c>
      <c r="Y33" s="46">
        <v>3.0158999999999998E-2</v>
      </c>
      <c r="Z33" s="46">
        <v>2.5419000000000001E-2</v>
      </c>
      <c r="AA33" s="46">
        <v>5.7949000000000001E-2</v>
      </c>
      <c r="AB33" s="46">
        <v>3.5811000000000003E-2</v>
      </c>
      <c r="AC33" s="46">
        <v>3.9614000000000003E-2</v>
      </c>
      <c r="AD33" s="46">
        <v>4.3156E-2</v>
      </c>
      <c r="AE33" s="46">
        <v>3.7842000000000001E-2</v>
      </c>
      <c r="AF33" s="46">
        <v>3.8831999999999998E-2</v>
      </c>
      <c r="AG33" s="46">
        <v>2.8725000000000001E-2</v>
      </c>
      <c r="AH33" s="46">
        <v>3.2842000000000003E-2</v>
      </c>
      <c r="AI33" s="46">
        <v>5.8911999999999999E-2</v>
      </c>
      <c r="AJ33" s="46">
        <v>5.2609999999999997E-2</v>
      </c>
      <c r="AK33" s="46">
        <v>8.6571999999999996E-2</v>
      </c>
      <c r="AL33" s="46">
        <v>5.8964000000000003E-2</v>
      </c>
      <c r="AM33" s="46">
        <v>4.7843999999999998E-2</v>
      </c>
      <c r="AN33" s="46">
        <v>7.2841000000000003E-2</v>
      </c>
      <c r="AO33" s="46">
        <v>6.0561999999999998E-2</v>
      </c>
      <c r="AP33" s="46">
        <v>4.4978999999999998E-2</v>
      </c>
      <c r="AQ33" s="46">
        <v>4.8837999999999999E-2</v>
      </c>
      <c r="AR33" s="46">
        <v>5.6230000000000002E-2</v>
      </c>
      <c r="AS33" s="46">
        <v>5.7819000000000002E-2</v>
      </c>
      <c r="AT33" s="46">
        <v>7.6023999999999994E-2</v>
      </c>
      <c r="AU33" s="46">
        <v>4.8337999999999999E-2</v>
      </c>
      <c r="AV33" s="46">
        <v>5.5101999999999998E-2</v>
      </c>
      <c r="AW33" s="46">
        <v>5.5005999999999999E-2</v>
      </c>
    </row>
    <row r="34" spans="1:49" s="46" customFormat="1" x14ac:dyDescent="0.3">
      <c r="A34" s="46" t="s">
        <v>67</v>
      </c>
      <c r="B34" s="46">
        <v>1.3833E-2</v>
      </c>
      <c r="C34" s="46">
        <v>5.555E-3</v>
      </c>
      <c r="D34" s="46">
        <v>1.2614999999999999E-2</v>
      </c>
      <c r="E34" s="46">
        <v>9.7520000000000003E-3</v>
      </c>
      <c r="F34" s="46">
        <v>1.2031E-2</v>
      </c>
      <c r="G34" s="46">
        <v>4.7600000000000003E-3</v>
      </c>
      <c r="H34" s="46">
        <v>5.7369999999999999E-3</v>
      </c>
      <c r="I34" s="46">
        <v>1.4713E-2</v>
      </c>
      <c r="J34" s="46">
        <v>2.5820000000000001E-3</v>
      </c>
      <c r="K34" s="46">
        <v>1.2444999999999999E-2</v>
      </c>
      <c r="L34" s="46">
        <v>2.1527999999999999E-2</v>
      </c>
      <c r="M34" s="46">
        <v>1.3226999999999999E-2</v>
      </c>
      <c r="N34" s="46">
        <v>3.6000999999999998E-2</v>
      </c>
      <c r="O34" s="46">
        <v>1.2614E-2</v>
      </c>
      <c r="P34" s="46">
        <v>2.6698E-2</v>
      </c>
      <c r="Q34" s="46">
        <v>6.2989999999999999E-3</v>
      </c>
      <c r="R34" s="46">
        <v>3.6229999999999999E-3</v>
      </c>
      <c r="S34" s="46">
        <v>4.0237000000000002E-2</v>
      </c>
      <c r="T34" s="46">
        <v>6.9188E-2</v>
      </c>
      <c r="U34" s="46">
        <v>1.8189E-2</v>
      </c>
      <c r="V34" s="46">
        <v>1.3757E-2</v>
      </c>
      <c r="W34" s="46">
        <v>9.5729999999999999E-3</v>
      </c>
      <c r="X34" s="46">
        <v>7.2830000000000004E-3</v>
      </c>
      <c r="Y34" s="46">
        <v>5.4070000000000003E-3</v>
      </c>
      <c r="Z34" s="46">
        <v>3.617E-3</v>
      </c>
      <c r="AA34" s="46">
        <v>2.5465000000000002E-2</v>
      </c>
      <c r="AB34" s="46">
        <v>9.4909999999999994E-3</v>
      </c>
      <c r="AC34" s="46">
        <v>1.2297000000000001E-2</v>
      </c>
      <c r="AD34" s="46">
        <v>1.6289999999999999E-2</v>
      </c>
      <c r="AE34" s="46">
        <v>1.4494E-2</v>
      </c>
      <c r="AF34" s="46">
        <v>1.0691000000000001E-2</v>
      </c>
      <c r="AG34" s="46">
        <v>4.4980000000000003E-3</v>
      </c>
      <c r="AH34" s="46">
        <v>9.7289999999999998E-3</v>
      </c>
      <c r="AI34" s="46">
        <v>3.6929999999999998E-2</v>
      </c>
      <c r="AJ34" s="46">
        <v>2.2793000000000001E-2</v>
      </c>
      <c r="AK34" s="46">
        <v>4.2955E-2</v>
      </c>
      <c r="AL34" s="46">
        <v>3.6025000000000001E-2</v>
      </c>
      <c r="AM34" s="46">
        <v>5.2960000000000004E-3</v>
      </c>
      <c r="AN34" s="46">
        <v>5.2573000000000002E-2</v>
      </c>
      <c r="AO34" s="46">
        <v>2.5645000000000001E-2</v>
      </c>
      <c r="AP34" s="46">
        <v>7.6119999999999998E-3</v>
      </c>
      <c r="AQ34" s="46">
        <v>6.5490000000000001E-3</v>
      </c>
      <c r="AR34" s="46">
        <v>4.2129999999999997E-3</v>
      </c>
      <c r="AS34" s="46">
        <v>1.1759E-2</v>
      </c>
      <c r="AT34" s="46">
        <v>3.1426999999999997E-2</v>
      </c>
      <c r="AU34" s="46">
        <v>5.4099999999999999E-3</v>
      </c>
      <c r="AV34" s="46">
        <v>1.5969999999999999E-3</v>
      </c>
      <c r="AW34" s="46">
        <v>1.8544000000000001E-2</v>
      </c>
    </row>
    <row r="35" spans="1:49" s="46" customFormat="1" x14ac:dyDescent="0.3">
      <c r="A35" s="46" t="s">
        <v>68</v>
      </c>
      <c r="B35" s="46">
        <v>1.125591</v>
      </c>
      <c r="C35" s="46">
        <v>0.84922600000000004</v>
      </c>
      <c r="D35" s="46">
        <v>0.65997700000000004</v>
      </c>
      <c r="E35" s="46">
        <v>0.75797999999999999</v>
      </c>
      <c r="F35" s="46">
        <v>0.80483300000000002</v>
      </c>
      <c r="G35" s="46">
        <v>1.526038</v>
      </c>
      <c r="H35" s="46">
        <v>1.5079659999999999</v>
      </c>
      <c r="I35" s="46">
        <v>1.29274</v>
      </c>
      <c r="J35" s="46">
        <v>1.6360889999999999</v>
      </c>
      <c r="K35" s="46">
        <v>0.69036500000000001</v>
      </c>
      <c r="L35" s="46">
        <v>0.86790199999999995</v>
      </c>
      <c r="M35" s="46">
        <v>0.54712300000000003</v>
      </c>
      <c r="N35" s="46">
        <v>0.77178100000000005</v>
      </c>
      <c r="O35" s="46">
        <v>1.298373</v>
      </c>
      <c r="P35" s="46">
        <v>0.65757200000000005</v>
      </c>
      <c r="Q35" s="46">
        <v>1.317782</v>
      </c>
      <c r="R35" s="46">
        <v>1.462002</v>
      </c>
      <c r="S35" s="46">
        <v>1.096325</v>
      </c>
      <c r="T35" s="46">
        <v>0.74663800000000002</v>
      </c>
      <c r="U35" s="46">
        <v>0.629274</v>
      </c>
      <c r="V35" s="46">
        <v>0.68079800000000001</v>
      </c>
      <c r="W35" s="46">
        <v>1.0621400000000001</v>
      </c>
      <c r="X35" s="46">
        <v>1.0059260000000001</v>
      </c>
      <c r="Y35" s="46">
        <v>1.5014190000000001</v>
      </c>
      <c r="Z35" s="46">
        <v>1.153859</v>
      </c>
      <c r="AA35" s="46">
        <v>0.67158700000000005</v>
      </c>
      <c r="AB35" s="46">
        <v>0.87182000000000004</v>
      </c>
      <c r="AC35" s="46">
        <v>0.82859099999999997</v>
      </c>
      <c r="AD35" s="46">
        <v>0.76044400000000001</v>
      </c>
      <c r="AE35" s="46">
        <v>0.54753399999999997</v>
      </c>
      <c r="AF35" s="46">
        <v>1.1607479999999999</v>
      </c>
      <c r="AG35" s="46">
        <v>1.7916939999999999</v>
      </c>
      <c r="AH35" s="46">
        <v>1.563089</v>
      </c>
      <c r="AI35" s="46">
        <v>1.2424170000000001</v>
      </c>
      <c r="AJ35" s="46">
        <v>0.93280700000000005</v>
      </c>
      <c r="AK35" s="46">
        <v>0.71293200000000001</v>
      </c>
      <c r="AL35" s="46">
        <v>0.96234500000000001</v>
      </c>
      <c r="AM35" s="46">
        <v>0.93020800000000003</v>
      </c>
      <c r="AN35" s="46">
        <v>1.251339</v>
      </c>
      <c r="AO35" s="46">
        <v>0.91471599999999997</v>
      </c>
      <c r="AP35" s="46">
        <v>0.90653499999999998</v>
      </c>
      <c r="AQ35" s="46">
        <v>0.63406200000000001</v>
      </c>
      <c r="AR35" s="46">
        <v>0.45400499999999999</v>
      </c>
      <c r="AS35" s="46">
        <v>0.88816499999999998</v>
      </c>
      <c r="AT35" s="46">
        <v>0.49272199999999999</v>
      </c>
      <c r="AU35" s="46">
        <v>1.3522000000000001</v>
      </c>
      <c r="AV35" s="46">
        <v>1.1277250000000001</v>
      </c>
      <c r="AW35" s="46">
        <v>1.6465989999999999</v>
      </c>
    </row>
    <row r="36" spans="1:49" s="46" customFormat="1" x14ac:dyDescent="0.3">
      <c r="A36" s="46" t="s">
        <v>69</v>
      </c>
      <c r="B36" s="46">
        <v>0.32971400000000001</v>
      </c>
      <c r="C36" s="46">
        <v>0.26567600000000002</v>
      </c>
      <c r="D36" s="46">
        <v>0.26161600000000002</v>
      </c>
      <c r="E36" s="46">
        <v>0.24382799999999999</v>
      </c>
      <c r="F36" s="46">
        <v>0.218279</v>
      </c>
      <c r="G36" s="46">
        <v>0.52945900000000001</v>
      </c>
      <c r="H36" s="46">
        <v>0.72888699999999995</v>
      </c>
      <c r="I36" s="46">
        <v>0.37897500000000001</v>
      </c>
      <c r="J36" s="46">
        <v>0.49565900000000002</v>
      </c>
      <c r="K36" s="46">
        <v>0.14285900000000001</v>
      </c>
      <c r="L36" s="46">
        <v>0.32311000000000001</v>
      </c>
      <c r="M36" s="46">
        <v>0.138517</v>
      </c>
      <c r="N36" s="46">
        <v>0.27889999999999998</v>
      </c>
      <c r="O36" s="46">
        <v>0.86397000000000002</v>
      </c>
      <c r="P36" s="46">
        <v>0.13894000000000001</v>
      </c>
      <c r="Q36" s="46">
        <v>0.46292899999999998</v>
      </c>
      <c r="R36" s="46">
        <v>0.48758899999999999</v>
      </c>
      <c r="S36" s="46">
        <v>0.59247899999999998</v>
      </c>
      <c r="T36" s="46">
        <v>0.42358600000000002</v>
      </c>
      <c r="U36" s="46">
        <v>0.19912199999999999</v>
      </c>
      <c r="V36" s="46">
        <v>0.337362</v>
      </c>
      <c r="W36" s="46">
        <v>0.54132800000000003</v>
      </c>
      <c r="X36" s="46">
        <v>0.46254800000000001</v>
      </c>
      <c r="Y36" s="46">
        <v>0.47945500000000002</v>
      </c>
      <c r="Z36" s="46">
        <v>0.52139400000000002</v>
      </c>
      <c r="AA36" s="46">
        <v>0.11414000000000001</v>
      </c>
      <c r="AB36" s="46">
        <v>0.354379</v>
      </c>
      <c r="AC36" s="46">
        <v>0.202764</v>
      </c>
      <c r="AD36" s="46">
        <v>0.18149399999999999</v>
      </c>
      <c r="AE36" s="46">
        <v>0.224914</v>
      </c>
      <c r="AF36" s="46">
        <v>0.69312600000000002</v>
      </c>
      <c r="AG36" s="46">
        <v>0.681674</v>
      </c>
      <c r="AH36" s="46">
        <v>0.45899200000000001</v>
      </c>
      <c r="AI36" s="46">
        <v>0.45050099999999998</v>
      </c>
      <c r="AJ36" s="46">
        <v>0.28169300000000003</v>
      </c>
      <c r="AK36" s="46">
        <v>0.20754500000000001</v>
      </c>
      <c r="AL36" s="46">
        <v>0.55219700000000005</v>
      </c>
      <c r="AM36" s="46">
        <v>0.30703399999999997</v>
      </c>
      <c r="AN36" s="46">
        <v>0.65112999999999999</v>
      </c>
      <c r="AO36" s="46">
        <v>0.55328500000000003</v>
      </c>
      <c r="AP36" s="46">
        <v>0.34210800000000002</v>
      </c>
      <c r="AQ36" s="46">
        <v>0.247139</v>
      </c>
      <c r="AR36" s="46">
        <v>7.3150999999999994E-2</v>
      </c>
      <c r="AS36" s="46">
        <v>0.32274799999999998</v>
      </c>
      <c r="AT36" s="46">
        <v>0.121764</v>
      </c>
      <c r="AU36" s="46">
        <v>0.64788199999999996</v>
      </c>
      <c r="AV36" s="46">
        <v>0.46412300000000001</v>
      </c>
      <c r="AW36" s="46">
        <v>0.58608300000000002</v>
      </c>
    </row>
    <row r="37" spans="1:49" s="46" customFormat="1" x14ac:dyDescent="0.3">
      <c r="A37" s="46" t="s">
        <v>70</v>
      </c>
      <c r="B37" s="46">
        <v>1.391642</v>
      </c>
      <c r="C37" s="46">
        <v>1.4933320000000001</v>
      </c>
      <c r="D37" s="46">
        <v>1.257957</v>
      </c>
      <c r="E37" s="46">
        <v>1.1251660000000001</v>
      </c>
      <c r="F37" s="46">
        <v>1.272678</v>
      </c>
      <c r="G37" s="46">
        <v>1.2434909999999999</v>
      </c>
      <c r="H37" s="46">
        <v>1.149051</v>
      </c>
      <c r="I37" s="46">
        <v>1.468092</v>
      </c>
      <c r="J37" s="46">
        <v>1.2374000000000001</v>
      </c>
      <c r="K37" s="46">
        <v>1.361105</v>
      </c>
      <c r="L37" s="46">
        <v>1.6726529999999999</v>
      </c>
      <c r="M37" s="46">
        <v>1.3186020000000001</v>
      </c>
      <c r="N37" s="46">
        <v>1.411338</v>
      </c>
      <c r="O37" s="46">
        <v>1.4041969999999999</v>
      </c>
      <c r="P37" s="46">
        <v>1.18889</v>
      </c>
      <c r="Q37" s="46">
        <v>1.3099400000000001</v>
      </c>
      <c r="R37" s="46">
        <v>1.2233229999999999</v>
      </c>
      <c r="S37" s="46">
        <v>1.4065049999999999</v>
      </c>
      <c r="T37" s="46">
        <v>1.550619</v>
      </c>
      <c r="U37" s="46">
        <v>1.3585860000000001</v>
      </c>
      <c r="V37" s="46">
        <v>1.691486</v>
      </c>
      <c r="W37" s="46">
        <v>1.3784149999999999</v>
      </c>
      <c r="X37" s="46">
        <v>1.5345120000000001</v>
      </c>
      <c r="Y37" s="46">
        <v>1.5328200000000001</v>
      </c>
      <c r="Z37" s="46">
        <v>1.3187230000000001</v>
      </c>
      <c r="AA37" s="46">
        <v>1.73112</v>
      </c>
      <c r="AB37" s="46">
        <v>1.977528</v>
      </c>
      <c r="AC37" s="46">
        <v>1.305677</v>
      </c>
      <c r="AD37" s="46">
        <v>1.8135079999999999</v>
      </c>
      <c r="AE37" s="46">
        <v>1.8409850000000001</v>
      </c>
      <c r="AF37" s="46">
        <v>1.494629</v>
      </c>
      <c r="AG37" s="46">
        <v>1.54312</v>
      </c>
      <c r="AH37" s="46">
        <v>1.5366029999999999</v>
      </c>
      <c r="AI37" s="46">
        <v>1.148201</v>
      </c>
      <c r="AJ37" s="46">
        <v>1.40371</v>
      </c>
      <c r="AK37" s="46">
        <v>1.1726799999999999</v>
      </c>
      <c r="AL37" s="46">
        <v>1.415432</v>
      </c>
      <c r="AM37" s="46">
        <v>1.632681</v>
      </c>
      <c r="AN37" s="46">
        <v>1.3332999999999999</v>
      </c>
      <c r="AO37" s="46">
        <v>0.97303099999999998</v>
      </c>
      <c r="AP37" s="46">
        <v>0.95016500000000004</v>
      </c>
      <c r="AQ37" s="46">
        <v>1.0989199999999999</v>
      </c>
      <c r="AR37" s="46">
        <v>0.972298</v>
      </c>
      <c r="AS37" s="46">
        <v>1.195899</v>
      </c>
      <c r="AT37" s="46">
        <v>1.1117699999999999</v>
      </c>
      <c r="AU37" s="46">
        <v>1.2123949999999999</v>
      </c>
      <c r="AV37" s="46">
        <v>1.0528249999999999</v>
      </c>
      <c r="AW37" s="46">
        <v>1.3273470000000001</v>
      </c>
    </row>
    <row r="38" spans="1:49" s="46" customFormat="1" x14ac:dyDescent="0.3">
      <c r="A38" s="46" t="s">
        <v>71</v>
      </c>
      <c r="B38" s="46">
        <v>0.34432600000000002</v>
      </c>
      <c r="C38" s="46">
        <v>0.115226</v>
      </c>
      <c r="D38" s="46">
        <v>0.209291</v>
      </c>
      <c r="E38" s="46">
        <v>9.8641000000000006E-2</v>
      </c>
      <c r="F38" s="46">
        <v>6.8701999999999999E-2</v>
      </c>
      <c r="G38" s="46">
        <v>0.102867</v>
      </c>
      <c r="H38" s="46">
        <v>0.151336</v>
      </c>
      <c r="I38" s="46">
        <v>0.23175100000000001</v>
      </c>
      <c r="J38" s="46">
        <v>5.7895000000000002E-2</v>
      </c>
      <c r="K38" s="46">
        <v>9.5519000000000007E-2</v>
      </c>
      <c r="L38" s="46">
        <v>0.16390199999999999</v>
      </c>
      <c r="M38" s="46">
        <v>4.9176999999999998E-2</v>
      </c>
      <c r="N38" s="46">
        <v>8.4025000000000002E-2</v>
      </c>
      <c r="O38" s="46">
        <v>9.5890000000000003E-2</v>
      </c>
      <c r="P38" s="46">
        <v>0.103786</v>
      </c>
      <c r="Q38" s="46">
        <v>0.128802</v>
      </c>
      <c r="R38" s="46">
        <v>7.1845999999999993E-2</v>
      </c>
      <c r="S38" s="46">
        <v>0.19114400000000001</v>
      </c>
      <c r="T38" s="46">
        <v>0.22147900000000001</v>
      </c>
      <c r="U38" s="46">
        <v>9.1713000000000003E-2</v>
      </c>
      <c r="V38" s="46">
        <v>0.15276799999999999</v>
      </c>
      <c r="W38" s="46">
        <v>0.142956</v>
      </c>
      <c r="X38" s="46">
        <v>8.8805999999999996E-2</v>
      </c>
      <c r="Y38" s="46">
        <v>0.142791</v>
      </c>
      <c r="Z38" s="46">
        <v>0.21670300000000001</v>
      </c>
      <c r="AA38" s="46">
        <v>0.28198600000000001</v>
      </c>
      <c r="AB38" s="46">
        <v>0.25368800000000002</v>
      </c>
      <c r="AC38" s="46">
        <v>0.111903</v>
      </c>
      <c r="AD38" s="46">
        <v>0.31406499999999998</v>
      </c>
      <c r="AE38" s="46">
        <v>0.16805200000000001</v>
      </c>
      <c r="AF38" s="46">
        <v>0.156001</v>
      </c>
      <c r="AG38" s="46">
        <v>0.187559</v>
      </c>
      <c r="AH38" s="46">
        <v>0.34520000000000001</v>
      </c>
      <c r="AI38" s="46">
        <v>0.106016</v>
      </c>
      <c r="AJ38" s="46">
        <v>0.187835</v>
      </c>
      <c r="AK38" s="46">
        <v>0.26847599999999999</v>
      </c>
      <c r="AL38" s="46">
        <v>0.18090400000000001</v>
      </c>
      <c r="AM38" s="46">
        <v>0.14368400000000001</v>
      </c>
      <c r="AN38" s="46">
        <v>0.19364400000000001</v>
      </c>
      <c r="AO38" s="46">
        <v>5.3449999999999998E-2</v>
      </c>
      <c r="AP38" s="46">
        <v>0.172961</v>
      </c>
      <c r="AQ38" s="46">
        <v>4.5009E-2</v>
      </c>
      <c r="AR38" s="46">
        <v>5.9116000000000002E-2</v>
      </c>
      <c r="AS38" s="46">
        <v>0.13456199999999999</v>
      </c>
      <c r="AT38" s="46">
        <v>0.103814</v>
      </c>
      <c r="AU38" s="46">
        <v>0.103154</v>
      </c>
      <c r="AV38" s="46">
        <v>2.8013E-2</v>
      </c>
      <c r="AW38" s="46">
        <v>0.39510499999999998</v>
      </c>
    </row>
    <row r="39" spans="1:49" s="46" customFormat="1" x14ac:dyDescent="0.3">
      <c r="A39" s="46" t="s">
        <v>72</v>
      </c>
      <c r="B39" s="46">
        <v>80.764723000000004</v>
      </c>
      <c r="C39" s="46">
        <v>88.107349999999997</v>
      </c>
      <c r="D39" s="46">
        <v>90.106324000000001</v>
      </c>
      <c r="E39" s="46">
        <v>93.029055999999997</v>
      </c>
      <c r="F39" s="46">
        <v>87.438497999999996</v>
      </c>
      <c r="G39" s="46">
        <v>91.257244999999998</v>
      </c>
      <c r="H39" s="46">
        <v>88.385890000000003</v>
      </c>
      <c r="I39" s="46">
        <v>88.938376000000005</v>
      </c>
      <c r="J39" s="46">
        <v>90.305311000000003</v>
      </c>
      <c r="K39" s="46">
        <v>92.418756000000002</v>
      </c>
      <c r="L39" s="46">
        <v>89.712307999999993</v>
      </c>
      <c r="M39" s="46">
        <v>87.116917999999998</v>
      </c>
      <c r="N39" s="46">
        <v>92.554277999999996</v>
      </c>
      <c r="O39" s="46">
        <v>88.384088000000006</v>
      </c>
      <c r="P39" s="46">
        <v>89.067875999999998</v>
      </c>
      <c r="Q39" s="46">
        <v>96.696639000000005</v>
      </c>
      <c r="R39" s="46">
        <v>87.982286999999999</v>
      </c>
      <c r="S39" s="46">
        <v>91.703935000000001</v>
      </c>
      <c r="T39" s="46">
        <v>79.698566999999997</v>
      </c>
      <c r="U39" s="46">
        <v>85.805997000000005</v>
      </c>
      <c r="V39" s="46">
        <v>87.953739999999996</v>
      </c>
      <c r="W39" s="46">
        <v>84.008718000000002</v>
      </c>
      <c r="X39" s="46">
        <v>89.755444999999995</v>
      </c>
      <c r="Y39" s="46">
        <v>88.273859999999999</v>
      </c>
      <c r="Z39" s="46">
        <v>85.530030999999994</v>
      </c>
      <c r="AA39" s="46">
        <v>84.206096000000002</v>
      </c>
      <c r="AB39" s="46">
        <v>85.379540000000006</v>
      </c>
      <c r="AC39" s="46">
        <v>85.045119999999997</v>
      </c>
      <c r="AD39" s="46">
        <v>79.541083999999998</v>
      </c>
      <c r="AE39" s="46">
        <v>81.356667000000002</v>
      </c>
      <c r="AF39" s="46">
        <v>92.789492999999993</v>
      </c>
      <c r="AG39" s="46">
        <v>84.844673</v>
      </c>
      <c r="AH39" s="46">
        <v>94.013450000000006</v>
      </c>
      <c r="AI39" s="46">
        <v>92.766632999999999</v>
      </c>
      <c r="AJ39" s="46">
        <v>90.758339000000007</v>
      </c>
      <c r="AK39" s="46">
        <v>73.732156000000003</v>
      </c>
      <c r="AL39" s="46">
        <v>89.817687000000006</v>
      </c>
      <c r="AM39" s="46">
        <v>87.509944000000004</v>
      </c>
      <c r="AN39" s="46">
        <v>81.857303999999999</v>
      </c>
      <c r="AO39" s="46">
        <v>78.988421000000002</v>
      </c>
      <c r="AP39" s="46">
        <v>85.567676000000006</v>
      </c>
      <c r="AQ39" s="46">
        <v>89.783102</v>
      </c>
      <c r="AR39" s="46">
        <v>87.35427</v>
      </c>
      <c r="AS39" s="46">
        <v>92.771433000000002</v>
      </c>
      <c r="AT39" s="46">
        <v>89.340479999999999</v>
      </c>
      <c r="AU39" s="46">
        <v>94.480672999999996</v>
      </c>
      <c r="AV39" s="46">
        <v>85.853076999999999</v>
      </c>
      <c r="AW39" s="46">
        <v>95.563443000000007</v>
      </c>
    </row>
    <row r="40" spans="1:49" s="46" customFormat="1" x14ac:dyDescent="0.3">
      <c r="A40" s="46" t="s">
        <v>73</v>
      </c>
      <c r="B40" s="46">
        <v>25.573461999999999</v>
      </c>
      <c r="C40" s="46">
        <v>21.302447999999998</v>
      </c>
      <c r="D40" s="46">
        <v>9.641724</v>
      </c>
      <c r="E40" s="46">
        <v>7.8521020000000004</v>
      </c>
      <c r="F40" s="46">
        <v>13.435226</v>
      </c>
      <c r="G40" s="46">
        <v>9.3522960000000008</v>
      </c>
      <c r="H40" s="46">
        <v>17.093814999999999</v>
      </c>
      <c r="I40" s="46">
        <v>16.520773999999999</v>
      </c>
      <c r="J40" s="46">
        <v>16.183917999999998</v>
      </c>
      <c r="K40" s="46">
        <v>7.2838560000000001</v>
      </c>
      <c r="L40" s="46">
        <v>11.484798</v>
      </c>
      <c r="M40" s="46">
        <v>13.954110999999999</v>
      </c>
      <c r="N40" s="46">
        <v>8.5592389999999998</v>
      </c>
      <c r="O40" s="46">
        <v>12.249191</v>
      </c>
      <c r="P40" s="46">
        <v>12.736298</v>
      </c>
      <c r="Q40" s="46">
        <v>2.8885909999999999</v>
      </c>
      <c r="R40" s="46">
        <v>17.153734</v>
      </c>
      <c r="S40" s="46">
        <v>9.1196339999999996</v>
      </c>
      <c r="T40" s="46">
        <v>22.232354000000001</v>
      </c>
      <c r="U40" s="46">
        <v>16.981103999999998</v>
      </c>
      <c r="V40" s="46">
        <v>13.284557</v>
      </c>
      <c r="W40" s="46">
        <v>20.305623000000001</v>
      </c>
      <c r="X40" s="46">
        <v>14.387395</v>
      </c>
      <c r="Y40" s="46">
        <v>21.909483999999999</v>
      </c>
      <c r="Z40" s="46">
        <v>16.361189</v>
      </c>
      <c r="AA40" s="46">
        <v>9.7106259999999995</v>
      </c>
      <c r="AB40" s="46">
        <v>16.829143999999999</v>
      </c>
      <c r="AC40" s="46">
        <v>18.885966</v>
      </c>
      <c r="AD40" s="46">
        <v>13.817897</v>
      </c>
      <c r="AE40" s="46">
        <v>19.801894999999998</v>
      </c>
      <c r="AF40" s="46">
        <v>6.1471330000000002</v>
      </c>
      <c r="AG40" s="46">
        <v>25.29064</v>
      </c>
      <c r="AH40" s="46">
        <v>10.556722000000001</v>
      </c>
      <c r="AI40" s="46">
        <v>6.473382</v>
      </c>
      <c r="AJ40" s="46">
        <v>4.7828200000000001</v>
      </c>
      <c r="AK40" s="46">
        <v>14.680434999999999</v>
      </c>
      <c r="AL40" s="46">
        <v>9.6800750000000004</v>
      </c>
      <c r="AM40" s="46">
        <v>13.95804</v>
      </c>
      <c r="AN40" s="46">
        <v>18.002901000000001</v>
      </c>
      <c r="AO40" s="46">
        <v>27.506686999999999</v>
      </c>
      <c r="AP40" s="46">
        <v>20.956122000000001</v>
      </c>
      <c r="AQ40" s="46">
        <v>14.546847</v>
      </c>
      <c r="AR40" s="46">
        <v>17.197680999999999</v>
      </c>
      <c r="AS40" s="46">
        <v>9.3301409999999994</v>
      </c>
      <c r="AT40" s="46">
        <v>16.625389999999999</v>
      </c>
      <c r="AU40" s="46">
        <v>5.1781459999999999</v>
      </c>
      <c r="AV40" s="46">
        <v>27.321224999999998</v>
      </c>
      <c r="AW40" s="46">
        <v>5.2605000000000004</v>
      </c>
    </row>
    <row r="41" spans="1:49" s="46" customFormat="1" x14ac:dyDescent="0.3">
      <c r="A41" s="46" t="s">
        <v>74</v>
      </c>
      <c r="B41" s="46">
        <v>1118</v>
      </c>
      <c r="C41" s="46">
        <v>288</v>
      </c>
      <c r="D41" s="46">
        <v>283</v>
      </c>
      <c r="E41" s="46">
        <v>156</v>
      </c>
      <c r="F41" s="46">
        <v>380</v>
      </c>
      <c r="G41" s="46">
        <v>103</v>
      </c>
      <c r="H41" s="46">
        <v>70</v>
      </c>
      <c r="I41" s="46">
        <v>172</v>
      </c>
      <c r="J41" s="46">
        <v>178</v>
      </c>
      <c r="K41" s="46">
        <v>236</v>
      </c>
      <c r="L41" s="46">
        <v>219</v>
      </c>
      <c r="M41" s="46">
        <v>353</v>
      </c>
      <c r="N41" s="46">
        <v>135</v>
      </c>
      <c r="O41" s="46">
        <v>212</v>
      </c>
      <c r="P41" s="46">
        <v>461</v>
      </c>
      <c r="Q41" s="46">
        <v>74</v>
      </c>
      <c r="R41" s="46">
        <v>164</v>
      </c>
      <c r="S41" s="46">
        <v>350</v>
      </c>
      <c r="T41" s="46">
        <v>506</v>
      </c>
      <c r="U41" s="46">
        <v>183</v>
      </c>
      <c r="V41" s="46">
        <v>139</v>
      </c>
      <c r="W41" s="46">
        <v>218</v>
      </c>
      <c r="X41" s="46">
        <v>153</v>
      </c>
      <c r="Y41" s="46">
        <v>121</v>
      </c>
      <c r="Z41" s="46">
        <v>154</v>
      </c>
      <c r="AA41" s="46">
        <v>248</v>
      </c>
      <c r="AB41" s="46">
        <v>174</v>
      </c>
      <c r="AC41" s="46">
        <v>255</v>
      </c>
      <c r="AD41" s="46">
        <v>308</v>
      </c>
      <c r="AE41" s="46">
        <v>249</v>
      </c>
      <c r="AF41" s="46">
        <v>114</v>
      </c>
      <c r="AG41" s="46">
        <v>50</v>
      </c>
      <c r="AH41" s="46">
        <v>40</v>
      </c>
      <c r="AI41" s="46">
        <v>153</v>
      </c>
      <c r="AJ41" s="46">
        <v>289</v>
      </c>
      <c r="AK41" s="46">
        <v>950</v>
      </c>
      <c r="AL41" s="46">
        <v>208</v>
      </c>
      <c r="AM41" s="46">
        <v>190</v>
      </c>
      <c r="AN41" s="46">
        <v>570</v>
      </c>
      <c r="AO41" s="46">
        <v>271</v>
      </c>
      <c r="AP41" s="46">
        <v>662</v>
      </c>
      <c r="AQ41" s="46">
        <v>158</v>
      </c>
      <c r="AR41" s="46">
        <v>184</v>
      </c>
      <c r="AS41" s="46">
        <v>212</v>
      </c>
      <c r="AT41" s="46">
        <v>352</v>
      </c>
      <c r="AU41" s="46">
        <v>143</v>
      </c>
      <c r="AV41" s="46">
        <v>127</v>
      </c>
      <c r="AW41" s="46">
        <v>64</v>
      </c>
    </row>
    <row r="42" spans="1:49" s="46" customFormat="1" x14ac:dyDescent="0.3">
      <c r="A42" s="46" t="s">
        <v>75</v>
      </c>
      <c r="B42" s="46">
        <v>0.46588200000000002</v>
      </c>
      <c r="C42" s="46">
        <v>0.12001299999999999</v>
      </c>
      <c r="D42" s="46">
        <v>0.11792900000000001</v>
      </c>
      <c r="E42" s="46">
        <v>6.5006999999999995E-2</v>
      </c>
      <c r="F42" s="46">
        <v>0.15834999999999999</v>
      </c>
      <c r="G42" s="46">
        <v>4.2921000000000001E-2</v>
      </c>
      <c r="H42" s="46">
        <v>2.9170000000000001E-2</v>
      </c>
      <c r="I42" s="46">
        <v>7.1674000000000002E-2</v>
      </c>
      <c r="J42" s="46">
        <v>7.4174000000000004E-2</v>
      </c>
      <c r="K42" s="46">
        <v>9.8344000000000001E-2</v>
      </c>
      <c r="L42" s="46">
        <v>9.1259999999999994E-2</v>
      </c>
      <c r="M42" s="46">
        <v>0.14709900000000001</v>
      </c>
      <c r="N42" s="46">
        <v>5.6256E-2</v>
      </c>
      <c r="O42" s="46">
        <v>8.8343000000000005E-2</v>
      </c>
      <c r="P42" s="46">
        <v>0.192103</v>
      </c>
      <c r="Q42" s="46">
        <v>3.0837E-2</v>
      </c>
      <c r="R42" s="46">
        <v>6.8339999999999998E-2</v>
      </c>
      <c r="S42" s="46">
        <v>0.14584900000000001</v>
      </c>
      <c r="T42" s="46">
        <v>0.21085499999999999</v>
      </c>
      <c r="U42" s="46">
        <v>7.6258000000000006E-2</v>
      </c>
      <c r="V42" s="46">
        <v>5.7923000000000002E-2</v>
      </c>
      <c r="W42" s="46">
        <v>9.0842999999999993E-2</v>
      </c>
      <c r="X42" s="46">
        <v>6.3756999999999994E-2</v>
      </c>
      <c r="Y42" s="46">
        <v>5.0422000000000002E-2</v>
      </c>
      <c r="Z42" s="46">
        <v>6.4172999999999994E-2</v>
      </c>
      <c r="AA42" s="46">
        <v>0.10334400000000001</v>
      </c>
      <c r="AB42" s="46">
        <v>7.2508000000000003E-2</v>
      </c>
      <c r="AC42" s="46">
        <v>0.10626099999999999</v>
      </c>
      <c r="AD42" s="46">
        <v>0.12834699999999999</v>
      </c>
      <c r="AE42" s="46">
        <v>0.10376100000000001</v>
      </c>
      <c r="AF42" s="46">
        <v>4.7504999999999999E-2</v>
      </c>
      <c r="AG42" s="46">
        <v>2.0836E-2</v>
      </c>
      <c r="AH42" s="46">
        <v>1.6667999999999999E-2</v>
      </c>
      <c r="AI42" s="46">
        <v>6.3756999999999994E-2</v>
      </c>
      <c r="AJ42" s="46">
        <v>0.12042899999999999</v>
      </c>
      <c r="AK42" s="46">
        <v>0.39587499999999998</v>
      </c>
      <c r="AL42" s="46">
        <v>8.6676000000000003E-2</v>
      </c>
      <c r="AM42" s="46">
        <v>7.9174999999999995E-2</v>
      </c>
      <c r="AN42" s="46">
        <v>0.23752499999999999</v>
      </c>
      <c r="AO42" s="46">
        <v>0.112928</v>
      </c>
      <c r="AP42" s="46">
        <v>0.275862</v>
      </c>
      <c r="AQ42" s="46">
        <v>6.5839999999999996E-2</v>
      </c>
      <c r="AR42" s="46">
        <v>7.6674999999999993E-2</v>
      </c>
      <c r="AS42" s="46">
        <v>8.8343000000000005E-2</v>
      </c>
      <c r="AT42" s="46">
        <v>0.14668200000000001</v>
      </c>
      <c r="AU42" s="46">
        <v>5.9589999999999997E-2</v>
      </c>
      <c r="AV42" s="46">
        <v>5.2921999999999997E-2</v>
      </c>
      <c r="AW42" s="46">
        <v>2.6669000000000002E-2</v>
      </c>
    </row>
    <row r="43" spans="1:49" s="46" customFormat="1" x14ac:dyDescent="0.3">
      <c r="A43" s="46" t="s">
        <v>76</v>
      </c>
      <c r="B43" s="46">
        <v>0.24646399999999999</v>
      </c>
      <c r="C43" s="46">
        <v>0.56664599999999998</v>
      </c>
      <c r="D43" s="46">
        <v>0.66710599999999998</v>
      </c>
      <c r="E43" s="46">
        <v>0.694407</v>
      </c>
      <c r="F43" s="46">
        <v>0.50632600000000005</v>
      </c>
      <c r="G43" s="46">
        <v>0.80176999999999998</v>
      </c>
      <c r="H43" s="46">
        <v>1.1183339999999999</v>
      </c>
      <c r="I43" s="46">
        <v>0.61813600000000002</v>
      </c>
      <c r="J43" s="46">
        <v>0.44673499999999999</v>
      </c>
      <c r="K43" s="46">
        <v>0.60215700000000005</v>
      </c>
      <c r="L43" s="46">
        <v>0.46148099999999997</v>
      </c>
      <c r="M43" s="46">
        <v>0.536493</v>
      </c>
      <c r="N43" s="46">
        <v>0.74137900000000001</v>
      </c>
      <c r="O43" s="46">
        <v>0.81451899999999999</v>
      </c>
      <c r="P43" s="46">
        <v>0.61348899999999995</v>
      </c>
      <c r="Q43" s="46">
        <v>0.72894899999999996</v>
      </c>
      <c r="R43" s="46">
        <v>0.44912000000000002</v>
      </c>
      <c r="S43" s="46">
        <v>0.41475200000000001</v>
      </c>
      <c r="T43" s="46">
        <v>0.56091100000000005</v>
      </c>
      <c r="U43" s="46">
        <v>0.66705499999999995</v>
      </c>
      <c r="V43" s="46">
        <v>0.66252100000000003</v>
      </c>
      <c r="W43" s="46">
        <v>0.47683300000000001</v>
      </c>
      <c r="X43" s="46">
        <v>0.59953800000000002</v>
      </c>
      <c r="Y43" s="46">
        <v>0.477576</v>
      </c>
      <c r="Z43" s="46">
        <v>0.47281699999999999</v>
      </c>
      <c r="AA43" s="46">
        <v>0.68910700000000003</v>
      </c>
      <c r="AB43" s="46">
        <v>0.69606000000000001</v>
      </c>
      <c r="AC43" s="46">
        <v>0.49446499999999999</v>
      </c>
      <c r="AD43" s="46">
        <v>0.50175199999999998</v>
      </c>
      <c r="AE43" s="46">
        <v>0.56534499999999999</v>
      </c>
      <c r="AF43" s="46">
        <v>0.70416599999999996</v>
      </c>
      <c r="AG43" s="46">
        <v>0.76482099999999997</v>
      </c>
      <c r="AH43" s="46">
        <v>1.013692</v>
      </c>
      <c r="AI43" s="46">
        <v>0.97614400000000001</v>
      </c>
      <c r="AJ43" s="46">
        <v>0.52590999999999999</v>
      </c>
      <c r="AK43" s="46">
        <v>0.46989999999999998</v>
      </c>
      <c r="AL43" s="46">
        <v>0.73997800000000002</v>
      </c>
      <c r="AM43" s="46">
        <v>0.54546300000000003</v>
      </c>
      <c r="AN43" s="46">
        <v>0.51854299999999998</v>
      </c>
      <c r="AO43" s="46">
        <v>0.62523700000000004</v>
      </c>
      <c r="AP43" s="46">
        <v>0.33891100000000002</v>
      </c>
      <c r="AQ43" s="46">
        <v>0.64580599999999999</v>
      </c>
      <c r="AR43" s="46">
        <v>0.66023399999999999</v>
      </c>
      <c r="AS43" s="46">
        <v>0.747942</v>
      </c>
      <c r="AT43" s="46">
        <v>0.677589</v>
      </c>
      <c r="AU43" s="46">
        <v>0.70341299999999995</v>
      </c>
      <c r="AV43" s="46">
        <v>0.72213899999999998</v>
      </c>
      <c r="AW43" s="46">
        <v>1.056211</v>
      </c>
    </row>
    <row r="44" spans="1:49" s="46" customFormat="1" x14ac:dyDescent="0.3">
      <c r="A44" s="46" t="s">
        <v>77</v>
      </c>
      <c r="B44" s="46">
        <v>0.250247</v>
      </c>
      <c r="C44" s="46">
        <v>0.55801800000000001</v>
      </c>
      <c r="D44" s="46">
        <v>0.54495000000000005</v>
      </c>
      <c r="E44" s="46">
        <v>0.39228000000000002</v>
      </c>
      <c r="F44" s="46">
        <v>0.42494900000000002</v>
      </c>
      <c r="G44" s="46">
        <v>0.58176600000000001</v>
      </c>
      <c r="H44" s="46">
        <v>0.65949800000000003</v>
      </c>
      <c r="I44" s="46">
        <v>0.52169200000000004</v>
      </c>
      <c r="J44" s="46">
        <v>0.33940100000000001</v>
      </c>
      <c r="K44" s="46">
        <v>0.34884399999999999</v>
      </c>
      <c r="L44" s="46">
        <v>0.44086999999999998</v>
      </c>
      <c r="M44" s="46">
        <v>0.425487</v>
      </c>
      <c r="N44" s="46">
        <v>0.60241500000000003</v>
      </c>
      <c r="O44" s="46">
        <v>0.71097200000000005</v>
      </c>
      <c r="P44" s="46">
        <v>0.41040199999999999</v>
      </c>
      <c r="Q44" s="46">
        <v>0.391932</v>
      </c>
      <c r="R44" s="46">
        <v>0.25079499999999999</v>
      </c>
      <c r="S44" s="46">
        <v>0.53906299999999996</v>
      </c>
      <c r="T44" s="46">
        <v>0.471493</v>
      </c>
      <c r="U44" s="46">
        <v>0.632853</v>
      </c>
      <c r="V44" s="46">
        <v>0.57456300000000005</v>
      </c>
      <c r="W44" s="46">
        <v>0.50243099999999996</v>
      </c>
      <c r="X44" s="46">
        <v>0.55524200000000001</v>
      </c>
      <c r="Y44" s="46">
        <v>0.283356</v>
      </c>
      <c r="Z44" s="46">
        <v>0.42408000000000001</v>
      </c>
      <c r="AA44" s="46">
        <v>0.56257000000000001</v>
      </c>
      <c r="AB44" s="46">
        <v>0.68787900000000002</v>
      </c>
      <c r="AC44" s="46">
        <v>0.45357199999999998</v>
      </c>
      <c r="AD44" s="46">
        <v>0.471136</v>
      </c>
      <c r="AE44" s="46">
        <v>0.54295700000000002</v>
      </c>
      <c r="AF44" s="46">
        <v>0.80058499999999999</v>
      </c>
      <c r="AG44" s="46">
        <v>0.44508900000000001</v>
      </c>
      <c r="AH44" s="46">
        <v>0.45001600000000003</v>
      </c>
      <c r="AI44" s="46">
        <v>0.69126900000000002</v>
      </c>
      <c r="AJ44" s="46">
        <v>0.51239100000000004</v>
      </c>
      <c r="AK44" s="46">
        <v>0.45216899999999999</v>
      </c>
      <c r="AL44" s="46">
        <v>0.674794</v>
      </c>
      <c r="AM44" s="46">
        <v>0.52202599999999999</v>
      </c>
      <c r="AN44" s="46">
        <v>0.45723000000000003</v>
      </c>
      <c r="AO44" s="46">
        <v>0.32616099999999998</v>
      </c>
      <c r="AP44" s="46">
        <v>0.359709</v>
      </c>
      <c r="AQ44" s="46">
        <v>0.44891500000000001</v>
      </c>
      <c r="AR44" s="46">
        <v>0.49764799999999998</v>
      </c>
      <c r="AS44" s="46">
        <v>0.65419400000000005</v>
      </c>
      <c r="AT44" s="46">
        <v>0.45792300000000002</v>
      </c>
      <c r="AU44" s="46">
        <v>0.48258899999999999</v>
      </c>
      <c r="AV44" s="46">
        <v>0.37647399999999998</v>
      </c>
      <c r="AW44" s="46">
        <v>0.43628499999999998</v>
      </c>
    </row>
    <row r="45" spans="1:49" s="46" customFormat="1" x14ac:dyDescent="0.3">
      <c r="A45" s="46" t="s">
        <v>78</v>
      </c>
      <c r="B45" s="46">
        <v>57.597496</v>
      </c>
      <c r="C45" s="46">
        <v>278.31597199999999</v>
      </c>
      <c r="D45" s="46">
        <v>283.08127200000001</v>
      </c>
      <c r="E45" s="46">
        <v>492.17948699999999</v>
      </c>
      <c r="F45" s="46">
        <v>176.215789</v>
      </c>
      <c r="G45" s="46">
        <v>650.126214</v>
      </c>
      <c r="H45" s="46">
        <v>753.22857099999999</v>
      </c>
      <c r="I45" s="46">
        <v>429.93604699999997</v>
      </c>
      <c r="J45" s="46">
        <v>452.32022499999999</v>
      </c>
      <c r="K45" s="46">
        <v>330.93220300000002</v>
      </c>
      <c r="L45" s="46">
        <v>258.87214599999999</v>
      </c>
      <c r="M45" s="46">
        <v>203.450425</v>
      </c>
      <c r="N45" s="46">
        <v>448.76296300000001</v>
      </c>
      <c r="O45" s="46">
        <v>293.77358500000003</v>
      </c>
      <c r="P45" s="46">
        <v>246.59435999999999</v>
      </c>
      <c r="Q45" s="46">
        <v>759.95945900000004</v>
      </c>
      <c r="R45" s="46">
        <v>323.82926800000001</v>
      </c>
      <c r="S45" s="46">
        <v>181.365714</v>
      </c>
      <c r="T45" s="46">
        <v>121.901186</v>
      </c>
      <c r="U45" s="46">
        <v>228.377049</v>
      </c>
      <c r="V45" s="46">
        <v>291.78417300000001</v>
      </c>
      <c r="W45" s="46">
        <v>178.518349</v>
      </c>
      <c r="X45" s="46">
        <v>352.738562</v>
      </c>
      <c r="Y45" s="46">
        <v>335.61156999999997</v>
      </c>
      <c r="Z45" s="46">
        <v>260.21428600000002</v>
      </c>
      <c r="AA45" s="46">
        <v>201.39919399999999</v>
      </c>
      <c r="AB45" s="46">
        <v>254.10344799999999</v>
      </c>
      <c r="AC45" s="46">
        <v>178.83921599999999</v>
      </c>
      <c r="AD45" s="46">
        <v>132.37012999999999</v>
      </c>
      <c r="AE45" s="46">
        <v>151.83132499999999</v>
      </c>
      <c r="AF45" s="46">
        <v>405.21052600000002</v>
      </c>
      <c r="AG45" s="46">
        <v>656.64</v>
      </c>
      <c r="AH45" s="46">
        <v>1233.05</v>
      </c>
      <c r="AI45" s="46">
        <v>460.57516299999997</v>
      </c>
      <c r="AJ45" s="46">
        <v>221.20761200000001</v>
      </c>
      <c r="AK45" s="46">
        <v>72.282105000000001</v>
      </c>
      <c r="AL45" s="46">
        <v>289.37019199999997</v>
      </c>
      <c r="AM45" s="46">
        <v>276.77894700000002</v>
      </c>
      <c r="AN45" s="46">
        <v>127.51403500000001</v>
      </c>
      <c r="AO45" s="46">
        <v>219.08487099999999</v>
      </c>
      <c r="AP45" s="46">
        <v>120.471299</v>
      </c>
      <c r="AQ45" s="46">
        <v>370.06329099999999</v>
      </c>
      <c r="AR45" s="46">
        <v>389.72826099999997</v>
      </c>
      <c r="AS45" s="46">
        <v>349.89150899999999</v>
      </c>
      <c r="AT45" s="46">
        <v>268.454545</v>
      </c>
      <c r="AU45" s="46">
        <v>483.43356599999998</v>
      </c>
      <c r="AV45" s="46">
        <v>485.85826800000001</v>
      </c>
      <c r="AW45" s="46">
        <v>1109.484375</v>
      </c>
    </row>
    <row r="46" spans="1:49" s="46" customFormat="1" x14ac:dyDescent="0.3">
      <c r="A46" s="46" t="s">
        <v>79</v>
      </c>
      <c r="B46" s="46">
        <v>245.83430200000001</v>
      </c>
      <c r="C46" s="46">
        <v>472.00798800000001</v>
      </c>
      <c r="D46" s="46">
        <v>438.46304400000002</v>
      </c>
      <c r="E46" s="46">
        <v>333.41402099999999</v>
      </c>
      <c r="F46" s="46">
        <v>312.54931099999999</v>
      </c>
      <c r="G46" s="46">
        <v>596.57006000000001</v>
      </c>
      <c r="H46" s="46">
        <v>549.80518700000005</v>
      </c>
      <c r="I46" s="46">
        <v>599.21965999999998</v>
      </c>
      <c r="J46" s="46">
        <v>549.82810199999994</v>
      </c>
      <c r="K46" s="46">
        <v>333.24254100000002</v>
      </c>
      <c r="L46" s="46">
        <v>379.14561400000002</v>
      </c>
      <c r="M46" s="46">
        <v>379.911269</v>
      </c>
      <c r="N46" s="46">
        <v>536.65617799999995</v>
      </c>
      <c r="O46" s="46">
        <v>584.83969999999999</v>
      </c>
      <c r="P46" s="46">
        <v>367.503828</v>
      </c>
      <c r="Q46" s="46">
        <v>436.42333500000001</v>
      </c>
      <c r="R46" s="46">
        <v>404.61531500000001</v>
      </c>
      <c r="S46" s="46">
        <v>482.15821899999997</v>
      </c>
      <c r="T46" s="46">
        <v>273.32003900000001</v>
      </c>
      <c r="U46" s="46">
        <v>443.35062299999998</v>
      </c>
      <c r="V46" s="46">
        <v>421.04329999999999</v>
      </c>
      <c r="W46" s="46">
        <v>449.91393099999999</v>
      </c>
      <c r="X46" s="46">
        <v>572.85676999999998</v>
      </c>
      <c r="Y46" s="46">
        <v>464.73082499999998</v>
      </c>
      <c r="Z46" s="46">
        <v>508.86902600000002</v>
      </c>
      <c r="AA46" s="46">
        <v>313.14896299999998</v>
      </c>
      <c r="AB46" s="46">
        <v>538.31901800000003</v>
      </c>
      <c r="AC46" s="46">
        <v>391.08395899999999</v>
      </c>
      <c r="AD46" s="46">
        <v>309.81867</v>
      </c>
      <c r="AE46" s="46">
        <v>303.414287</v>
      </c>
      <c r="AF46" s="46">
        <v>661.43562699999995</v>
      </c>
      <c r="AG46" s="46">
        <v>437.09130199999998</v>
      </c>
      <c r="AH46" s="46">
        <v>664.55352100000005</v>
      </c>
      <c r="AI46" s="46">
        <v>575.42374199999995</v>
      </c>
      <c r="AJ46" s="46">
        <v>487.48652199999998</v>
      </c>
      <c r="AK46" s="46">
        <v>189.950535</v>
      </c>
      <c r="AL46" s="46">
        <v>529.71197400000005</v>
      </c>
      <c r="AM46" s="46">
        <v>443.49279100000001</v>
      </c>
      <c r="AN46" s="46">
        <v>320.26983999999999</v>
      </c>
      <c r="AO46" s="46">
        <v>286.65839199999999</v>
      </c>
      <c r="AP46" s="46">
        <v>367.34784200000001</v>
      </c>
      <c r="AQ46" s="46">
        <v>353.93204700000001</v>
      </c>
      <c r="AR46" s="46">
        <v>373.19214099999999</v>
      </c>
      <c r="AS46" s="46">
        <v>520.39504899999997</v>
      </c>
      <c r="AT46" s="46">
        <v>416.18417599999998</v>
      </c>
      <c r="AU46" s="46">
        <v>511.51471500000002</v>
      </c>
      <c r="AV46" s="46">
        <v>256.36793799999998</v>
      </c>
      <c r="AW46" s="46">
        <v>554.42963699999996</v>
      </c>
    </row>
    <row r="47" spans="1:49" s="46" customFormat="1" x14ac:dyDescent="0.3">
      <c r="A47" s="46" t="s">
        <v>80</v>
      </c>
      <c r="B47" s="46">
        <v>4.9069770000000004</v>
      </c>
      <c r="C47" s="46">
        <v>8.03125</v>
      </c>
      <c r="D47" s="46">
        <v>8.6713780000000007</v>
      </c>
      <c r="E47" s="46">
        <v>12.724359</v>
      </c>
      <c r="F47" s="46">
        <v>7.8052630000000001</v>
      </c>
      <c r="G47" s="46">
        <v>12.145631</v>
      </c>
      <c r="H47" s="46">
        <v>12.742857000000001</v>
      </c>
      <c r="I47" s="46">
        <v>8.3662790000000005</v>
      </c>
      <c r="J47" s="46">
        <v>10.404494</v>
      </c>
      <c r="K47" s="46">
        <v>13.127119</v>
      </c>
      <c r="L47" s="46">
        <v>11.351597999999999</v>
      </c>
      <c r="M47" s="46">
        <v>8.9830030000000001</v>
      </c>
      <c r="N47" s="46">
        <v>11.251852</v>
      </c>
      <c r="O47" s="46">
        <v>8.9764149999999994</v>
      </c>
      <c r="P47" s="46">
        <v>10.147505000000001</v>
      </c>
      <c r="Q47" s="46">
        <v>15.391892</v>
      </c>
      <c r="R47" s="46">
        <v>10.591462999999999</v>
      </c>
      <c r="S47" s="46">
        <v>6.62</v>
      </c>
      <c r="T47" s="46">
        <v>7.2826089999999999</v>
      </c>
      <c r="U47" s="46">
        <v>8.8360660000000006</v>
      </c>
      <c r="V47" s="46">
        <v>10.755395999999999</v>
      </c>
      <c r="W47" s="46">
        <v>7.7064219999999999</v>
      </c>
      <c r="X47" s="46">
        <v>9.6535949999999993</v>
      </c>
      <c r="Y47" s="46">
        <v>10.165289</v>
      </c>
      <c r="Z47" s="46">
        <v>8.9870129999999993</v>
      </c>
      <c r="AA47" s="46">
        <v>11.266128999999999</v>
      </c>
      <c r="AB47" s="46">
        <v>8.0747129999999991</v>
      </c>
      <c r="AC47" s="46">
        <v>9.0862750000000005</v>
      </c>
      <c r="AD47" s="46">
        <v>9.2727269999999997</v>
      </c>
      <c r="AE47" s="46">
        <v>7.86747</v>
      </c>
      <c r="AF47" s="46">
        <v>9.6315790000000003</v>
      </c>
      <c r="AG47" s="46">
        <v>13.76</v>
      </c>
      <c r="AH47" s="46">
        <v>14.574999999999999</v>
      </c>
      <c r="AI47" s="46">
        <v>9.5098040000000008</v>
      </c>
      <c r="AJ47" s="46">
        <v>8.6782009999999996</v>
      </c>
      <c r="AK47" s="46">
        <v>7.3547370000000001</v>
      </c>
      <c r="AL47" s="46">
        <v>8.1394230000000007</v>
      </c>
      <c r="AM47" s="46">
        <v>9.9368420000000004</v>
      </c>
      <c r="AN47" s="46">
        <v>6.945614</v>
      </c>
      <c r="AO47" s="46">
        <v>8.7785980000000006</v>
      </c>
      <c r="AP47" s="46">
        <v>5.6646530000000004</v>
      </c>
      <c r="AQ47" s="46">
        <v>11.107595</v>
      </c>
      <c r="AR47" s="46">
        <v>11.771739</v>
      </c>
      <c r="AS47" s="46">
        <v>9.2075469999999999</v>
      </c>
      <c r="AT47" s="46">
        <v>8.4857949999999995</v>
      </c>
      <c r="AU47" s="46">
        <v>12.335664</v>
      </c>
      <c r="AV47" s="46">
        <v>12.417323</v>
      </c>
      <c r="AW47" s="46">
        <v>13.1875</v>
      </c>
    </row>
    <row r="48" spans="1:49" s="46" customFormat="1" x14ac:dyDescent="0.3">
      <c r="A48" s="46" t="s">
        <v>81</v>
      </c>
      <c r="B48" s="46">
        <v>2.4695689999999999</v>
      </c>
      <c r="C48" s="46">
        <v>5.4876230000000001</v>
      </c>
      <c r="D48" s="46">
        <v>5.2634290000000004</v>
      </c>
      <c r="E48" s="46">
        <v>4.3412110000000004</v>
      </c>
      <c r="F48" s="46">
        <v>5.1550089999999997</v>
      </c>
      <c r="G48" s="46">
        <v>5.5313860000000004</v>
      </c>
      <c r="H48" s="46">
        <v>5.2050299999999998</v>
      </c>
      <c r="I48" s="46">
        <v>5.5608930000000001</v>
      </c>
      <c r="J48" s="46">
        <v>5.7651180000000002</v>
      </c>
      <c r="K48" s="46">
        <v>4.5006789999999999</v>
      </c>
      <c r="L48" s="46">
        <v>4.9129709999999998</v>
      </c>
      <c r="M48" s="46">
        <v>4.4498139999999999</v>
      </c>
      <c r="N48" s="46">
        <v>4.661238</v>
      </c>
      <c r="O48" s="46">
        <v>4.4502949999999997</v>
      </c>
      <c r="P48" s="46">
        <v>5.4780129999999998</v>
      </c>
      <c r="Q48" s="46">
        <v>2.5686070000000001</v>
      </c>
      <c r="R48" s="46">
        <v>5.3477980000000001</v>
      </c>
      <c r="S48" s="46">
        <v>3.8846029999999998</v>
      </c>
      <c r="T48" s="46">
        <v>4.2207850000000002</v>
      </c>
      <c r="U48" s="46">
        <v>4.1833539999999996</v>
      </c>
      <c r="V48" s="46">
        <v>4.8883799999999997</v>
      </c>
      <c r="W48" s="46">
        <v>4.4230289999999997</v>
      </c>
      <c r="X48" s="46">
        <v>5.005681</v>
      </c>
      <c r="Y48" s="46">
        <v>5.3187519999999999</v>
      </c>
      <c r="Z48" s="46">
        <v>4.5460419999999999</v>
      </c>
      <c r="AA48" s="46">
        <v>4.984362</v>
      </c>
      <c r="AB48" s="46">
        <v>4.4630979999999996</v>
      </c>
      <c r="AC48" s="46">
        <v>4.5273019999999997</v>
      </c>
      <c r="AD48" s="46">
        <v>4.843845</v>
      </c>
      <c r="AE48" s="46">
        <v>4.8967679999999998</v>
      </c>
      <c r="AF48" s="46">
        <v>5.0313410000000003</v>
      </c>
      <c r="AG48" s="46">
        <v>3.40204</v>
      </c>
      <c r="AH48" s="46">
        <v>3.8289550000000001</v>
      </c>
      <c r="AI48" s="46">
        <v>5.3962919999999999</v>
      </c>
      <c r="AJ48" s="46">
        <v>4.4507620000000001</v>
      </c>
      <c r="AK48" s="46">
        <v>4.4230280000000004</v>
      </c>
      <c r="AL48" s="46">
        <v>5.0019109999999998</v>
      </c>
      <c r="AM48" s="46">
        <v>5.1172709999999997</v>
      </c>
      <c r="AN48" s="46">
        <v>3.684221</v>
      </c>
      <c r="AO48" s="46">
        <v>5.160647</v>
      </c>
      <c r="AP48" s="46">
        <v>3.5566629999999999</v>
      </c>
      <c r="AQ48" s="46">
        <v>4.9321320000000002</v>
      </c>
      <c r="AR48" s="46">
        <v>5.411187</v>
      </c>
      <c r="AS48" s="46">
        <v>5.3771800000000001</v>
      </c>
      <c r="AT48" s="46">
        <v>5.369516</v>
      </c>
      <c r="AU48" s="46">
        <v>4.6374839999999997</v>
      </c>
      <c r="AV48" s="46">
        <v>2.124838</v>
      </c>
      <c r="AW48" s="46">
        <v>4.038996</v>
      </c>
    </row>
    <row r="49" spans="1:49" s="46" customFormat="1" x14ac:dyDescent="0.3">
      <c r="A49" s="46" t="s">
        <v>82</v>
      </c>
      <c r="B49" s="46">
        <v>4.673368</v>
      </c>
      <c r="C49" s="46">
        <v>18.128226000000002</v>
      </c>
      <c r="D49" s="46">
        <v>19.567966999999999</v>
      </c>
      <c r="E49" s="46">
        <v>33.378632000000003</v>
      </c>
      <c r="F49" s="46">
        <v>12.148707999999999</v>
      </c>
      <c r="G49" s="46">
        <v>40.994481</v>
      </c>
      <c r="H49" s="46">
        <v>47.443274000000002</v>
      </c>
      <c r="I49" s="46">
        <v>27.624829999999999</v>
      </c>
      <c r="J49" s="46">
        <v>28.757812000000001</v>
      </c>
      <c r="K49" s="46">
        <v>21.270883999999999</v>
      </c>
      <c r="L49" s="46">
        <v>17.160056000000001</v>
      </c>
      <c r="M49" s="46">
        <v>13.862771</v>
      </c>
      <c r="N49" s="46">
        <v>30.60117</v>
      </c>
      <c r="O49" s="46">
        <v>19.464656000000002</v>
      </c>
      <c r="P49" s="46">
        <v>16.808506999999999</v>
      </c>
      <c r="Q49" s="46">
        <v>47.599268000000002</v>
      </c>
      <c r="R49" s="46">
        <v>20.886191</v>
      </c>
      <c r="S49" s="46">
        <v>13.278168000000001</v>
      </c>
      <c r="T49" s="46">
        <v>10.640953</v>
      </c>
      <c r="U49" s="46">
        <v>16.002863000000001</v>
      </c>
      <c r="V49" s="46">
        <v>19.566604999999999</v>
      </c>
      <c r="W49" s="46">
        <v>12.30397</v>
      </c>
      <c r="X49" s="46">
        <v>23.17173</v>
      </c>
      <c r="Y49" s="46">
        <v>21.903124999999999</v>
      </c>
      <c r="Z49" s="46">
        <v>17.102086</v>
      </c>
      <c r="AA49" s="46">
        <v>13.551174</v>
      </c>
      <c r="AB49" s="46">
        <v>17.306508999999998</v>
      </c>
      <c r="AC49" s="46">
        <v>12.369275</v>
      </c>
      <c r="AD49" s="46">
        <v>9.1058839999999996</v>
      </c>
      <c r="AE49" s="46">
        <v>10.606543</v>
      </c>
      <c r="AF49" s="46">
        <v>26.486066999999998</v>
      </c>
      <c r="AG49" s="46">
        <v>43.918666999999999</v>
      </c>
      <c r="AH49" s="46">
        <v>77.222812000000005</v>
      </c>
      <c r="AI49" s="46">
        <v>33.040346999999997</v>
      </c>
      <c r="AJ49" s="46">
        <v>15.260160000000001</v>
      </c>
      <c r="AK49" s="46">
        <v>5.952299</v>
      </c>
      <c r="AL49" s="46">
        <v>19.969882999999999</v>
      </c>
      <c r="AM49" s="46">
        <v>18.095638000000001</v>
      </c>
      <c r="AN49" s="46">
        <v>10.276395000000001</v>
      </c>
      <c r="AO49" s="46">
        <v>16.185934</v>
      </c>
      <c r="AP49" s="46">
        <v>8.4342170000000003</v>
      </c>
      <c r="AQ49" s="46">
        <v>25.266406</v>
      </c>
      <c r="AR49" s="46">
        <v>24.763165999999998</v>
      </c>
      <c r="AS49" s="46">
        <v>23.068698999999999</v>
      </c>
      <c r="AT49" s="46">
        <v>19.067309000000002</v>
      </c>
      <c r="AU49" s="46">
        <v>30.792518999999999</v>
      </c>
      <c r="AV49" s="46">
        <v>37.462426999999998</v>
      </c>
      <c r="AW49" s="46">
        <v>74.132422000000005</v>
      </c>
    </row>
    <row r="50" spans="1:49" s="46" customFormat="1" x14ac:dyDescent="0.3">
      <c r="A50" s="46" t="s">
        <v>83</v>
      </c>
      <c r="B50" s="46">
        <v>15.147572</v>
      </c>
      <c r="C50" s="46">
        <v>29.078773999999999</v>
      </c>
      <c r="D50" s="46">
        <v>26.413298000000001</v>
      </c>
      <c r="E50" s="46">
        <v>21.480737999999999</v>
      </c>
      <c r="F50" s="46">
        <v>18.947942999999999</v>
      </c>
      <c r="G50" s="46">
        <v>36.896172</v>
      </c>
      <c r="H50" s="46">
        <v>33.861173000000001</v>
      </c>
      <c r="I50" s="46">
        <v>36.918055000000003</v>
      </c>
      <c r="J50" s="46">
        <v>33.968969000000001</v>
      </c>
      <c r="K50" s="46">
        <v>20.315583</v>
      </c>
      <c r="L50" s="46">
        <v>23.116057999999999</v>
      </c>
      <c r="M50" s="46">
        <v>23.198181000000002</v>
      </c>
      <c r="N50" s="46">
        <v>35.234465</v>
      </c>
      <c r="O50" s="46">
        <v>36.03931</v>
      </c>
      <c r="P50" s="46">
        <v>22.190467000000002</v>
      </c>
      <c r="Q50" s="46">
        <v>27.1035</v>
      </c>
      <c r="R50" s="46">
        <v>24.795845</v>
      </c>
      <c r="S50" s="46">
        <v>29.489148</v>
      </c>
      <c r="T50" s="46">
        <v>16.540552000000002</v>
      </c>
      <c r="U50" s="46">
        <v>26.930413999999999</v>
      </c>
      <c r="V50" s="46">
        <v>25.514101</v>
      </c>
      <c r="W50" s="46">
        <v>27.722132999999999</v>
      </c>
      <c r="X50" s="46">
        <v>35.188367999999997</v>
      </c>
      <c r="Y50" s="46">
        <v>28.411514</v>
      </c>
      <c r="Z50" s="46">
        <v>31.401309000000001</v>
      </c>
      <c r="AA50" s="46">
        <v>19.074656000000001</v>
      </c>
      <c r="AB50" s="46">
        <v>33.046218000000003</v>
      </c>
      <c r="AC50" s="46">
        <v>23.989187999999999</v>
      </c>
      <c r="AD50" s="46">
        <v>19.080852</v>
      </c>
      <c r="AE50" s="46">
        <v>18.489920999999999</v>
      </c>
      <c r="AF50" s="46">
        <v>40.671196000000002</v>
      </c>
      <c r="AG50" s="46">
        <v>28.925920000000001</v>
      </c>
      <c r="AH50" s="46">
        <v>41.238807999999999</v>
      </c>
      <c r="AI50" s="46">
        <v>33.476263000000003</v>
      </c>
      <c r="AJ50" s="46">
        <v>29.887920000000001</v>
      </c>
      <c r="AK50" s="46">
        <v>11.554168000000001</v>
      </c>
      <c r="AL50" s="46">
        <v>32.215547999999998</v>
      </c>
      <c r="AM50" s="46">
        <v>27.255527000000001</v>
      </c>
      <c r="AN50" s="46">
        <v>20.854223000000001</v>
      </c>
      <c r="AO50" s="46">
        <v>18.065626000000002</v>
      </c>
      <c r="AP50" s="46">
        <v>22.680403999999999</v>
      </c>
      <c r="AQ50" s="46">
        <v>22.996247</v>
      </c>
      <c r="AR50" s="46">
        <v>22.915890999999998</v>
      </c>
      <c r="AS50" s="46">
        <v>31.762792999999999</v>
      </c>
      <c r="AT50" s="46">
        <v>24.817651000000001</v>
      </c>
      <c r="AU50" s="46">
        <v>31.447547</v>
      </c>
      <c r="AV50" s="46">
        <v>19.557738000000001</v>
      </c>
      <c r="AW50" s="46">
        <v>36.625137000000002</v>
      </c>
    </row>
    <row r="51" spans="1:49" s="46" customFormat="1" x14ac:dyDescent="0.3">
      <c r="A51" s="46" t="s">
        <v>84</v>
      </c>
      <c r="B51" s="46">
        <v>77.615862000000007</v>
      </c>
      <c r="C51" s="46">
        <v>81.739936999999998</v>
      </c>
      <c r="D51" s="46">
        <v>90.278232000000003</v>
      </c>
      <c r="E51" s="46">
        <v>92.089955000000003</v>
      </c>
      <c r="F51" s="46">
        <v>85.137058999999994</v>
      </c>
      <c r="G51" s="46">
        <v>90.268529000000001</v>
      </c>
      <c r="H51" s="46">
        <v>81.542197000000002</v>
      </c>
      <c r="I51" s="46">
        <v>86.577141999999995</v>
      </c>
      <c r="J51" s="46">
        <v>86.868284000000003</v>
      </c>
      <c r="K51" s="46">
        <v>93.261526000000003</v>
      </c>
      <c r="L51" s="46">
        <v>89.118917999999994</v>
      </c>
      <c r="M51" s="46">
        <v>87.564773000000002</v>
      </c>
      <c r="N51" s="46">
        <v>88.960515000000001</v>
      </c>
      <c r="O51" s="46">
        <v>90.844115000000002</v>
      </c>
      <c r="P51" s="46">
        <v>91.323173999999995</v>
      </c>
      <c r="Q51" s="46">
        <v>96.873492999999996</v>
      </c>
      <c r="R51" s="46">
        <v>83.647818999999998</v>
      </c>
      <c r="S51" s="46">
        <v>95.480047999999996</v>
      </c>
      <c r="T51" s="46">
        <v>82.912599999999998</v>
      </c>
      <c r="U51" s="46">
        <v>87.433053999999998</v>
      </c>
      <c r="V51" s="46">
        <v>84.561015999999995</v>
      </c>
      <c r="W51" s="46">
        <v>76.621842000000001</v>
      </c>
      <c r="X51" s="46">
        <v>88.178877</v>
      </c>
      <c r="Y51" s="46">
        <v>77.512884</v>
      </c>
      <c r="Z51" s="46">
        <v>83.913725999999997</v>
      </c>
      <c r="AA51" s="46">
        <v>88.990842000000001</v>
      </c>
      <c r="AB51" s="46">
        <v>85.581557000000004</v>
      </c>
      <c r="AC51" s="46">
        <v>84.404960000000003</v>
      </c>
      <c r="AD51" s="46">
        <v>87.556910999999999</v>
      </c>
      <c r="AE51" s="46">
        <v>73.556821999999997</v>
      </c>
      <c r="AF51" s="46">
        <v>94.630748999999994</v>
      </c>
      <c r="AG51" s="46">
        <v>90.014804999999996</v>
      </c>
      <c r="AH51" s="46">
        <v>92.182039000000003</v>
      </c>
      <c r="AI51" s="46">
        <v>89.115397000000002</v>
      </c>
      <c r="AJ51" s="46">
        <v>95.138103000000001</v>
      </c>
      <c r="AK51" s="46">
        <v>77.999909000000002</v>
      </c>
      <c r="AL51" s="46">
        <v>89.163605000000004</v>
      </c>
      <c r="AM51" s="46">
        <v>88.131388999999999</v>
      </c>
      <c r="AN51" s="46">
        <v>85.398895999999993</v>
      </c>
      <c r="AO51" s="46">
        <v>85.999015</v>
      </c>
      <c r="AP51" s="46">
        <v>81.001035999999999</v>
      </c>
      <c r="AQ51" s="46">
        <v>88.467590999999999</v>
      </c>
      <c r="AR51" s="46">
        <v>88.820352999999997</v>
      </c>
      <c r="AS51" s="46">
        <v>92.761832999999996</v>
      </c>
      <c r="AT51" s="46">
        <v>85.31908</v>
      </c>
      <c r="AU51" s="46">
        <v>96.697533000000007</v>
      </c>
      <c r="AV51" s="46">
        <v>89.121266000000006</v>
      </c>
      <c r="AW51" s="46">
        <v>95.834963999999999</v>
      </c>
    </row>
    <row r="52" spans="1:49" s="46" customFormat="1" x14ac:dyDescent="0.3">
      <c r="A52" s="46" t="s">
        <v>85</v>
      </c>
      <c r="B52" s="46">
        <v>1.623434</v>
      </c>
      <c r="C52" s="46">
        <v>1.4555199999999999</v>
      </c>
      <c r="D52" s="46">
        <v>0.83629799999999999</v>
      </c>
      <c r="E52" s="46">
        <v>1.0617000000000001</v>
      </c>
      <c r="F52" s="46">
        <v>0.83530800000000005</v>
      </c>
      <c r="G52" s="46">
        <v>0.97266900000000001</v>
      </c>
      <c r="H52" s="46">
        <v>0.60805799999999999</v>
      </c>
      <c r="I52" s="46">
        <v>0.92729799999999996</v>
      </c>
      <c r="J52" s="46">
        <v>1.0668569999999999</v>
      </c>
      <c r="K52" s="46">
        <v>1.16822</v>
      </c>
      <c r="L52" s="46">
        <v>1.226844</v>
      </c>
      <c r="M52" s="46">
        <v>0.74892099999999995</v>
      </c>
      <c r="N52" s="46">
        <v>0.98317399999999999</v>
      </c>
      <c r="O52" s="46">
        <v>0.79851399999999995</v>
      </c>
      <c r="P52" s="46">
        <v>0.93413299999999999</v>
      </c>
      <c r="Q52" s="46">
        <v>1.0597810000000001</v>
      </c>
      <c r="R52" s="46">
        <v>1.068206</v>
      </c>
      <c r="S52" s="46">
        <v>0.79354999999999998</v>
      </c>
      <c r="T52" s="46">
        <v>1.2842519999999999</v>
      </c>
      <c r="U52" s="46">
        <v>1.1619330000000001</v>
      </c>
      <c r="V52" s="46">
        <v>1.6714329999999999</v>
      </c>
      <c r="W52" s="46">
        <v>1.0908450000000001</v>
      </c>
      <c r="X52" s="46">
        <v>1.0141629999999999</v>
      </c>
      <c r="Y52" s="46">
        <v>1.004634</v>
      </c>
      <c r="Z52" s="46">
        <v>0.89709700000000003</v>
      </c>
      <c r="AA52" s="46">
        <v>1.470148</v>
      </c>
      <c r="AB52" s="46">
        <v>2.1373549999999999</v>
      </c>
      <c r="AC52" s="46">
        <v>1.361467</v>
      </c>
      <c r="AD52" s="46">
        <v>1.5397019999999999</v>
      </c>
      <c r="AE52" s="46">
        <v>2.3738109999999999</v>
      </c>
      <c r="AF52" s="46">
        <v>0.79247900000000004</v>
      </c>
      <c r="AG52" s="46">
        <v>1.0119910000000001</v>
      </c>
      <c r="AH52" s="46">
        <v>0.83692999999999995</v>
      </c>
      <c r="AI52" s="46">
        <v>0.76466400000000001</v>
      </c>
      <c r="AJ52" s="46">
        <v>0.75534199999999996</v>
      </c>
      <c r="AK52" s="46">
        <v>1.065072</v>
      </c>
      <c r="AL52" s="46">
        <v>0.95985500000000001</v>
      </c>
      <c r="AM52" s="46">
        <v>1.117936</v>
      </c>
      <c r="AN52" s="46">
        <v>0.87687700000000002</v>
      </c>
      <c r="AO52" s="46">
        <v>1.0976649999999999</v>
      </c>
      <c r="AP52" s="46">
        <v>1.1813199999999999</v>
      </c>
      <c r="AQ52" s="46">
        <v>1.063663</v>
      </c>
      <c r="AR52" s="46">
        <v>1.0522670000000001</v>
      </c>
      <c r="AS52" s="46">
        <v>0.65508599999999995</v>
      </c>
      <c r="AT52" s="46">
        <v>0.86702699999999999</v>
      </c>
      <c r="AU52" s="46">
        <v>0.97692699999999999</v>
      </c>
      <c r="AV52" s="46">
        <v>0.97817600000000005</v>
      </c>
      <c r="AW52" s="46">
        <v>0.551485</v>
      </c>
    </row>
    <row r="53" spans="1:49" s="46" customFormat="1" x14ac:dyDescent="0.3">
      <c r="A53" s="46" t="s">
        <v>356</v>
      </c>
      <c r="B53" s="46">
        <v>2.5029119999999998</v>
      </c>
      <c r="C53" s="46">
        <v>2.4413209999999999</v>
      </c>
      <c r="D53" s="46">
        <v>5.0341319999999996</v>
      </c>
      <c r="E53" s="46">
        <v>5.8935269999999997</v>
      </c>
      <c r="F53" s="46">
        <v>3.1073789999999999</v>
      </c>
      <c r="G53" s="46">
        <v>4.4440330000000001</v>
      </c>
      <c r="H53" s="46">
        <v>2.7197930000000001</v>
      </c>
      <c r="I53" s="46">
        <v>3.915219</v>
      </c>
      <c r="J53" s="46">
        <v>3.1042350000000001</v>
      </c>
      <c r="K53" s="46">
        <v>5.4603609999999998</v>
      </c>
      <c r="L53" s="46">
        <v>5.2609719999999998</v>
      </c>
      <c r="M53" s="46">
        <v>3.1214119999999999</v>
      </c>
      <c r="N53" s="46">
        <v>5.8831259999999999</v>
      </c>
      <c r="O53" s="46">
        <v>4.5422539999999998</v>
      </c>
      <c r="P53" s="46">
        <v>4.4267050000000001</v>
      </c>
      <c r="Q53" s="46">
        <v>11.454089</v>
      </c>
      <c r="R53" s="46">
        <v>2.9599229999999999</v>
      </c>
      <c r="S53" s="46">
        <v>9.2581710000000008</v>
      </c>
      <c r="T53" s="46">
        <v>3.2526359999999999</v>
      </c>
      <c r="U53" s="46">
        <v>3.7398289999999998</v>
      </c>
      <c r="V53" s="46">
        <v>4.4441730000000002</v>
      </c>
      <c r="W53" s="46">
        <v>2.2745169999999999</v>
      </c>
      <c r="X53" s="46">
        <v>3.9338669999999998</v>
      </c>
      <c r="Y53" s="46">
        <v>2.438253</v>
      </c>
      <c r="Z53" s="46">
        <v>2.9724439999999999</v>
      </c>
      <c r="AA53" s="46">
        <v>4.8217340000000002</v>
      </c>
      <c r="AB53" s="46">
        <v>5.0997519999999996</v>
      </c>
      <c r="AC53" s="46">
        <v>3.0619010000000002</v>
      </c>
      <c r="AD53" s="46">
        <v>4.6685210000000001</v>
      </c>
      <c r="AE53" s="46">
        <v>2.049569</v>
      </c>
      <c r="AF53" s="46">
        <v>6.9452119999999997</v>
      </c>
      <c r="AG53" s="46">
        <v>5.1682350000000001</v>
      </c>
      <c r="AH53" s="46">
        <v>5.9377509999999996</v>
      </c>
      <c r="AI53" s="46">
        <v>5.8921200000000002</v>
      </c>
      <c r="AJ53" s="46">
        <v>7.1792129999999998</v>
      </c>
      <c r="AK53" s="46">
        <v>2.3719830000000002</v>
      </c>
      <c r="AL53" s="46">
        <v>5.7721039999999997</v>
      </c>
      <c r="AM53" s="46">
        <v>4.3422660000000004</v>
      </c>
      <c r="AN53" s="46">
        <v>3.2351190000000001</v>
      </c>
      <c r="AO53" s="46">
        <v>3.706213</v>
      </c>
      <c r="AP53" s="46">
        <v>2.4676010000000002</v>
      </c>
      <c r="AQ53" s="46">
        <v>3.8503949999999998</v>
      </c>
      <c r="AR53" s="46">
        <v>3.9148320000000001</v>
      </c>
      <c r="AS53" s="46">
        <v>5.705857</v>
      </c>
      <c r="AT53" s="46">
        <v>3.3115389999999998</v>
      </c>
      <c r="AU53" s="46">
        <v>7.8714240000000002</v>
      </c>
      <c r="AV53" s="46">
        <v>3.290346</v>
      </c>
      <c r="AW53" s="46">
        <v>6.920998</v>
      </c>
    </row>
    <row r="54" spans="1:49" s="46" customFormat="1" x14ac:dyDescent="0.3">
      <c r="A54" s="46" t="s">
        <v>86</v>
      </c>
      <c r="B54" s="46">
        <v>0.70270299999999997</v>
      </c>
      <c r="C54" s="46">
        <v>1.770492</v>
      </c>
      <c r="D54" s="46">
        <v>0.81553399999999998</v>
      </c>
      <c r="E54" s="46">
        <v>0.50406499999999999</v>
      </c>
      <c r="F54" s="46">
        <v>1.0129870000000001</v>
      </c>
      <c r="G54" s="46">
        <v>1.5036499999999999</v>
      </c>
      <c r="H54" s="46">
        <v>0.86287599999999998</v>
      </c>
      <c r="I54" s="46">
        <v>2.865672</v>
      </c>
      <c r="J54" s="46">
        <v>1.5652170000000001</v>
      </c>
      <c r="K54" s="46">
        <v>0.55238100000000001</v>
      </c>
      <c r="L54" s="46">
        <v>0.776119</v>
      </c>
      <c r="M54" s="46">
        <v>0.58426999999999996</v>
      </c>
      <c r="N54" s="46">
        <v>1.0707070000000001</v>
      </c>
      <c r="O54" s="46">
        <v>1.229358</v>
      </c>
      <c r="P54" s="46">
        <v>0.72897199999999995</v>
      </c>
      <c r="Q54" s="46">
        <v>0.89763800000000005</v>
      </c>
      <c r="R54" s="46">
        <v>0.89156599999999997</v>
      </c>
      <c r="S54" s="46">
        <v>1.0612239999999999</v>
      </c>
      <c r="T54" s="46">
        <v>1.057471</v>
      </c>
      <c r="U54" s="46">
        <v>0.56179800000000002</v>
      </c>
      <c r="V54" s="46">
        <v>0.88421099999999997</v>
      </c>
      <c r="W54" s="46">
        <v>1.1076919999999999</v>
      </c>
      <c r="X54" s="46">
        <v>1.0561799999999999</v>
      </c>
      <c r="Y54" s="46">
        <v>0.70886099999999996</v>
      </c>
      <c r="Z54" s="46">
        <v>1.0724640000000001</v>
      </c>
      <c r="AA54" s="46">
        <v>0.58715600000000001</v>
      </c>
      <c r="AB54" s="46">
        <v>1.1182799999999999</v>
      </c>
      <c r="AC54" s="46">
        <v>1.1168830000000001</v>
      </c>
      <c r="AD54" s="46">
        <v>0.98550700000000002</v>
      </c>
      <c r="AE54" s="46">
        <v>1.205479</v>
      </c>
      <c r="AF54" s="46">
        <v>1.587302</v>
      </c>
      <c r="AG54" s="46">
        <v>1.36</v>
      </c>
      <c r="AH54" s="46">
        <v>0.65800899999999996</v>
      </c>
      <c r="AI54" s="46">
        <v>1.4012739999999999</v>
      </c>
      <c r="AJ54" s="46">
        <v>0.52054800000000001</v>
      </c>
      <c r="AK54" s="46">
        <v>0.95890399999999998</v>
      </c>
      <c r="AL54" s="46">
        <v>1.168539</v>
      </c>
      <c r="AM54" s="46">
        <v>1.1014489999999999</v>
      </c>
      <c r="AN54" s="46">
        <v>0.93506500000000004</v>
      </c>
      <c r="AO54" s="46">
        <v>0.678261</v>
      </c>
      <c r="AP54" s="46">
        <v>0.66666700000000001</v>
      </c>
      <c r="AQ54" s="46">
        <v>1.0442480000000001</v>
      </c>
      <c r="AR54" s="46">
        <v>0.92173899999999998</v>
      </c>
      <c r="AS54" s="46">
        <v>1.075269</v>
      </c>
      <c r="AT54" s="46">
        <v>0.82352899999999996</v>
      </c>
      <c r="AU54" s="46">
        <v>0.90756300000000001</v>
      </c>
      <c r="AV54" s="46">
        <v>0.57364300000000001</v>
      </c>
      <c r="AW54" s="46">
        <v>0.179592</v>
      </c>
    </row>
    <row r="55" spans="1:49" s="46" customFormat="1" x14ac:dyDescent="0.3">
      <c r="A55" s="46" t="s">
        <v>126</v>
      </c>
      <c r="B55" s="46">
        <v>0.78417599999999998</v>
      </c>
      <c r="C55" s="46">
        <v>0.69225700000000001</v>
      </c>
      <c r="D55" s="46">
        <v>0.69335199999999997</v>
      </c>
      <c r="E55" s="46">
        <v>0.635791</v>
      </c>
      <c r="F55" s="46">
        <v>0.71980599999999995</v>
      </c>
      <c r="G55" s="46">
        <v>0.762687</v>
      </c>
      <c r="H55" s="46">
        <v>0.71225400000000005</v>
      </c>
      <c r="I55" s="46">
        <v>0.801346</v>
      </c>
      <c r="J55" s="46">
        <v>0.84309400000000001</v>
      </c>
      <c r="K55" s="46">
        <v>0.64683599999999997</v>
      </c>
      <c r="L55" s="46">
        <v>0.63113900000000001</v>
      </c>
      <c r="M55" s="46">
        <v>0.66312199999999999</v>
      </c>
      <c r="N55" s="46">
        <v>0.63860799999999995</v>
      </c>
      <c r="O55" s="46">
        <v>0.73909599999999998</v>
      </c>
      <c r="P55" s="46">
        <v>0.59833199999999997</v>
      </c>
      <c r="Q55" s="46">
        <v>0.84378299999999995</v>
      </c>
      <c r="R55" s="46">
        <v>0.83191700000000002</v>
      </c>
      <c r="S55" s="46">
        <v>0.65987399999999996</v>
      </c>
      <c r="T55" s="46">
        <v>0.45599499999999998</v>
      </c>
      <c r="U55" s="46">
        <v>0.67428600000000005</v>
      </c>
      <c r="V55" s="46">
        <v>0.69912399999999997</v>
      </c>
      <c r="W55" s="46">
        <v>0.66412599999999999</v>
      </c>
      <c r="X55" s="46">
        <v>0.73179499999999997</v>
      </c>
      <c r="Y55" s="46">
        <v>0.76553899999999997</v>
      </c>
      <c r="Z55" s="46">
        <v>0.79042699999999999</v>
      </c>
      <c r="AA55" s="46">
        <v>0.62986900000000001</v>
      </c>
      <c r="AB55" s="46">
        <v>0.60333599999999998</v>
      </c>
      <c r="AC55" s="46">
        <v>0.67201200000000005</v>
      </c>
      <c r="AD55" s="46">
        <v>0.597603</v>
      </c>
      <c r="AE55" s="46">
        <v>0.56372299999999997</v>
      </c>
      <c r="AF55" s="46">
        <v>0.73187100000000005</v>
      </c>
      <c r="AG55" s="46">
        <v>0.77311099999999999</v>
      </c>
      <c r="AH55" s="46">
        <v>0.91275399999999995</v>
      </c>
      <c r="AI55" s="46">
        <v>0.62490000000000001</v>
      </c>
      <c r="AJ55" s="46">
        <v>0.64546599999999998</v>
      </c>
      <c r="AK55" s="46">
        <v>0.52926899999999999</v>
      </c>
      <c r="AL55" s="46">
        <v>0.66995800000000005</v>
      </c>
      <c r="AM55" s="46">
        <v>0.72455700000000001</v>
      </c>
      <c r="AN55" s="46">
        <v>0.53474500000000003</v>
      </c>
      <c r="AO55" s="46">
        <v>0.666404</v>
      </c>
      <c r="AP55" s="46">
        <v>0.68172299999999997</v>
      </c>
      <c r="AQ55" s="46">
        <v>0.672767</v>
      </c>
      <c r="AR55" s="46">
        <v>0.67688199999999998</v>
      </c>
      <c r="AS55" s="46">
        <v>0.68845400000000001</v>
      </c>
      <c r="AT55" s="46">
        <v>0.62616499999999997</v>
      </c>
      <c r="AU55" s="46">
        <v>0.77435399999999999</v>
      </c>
      <c r="AV55" s="46">
        <v>0.59278399999999998</v>
      </c>
      <c r="AW55" s="46">
        <v>0.83968600000000004</v>
      </c>
    </row>
    <row r="56" spans="1:49" s="46" customFormat="1" x14ac:dyDescent="0.3">
      <c r="A56" s="46" t="s">
        <v>127</v>
      </c>
      <c r="B56" s="46">
        <v>10.760159</v>
      </c>
      <c r="C56" s="46">
        <v>13.797993</v>
      </c>
      <c r="D56" s="46">
        <v>13.086907999999999</v>
      </c>
      <c r="E56" s="46">
        <v>13.835594</v>
      </c>
      <c r="F56" s="46">
        <v>11.334284999999999</v>
      </c>
      <c r="G56" s="46">
        <v>11.139744</v>
      </c>
      <c r="H56" s="46">
        <v>7.3538699999999997</v>
      </c>
      <c r="I56" s="46">
        <v>12.157895</v>
      </c>
      <c r="J56" s="46">
        <v>16.174399999999999</v>
      </c>
      <c r="K56" s="46">
        <v>11.882147</v>
      </c>
      <c r="L56" s="46">
        <v>8.7855640000000008</v>
      </c>
      <c r="M56" s="46">
        <v>11.885509000000001</v>
      </c>
      <c r="N56" s="46">
        <v>10.314279000000001</v>
      </c>
      <c r="O56" s="46">
        <v>10.426847</v>
      </c>
      <c r="P56" s="46">
        <v>17.848884000000002</v>
      </c>
      <c r="Q56" s="46">
        <v>10.691082</v>
      </c>
      <c r="R56" s="46">
        <v>10.63791</v>
      </c>
      <c r="S56" s="46">
        <v>10.99568</v>
      </c>
      <c r="T56" s="46">
        <v>6.8268259999999996</v>
      </c>
      <c r="U56" s="46">
        <v>6.9923710000000003</v>
      </c>
      <c r="V56" s="46">
        <v>6.4649029999999996</v>
      </c>
      <c r="W56" s="46">
        <v>6.5044969999999998</v>
      </c>
      <c r="X56" s="46">
        <v>9.9545890000000004</v>
      </c>
      <c r="Y56" s="46">
        <v>7.6735530000000001</v>
      </c>
      <c r="Z56" s="46">
        <v>7.1811959999999999</v>
      </c>
      <c r="AA56" s="46">
        <v>5.745241</v>
      </c>
      <c r="AB56" s="46">
        <v>6.6338090000000003</v>
      </c>
      <c r="AC56" s="46">
        <v>7.3587530000000001</v>
      </c>
      <c r="AD56" s="46">
        <v>5.0846340000000003</v>
      </c>
      <c r="AE56" s="46">
        <v>5.1489739999999999</v>
      </c>
      <c r="AF56" s="46">
        <v>7.8073509999999997</v>
      </c>
      <c r="AG56" s="46">
        <v>5.0975239999999999</v>
      </c>
      <c r="AH56" s="46">
        <v>9.5445320000000002</v>
      </c>
      <c r="AI56" s="46">
        <v>11.365239000000001</v>
      </c>
      <c r="AJ56" s="46">
        <v>9.5957150000000002</v>
      </c>
      <c r="AK56" s="46">
        <v>6.2067779999999999</v>
      </c>
      <c r="AL56" s="46">
        <v>9.4452409999999993</v>
      </c>
      <c r="AM56" s="46">
        <v>9.0302570000000006</v>
      </c>
      <c r="AN56" s="46">
        <v>8.8565439999999995</v>
      </c>
      <c r="AO56" s="46">
        <v>8.658353</v>
      </c>
      <c r="AP56" s="46">
        <v>13.745467</v>
      </c>
      <c r="AQ56" s="46">
        <v>9.7890789999999992</v>
      </c>
      <c r="AR56" s="46">
        <v>12.022862999999999</v>
      </c>
      <c r="AS56" s="46">
        <v>11.682325000000001</v>
      </c>
      <c r="AT56" s="46">
        <v>15.802277999999999</v>
      </c>
      <c r="AU56" s="46">
        <v>11.942240999999999</v>
      </c>
      <c r="AV56" s="46">
        <v>8.9065080000000005</v>
      </c>
      <c r="AW56" s="46">
        <v>12.479001</v>
      </c>
    </row>
    <row r="57" spans="1:49" s="46" customFormat="1" x14ac:dyDescent="0.3">
      <c r="A57" s="46" t="s">
        <v>128</v>
      </c>
      <c r="B57" s="46">
        <v>39</v>
      </c>
      <c r="C57" s="46">
        <v>43</v>
      </c>
      <c r="D57" s="46">
        <v>41</v>
      </c>
      <c r="E57" s="46">
        <v>42</v>
      </c>
      <c r="F57" s="46">
        <v>43</v>
      </c>
      <c r="G57" s="46">
        <v>37</v>
      </c>
      <c r="H57" s="46">
        <v>39</v>
      </c>
      <c r="I57" s="46">
        <v>35</v>
      </c>
      <c r="J57" s="46">
        <v>33</v>
      </c>
      <c r="K57" s="46">
        <v>46</v>
      </c>
      <c r="L57" s="46">
        <v>43</v>
      </c>
      <c r="M57" s="46">
        <v>41</v>
      </c>
      <c r="N57" s="46">
        <v>43</v>
      </c>
      <c r="O57" s="46">
        <v>37</v>
      </c>
      <c r="P57" s="46">
        <v>47</v>
      </c>
      <c r="Q57" s="46">
        <v>33</v>
      </c>
      <c r="R57" s="46">
        <v>34</v>
      </c>
      <c r="S57" s="46">
        <v>42</v>
      </c>
      <c r="T57" s="46">
        <v>51</v>
      </c>
      <c r="U57" s="46">
        <v>44</v>
      </c>
      <c r="V57" s="46">
        <v>39</v>
      </c>
      <c r="W57" s="46">
        <v>43</v>
      </c>
      <c r="X57" s="46">
        <v>40</v>
      </c>
      <c r="Y57" s="46">
        <v>38</v>
      </c>
      <c r="Z57" s="46">
        <v>36</v>
      </c>
      <c r="AA57" s="46">
        <v>42</v>
      </c>
      <c r="AB57" s="46">
        <v>46</v>
      </c>
      <c r="AC57" s="46">
        <v>43</v>
      </c>
      <c r="AD57" s="46">
        <v>46</v>
      </c>
      <c r="AE57" s="46">
        <v>55</v>
      </c>
      <c r="AF57" s="46">
        <v>37</v>
      </c>
      <c r="AG57" s="46">
        <v>34</v>
      </c>
      <c r="AH57" s="46">
        <v>29</v>
      </c>
      <c r="AI57" s="46">
        <v>40</v>
      </c>
      <c r="AJ57" s="46">
        <v>44</v>
      </c>
      <c r="AK57" s="46">
        <v>46</v>
      </c>
      <c r="AL57" s="46">
        <v>44</v>
      </c>
      <c r="AM57" s="46">
        <v>37</v>
      </c>
      <c r="AN57" s="46">
        <v>45</v>
      </c>
      <c r="AO57" s="46">
        <v>43</v>
      </c>
      <c r="AP57" s="46">
        <v>43</v>
      </c>
      <c r="AQ57" s="46">
        <v>41</v>
      </c>
      <c r="AR57" s="46">
        <v>41</v>
      </c>
      <c r="AS57" s="46">
        <v>43</v>
      </c>
      <c r="AT57" s="46">
        <v>47</v>
      </c>
      <c r="AU57" s="46">
        <v>38</v>
      </c>
      <c r="AV57" s="46">
        <v>40</v>
      </c>
      <c r="AW57" s="46">
        <v>33</v>
      </c>
    </row>
    <row r="58" spans="1:49" s="46" customFormat="1" x14ac:dyDescent="0.3">
      <c r="A58" s="46" t="s">
        <v>129</v>
      </c>
      <c r="B58" s="46">
        <v>77</v>
      </c>
      <c r="C58" s="46">
        <v>125</v>
      </c>
      <c r="D58" s="46">
        <v>126</v>
      </c>
      <c r="E58" s="46">
        <v>134</v>
      </c>
      <c r="F58" s="46">
        <v>108</v>
      </c>
      <c r="G58" s="46">
        <v>130</v>
      </c>
      <c r="H58" s="46">
        <v>96</v>
      </c>
      <c r="I58" s="46">
        <v>85</v>
      </c>
      <c r="J58" s="46">
        <v>121</v>
      </c>
      <c r="K58" s="46">
        <v>121</v>
      </c>
      <c r="L58" s="46">
        <v>128</v>
      </c>
      <c r="M58" s="46">
        <v>133</v>
      </c>
      <c r="N58" s="46">
        <v>136</v>
      </c>
      <c r="O58" s="46">
        <v>123</v>
      </c>
      <c r="P58" s="46">
        <v>148</v>
      </c>
      <c r="Q58" s="46">
        <v>113</v>
      </c>
      <c r="R58" s="46">
        <v>103</v>
      </c>
      <c r="S58" s="46">
        <v>148</v>
      </c>
      <c r="T58" s="46">
        <v>137</v>
      </c>
      <c r="U58" s="46">
        <v>125</v>
      </c>
      <c r="V58" s="46">
        <v>111</v>
      </c>
      <c r="W58" s="46">
        <v>126</v>
      </c>
      <c r="X58" s="46">
        <v>118</v>
      </c>
      <c r="Y58" s="46">
        <v>107</v>
      </c>
      <c r="Z58" s="46">
        <v>111</v>
      </c>
      <c r="AA58" s="46">
        <v>119</v>
      </c>
      <c r="AB58" s="46">
        <v>137</v>
      </c>
      <c r="AC58" s="46">
        <v>118</v>
      </c>
      <c r="AD58" s="46">
        <v>122</v>
      </c>
      <c r="AE58" s="46">
        <v>126</v>
      </c>
      <c r="AF58" s="46">
        <v>114</v>
      </c>
      <c r="AG58" s="46">
        <v>86</v>
      </c>
      <c r="AH58" s="46">
        <v>77</v>
      </c>
      <c r="AI58" s="46">
        <v>136</v>
      </c>
      <c r="AJ58" s="46">
        <v>148</v>
      </c>
      <c r="AK58" s="46">
        <v>102</v>
      </c>
      <c r="AL58" s="46">
        <v>132</v>
      </c>
      <c r="AM58" s="46">
        <v>111</v>
      </c>
      <c r="AN58" s="46">
        <v>130</v>
      </c>
      <c r="AO58" s="46">
        <v>97</v>
      </c>
      <c r="AP58" s="46">
        <v>128</v>
      </c>
      <c r="AQ58" s="46">
        <v>119</v>
      </c>
      <c r="AR58" s="46">
        <v>141</v>
      </c>
      <c r="AS58" s="46">
        <v>130</v>
      </c>
      <c r="AT58" s="46">
        <v>138</v>
      </c>
      <c r="AU58" s="46">
        <v>114</v>
      </c>
      <c r="AV58" s="46">
        <v>114</v>
      </c>
      <c r="AW58" s="46">
        <v>76</v>
      </c>
    </row>
    <row r="59" spans="1:49" s="46" customFormat="1" x14ac:dyDescent="0.3">
      <c r="A59" s="46" t="s">
        <v>130</v>
      </c>
      <c r="B59" s="46">
        <v>0.862182</v>
      </c>
      <c r="C59" s="46">
        <v>0.87958700000000001</v>
      </c>
      <c r="D59" s="46">
        <v>0.87948400000000004</v>
      </c>
      <c r="E59" s="46">
        <v>0.90926700000000005</v>
      </c>
      <c r="F59" s="46">
        <v>0.89177399999999996</v>
      </c>
      <c r="G59" s="46">
        <v>0.89394300000000004</v>
      </c>
      <c r="H59" s="46">
        <v>0.82992299999999997</v>
      </c>
      <c r="I59" s="46">
        <v>0.88715100000000002</v>
      </c>
      <c r="J59" s="46">
        <v>0.92527599999999999</v>
      </c>
      <c r="K59" s="46">
        <v>0.85282500000000006</v>
      </c>
      <c r="L59" s="46">
        <v>0.848275</v>
      </c>
      <c r="M59" s="46">
        <v>0.88541199999999998</v>
      </c>
      <c r="N59" s="46">
        <v>0.89716600000000002</v>
      </c>
      <c r="O59" s="46">
        <v>0.87993699999999997</v>
      </c>
      <c r="P59" s="46">
        <v>0.86446900000000004</v>
      </c>
      <c r="Q59" s="46">
        <v>0.91772399999999998</v>
      </c>
      <c r="R59" s="46">
        <v>0.90515999999999996</v>
      </c>
      <c r="S59" s="46">
        <v>0.89597300000000002</v>
      </c>
      <c r="T59" s="46">
        <v>0.75947699999999996</v>
      </c>
      <c r="U59" s="46">
        <v>0.87399899999999997</v>
      </c>
      <c r="V59" s="46">
        <v>0.86293600000000004</v>
      </c>
      <c r="W59" s="46">
        <v>0.85974700000000004</v>
      </c>
      <c r="X59" s="46">
        <v>0.90404799999999996</v>
      </c>
      <c r="Y59" s="46">
        <v>0.88930799999999999</v>
      </c>
      <c r="Z59" s="46">
        <v>0.88970400000000005</v>
      </c>
      <c r="AA59" s="46">
        <v>0.80357599999999996</v>
      </c>
      <c r="AB59" s="46">
        <v>0.85737399999999997</v>
      </c>
      <c r="AC59" s="46">
        <v>0.87038499999999996</v>
      </c>
      <c r="AD59" s="46">
        <v>0.81930700000000001</v>
      </c>
      <c r="AE59" s="46">
        <v>0.821411</v>
      </c>
      <c r="AF59" s="46">
        <v>0.88914099999999996</v>
      </c>
      <c r="AG59" s="46">
        <v>0.76963499999999996</v>
      </c>
      <c r="AH59" s="46">
        <v>0.92164500000000005</v>
      </c>
      <c r="AI59" s="46">
        <v>0.84305600000000003</v>
      </c>
      <c r="AJ59" s="46">
        <v>0.86884399999999995</v>
      </c>
      <c r="AK59" s="46">
        <v>0.74342200000000003</v>
      </c>
      <c r="AL59" s="46">
        <v>0.87537399999999999</v>
      </c>
      <c r="AM59" s="46">
        <v>0.87461199999999995</v>
      </c>
      <c r="AN59" s="46">
        <v>0.80325800000000003</v>
      </c>
      <c r="AO59" s="46">
        <v>0.74961900000000004</v>
      </c>
      <c r="AP59" s="46">
        <v>0.88448099999999996</v>
      </c>
      <c r="AQ59" s="46">
        <v>0.89712400000000003</v>
      </c>
      <c r="AR59" s="46">
        <v>0.87634299999999998</v>
      </c>
      <c r="AS59" s="46">
        <v>0.88915599999999995</v>
      </c>
      <c r="AT59" s="46">
        <v>0.85923000000000005</v>
      </c>
      <c r="AU59" s="46">
        <v>0.89437199999999994</v>
      </c>
      <c r="AV59" s="46">
        <v>0.772455</v>
      </c>
      <c r="AW59" s="46">
        <v>0.92510700000000001</v>
      </c>
    </row>
    <row r="60" spans="1:49" ht="25.8" x14ac:dyDescent="0.5">
      <c r="A60" s="3" t="s">
        <v>99</v>
      </c>
      <c r="B60" t="str">
        <f t="shared" ref="B60:AW60" si="12">B13</f>
        <v>DMSO</v>
      </c>
      <c r="C60" t="str">
        <f t="shared" ca="1" si="12"/>
        <v>5,5'-Diphenylhydantoin (4)</v>
      </c>
      <c r="D60" t="str">
        <f t="shared" ca="1" si="12"/>
        <v>5,5'-Diphenylhydantoin (4)</v>
      </c>
      <c r="E60" t="str">
        <f t="shared" ca="1" si="12"/>
        <v>5,5'-Diphenylhydantoin (4)</v>
      </c>
      <c r="F60" t="str">
        <f t="shared" ca="1" si="12"/>
        <v>5,5'-Diphenylhydantoin (4)</v>
      </c>
      <c r="G60" t="str">
        <f t="shared" ca="1" si="12"/>
        <v>5,5'-Diphenylhydantoin (4)</v>
      </c>
      <c r="H60" t="str">
        <f t="shared" ca="1" si="12"/>
        <v>5,5'-Diphenylhydantoin (4)</v>
      </c>
      <c r="I60" t="str">
        <f t="shared" ca="1" si="12"/>
        <v>5,5'-Diphenylhydantoin (4)</v>
      </c>
      <c r="J60" t="str">
        <f t="shared" si="12"/>
        <v>DMSO</v>
      </c>
      <c r="K60" t="str">
        <f t="shared" ca="1" si="12"/>
        <v>6-PPD</v>
      </c>
      <c r="L60" t="str">
        <f t="shared" ca="1" si="12"/>
        <v>6-PPD</v>
      </c>
      <c r="M60" t="str">
        <f t="shared" ca="1" si="12"/>
        <v>6-PPD</v>
      </c>
      <c r="N60" t="str">
        <f t="shared" ca="1" si="12"/>
        <v>6-PPD</v>
      </c>
      <c r="O60" t="str">
        <f t="shared" ca="1" si="12"/>
        <v>6-PPD</v>
      </c>
      <c r="P60" t="str">
        <f t="shared" ca="1" si="12"/>
        <v>6-PPD</v>
      </c>
      <c r="Q60" t="str">
        <f t="shared" ca="1" si="12"/>
        <v>6-PPD</v>
      </c>
      <c r="R60" t="str">
        <f t="shared" si="12"/>
        <v>DMSO</v>
      </c>
      <c r="S60" t="str">
        <f t="shared" ca="1" si="12"/>
        <v>6-PPD Quinone</v>
      </c>
      <c r="T60" t="str">
        <f t="shared" ca="1" si="12"/>
        <v>6-PPD Quinone</v>
      </c>
      <c r="U60" t="str">
        <f t="shared" ca="1" si="12"/>
        <v>6-PPD Quinone</v>
      </c>
      <c r="V60" t="str">
        <f t="shared" ca="1" si="12"/>
        <v>6-PPD Quinone</v>
      </c>
      <c r="W60" t="str">
        <f t="shared" ca="1" si="12"/>
        <v>6-PPD Quinone</v>
      </c>
      <c r="X60" t="str">
        <f t="shared" ca="1" si="12"/>
        <v>6-PPD Quinone</v>
      </c>
      <c r="Y60" t="str">
        <f t="shared" ca="1" si="12"/>
        <v>6-PPD Quinone</v>
      </c>
      <c r="Z60" t="str">
        <f t="shared" si="12"/>
        <v>PICRO</v>
      </c>
      <c r="AA60" t="str">
        <f t="shared" ca="1" si="12"/>
        <v>Maneb (38)</v>
      </c>
      <c r="AB60" t="str">
        <f t="shared" ca="1" si="12"/>
        <v>Maneb (38)</v>
      </c>
      <c r="AC60" t="str">
        <f t="shared" ca="1" si="12"/>
        <v>Maneb (38)</v>
      </c>
      <c r="AD60" t="str">
        <f t="shared" ca="1" si="12"/>
        <v>Maneb (38)</v>
      </c>
      <c r="AE60" t="str">
        <f t="shared" ca="1" si="12"/>
        <v>Maneb (38)</v>
      </c>
      <c r="AF60" t="str">
        <f t="shared" ca="1" si="12"/>
        <v>Maneb (38)</v>
      </c>
      <c r="AG60" t="str">
        <f t="shared" ca="1" si="12"/>
        <v>Maneb (38)</v>
      </c>
      <c r="AH60" t="str">
        <f t="shared" si="12"/>
        <v>TTX</v>
      </c>
      <c r="AI60" t="str">
        <f t="shared" ca="1" si="12"/>
        <v>Caffeine (18)</v>
      </c>
      <c r="AJ60" t="str">
        <f t="shared" ca="1" si="12"/>
        <v>Caffeine (18)</v>
      </c>
      <c r="AK60" t="str">
        <f t="shared" ca="1" si="12"/>
        <v>Caffeine (18)</v>
      </c>
      <c r="AL60" t="str">
        <f t="shared" ca="1" si="12"/>
        <v>Caffeine (18)</v>
      </c>
      <c r="AM60" t="str">
        <f t="shared" ca="1" si="12"/>
        <v>Caffeine (18)</v>
      </c>
      <c r="AN60" t="str">
        <f t="shared" ca="1" si="12"/>
        <v>Caffeine (18)</v>
      </c>
      <c r="AO60" t="str">
        <f t="shared" ca="1" si="12"/>
        <v>Caffeine (18)</v>
      </c>
      <c r="AP60" t="str">
        <f t="shared" si="12"/>
        <v>Media</v>
      </c>
      <c r="AQ60" t="str">
        <f t="shared" ca="1" si="12"/>
        <v>Dexamethasone (17)</v>
      </c>
      <c r="AR60" t="str">
        <f t="shared" ca="1" si="12"/>
        <v>Dexamethasone (17)</v>
      </c>
      <c r="AS60" t="str">
        <f t="shared" ca="1" si="12"/>
        <v>Dexamethasone (17)</v>
      </c>
      <c r="AT60" t="str">
        <f t="shared" ca="1" si="12"/>
        <v>Dexamethasone (17)</v>
      </c>
      <c r="AU60" t="str">
        <f t="shared" ca="1" si="12"/>
        <v>Dexamethasone (17)</v>
      </c>
      <c r="AV60" t="str">
        <f t="shared" ca="1" si="12"/>
        <v>Dexamethasone (17)</v>
      </c>
      <c r="AW60" t="str">
        <f t="shared" ca="1" si="12"/>
        <v>Dexamethasone (17)</v>
      </c>
    </row>
    <row r="61" spans="1:49" x14ac:dyDescent="0.3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  <c r="O61" t="s">
        <v>14</v>
      </c>
      <c r="P61" t="s">
        <v>15</v>
      </c>
      <c r="Q61" t="s">
        <v>16</v>
      </c>
      <c r="R61" t="s">
        <v>17</v>
      </c>
      <c r="S61" t="s">
        <v>18</v>
      </c>
      <c r="T61" t="s">
        <v>19</v>
      </c>
      <c r="U61" t="s">
        <v>20</v>
      </c>
      <c r="V61" t="s">
        <v>21</v>
      </c>
      <c r="W61" t="s">
        <v>22</v>
      </c>
      <c r="X61" t="s">
        <v>23</v>
      </c>
      <c r="Y61" t="s">
        <v>24</v>
      </c>
      <c r="Z61" t="s">
        <v>25</v>
      </c>
      <c r="AA61" t="s">
        <v>26</v>
      </c>
      <c r="AB61" t="s">
        <v>27</v>
      </c>
      <c r="AC61" t="s">
        <v>28</v>
      </c>
      <c r="AD61" t="s">
        <v>29</v>
      </c>
      <c r="AE61" t="s">
        <v>30</v>
      </c>
      <c r="AF61" t="s">
        <v>31</v>
      </c>
      <c r="AG61" t="s">
        <v>32</v>
      </c>
      <c r="AH61" t="s">
        <v>33</v>
      </c>
      <c r="AI61" t="s">
        <v>34</v>
      </c>
      <c r="AJ61" t="s">
        <v>35</v>
      </c>
      <c r="AK61" t="s">
        <v>36</v>
      </c>
      <c r="AL61" t="s">
        <v>37</v>
      </c>
      <c r="AM61" t="s">
        <v>38</v>
      </c>
      <c r="AN61" t="s">
        <v>39</v>
      </c>
      <c r="AO61" t="s">
        <v>40</v>
      </c>
      <c r="AP61" t="s">
        <v>41</v>
      </c>
      <c r="AQ61" t="s">
        <v>42</v>
      </c>
      <c r="AR61" t="s">
        <v>43</v>
      </c>
      <c r="AS61" t="s">
        <v>44</v>
      </c>
      <c r="AT61" t="s">
        <v>45</v>
      </c>
      <c r="AU61" t="s">
        <v>46</v>
      </c>
      <c r="AV61" t="s">
        <v>47</v>
      </c>
      <c r="AW61" t="s">
        <v>48</v>
      </c>
    </row>
    <row r="62" spans="1:49" x14ac:dyDescent="0.3">
      <c r="A62" t="s">
        <v>49</v>
      </c>
      <c r="B62" t="str">
        <f t="shared" ref="B62:AW62" si="13">B15</f>
        <v>Control</v>
      </c>
      <c r="C62" s="28">
        <f t="shared" ca="1" si="13"/>
        <v>1</v>
      </c>
      <c r="D62" s="28">
        <f t="shared" ca="1" si="13"/>
        <v>3</v>
      </c>
      <c r="E62" s="28">
        <f t="shared" ca="1" si="13"/>
        <v>10</v>
      </c>
      <c r="F62" s="28">
        <f t="shared" ca="1" si="13"/>
        <v>30</v>
      </c>
      <c r="G62" s="28">
        <f t="shared" ca="1" si="13"/>
        <v>100</v>
      </c>
      <c r="H62" s="28">
        <f t="shared" ca="1" si="13"/>
        <v>300</v>
      </c>
      <c r="I62" s="28">
        <f t="shared" ca="1" si="13"/>
        <v>1000</v>
      </c>
      <c r="J62" t="str">
        <f t="shared" si="13"/>
        <v>Control</v>
      </c>
      <c r="K62" s="28">
        <f t="shared" ca="1" si="13"/>
        <v>0.03</v>
      </c>
      <c r="L62" s="28">
        <f t="shared" ca="1" si="13"/>
        <v>0.1</v>
      </c>
      <c r="M62" s="28">
        <f t="shared" ca="1" si="13"/>
        <v>0.3</v>
      </c>
      <c r="N62" s="28">
        <f t="shared" ca="1" si="13"/>
        <v>1</v>
      </c>
      <c r="O62" s="28">
        <f t="shared" ca="1" si="13"/>
        <v>3</v>
      </c>
      <c r="P62" s="28">
        <f t="shared" ca="1" si="13"/>
        <v>10</v>
      </c>
      <c r="Q62" s="28">
        <f t="shared" ca="1" si="13"/>
        <v>30</v>
      </c>
      <c r="R62" t="str">
        <f t="shared" si="13"/>
        <v>Control</v>
      </c>
      <c r="S62" s="28">
        <f t="shared" ca="1" si="13"/>
        <v>8.8812923118171475E-3</v>
      </c>
      <c r="T62" s="28">
        <f t="shared" ca="1" si="13"/>
        <v>2.960430770605716E-2</v>
      </c>
      <c r="U62" s="28">
        <f t="shared" ca="1" si="13"/>
        <v>8.8812923118171488E-2</v>
      </c>
      <c r="V62" s="28">
        <f t="shared" ca="1" si="13"/>
        <v>0.29604307706057159</v>
      </c>
      <c r="W62" s="28">
        <f t="shared" ca="1" si="13"/>
        <v>0.88812923118171472</v>
      </c>
      <c r="X62" s="28">
        <f t="shared" ca="1" si="13"/>
        <v>2.9604307706057158</v>
      </c>
      <c r="Y62" s="28">
        <f t="shared" ca="1" si="13"/>
        <v>8.8812923118171465</v>
      </c>
      <c r="Z62">
        <f t="shared" si="13"/>
        <v>1</v>
      </c>
      <c r="AA62">
        <f t="shared" ca="1" si="13"/>
        <v>9.9999999999999985E-3</v>
      </c>
      <c r="AB62">
        <f t="shared" ca="1" si="13"/>
        <v>0.03</v>
      </c>
      <c r="AC62">
        <f t="shared" ca="1" si="13"/>
        <v>0.1</v>
      </c>
      <c r="AD62">
        <f t="shared" ca="1" si="13"/>
        <v>0.3</v>
      </c>
      <c r="AE62">
        <f t="shared" ca="1" si="13"/>
        <v>1</v>
      </c>
      <c r="AF62">
        <f t="shared" ca="1" si="13"/>
        <v>3</v>
      </c>
      <c r="AG62">
        <f t="shared" ca="1" si="13"/>
        <v>10</v>
      </c>
      <c r="AH62">
        <f t="shared" si="13"/>
        <v>25</v>
      </c>
      <c r="AI62" s="28">
        <f t="shared" ca="1" si="13"/>
        <v>0.1</v>
      </c>
      <c r="AJ62" s="28">
        <f t="shared" ca="1" si="13"/>
        <v>0.3</v>
      </c>
      <c r="AK62" s="28">
        <f t="shared" ca="1" si="13"/>
        <v>1</v>
      </c>
      <c r="AL62" s="28">
        <f t="shared" ca="1" si="13"/>
        <v>3</v>
      </c>
      <c r="AM62" s="28">
        <f t="shared" ca="1" si="13"/>
        <v>10</v>
      </c>
      <c r="AN62" s="28">
        <f t="shared" ca="1" si="13"/>
        <v>30</v>
      </c>
      <c r="AO62" s="28">
        <f t="shared" ca="1" si="13"/>
        <v>100</v>
      </c>
      <c r="AP62">
        <f t="shared" si="13"/>
        <v>0</v>
      </c>
      <c r="AQ62" s="28">
        <f t="shared" ca="1" si="13"/>
        <v>0.1</v>
      </c>
      <c r="AR62" s="28">
        <f t="shared" ca="1" si="13"/>
        <v>0.3</v>
      </c>
      <c r="AS62" s="28">
        <f t="shared" ca="1" si="13"/>
        <v>1</v>
      </c>
      <c r="AT62" s="28">
        <f t="shared" ca="1" si="13"/>
        <v>3</v>
      </c>
      <c r="AU62" s="28">
        <f t="shared" ca="1" si="13"/>
        <v>10</v>
      </c>
      <c r="AV62" s="28">
        <f t="shared" ca="1" si="13"/>
        <v>30</v>
      </c>
      <c r="AW62" s="28">
        <f t="shared" ca="1" si="13"/>
        <v>100</v>
      </c>
    </row>
    <row r="63" spans="1:49" s="46" customFormat="1" x14ac:dyDescent="0.3">
      <c r="A63" s="46" t="s">
        <v>50</v>
      </c>
      <c r="B63" s="46">
        <v>81542</v>
      </c>
      <c r="C63" s="46">
        <v>52987</v>
      </c>
      <c r="D63" s="46">
        <v>57707</v>
      </c>
      <c r="E63" s="46">
        <v>12475</v>
      </c>
      <c r="F63" s="46">
        <v>5001</v>
      </c>
      <c r="G63" s="46">
        <v>730</v>
      </c>
      <c r="H63" s="46">
        <v>2</v>
      </c>
      <c r="I63" s="46">
        <v>1</v>
      </c>
      <c r="J63" s="46">
        <v>45838</v>
      </c>
      <c r="K63" s="46">
        <v>1951</v>
      </c>
      <c r="L63" s="46">
        <v>593</v>
      </c>
      <c r="M63" s="46">
        <v>9925</v>
      </c>
      <c r="N63" s="46">
        <v>5168</v>
      </c>
      <c r="O63" s="46">
        <v>2579</v>
      </c>
      <c r="P63" s="46">
        <v>6</v>
      </c>
      <c r="Q63" s="46">
        <v>0</v>
      </c>
      <c r="R63" s="46">
        <v>10646</v>
      </c>
      <c r="S63" s="46">
        <v>1157</v>
      </c>
      <c r="T63" s="46">
        <v>4466</v>
      </c>
      <c r="U63" s="46">
        <v>2734</v>
      </c>
      <c r="V63" s="46">
        <v>3665</v>
      </c>
      <c r="W63" s="46">
        <v>7164</v>
      </c>
      <c r="X63" s="46">
        <v>3133</v>
      </c>
      <c r="Y63" s="46">
        <v>9468</v>
      </c>
      <c r="Z63" s="46">
        <v>24098</v>
      </c>
      <c r="AA63" s="46">
        <v>2712</v>
      </c>
      <c r="AB63" s="46">
        <v>4520</v>
      </c>
      <c r="AC63" s="46">
        <v>6509</v>
      </c>
      <c r="AD63" s="46">
        <v>3035</v>
      </c>
      <c r="AE63" s="46">
        <v>13680</v>
      </c>
      <c r="AF63" s="46">
        <v>1145</v>
      </c>
      <c r="AG63" s="46">
        <v>5819</v>
      </c>
      <c r="AH63" s="46">
        <v>1</v>
      </c>
      <c r="AI63" s="46">
        <v>1898</v>
      </c>
      <c r="AJ63" s="46">
        <v>1131</v>
      </c>
      <c r="AK63" s="46">
        <v>8083</v>
      </c>
      <c r="AL63" s="46">
        <v>2379</v>
      </c>
      <c r="AM63" s="46">
        <v>3491</v>
      </c>
      <c r="AN63" s="46">
        <v>13373</v>
      </c>
      <c r="AO63" s="46">
        <v>14146</v>
      </c>
      <c r="AP63" s="46">
        <v>68301</v>
      </c>
      <c r="AQ63" s="46">
        <v>24688</v>
      </c>
      <c r="AR63" s="46">
        <v>18472</v>
      </c>
      <c r="AS63" s="46">
        <v>17685</v>
      </c>
      <c r="AT63" s="46">
        <v>35247</v>
      </c>
      <c r="AU63" s="46">
        <v>1233</v>
      </c>
      <c r="AV63" s="46">
        <v>3079</v>
      </c>
      <c r="AW63" s="46">
        <v>103</v>
      </c>
    </row>
    <row r="64" spans="1:49" s="46" customFormat="1" x14ac:dyDescent="0.3">
      <c r="A64" s="46" t="s">
        <v>51</v>
      </c>
      <c r="B64" s="46">
        <v>2.1234899999999999</v>
      </c>
      <c r="C64" s="46">
        <v>1.3798699999999999</v>
      </c>
      <c r="D64" s="46">
        <v>1.502786</v>
      </c>
      <c r="E64" s="46">
        <v>0.32486999999999999</v>
      </c>
      <c r="F64" s="46">
        <v>0.13023399999999999</v>
      </c>
      <c r="G64" s="46">
        <v>1.9009999999999999E-2</v>
      </c>
      <c r="H64" s="47">
        <v>5.1999999999999997E-5</v>
      </c>
      <c r="I64" s="47">
        <v>2.5999999999999998E-5</v>
      </c>
      <c r="J64" s="46">
        <v>1.1936979999999999</v>
      </c>
      <c r="K64" s="46">
        <v>5.0806999999999998E-2</v>
      </c>
      <c r="L64" s="46">
        <v>1.5443E-2</v>
      </c>
      <c r="M64" s="46">
        <v>0.25846400000000003</v>
      </c>
      <c r="N64" s="46">
        <v>0.13458300000000001</v>
      </c>
      <c r="O64" s="46">
        <v>6.7160999999999998E-2</v>
      </c>
      <c r="P64" s="46">
        <v>1.56E-4</v>
      </c>
      <c r="Q64" s="46">
        <v>0</v>
      </c>
      <c r="R64" s="46">
        <v>0.27723999999999999</v>
      </c>
      <c r="S64" s="46">
        <v>3.0130000000000001E-2</v>
      </c>
      <c r="T64" s="46">
        <v>0.116302</v>
      </c>
      <c r="U64" s="46">
        <v>7.1197999999999997E-2</v>
      </c>
      <c r="V64" s="46">
        <v>9.5443E-2</v>
      </c>
      <c r="W64" s="46">
        <v>0.18656300000000001</v>
      </c>
      <c r="X64" s="46">
        <v>8.1588999999999995E-2</v>
      </c>
      <c r="Y64" s="46">
        <v>0.246562</v>
      </c>
      <c r="Z64" s="46">
        <v>0.627552</v>
      </c>
      <c r="AA64" s="46">
        <v>7.0624999999999993E-2</v>
      </c>
      <c r="AB64" s="46">
        <v>0.11770799999999999</v>
      </c>
      <c r="AC64" s="46">
        <v>0.16950499999999999</v>
      </c>
      <c r="AD64" s="46">
        <v>7.9035999999999995E-2</v>
      </c>
      <c r="AE64" s="46">
        <v>0.35625000000000001</v>
      </c>
      <c r="AF64" s="46">
        <v>2.9818000000000001E-2</v>
      </c>
      <c r="AG64" s="46">
        <v>0.151536</v>
      </c>
      <c r="AH64" s="47">
        <v>2.5999999999999998E-5</v>
      </c>
      <c r="AI64" s="46">
        <v>4.9426999999999999E-2</v>
      </c>
      <c r="AJ64" s="46">
        <v>2.9453E-2</v>
      </c>
      <c r="AK64" s="46">
        <v>0.21049499999999999</v>
      </c>
      <c r="AL64" s="46">
        <v>6.1953000000000001E-2</v>
      </c>
      <c r="AM64" s="46">
        <v>9.0911000000000006E-2</v>
      </c>
      <c r="AN64" s="46">
        <v>0.34825499999999998</v>
      </c>
      <c r="AO64" s="46">
        <v>0.36838500000000002</v>
      </c>
      <c r="AP64" s="46">
        <v>1.778672</v>
      </c>
      <c r="AQ64" s="46">
        <v>0.64291699999999996</v>
      </c>
      <c r="AR64" s="46">
        <v>0.48104200000000003</v>
      </c>
      <c r="AS64" s="46">
        <v>0.46054699999999998</v>
      </c>
      <c r="AT64" s="46">
        <v>0.91789100000000001</v>
      </c>
      <c r="AU64" s="46">
        <v>3.2108999999999999E-2</v>
      </c>
      <c r="AV64" s="46">
        <v>8.0182000000000003E-2</v>
      </c>
      <c r="AW64" s="46">
        <v>2.6819999999999999E-3</v>
      </c>
    </row>
    <row r="65" spans="1:49" s="46" customFormat="1" x14ac:dyDescent="0.3">
      <c r="A65" s="46" t="s">
        <v>52</v>
      </c>
      <c r="B65" s="46">
        <v>16</v>
      </c>
      <c r="C65" s="46">
        <v>16</v>
      </c>
      <c r="D65" s="46">
        <v>16</v>
      </c>
      <c r="E65" s="46">
        <v>15</v>
      </c>
      <c r="F65" s="46">
        <v>9</v>
      </c>
      <c r="G65" s="46">
        <v>2</v>
      </c>
      <c r="H65" s="46">
        <v>0</v>
      </c>
      <c r="I65" s="46">
        <v>0</v>
      </c>
      <c r="J65" s="46">
        <v>16</v>
      </c>
      <c r="K65" s="46">
        <v>1</v>
      </c>
      <c r="L65" s="46">
        <v>0</v>
      </c>
      <c r="M65" s="46">
        <v>5</v>
      </c>
      <c r="N65" s="46">
        <v>4</v>
      </c>
      <c r="O65" s="46">
        <v>2</v>
      </c>
      <c r="P65" s="46">
        <v>0</v>
      </c>
      <c r="Q65" s="46">
        <v>0</v>
      </c>
      <c r="R65" s="46">
        <v>10</v>
      </c>
      <c r="S65" s="46">
        <v>2</v>
      </c>
      <c r="T65" s="46">
        <v>5</v>
      </c>
      <c r="U65" s="46">
        <v>5</v>
      </c>
      <c r="V65" s="46">
        <v>1</v>
      </c>
      <c r="W65" s="46">
        <v>2</v>
      </c>
      <c r="X65" s="46">
        <v>2</v>
      </c>
      <c r="Y65" s="46">
        <v>9</v>
      </c>
      <c r="Z65" s="46">
        <v>16</v>
      </c>
      <c r="AA65" s="46">
        <v>3</v>
      </c>
      <c r="AB65" s="46">
        <v>4</v>
      </c>
      <c r="AC65" s="46">
        <v>6</v>
      </c>
      <c r="AD65" s="46">
        <v>4</v>
      </c>
      <c r="AE65" s="46">
        <v>4</v>
      </c>
      <c r="AF65" s="46">
        <v>2</v>
      </c>
      <c r="AG65" s="46">
        <v>12</v>
      </c>
      <c r="AH65" s="46">
        <v>0</v>
      </c>
      <c r="AI65" s="46">
        <v>3</v>
      </c>
      <c r="AJ65" s="46">
        <v>1</v>
      </c>
      <c r="AK65" s="46">
        <v>3</v>
      </c>
      <c r="AL65" s="46">
        <v>3</v>
      </c>
      <c r="AM65" s="46">
        <v>3</v>
      </c>
      <c r="AN65" s="46">
        <v>5</v>
      </c>
      <c r="AO65" s="46">
        <v>12</v>
      </c>
      <c r="AP65" s="46">
        <v>16</v>
      </c>
      <c r="AQ65" s="46">
        <v>15</v>
      </c>
      <c r="AR65" s="46">
        <v>16</v>
      </c>
      <c r="AS65" s="46">
        <v>16</v>
      </c>
      <c r="AT65" s="46">
        <v>16</v>
      </c>
      <c r="AU65" s="46">
        <v>2</v>
      </c>
      <c r="AV65" s="46">
        <v>6</v>
      </c>
      <c r="AW65" s="46">
        <v>0</v>
      </c>
    </row>
    <row r="66" spans="1:49" s="46" customFormat="1" x14ac:dyDescent="0.3">
      <c r="A66" s="46" t="s">
        <v>53</v>
      </c>
      <c r="B66" s="46">
        <v>2.1234899999999999</v>
      </c>
      <c r="C66" s="46">
        <v>1.3798699999999999</v>
      </c>
      <c r="D66" s="46">
        <v>1.502786</v>
      </c>
      <c r="E66" s="46">
        <v>0.346528</v>
      </c>
      <c r="F66" s="46">
        <v>0.18935199999999999</v>
      </c>
      <c r="G66" s="46">
        <v>0.13062499999999999</v>
      </c>
      <c r="J66" s="46">
        <v>1.1936979999999999</v>
      </c>
      <c r="K66" s="46">
        <v>0.59916700000000001</v>
      </c>
      <c r="M66" s="46">
        <v>0.79249999999999998</v>
      </c>
      <c r="N66" s="46">
        <v>0.53052100000000002</v>
      </c>
      <c r="O66" s="46">
        <v>0.51145799999999997</v>
      </c>
      <c r="R66" s="46">
        <v>0.40595799999999999</v>
      </c>
      <c r="S66" s="46">
        <v>0.13187499999999999</v>
      </c>
      <c r="T66" s="46">
        <v>0.32950000000000002</v>
      </c>
      <c r="U66" s="46">
        <v>0.20424999999999999</v>
      </c>
      <c r="V66" s="46">
        <v>1.264167</v>
      </c>
      <c r="W66" s="46">
        <v>1.4183330000000001</v>
      </c>
      <c r="X66" s="46">
        <v>0.59645800000000004</v>
      </c>
      <c r="Y66" s="46">
        <v>0.39263900000000002</v>
      </c>
      <c r="Z66" s="46">
        <v>0.627552</v>
      </c>
      <c r="AA66" s="46">
        <v>0.32402799999999998</v>
      </c>
      <c r="AB66" s="46">
        <v>0.42427100000000001</v>
      </c>
      <c r="AC66" s="46">
        <v>0.421597</v>
      </c>
      <c r="AD66" s="46">
        <v>0.28062500000000001</v>
      </c>
      <c r="AE66" s="46">
        <v>1.3770830000000001</v>
      </c>
      <c r="AF66" s="46">
        <v>0.134792</v>
      </c>
      <c r="AG66" s="46">
        <v>0.18663199999999999</v>
      </c>
      <c r="AI66" s="46">
        <v>0.23916699999999999</v>
      </c>
      <c r="AJ66" s="46">
        <v>0.14791699999999999</v>
      </c>
      <c r="AK66" s="46">
        <v>1.020694</v>
      </c>
      <c r="AL66" s="46">
        <v>0.246944</v>
      </c>
      <c r="AM66" s="46">
        <v>0.434444</v>
      </c>
      <c r="AN66" s="46">
        <v>1.0580830000000001</v>
      </c>
      <c r="AO66" s="46">
        <v>0.47944399999999998</v>
      </c>
      <c r="AP66" s="46">
        <v>1.778672</v>
      </c>
      <c r="AQ66" s="46">
        <v>0.685778</v>
      </c>
      <c r="AR66" s="46">
        <v>0.48104200000000003</v>
      </c>
      <c r="AS66" s="46">
        <v>0.46054699999999998</v>
      </c>
      <c r="AT66" s="46">
        <v>0.91789100000000001</v>
      </c>
      <c r="AU66" s="46">
        <v>0.17374999999999999</v>
      </c>
      <c r="AV66" s="46">
        <v>0.142708</v>
      </c>
    </row>
    <row r="67" spans="1:49" s="46" customFormat="1" x14ac:dyDescent="0.3">
      <c r="A67" s="46" t="s">
        <v>117</v>
      </c>
      <c r="B67" s="46">
        <v>6.0709340000000003</v>
      </c>
      <c r="C67" s="46">
        <v>6.7660920000000004</v>
      </c>
      <c r="D67" s="46">
        <v>6.1255459999999999</v>
      </c>
      <c r="E67" s="46">
        <v>10.595636000000001</v>
      </c>
      <c r="F67" s="46">
        <v>9.2677040000000002</v>
      </c>
      <c r="G67" s="46">
        <v>1.0308390000000001</v>
      </c>
      <c r="J67" s="46">
        <v>6.6459260000000002</v>
      </c>
      <c r="K67" s="46">
        <v>1.560435</v>
      </c>
      <c r="M67" s="46">
        <v>2.757012</v>
      </c>
      <c r="N67" s="46">
        <v>1.742548</v>
      </c>
      <c r="O67" s="46">
        <v>3.1522730000000001</v>
      </c>
      <c r="R67" s="46">
        <v>7.0481829999999999</v>
      </c>
      <c r="S67" s="46">
        <v>2.8892530000000001</v>
      </c>
      <c r="T67" s="46">
        <v>2.511574</v>
      </c>
      <c r="U67" s="46">
        <v>2.500578</v>
      </c>
      <c r="V67" s="46">
        <v>1.0432760000000001</v>
      </c>
      <c r="W67" s="46">
        <v>7.7174860000000001</v>
      </c>
      <c r="X67" s="46">
        <v>1.00248</v>
      </c>
      <c r="Y67" s="46">
        <v>9.1063600000000005</v>
      </c>
      <c r="Z67" s="46">
        <v>8.2681310000000003</v>
      </c>
      <c r="AA67" s="46">
        <v>1.937438</v>
      </c>
      <c r="AB67" s="46">
        <v>2.2481019999999998</v>
      </c>
      <c r="AC67" s="46">
        <v>3.3179460000000001</v>
      </c>
      <c r="AD67" s="46">
        <v>2.4280140000000001</v>
      </c>
      <c r="AE67" s="46">
        <v>2.1288040000000001</v>
      </c>
      <c r="AF67" s="46">
        <v>2.0000800000000001</v>
      </c>
      <c r="AG67" s="46">
        <v>7.4912289999999997</v>
      </c>
      <c r="AI67" s="46">
        <v>1.688993</v>
      </c>
      <c r="AJ67" s="46">
        <v>4.0790059999999997</v>
      </c>
      <c r="AK67" s="46">
        <v>1.3501000000000001</v>
      </c>
      <c r="AL67" s="46">
        <v>2.4331429999999998</v>
      </c>
      <c r="AM67" s="46">
        <v>2.753336</v>
      </c>
      <c r="AN67" s="46">
        <v>2.454285</v>
      </c>
      <c r="AO67" s="46">
        <v>6.3020820000000004</v>
      </c>
      <c r="AP67" s="46">
        <v>4.7387509999999997</v>
      </c>
      <c r="AQ67" s="46">
        <v>4.1692819999999999</v>
      </c>
      <c r="AR67" s="46">
        <v>6.5512309999999996</v>
      </c>
      <c r="AS67" s="46">
        <v>5.9381199999999996</v>
      </c>
      <c r="AT67" s="46">
        <v>7.1379599999999996</v>
      </c>
      <c r="AU67" s="46">
        <v>3.3761519999999998</v>
      </c>
      <c r="AV67" s="46">
        <v>8.5150889999999997</v>
      </c>
    </row>
    <row r="68" spans="1:49" s="46" customFormat="1" x14ac:dyDescent="0.3">
      <c r="A68" s="46" t="s">
        <v>54</v>
      </c>
      <c r="B68" s="46">
        <v>1958</v>
      </c>
      <c r="C68" s="46">
        <v>936</v>
      </c>
      <c r="D68" s="46">
        <v>1859</v>
      </c>
      <c r="E68" s="46">
        <v>436</v>
      </c>
      <c r="F68" s="46">
        <v>115</v>
      </c>
      <c r="G68" s="46">
        <v>1</v>
      </c>
      <c r="H68" s="46">
        <v>0</v>
      </c>
      <c r="I68" s="46">
        <v>0</v>
      </c>
      <c r="J68" s="46">
        <v>831</v>
      </c>
      <c r="K68" s="46">
        <v>17</v>
      </c>
      <c r="L68" s="46">
        <v>21</v>
      </c>
      <c r="M68" s="46">
        <v>5</v>
      </c>
      <c r="N68" s="46">
        <v>57</v>
      </c>
      <c r="O68" s="46">
        <v>1</v>
      </c>
      <c r="P68" s="46">
        <v>0</v>
      </c>
      <c r="Q68" s="46">
        <v>0</v>
      </c>
      <c r="R68" s="46">
        <v>83</v>
      </c>
      <c r="S68" s="46">
        <v>29</v>
      </c>
      <c r="T68" s="46">
        <v>49</v>
      </c>
      <c r="U68" s="46">
        <v>129</v>
      </c>
      <c r="V68" s="46">
        <v>5</v>
      </c>
      <c r="W68" s="46">
        <v>16</v>
      </c>
      <c r="X68" s="46">
        <v>5</v>
      </c>
      <c r="Y68" s="46">
        <v>114</v>
      </c>
      <c r="Z68" s="46">
        <v>273</v>
      </c>
      <c r="AA68" s="46">
        <v>30</v>
      </c>
      <c r="AB68" s="46">
        <v>32</v>
      </c>
      <c r="AC68" s="46">
        <v>98</v>
      </c>
      <c r="AD68" s="46">
        <v>12</v>
      </c>
      <c r="AE68" s="46">
        <v>111</v>
      </c>
      <c r="AF68" s="46">
        <v>36</v>
      </c>
      <c r="AG68" s="46">
        <v>156</v>
      </c>
      <c r="AH68" s="46">
        <v>0</v>
      </c>
      <c r="AI68" s="46">
        <v>3</v>
      </c>
      <c r="AJ68" s="46">
        <v>20</v>
      </c>
      <c r="AK68" s="46">
        <v>9</v>
      </c>
      <c r="AL68" s="46">
        <v>91</v>
      </c>
      <c r="AM68" s="46">
        <v>37</v>
      </c>
      <c r="AN68" s="46">
        <v>186</v>
      </c>
      <c r="AO68" s="46">
        <v>327</v>
      </c>
      <c r="AP68" s="46">
        <v>666</v>
      </c>
      <c r="AQ68" s="46">
        <v>877</v>
      </c>
      <c r="AR68" s="46">
        <v>360</v>
      </c>
      <c r="AS68" s="46">
        <v>409</v>
      </c>
      <c r="AT68" s="46">
        <v>1191</v>
      </c>
      <c r="AU68" s="46">
        <v>4</v>
      </c>
      <c r="AV68" s="46">
        <v>82</v>
      </c>
      <c r="AW68" s="46">
        <v>1</v>
      </c>
    </row>
    <row r="69" spans="1:49" s="46" customFormat="1" x14ac:dyDescent="0.3">
      <c r="A69" s="46" t="s">
        <v>55</v>
      </c>
      <c r="B69" s="46">
        <v>16</v>
      </c>
      <c r="C69" s="46">
        <v>16</v>
      </c>
      <c r="D69" s="46">
        <v>16</v>
      </c>
      <c r="E69" s="46">
        <v>15</v>
      </c>
      <c r="F69" s="46">
        <v>16</v>
      </c>
      <c r="G69" s="46">
        <v>1</v>
      </c>
      <c r="H69" s="46">
        <v>0</v>
      </c>
      <c r="I69" s="46">
        <v>0</v>
      </c>
      <c r="J69" s="46">
        <v>16</v>
      </c>
      <c r="K69" s="46">
        <v>5</v>
      </c>
      <c r="L69" s="46">
        <v>4</v>
      </c>
      <c r="M69" s="46">
        <v>2</v>
      </c>
      <c r="N69" s="46">
        <v>3</v>
      </c>
      <c r="O69" s="46">
        <v>1</v>
      </c>
      <c r="P69" s="46">
        <v>0</v>
      </c>
      <c r="Q69" s="46">
        <v>0</v>
      </c>
      <c r="R69" s="46">
        <v>16</v>
      </c>
      <c r="S69" s="46">
        <v>11</v>
      </c>
      <c r="T69" s="46">
        <v>2</v>
      </c>
      <c r="U69" s="46">
        <v>4</v>
      </c>
      <c r="V69" s="46">
        <v>5</v>
      </c>
      <c r="W69" s="46">
        <v>2</v>
      </c>
      <c r="X69" s="46">
        <v>3</v>
      </c>
      <c r="Y69" s="46">
        <v>16</v>
      </c>
      <c r="Z69" s="46">
        <v>16</v>
      </c>
      <c r="AA69" s="46">
        <v>2</v>
      </c>
      <c r="AB69" s="46">
        <v>14</v>
      </c>
      <c r="AC69" s="46">
        <v>4</v>
      </c>
      <c r="AD69" s="46">
        <v>2</v>
      </c>
      <c r="AE69" s="46">
        <v>2</v>
      </c>
      <c r="AF69" s="46">
        <v>3</v>
      </c>
      <c r="AG69" s="46">
        <v>15</v>
      </c>
      <c r="AH69" s="46">
        <v>0</v>
      </c>
      <c r="AI69" s="46">
        <v>3</v>
      </c>
      <c r="AJ69" s="46">
        <v>6</v>
      </c>
      <c r="AK69" s="46">
        <v>4</v>
      </c>
      <c r="AL69" s="46">
        <v>13</v>
      </c>
      <c r="AM69" s="46">
        <v>2</v>
      </c>
      <c r="AN69" s="46">
        <v>4</v>
      </c>
      <c r="AO69" s="46">
        <v>15</v>
      </c>
      <c r="AP69" s="46">
        <v>16</v>
      </c>
      <c r="AQ69" s="46">
        <v>15</v>
      </c>
      <c r="AR69" s="46">
        <v>16</v>
      </c>
      <c r="AS69" s="46">
        <v>16</v>
      </c>
      <c r="AT69" s="46">
        <v>16</v>
      </c>
      <c r="AU69" s="46">
        <v>2</v>
      </c>
      <c r="AV69" s="46">
        <v>13</v>
      </c>
      <c r="AW69" s="46">
        <v>1</v>
      </c>
    </row>
    <row r="70" spans="1:49" s="46" customFormat="1" x14ac:dyDescent="0.3">
      <c r="A70" s="46" t="s">
        <v>56</v>
      </c>
      <c r="B70" s="46">
        <v>0.220638</v>
      </c>
      <c r="C70" s="46">
        <v>0.34770099999999998</v>
      </c>
      <c r="D70" s="46">
        <v>0.25429400000000002</v>
      </c>
      <c r="E70" s="46">
        <v>0.25110300000000002</v>
      </c>
      <c r="F70" s="46">
        <v>0.20630599999999999</v>
      </c>
      <c r="G70" s="46">
        <v>7.8079999999999997E-2</v>
      </c>
      <c r="J70" s="46">
        <v>0.32803599999999999</v>
      </c>
      <c r="K70" s="46">
        <v>0.22672300000000001</v>
      </c>
      <c r="L70" s="46">
        <v>0.102254</v>
      </c>
      <c r="M70" s="46">
        <v>0.18565300000000001</v>
      </c>
      <c r="N70" s="46">
        <v>0.25093399999999999</v>
      </c>
      <c r="O70" s="46">
        <v>0.17568</v>
      </c>
      <c r="R70" s="46">
        <v>0.23047799999999999</v>
      </c>
      <c r="S70" s="46">
        <v>0.124459</v>
      </c>
      <c r="T70" s="46">
        <v>0.148092</v>
      </c>
      <c r="U70" s="46">
        <v>0.179425</v>
      </c>
      <c r="V70" s="46">
        <v>0.102256</v>
      </c>
      <c r="W70" s="46">
        <v>0.13911499999999999</v>
      </c>
      <c r="X70" s="46">
        <v>0.261013</v>
      </c>
      <c r="Y70" s="46">
        <v>0.154139</v>
      </c>
      <c r="Z70" s="46">
        <v>0.48463400000000001</v>
      </c>
      <c r="AA70" s="46">
        <v>0.17716699999999999</v>
      </c>
      <c r="AB70" s="46">
        <v>6.2028E-2</v>
      </c>
      <c r="AC70" s="46">
        <v>0.173291</v>
      </c>
      <c r="AD70" s="46">
        <v>0.43602200000000002</v>
      </c>
      <c r="AE70" s="46">
        <v>0.14953</v>
      </c>
      <c r="AF70" s="46">
        <v>0.27857500000000002</v>
      </c>
      <c r="AG70" s="46">
        <v>0.260743</v>
      </c>
      <c r="AI70" s="46">
        <v>0.20530699999999999</v>
      </c>
      <c r="AJ70" s="46">
        <v>0.140454</v>
      </c>
      <c r="AK70" s="46">
        <v>0.29257699999999998</v>
      </c>
      <c r="AL70" s="46">
        <v>0.165297</v>
      </c>
      <c r="AM70" s="46">
        <v>0.22306599999999999</v>
      </c>
      <c r="AN70" s="46">
        <v>0.21362200000000001</v>
      </c>
      <c r="AO70" s="46">
        <v>0.22542799999999999</v>
      </c>
      <c r="AP70" s="46">
        <v>0.56942099999999995</v>
      </c>
      <c r="AQ70" s="46">
        <v>0.241226</v>
      </c>
      <c r="AR70" s="46">
        <v>0.18673600000000001</v>
      </c>
      <c r="AS70" s="46">
        <v>0.25835799999999998</v>
      </c>
      <c r="AT70" s="46">
        <v>0.230405</v>
      </c>
      <c r="AU70" s="46">
        <v>0.22588</v>
      </c>
      <c r="AV70" s="46">
        <v>0.221583</v>
      </c>
      <c r="AW70" s="46">
        <v>0.36575999999999997</v>
      </c>
    </row>
    <row r="71" spans="1:49" s="46" customFormat="1" x14ac:dyDescent="0.3">
      <c r="A71" s="46" t="s">
        <v>57</v>
      </c>
      <c r="B71" s="46">
        <v>8.0371999999999999E-2</v>
      </c>
      <c r="C71" s="46">
        <v>9.4139E-2</v>
      </c>
      <c r="D71" s="46">
        <v>7.0269999999999999E-2</v>
      </c>
      <c r="E71" s="46">
        <v>8.1837999999999994E-2</v>
      </c>
      <c r="F71" s="46">
        <v>7.2771000000000002E-2</v>
      </c>
      <c r="J71" s="46">
        <v>4.5033999999999998E-2</v>
      </c>
      <c r="K71" s="46">
        <v>0.111414</v>
      </c>
      <c r="L71" s="46">
        <v>3.1768999999999999E-2</v>
      </c>
      <c r="M71" s="46">
        <v>6.4563999999999996E-2</v>
      </c>
      <c r="N71" s="46">
        <v>6.6387000000000002E-2</v>
      </c>
      <c r="R71" s="46">
        <v>8.3986000000000005E-2</v>
      </c>
      <c r="S71" s="46">
        <v>7.6346999999999998E-2</v>
      </c>
      <c r="T71" s="46">
        <v>0.12928000000000001</v>
      </c>
      <c r="U71" s="46">
        <v>4.981E-2</v>
      </c>
      <c r="V71" s="46">
        <v>0.11249199999999999</v>
      </c>
      <c r="W71" s="46">
        <v>9.3670000000000003E-2</v>
      </c>
      <c r="X71" s="46">
        <v>0.10398</v>
      </c>
      <c r="Y71" s="46">
        <v>4.4986999999999999E-2</v>
      </c>
      <c r="Z71" s="46">
        <v>9.4650999999999999E-2</v>
      </c>
      <c r="AA71" s="46">
        <v>0.15193300000000001</v>
      </c>
      <c r="AB71" s="46">
        <v>1.4999E-2</v>
      </c>
      <c r="AC71" s="46">
        <v>6.8259E-2</v>
      </c>
      <c r="AD71" s="46">
        <v>8.4067000000000003E-2</v>
      </c>
      <c r="AE71" s="46">
        <v>8.6762000000000006E-2</v>
      </c>
      <c r="AF71" s="46">
        <v>0.170933</v>
      </c>
      <c r="AG71" s="46">
        <v>0.115658</v>
      </c>
      <c r="AI71" s="46">
        <v>0.146204</v>
      </c>
      <c r="AJ71" s="46">
        <v>0.142151</v>
      </c>
      <c r="AK71" s="46">
        <v>0.114144</v>
      </c>
      <c r="AL71" s="46">
        <v>6.9264999999999993E-2</v>
      </c>
      <c r="AM71" s="46">
        <v>1.3653E-2</v>
      </c>
      <c r="AN71" s="46">
        <v>7.0180000000000006E-2</v>
      </c>
      <c r="AO71" s="46">
        <v>0.107269</v>
      </c>
      <c r="AP71" s="46">
        <v>0.30352499999999999</v>
      </c>
      <c r="AQ71" s="46">
        <v>9.8169000000000006E-2</v>
      </c>
      <c r="AR71" s="46">
        <v>6.6669000000000006E-2</v>
      </c>
      <c r="AS71" s="46">
        <v>0.148343</v>
      </c>
      <c r="AT71" s="46">
        <v>9.9042000000000005E-2</v>
      </c>
      <c r="AU71" s="46">
        <v>5.94E-3</v>
      </c>
      <c r="AV71" s="46">
        <v>0.114208</v>
      </c>
    </row>
    <row r="72" spans="1:49" s="46" customFormat="1" x14ac:dyDescent="0.3">
      <c r="A72" s="46" t="s">
        <v>58</v>
      </c>
      <c r="B72" s="46">
        <v>27.115863999999998</v>
      </c>
      <c r="C72" s="46">
        <v>35.615575</v>
      </c>
      <c r="D72" s="46">
        <v>26.701644999999999</v>
      </c>
      <c r="E72" s="46">
        <v>27.904199999999999</v>
      </c>
      <c r="F72" s="46">
        <v>23.429463999999999</v>
      </c>
      <c r="G72" s="46">
        <v>5</v>
      </c>
      <c r="J72" s="46">
        <v>41.269302000000003</v>
      </c>
      <c r="K72" s="46">
        <v>7.2714290000000004</v>
      </c>
      <c r="L72" s="46">
        <v>7.2202380000000002</v>
      </c>
      <c r="M72" s="46">
        <v>5</v>
      </c>
      <c r="N72" s="46">
        <v>8.5144929999999999</v>
      </c>
      <c r="O72" s="46">
        <v>5</v>
      </c>
      <c r="R72" s="46">
        <v>35.147917</v>
      </c>
      <c r="S72" s="46">
        <v>8.1984849999999998</v>
      </c>
      <c r="T72" s="46">
        <v>6.9341090000000003</v>
      </c>
      <c r="U72" s="46">
        <v>5.9482379999999999</v>
      </c>
      <c r="V72" s="46">
        <v>6.2</v>
      </c>
      <c r="W72" s="46">
        <v>6.9</v>
      </c>
      <c r="X72" s="46">
        <v>9.8333329999999997</v>
      </c>
      <c r="Y72" s="46">
        <v>23.572545000000002</v>
      </c>
      <c r="Z72" s="46">
        <v>73.197973000000005</v>
      </c>
      <c r="AA72" s="46">
        <v>8.875</v>
      </c>
      <c r="AB72" s="46">
        <v>8.0357140000000005</v>
      </c>
      <c r="AC72" s="46">
        <v>6.1749999999999998</v>
      </c>
      <c r="AD72" s="46">
        <v>10.333333</v>
      </c>
      <c r="AE72" s="46">
        <v>5.1682240000000004</v>
      </c>
      <c r="AF72" s="46">
        <v>6.7916670000000003</v>
      </c>
      <c r="AG72" s="46">
        <v>28.025873000000001</v>
      </c>
      <c r="AI72" s="46">
        <v>9</v>
      </c>
      <c r="AJ72" s="46">
        <v>7.7051280000000002</v>
      </c>
      <c r="AK72" s="46">
        <v>9.7916670000000003</v>
      </c>
      <c r="AL72" s="46">
        <v>9.5123770000000007</v>
      </c>
      <c r="AM72" s="46">
        <v>5.5138889999999998</v>
      </c>
      <c r="AN72" s="46">
        <v>9.4237839999999995</v>
      </c>
      <c r="AO72" s="46">
        <v>19.768664000000001</v>
      </c>
      <c r="AP72" s="46">
        <v>64.896812999999995</v>
      </c>
      <c r="AQ72" s="46">
        <v>23.278245999999999</v>
      </c>
      <c r="AR72" s="46">
        <v>23.997298000000001</v>
      </c>
      <c r="AS72" s="46">
        <v>24.568052000000002</v>
      </c>
      <c r="AT72" s="46">
        <v>23.756954</v>
      </c>
      <c r="AU72" s="46">
        <v>13.166667</v>
      </c>
      <c r="AV72" s="46">
        <v>29.041667</v>
      </c>
      <c r="AW72" s="46">
        <v>14</v>
      </c>
    </row>
    <row r="73" spans="1:49" s="46" customFormat="1" x14ac:dyDescent="0.3">
      <c r="A73" s="46" t="s">
        <v>59</v>
      </c>
      <c r="B73" s="46">
        <v>6.193263</v>
      </c>
      <c r="C73" s="46">
        <v>10.585201</v>
      </c>
      <c r="D73" s="46">
        <v>8.6458089999999999</v>
      </c>
      <c r="E73" s="46">
        <v>7.8031430000000004</v>
      </c>
      <c r="F73" s="46">
        <v>6.7334290000000001</v>
      </c>
      <c r="J73" s="46">
        <v>5.9133630000000004</v>
      </c>
      <c r="K73" s="46">
        <v>2.5376750000000001</v>
      </c>
      <c r="L73" s="46">
        <v>3.0763389999999999</v>
      </c>
      <c r="M73" s="46">
        <v>0</v>
      </c>
      <c r="N73" s="46">
        <v>4.7560690000000001</v>
      </c>
      <c r="R73" s="46">
        <v>8.8045519999999993</v>
      </c>
      <c r="S73" s="46">
        <v>3.4602539999999999</v>
      </c>
      <c r="T73" s="46">
        <v>1.9788030000000001</v>
      </c>
      <c r="U73" s="46">
        <v>0.86206199999999999</v>
      </c>
      <c r="V73" s="46">
        <v>1.643168</v>
      </c>
      <c r="W73" s="46">
        <v>1.5556350000000001</v>
      </c>
      <c r="X73" s="46">
        <v>6.7144120000000003</v>
      </c>
      <c r="Y73" s="46">
        <v>5.5756490000000003</v>
      </c>
      <c r="Z73" s="46">
        <v>25.173113000000001</v>
      </c>
      <c r="AA73" s="46">
        <v>5.1265239999999999</v>
      </c>
      <c r="AB73" s="46">
        <v>2.5039959999999999</v>
      </c>
      <c r="AC73" s="46">
        <v>1.3067839999999999</v>
      </c>
      <c r="AD73" s="46">
        <v>1.885618</v>
      </c>
      <c r="AE73" s="46">
        <v>0.23790500000000001</v>
      </c>
      <c r="AF73" s="46">
        <v>1.5827850000000001</v>
      </c>
      <c r="AG73" s="46">
        <v>10.457654</v>
      </c>
      <c r="AI73" s="46">
        <v>3.464102</v>
      </c>
      <c r="AJ73" s="46">
        <v>3.5818140000000001</v>
      </c>
      <c r="AK73" s="46">
        <v>2.8975559999999998</v>
      </c>
      <c r="AL73" s="46">
        <v>2.901281</v>
      </c>
      <c r="AM73" s="46">
        <v>0.72674899999999998</v>
      </c>
      <c r="AN73" s="46">
        <v>7.5475279999999998</v>
      </c>
      <c r="AO73" s="46">
        <v>10.306671</v>
      </c>
      <c r="AP73" s="46">
        <v>37.234260999999996</v>
      </c>
      <c r="AQ73" s="46">
        <v>6.9160630000000003</v>
      </c>
      <c r="AR73" s="46">
        <v>5.7680579999999999</v>
      </c>
      <c r="AS73" s="46">
        <v>9.4484010000000005</v>
      </c>
      <c r="AT73" s="46">
        <v>8.6706850000000006</v>
      </c>
      <c r="AU73" s="46">
        <v>6.8353659999999996</v>
      </c>
      <c r="AV73" s="46">
        <v>7.9615650000000002</v>
      </c>
    </row>
    <row r="74" spans="1:49" s="46" customFormat="1" x14ac:dyDescent="0.3">
      <c r="A74" s="46" t="s">
        <v>60</v>
      </c>
      <c r="B74" s="46">
        <v>8.404E-3</v>
      </c>
      <c r="C74" s="46">
        <v>1.1143E-2</v>
      </c>
      <c r="D74" s="46">
        <v>1.3775000000000001E-2</v>
      </c>
      <c r="E74" s="46">
        <v>1.1497E-2</v>
      </c>
      <c r="F74" s="46">
        <v>1.0108000000000001E-2</v>
      </c>
      <c r="G74" s="46">
        <v>1.9519999999999999E-2</v>
      </c>
      <c r="J74" s="46">
        <v>8.4440000000000001E-3</v>
      </c>
      <c r="K74" s="46">
        <v>3.6660999999999999E-2</v>
      </c>
      <c r="L74" s="46">
        <v>1.7687999999999999E-2</v>
      </c>
      <c r="M74" s="46">
        <v>4.6413000000000003E-2</v>
      </c>
      <c r="N74" s="46">
        <v>4.5442999999999997E-2</v>
      </c>
      <c r="O74" s="46">
        <v>4.3920000000000001E-2</v>
      </c>
      <c r="R74" s="46">
        <v>7.1390000000000004E-3</v>
      </c>
      <c r="S74" s="46">
        <v>1.7579000000000001E-2</v>
      </c>
      <c r="T74" s="46">
        <v>2.3264E-2</v>
      </c>
      <c r="U74" s="46">
        <v>3.8564000000000001E-2</v>
      </c>
      <c r="V74" s="46">
        <v>1.7894E-2</v>
      </c>
      <c r="W74" s="46">
        <v>2.7515000000000001E-2</v>
      </c>
      <c r="X74" s="46">
        <v>3.6729999999999999E-2</v>
      </c>
      <c r="Y74" s="46">
        <v>7.3249999999999999E-3</v>
      </c>
      <c r="Z74" s="46">
        <v>8.9339999999999992E-3</v>
      </c>
      <c r="AA74" s="46">
        <v>2.5158E-2</v>
      </c>
      <c r="AB74" s="46">
        <v>9.6179999999999998E-3</v>
      </c>
      <c r="AC74" s="46">
        <v>3.5985999999999997E-2</v>
      </c>
      <c r="AD74" s="46">
        <v>4.8781999999999999E-2</v>
      </c>
      <c r="AE74" s="46">
        <v>3.6329E-2</v>
      </c>
      <c r="AF74" s="46">
        <v>4.6065000000000002E-2</v>
      </c>
      <c r="AG74" s="46">
        <v>1.0678999999999999E-2</v>
      </c>
      <c r="AI74" s="46">
        <v>2.4107E-2</v>
      </c>
      <c r="AJ74" s="46">
        <v>2.0171000000000001E-2</v>
      </c>
      <c r="AK74" s="46">
        <v>3.3693000000000001E-2</v>
      </c>
      <c r="AL74" s="46">
        <v>2.068E-2</v>
      </c>
      <c r="AM74" s="46">
        <v>5.1892000000000001E-2</v>
      </c>
      <c r="AN74" s="46">
        <v>3.5680000000000003E-2</v>
      </c>
      <c r="AO74" s="46">
        <v>1.9376999999999998E-2</v>
      </c>
      <c r="AP74" s="46">
        <v>1.0666999999999999E-2</v>
      </c>
      <c r="AQ74" s="46">
        <v>1.3043000000000001E-2</v>
      </c>
      <c r="AR74" s="46">
        <v>1.0239E-2</v>
      </c>
      <c r="AS74" s="46">
        <v>1.2356000000000001E-2</v>
      </c>
      <c r="AT74" s="46">
        <v>1.4234E-2</v>
      </c>
      <c r="AU74" s="46">
        <v>2.1950000000000001E-2</v>
      </c>
      <c r="AV74" s="46">
        <v>8.9259999999999999E-3</v>
      </c>
      <c r="AW74" s="46">
        <v>2.8135E-2</v>
      </c>
    </row>
    <row r="75" spans="1:49" s="46" customFormat="1" x14ac:dyDescent="0.3">
      <c r="A75" s="46" t="s">
        <v>61</v>
      </c>
      <c r="B75" s="46">
        <v>1.469E-3</v>
      </c>
      <c r="C75" s="46">
        <v>3.725E-3</v>
      </c>
      <c r="D75" s="46">
        <v>7.509E-3</v>
      </c>
      <c r="E75" s="46">
        <v>6.79E-3</v>
      </c>
      <c r="F75" s="46">
        <v>4.4840000000000001E-3</v>
      </c>
      <c r="J75" s="46">
        <v>1.928E-3</v>
      </c>
      <c r="K75" s="46">
        <v>1.4493000000000001E-2</v>
      </c>
      <c r="L75" s="46">
        <v>5.7549999999999997E-3</v>
      </c>
      <c r="M75" s="46">
        <v>1.6140999999999999E-2</v>
      </c>
      <c r="N75" s="46">
        <v>2.7754000000000001E-2</v>
      </c>
      <c r="R75" s="46">
        <v>2.0769999999999999E-3</v>
      </c>
      <c r="S75" s="46">
        <v>6.8259999999999996E-3</v>
      </c>
      <c r="T75" s="46">
        <v>1.4940999999999999E-2</v>
      </c>
      <c r="U75" s="46">
        <v>1.7114999999999998E-2</v>
      </c>
      <c r="V75" s="46">
        <v>1.4924E-2</v>
      </c>
      <c r="W75" s="46">
        <v>2.4188000000000001E-2</v>
      </c>
      <c r="X75" s="46">
        <v>1.7427999999999999E-2</v>
      </c>
      <c r="Y75" s="46">
        <v>2.5660000000000001E-3</v>
      </c>
      <c r="Z75" s="46">
        <v>4.2310000000000004E-3</v>
      </c>
      <c r="AA75" s="46">
        <v>1.2251E-2</v>
      </c>
      <c r="AB75" s="46">
        <v>2.6679999999999998E-3</v>
      </c>
      <c r="AC75" s="46">
        <v>1.9328999999999999E-2</v>
      </c>
      <c r="AD75" s="46">
        <v>2.2620000000000001E-3</v>
      </c>
      <c r="AE75" s="46">
        <v>2.3181E-2</v>
      </c>
      <c r="AF75" s="46">
        <v>1.8145000000000001E-2</v>
      </c>
      <c r="AG75" s="46">
        <v>4.9430000000000003E-3</v>
      </c>
      <c r="AI75" s="46">
        <v>9.9089999999999994E-3</v>
      </c>
      <c r="AJ75" s="46">
        <v>1.7184000000000001E-2</v>
      </c>
      <c r="AK75" s="46">
        <v>7.4790000000000004E-3</v>
      </c>
      <c r="AL75" s="46">
        <v>9.4299999999999991E-3</v>
      </c>
      <c r="AM75" s="46">
        <v>8.8920000000000006E-3</v>
      </c>
      <c r="AN75" s="46">
        <v>1.6587999999999999E-2</v>
      </c>
      <c r="AO75" s="46">
        <v>1.7849E-2</v>
      </c>
      <c r="AP75" s="46">
        <v>2.6689999999999999E-3</v>
      </c>
      <c r="AQ75" s="46">
        <v>5.7580000000000001E-3</v>
      </c>
      <c r="AR75" s="46">
        <v>4.4200000000000003E-3</v>
      </c>
      <c r="AS75" s="46">
        <v>5.463E-3</v>
      </c>
      <c r="AT75" s="46">
        <v>1.0685999999999999E-2</v>
      </c>
      <c r="AU75" s="46">
        <v>1.2600999999999999E-2</v>
      </c>
      <c r="AV75" s="46">
        <v>5.2059999999999997E-3</v>
      </c>
    </row>
    <row r="76" spans="1:49" s="46" customFormat="1" x14ac:dyDescent="0.3">
      <c r="A76" s="46" t="s">
        <v>62</v>
      </c>
      <c r="B76" s="46">
        <v>4.0229999999999997E-3</v>
      </c>
      <c r="C76" s="46">
        <v>6.1029999999999999E-3</v>
      </c>
      <c r="D76" s="46">
        <v>9.5709999999999996E-3</v>
      </c>
      <c r="E76" s="46">
        <v>7.3839999999999999E-3</v>
      </c>
      <c r="F76" s="46">
        <v>6.1079999999999997E-3</v>
      </c>
      <c r="G76" s="46">
        <v>2.376E-2</v>
      </c>
      <c r="J76" s="46">
        <v>4.2820000000000002E-3</v>
      </c>
      <c r="K76" s="46">
        <v>3.1662999999999997E-2</v>
      </c>
      <c r="L76" s="46">
        <v>1.1315E-2</v>
      </c>
      <c r="M76" s="46">
        <v>4.8313000000000002E-2</v>
      </c>
      <c r="N76" s="46">
        <v>4.5813E-2</v>
      </c>
      <c r="O76" s="46">
        <v>4.3920000000000001E-2</v>
      </c>
      <c r="R76" s="46">
        <v>3.9839999999999997E-3</v>
      </c>
      <c r="S76" s="46">
        <v>1.6407999999999999E-2</v>
      </c>
      <c r="T76" s="46">
        <v>1.7808999999999998E-2</v>
      </c>
      <c r="U76" s="46">
        <v>3.381E-2</v>
      </c>
      <c r="V76" s="46">
        <v>1.6912E-2</v>
      </c>
      <c r="W76" s="46">
        <v>2.6034999999999999E-2</v>
      </c>
      <c r="X76" s="46">
        <v>3.3147000000000003E-2</v>
      </c>
      <c r="Y76" s="46">
        <v>4.2929999999999999E-3</v>
      </c>
      <c r="Z76" s="46">
        <v>5.6550000000000003E-3</v>
      </c>
      <c r="AA76" s="46">
        <v>2.2834E-2</v>
      </c>
      <c r="AB76" s="46">
        <v>8.0579999999999992E-3</v>
      </c>
      <c r="AC76" s="46">
        <v>3.3016999999999998E-2</v>
      </c>
      <c r="AD76" s="46">
        <v>4.8036000000000002E-2</v>
      </c>
      <c r="AE76" s="46">
        <v>3.5392E-2</v>
      </c>
      <c r="AF76" s="46">
        <v>4.5206000000000003E-2</v>
      </c>
      <c r="AG76" s="46">
        <v>6.5849999999999997E-3</v>
      </c>
      <c r="AI76" s="46">
        <v>1.9706999999999999E-2</v>
      </c>
      <c r="AJ76" s="46">
        <v>1.7062000000000001E-2</v>
      </c>
      <c r="AK76" s="46">
        <v>3.431E-2</v>
      </c>
      <c r="AL76" s="46">
        <v>1.5440000000000001E-2</v>
      </c>
      <c r="AM76" s="46">
        <v>5.1091999999999999E-2</v>
      </c>
      <c r="AN76" s="46">
        <v>2.9498E-2</v>
      </c>
      <c r="AO76" s="46">
        <v>1.6022000000000002E-2</v>
      </c>
      <c r="AP76" s="46">
        <v>5.7460000000000002E-3</v>
      </c>
      <c r="AQ76" s="46">
        <v>8.0520000000000001E-3</v>
      </c>
      <c r="AR76" s="46">
        <v>6.7879999999999998E-3</v>
      </c>
      <c r="AS76" s="46">
        <v>7.5370000000000003E-3</v>
      </c>
      <c r="AT76" s="46">
        <v>1.0425E-2</v>
      </c>
      <c r="AU76" s="46">
        <v>1.7493000000000002E-2</v>
      </c>
      <c r="AV76" s="46">
        <v>5.3689999999999996E-3</v>
      </c>
      <c r="AW76" s="46">
        <v>2.7439999999999999E-2</v>
      </c>
    </row>
    <row r="77" spans="1:49" s="46" customFormat="1" x14ac:dyDescent="0.3">
      <c r="A77" s="46" t="s">
        <v>63</v>
      </c>
      <c r="B77" s="46">
        <v>5.44E-4</v>
      </c>
      <c r="C77" s="46">
        <v>3.2420000000000001E-3</v>
      </c>
      <c r="D77" s="46">
        <v>7.7590000000000003E-3</v>
      </c>
      <c r="E77" s="46">
        <v>7.2420000000000002E-3</v>
      </c>
      <c r="F77" s="46">
        <v>4.3319999999999999E-3</v>
      </c>
      <c r="J77" s="46">
        <v>1.537E-3</v>
      </c>
      <c r="K77" s="46">
        <v>1.5949000000000001E-2</v>
      </c>
      <c r="L77" s="46">
        <v>5.6340000000000001E-3</v>
      </c>
      <c r="M77" s="46">
        <v>1.8488000000000001E-2</v>
      </c>
      <c r="N77" s="46">
        <v>2.8670000000000001E-2</v>
      </c>
      <c r="R77" s="46">
        <v>1.9449999999999999E-3</v>
      </c>
      <c r="S77" s="46">
        <v>6.6699999999999997E-3</v>
      </c>
      <c r="T77" s="46">
        <v>1.3772E-2</v>
      </c>
      <c r="U77" s="46">
        <v>1.8121999999999999E-2</v>
      </c>
      <c r="V77" s="46">
        <v>1.7455999999999999E-2</v>
      </c>
      <c r="W77" s="46">
        <v>2.5957000000000001E-2</v>
      </c>
      <c r="X77" s="46">
        <v>2.0160000000000001E-2</v>
      </c>
      <c r="Y77" s="46">
        <v>2.127E-3</v>
      </c>
      <c r="Z77" s="46">
        <v>3.9569999999999996E-3</v>
      </c>
      <c r="AA77" s="46">
        <v>1.6695999999999999E-2</v>
      </c>
      <c r="AB77" s="46">
        <v>2.944E-3</v>
      </c>
      <c r="AC77" s="46">
        <v>2.2617000000000002E-2</v>
      </c>
      <c r="AD77" s="46">
        <v>2.6150000000000001E-3</v>
      </c>
      <c r="AE77" s="46">
        <v>2.3147999999999998E-2</v>
      </c>
      <c r="AF77" s="46">
        <v>2.3483E-2</v>
      </c>
      <c r="AG77" s="46">
        <v>4.9240000000000004E-3</v>
      </c>
      <c r="AI77" s="46">
        <v>1.2163999999999999E-2</v>
      </c>
      <c r="AJ77" s="46">
        <v>1.7484E-2</v>
      </c>
      <c r="AK77" s="46">
        <v>1.0088E-2</v>
      </c>
      <c r="AL77" s="46">
        <v>1.0718999999999999E-2</v>
      </c>
      <c r="AM77" s="46">
        <v>1.2484E-2</v>
      </c>
      <c r="AN77" s="46">
        <v>1.7916999999999999E-2</v>
      </c>
      <c r="AO77" s="46">
        <v>1.8963000000000001E-2</v>
      </c>
      <c r="AP77" s="46">
        <v>2.3809999999999999E-3</v>
      </c>
      <c r="AQ77" s="46">
        <v>5.6389999999999999E-3</v>
      </c>
      <c r="AR77" s="46">
        <v>4.4279999999999996E-3</v>
      </c>
      <c r="AS77" s="46">
        <v>5.4039999999999999E-3</v>
      </c>
      <c r="AT77" s="46">
        <v>1.2038999999999999E-2</v>
      </c>
      <c r="AU77" s="46">
        <v>1.4104E-2</v>
      </c>
      <c r="AV77" s="46">
        <v>4.7749999999999997E-3</v>
      </c>
    </row>
    <row r="78" spans="1:49" s="46" customFormat="1" x14ac:dyDescent="0.3">
      <c r="A78" s="46" t="s">
        <v>64</v>
      </c>
      <c r="B78" s="46">
        <v>18.331792</v>
      </c>
      <c r="C78" s="46">
        <v>35.685873999999998</v>
      </c>
      <c r="D78" s="46">
        <v>22.184061</v>
      </c>
      <c r="E78" s="46">
        <v>17.719477999999999</v>
      </c>
      <c r="F78" s="46">
        <v>2.4039670000000002</v>
      </c>
      <c r="J78" s="46">
        <v>44.345058000000002</v>
      </c>
      <c r="K78" s="46">
        <v>767.297461</v>
      </c>
      <c r="L78" s="46">
        <v>235.30047500000001</v>
      </c>
      <c r="M78" s="46">
        <v>1108.0423800000001</v>
      </c>
      <c r="N78" s="46">
        <v>145.50049899999999</v>
      </c>
      <c r="R78" s="46">
        <v>290.46313199999997</v>
      </c>
      <c r="S78" s="46">
        <v>336.33558299999999</v>
      </c>
      <c r="T78" s="46">
        <v>152.768801</v>
      </c>
      <c r="U78" s="46">
        <v>160.408343</v>
      </c>
      <c r="W78" s="46">
        <v>167.25652600000001</v>
      </c>
      <c r="X78" s="46">
        <v>47.561160000000001</v>
      </c>
      <c r="Y78" s="46">
        <v>250.913006</v>
      </c>
      <c r="Z78" s="46">
        <v>135.07246599999999</v>
      </c>
      <c r="AA78" s="46">
        <v>42.469014999999999</v>
      </c>
      <c r="AB78" s="46">
        <v>748.22922300000005</v>
      </c>
      <c r="AC78" s="46">
        <v>88.829398999999995</v>
      </c>
      <c r="AD78" s="46">
        <v>126.09886</v>
      </c>
      <c r="AE78" s="46">
        <v>54.624571000000003</v>
      </c>
      <c r="AF78" s="46">
        <v>96.828294999999997</v>
      </c>
      <c r="AG78" s="46">
        <v>230.930026</v>
      </c>
      <c r="AJ78" s="46">
        <v>369.54946999999999</v>
      </c>
      <c r="AK78" s="46">
        <v>278.82512700000001</v>
      </c>
      <c r="AL78" s="46">
        <v>346.249863</v>
      </c>
      <c r="AM78" s="46">
        <v>67.103380999999999</v>
      </c>
      <c r="AN78" s="46">
        <v>88.101437000000004</v>
      </c>
      <c r="AO78" s="46">
        <v>146.49752899999999</v>
      </c>
      <c r="AP78" s="46">
        <v>64.684315999999995</v>
      </c>
      <c r="AQ78" s="46">
        <v>45.709192000000002</v>
      </c>
      <c r="AR78" s="46">
        <v>81.630459000000002</v>
      </c>
      <c r="AS78" s="46">
        <v>68.449748</v>
      </c>
      <c r="AT78" s="46">
        <v>39.262988</v>
      </c>
      <c r="AU78" s="46">
        <v>688.12375999999995</v>
      </c>
      <c r="AV78" s="46">
        <v>416.532172</v>
      </c>
    </row>
    <row r="79" spans="1:49" s="46" customFormat="1" x14ac:dyDescent="0.3">
      <c r="A79" s="46" t="s">
        <v>65</v>
      </c>
      <c r="B79" s="46">
        <v>8.1793000000000005E-2</v>
      </c>
      <c r="C79" s="46">
        <v>2.6391309999999999</v>
      </c>
      <c r="D79" s="46">
        <v>7.1627929999999997</v>
      </c>
      <c r="E79" s="46">
        <v>3.6495600000000001</v>
      </c>
      <c r="F79" s="46">
        <v>1.0131429999999999</v>
      </c>
      <c r="J79" s="46">
        <v>3.9365579999999998</v>
      </c>
      <c r="K79" s="46">
        <v>693.633737</v>
      </c>
      <c r="L79" s="46">
        <v>98.766666999999998</v>
      </c>
      <c r="M79" s="46">
        <v>5.5034689999999999</v>
      </c>
      <c r="N79" s="46">
        <v>138.696788</v>
      </c>
      <c r="R79" s="46">
        <v>21.342223000000001</v>
      </c>
      <c r="S79" s="46">
        <v>217.08335700000001</v>
      </c>
      <c r="T79" s="46">
        <v>142.67828600000001</v>
      </c>
      <c r="U79" s="46">
        <v>201.73143300000001</v>
      </c>
      <c r="X79" s="46">
        <v>66.670270000000002</v>
      </c>
      <c r="Y79" s="46">
        <v>5.9108910000000003</v>
      </c>
      <c r="Z79" s="46">
        <v>11.978986000000001</v>
      </c>
      <c r="AA79" s="46">
        <v>59.565508000000001</v>
      </c>
      <c r="AB79" s="46">
        <v>240.11454800000001</v>
      </c>
      <c r="AC79" s="46">
        <v>107.473885</v>
      </c>
      <c r="AD79" s="46">
        <v>172.64920000000001</v>
      </c>
      <c r="AE79" s="46">
        <v>46.038330000000002</v>
      </c>
      <c r="AF79" s="46">
        <v>28.178467000000001</v>
      </c>
      <c r="AG79" s="46">
        <v>21.189485999999999</v>
      </c>
      <c r="AJ79" s="46">
        <v>307.63140099999998</v>
      </c>
      <c r="AK79" s="46">
        <v>8.5249260000000007</v>
      </c>
      <c r="AL79" s="46">
        <v>393.66137199999997</v>
      </c>
      <c r="AN79" s="46">
        <v>77.749046000000007</v>
      </c>
      <c r="AO79" s="46">
        <v>151.295873</v>
      </c>
      <c r="AP79" s="46">
        <v>21.666671999999998</v>
      </c>
      <c r="AQ79" s="46">
        <v>10.759577999999999</v>
      </c>
      <c r="AR79" s="46">
        <v>8.7876969999999996</v>
      </c>
      <c r="AS79" s="46">
        <v>5.4037940000000004</v>
      </c>
      <c r="AT79" s="46">
        <v>16.968892</v>
      </c>
      <c r="AV79" s="46">
        <v>41.436017999999997</v>
      </c>
    </row>
    <row r="80" spans="1:49" s="46" customFormat="1" x14ac:dyDescent="0.3">
      <c r="A80" s="46" t="s">
        <v>66</v>
      </c>
      <c r="B80" s="46">
        <v>5.0990000000000001E-2</v>
      </c>
      <c r="C80" s="46">
        <v>2.4375000000000001E-2</v>
      </c>
      <c r="D80" s="46">
        <v>4.8411000000000003E-2</v>
      </c>
      <c r="E80" s="46">
        <v>1.2111E-2</v>
      </c>
      <c r="F80" s="46">
        <v>2.9949999999999998E-3</v>
      </c>
      <c r="G80" s="46">
        <v>4.17E-4</v>
      </c>
      <c r="J80" s="46">
        <v>2.1641000000000001E-2</v>
      </c>
      <c r="K80" s="46">
        <v>1.4170000000000001E-3</v>
      </c>
      <c r="L80" s="46">
        <v>2.1879999999999998E-3</v>
      </c>
      <c r="M80" s="46">
        <v>1.042E-3</v>
      </c>
      <c r="N80" s="46">
        <v>7.9170000000000004E-3</v>
      </c>
      <c r="O80" s="46">
        <v>4.17E-4</v>
      </c>
      <c r="R80" s="46">
        <v>2.1610000000000002E-3</v>
      </c>
      <c r="S80" s="46">
        <v>1.098E-3</v>
      </c>
      <c r="T80" s="46">
        <v>1.0208E-2</v>
      </c>
      <c r="U80" s="46">
        <v>1.3438E-2</v>
      </c>
      <c r="V80" s="46">
        <v>4.17E-4</v>
      </c>
      <c r="W80" s="46">
        <v>3.333E-3</v>
      </c>
      <c r="X80" s="46">
        <v>6.9399999999999996E-4</v>
      </c>
      <c r="Y80" s="46">
        <v>2.9689999999999999E-3</v>
      </c>
      <c r="Z80" s="46">
        <v>7.1089999999999999E-3</v>
      </c>
      <c r="AA80" s="46">
        <v>6.2500000000000003E-3</v>
      </c>
      <c r="AB80" s="46">
        <v>9.5200000000000005E-4</v>
      </c>
      <c r="AC80" s="46">
        <v>1.0208E-2</v>
      </c>
      <c r="AD80" s="46">
        <v>2.5000000000000001E-3</v>
      </c>
      <c r="AE80" s="46">
        <v>2.3125E-2</v>
      </c>
      <c r="AF80" s="46">
        <v>5.0000000000000001E-3</v>
      </c>
      <c r="AG80" s="46">
        <v>4.333E-3</v>
      </c>
      <c r="AI80" s="46">
        <v>4.17E-4</v>
      </c>
      <c r="AJ80" s="46">
        <v>1.389E-3</v>
      </c>
      <c r="AK80" s="46">
        <v>9.3800000000000003E-4</v>
      </c>
      <c r="AL80" s="46">
        <v>2.9169999999999999E-3</v>
      </c>
      <c r="AM80" s="46">
        <v>7.7079999999999996E-3</v>
      </c>
      <c r="AN80" s="46">
        <v>1.9375E-2</v>
      </c>
      <c r="AO80" s="46">
        <v>9.0830000000000008E-3</v>
      </c>
      <c r="AP80" s="46">
        <v>1.7343999999999998E-2</v>
      </c>
      <c r="AQ80" s="46">
        <v>2.4361000000000001E-2</v>
      </c>
      <c r="AR80" s="46">
        <v>9.3749999999999997E-3</v>
      </c>
      <c r="AS80" s="46">
        <v>1.0651000000000001E-2</v>
      </c>
      <c r="AT80" s="46">
        <v>3.1015999999999998E-2</v>
      </c>
      <c r="AU80" s="46">
        <v>8.3299999999999997E-4</v>
      </c>
      <c r="AV80" s="46">
        <v>2.6280000000000001E-3</v>
      </c>
      <c r="AW80" s="46">
        <v>4.17E-4</v>
      </c>
    </row>
    <row r="81" spans="1:49" s="46" customFormat="1" x14ac:dyDescent="0.3">
      <c r="A81" s="46" t="s">
        <v>67</v>
      </c>
      <c r="B81" s="46">
        <v>5.2400000000000005E-4</v>
      </c>
      <c r="C81" s="46">
        <v>1.8760000000000001E-3</v>
      </c>
      <c r="D81" s="46">
        <v>3.3127999999999998E-2</v>
      </c>
      <c r="E81" s="46">
        <v>1.434E-2</v>
      </c>
      <c r="F81" s="46">
        <v>3.1199999999999999E-4</v>
      </c>
      <c r="J81" s="46">
        <v>2.32E-3</v>
      </c>
      <c r="K81" s="46">
        <v>9.1299999999999997E-4</v>
      </c>
      <c r="L81" s="46">
        <v>9.2400000000000002E-4</v>
      </c>
      <c r="M81" s="46">
        <v>2.9500000000000001E-4</v>
      </c>
      <c r="N81" s="46">
        <v>9.9220000000000003E-3</v>
      </c>
      <c r="R81" s="46">
        <v>1.6799999999999999E-4</v>
      </c>
      <c r="S81" s="46">
        <v>1.751E-3</v>
      </c>
      <c r="T81" s="46">
        <v>1.0900999999999999E-2</v>
      </c>
      <c r="U81" s="46">
        <v>1.051E-2</v>
      </c>
      <c r="V81" s="46">
        <v>0</v>
      </c>
      <c r="W81" s="46">
        <v>4.1250000000000002E-3</v>
      </c>
      <c r="X81" s="46">
        <v>2.41E-4</v>
      </c>
      <c r="Y81" s="46">
        <v>1.4200000000000001E-4</v>
      </c>
      <c r="Z81" s="46">
        <v>6.8800000000000003E-4</v>
      </c>
      <c r="AA81" s="46">
        <v>7.6600000000000001E-3</v>
      </c>
      <c r="AB81" s="46">
        <v>3.0299999999999999E-4</v>
      </c>
      <c r="AC81" s="46">
        <v>1.8221000000000001E-2</v>
      </c>
      <c r="AD81" s="46">
        <v>1.768E-3</v>
      </c>
      <c r="AE81" s="46">
        <v>3.0346999999999999E-2</v>
      </c>
      <c r="AF81" s="46">
        <v>7.2290000000000002E-3</v>
      </c>
      <c r="AG81" s="46">
        <v>4.6700000000000002E-4</v>
      </c>
      <c r="AI81" s="46">
        <v>0</v>
      </c>
      <c r="AJ81" s="46">
        <v>2.0010000000000002E-3</v>
      </c>
      <c r="AK81" s="46">
        <v>6.2500000000000001E-4</v>
      </c>
      <c r="AL81" s="46">
        <v>6.3010000000000002E-3</v>
      </c>
      <c r="AM81" s="46">
        <v>1.0312E-2</v>
      </c>
      <c r="AN81" s="46">
        <v>2.6710999999999999E-2</v>
      </c>
      <c r="AO81" s="46">
        <v>8.3040000000000006E-3</v>
      </c>
      <c r="AP81" s="46">
        <v>6.2560000000000003E-3</v>
      </c>
      <c r="AQ81" s="46">
        <v>1.7791999999999999E-2</v>
      </c>
      <c r="AR81" s="46">
        <v>1.498E-3</v>
      </c>
      <c r="AS81" s="46">
        <v>1.7409999999999999E-3</v>
      </c>
      <c r="AT81" s="46">
        <v>4.8180000000000001E-2</v>
      </c>
      <c r="AU81" s="46">
        <v>5.8900000000000001E-4</v>
      </c>
      <c r="AV81" s="46">
        <v>2.63E-4</v>
      </c>
    </row>
    <row r="82" spans="1:49" s="46" customFormat="1" x14ac:dyDescent="0.3">
      <c r="A82" s="46" t="s">
        <v>68</v>
      </c>
      <c r="B82" s="46">
        <v>0.34969899999999998</v>
      </c>
      <c r="C82" s="46">
        <v>0.94701299999999999</v>
      </c>
      <c r="D82" s="46">
        <v>0.527034</v>
      </c>
      <c r="E82" s="46">
        <v>0.42799799999999999</v>
      </c>
      <c r="F82" s="46">
        <v>0.37178699999999998</v>
      </c>
      <c r="J82" s="46">
        <v>0.89404399999999995</v>
      </c>
      <c r="K82" s="46">
        <v>0.08</v>
      </c>
      <c r="L82" s="46">
        <v>0.46787899999999999</v>
      </c>
      <c r="N82" s="46">
        <v>0.163636</v>
      </c>
      <c r="R82" s="46">
        <v>0.62141100000000005</v>
      </c>
      <c r="S82" s="46">
        <v>0.26804699999999998</v>
      </c>
      <c r="T82" s="46">
        <v>0.81818199999999996</v>
      </c>
      <c r="U82" s="46">
        <v>0.40579999999999999</v>
      </c>
      <c r="W82" s="46">
        <v>0.27027000000000001</v>
      </c>
      <c r="Y82" s="46">
        <v>0.62180899999999995</v>
      </c>
      <c r="Z82" s="46">
        <v>0.17310600000000001</v>
      </c>
      <c r="AA82" s="46">
        <v>0.61538499999999996</v>
      </c>
      <c r="AC82" s="46">
        <v>0.48251699999999997</v>
      </c>
      <c r="AD82" s="46">
        <v>0.32876699999999998</v>
      </c>
      <c r="AE82" s="46">
        <v>0.29105700000000001</v>
      </c>
      <c r="AF82" s="46">
        <v>0.35555599999999998</v>
      </c>
      <c r="AG82" s="46">
        <v>0.62892599999999999</v>
      </c>
      <c r="AJ82" s="46">
        <v>0.29268300000000003</v>
      </c>
      <c r="AK82" s="46">
        <v>6.5573999999999993E-2</v>
      </c>
      <c r="AL82" s="46">
        <v>0.28732200000000002</v>
      </c>
      <c r="AM82" s="46">
        <v>0.48888900000000002</v>
      </c>
      <c r="AN82" s="46">
        <v>0.52155200000000002</v>
      </c>
      <c r="AO82" s="46">
        <v>0.34846700000000003</v>
      </c>
      <c r="AP82" s="46">
        <v>0.75436000000000003</v>
      </c>
      <c r="AQ82" s="46">
        <v>0.51752600000000004</v>
      </c>
      <c r="AR82" s="46">
        <v>0.363348</v>
      </c>
      <c r="AS82" s="46">
        <v>0.50796600000000003</v>
      </c>
      <c r="AT82" s="46">
        <v>0.45028800000000002</v>
      </c>
      <c r="AV82" s="46">
        <v>0.43473600000000001</v>
      </c>
    </row>
    <row r="83" spans="1:49" s="46" customFormat="1" x14ac:dyDescent="0.3">
      <c r="A83" s="46" t="s">
        <v>69</v>
      </c>
      <c r="B83" s="46">
        <v>0.101183</v>
      </c>
      <c r="C83" s="46">
        <v>0.44538</v>
      </c>
      <c r="D83" s="46">
        <v>0.199133</v>
      </c>
      <c r="E83" s="46">
        <v>0.167319</v>
      </c>
      <c r="F83" s="46">
        <v>0.19697200000000001</v>
      </c>
      <c r="J83" s="46">
        <v>0.50761800000000001</v>
      </c>
      <c r="K83" s="46">
        <v>0.113137</v>
      </c>
      <c r="L83" s="46">
        <v>0.21943099999999999</v>
      </c>
      <c r="N83" s="46">
        <v>7.7138999999999999E-2</v>
      </c>
      <c r="R83" s="46">
        <v>0.33932800000000002</v>
      </c>
      <c r="S83" s="46">
        <v>0.130968</v>
      </c>
      <c r="T83" s="46">
        <v>0.21427499999999999</v>
      </c>
      <c r="U83" s="46">
        <v>0.11290799999999999</v>
      </c>
      <c r="Y83" s="46">
        <v>0.30999599999999999</v>
      </c>
      <c r="Z83" s="46">
        <v>0.147063</v>
      </c>
      <c r="AC83" s="46">
        <v>0.17471600000000001</v>
      </c>
      <c r="AE83" s="46">
        <v>0.34263100000000002</v>
      </c>
      <c r="AG83" s="46">
        <v>0.41664800000000002</v>
      </c>
      <c r="AL83" s="46">
        <v>0.19997500000000001</v>
      </c>
      <c r="AN83" s="46">
        <v>0.391959</v>
      </c>
      <c r="AO83" s="46">
        <v>9.8357E-2</v>
      </c>
      <c r="AP83" s="46">
        <v>0.515571</v>
      </c>
      <c r="AQ83" s="46">
        <v>0.22852800000000001</v>
      </c>
      <c r="AR83" s="46">
        <v>0.15362700000000001</v>
      </c>
      <c r="AS83" s="46">
        <v>0.25248900000000002</v>
      </c>
      <c r="AT83" s="46">
        <v>0.19925300000000001</v>
      </c>
      <c r="AV83" s="46">
        <v>0.233095</v>
      </c>
    </row>
    <row r="84" spans="1:49" s="46" customFormat="1" x14ac:dyDescent="0.3">
      <c r="A84" s="46" t="s">
        <v>70</v>
      </c>
      <c r="B84" s="46">
        <v>2.016038</v>
      </c>
      <c r="C84" s="46">
        <v>1.7215210000000001</v>
      </c>
      <c r="D84" s="46">
        <v>1.737616</v>
      </c>
      <c r="E84" s="46">
        <v>2.467206</v>
      </c>
      <c r="F84" s="46">
        <v>0.43231999999999998</v>
      </c>
      <c r="J84" s="46">
        <v>1.706537</v>
      </c>
      <c r="K84" s="46">
        <v>0.93149000000000004</v>
      </c>
      <c r="L84" s="46">
        <v>0.83989000000000003</v>
      </c>
      <c r="M84" s="46">
        <v>1.2546729999999999</v>
      </c>
      <c r="N84" s="46">
        <v>1.3892370000000001</v>
      </c>
      <c r="R84" s="46">
        <v>1.943892</v>
      </c>
      <c r="S84" s="46">
        <v>1.2321029999999999</v>
      </c>
      <c r="T84" s="46">
        <v>1.2312339999999999</v>
      </c>
      <c r="U84" s="46">
        <v>1.42622</v>
      </c>
      <c r="W84" s="46">
        <v>0.70013800000000004</v>
      </c>
      <c r="Y84" s="46">
        <v>2.4221569999999999</v>
      </c>
      <c r="Z84" s="46">
        <v>0.81342800000000004</v>
      </c>
      <c r="AA84" s="46">
        <v>1.0406880000000001</v>
      </c>
      <c r="AB84" s="46">
        <v>1.2544820000000001</v>
      </c>
      <c r="AC84" s="46">
        <v>1.2564660000000001</v>
      </c>
      <c r="AD84" s="46">
        <v>1.0595110000000001</v>
      </c>
      <c r="AE84" s="46">
        <v>1.2323139999999999</v>
      </c>
      <c r="AF84" s="46">
        <v>1.407629</v>
      </c>
      <c r="AG84" s="46">
        <v>1.739806</v>
      </c>
      <c r="AJ84" s="46">
        <v>0.655165</v>
      </c>
      <c r="AK84" s="46">
        <v>0.73410500000000001</v>
      </c>
      <c r="AL84" s="46">
        <v>0.97162599999999999</v>
      </c>
      <c r="AM84" s="46">
        <v>1.7788790000000001</v>
      </c>
      <c r="AN84" s="46">
        <v>1.659999</v>
      </c>
      <c r="AO84" s="46">
        <v>1.9556579999999999</v>
      </c>
      <c r="AP84" s="46">
        <v>1.071882</v>
      </c>
      <c r="AQ84" s="46">
        <v>1.2981279999999999</v>
      </c>
      <c r="AR84" s="46">
        <v>1.6174919999999999</v>
      </c>
      <c r="AS84" s="46">
        <v>2.3446769999999999</v>
      </c>
      <c r="AT84" s="46">
        <v>1.7808619999999999</v>
      </c>
      <c r="AU84" s="46">
        <v>6.6062999999999997E-2</v>
      </c>
      <c r="AV84" s="46">
        <v>2.080489</v>
      </c>
    </row>
    <row r="85" spans="1:49" s="46" customFormat="1" x14ac:dyDescent="0.3">
      <c r="A85" s="46" t="s">
        <v>71</v>
      </c>
      <c r="B85" s="46">
        <v>2.8479999999999998E-3</v>
      </c>
      <c r="C85" s="46">
        <v>9.2234999999999998E-2</v>
      </c>
      <c r="D85" s="46">
        <v>0.367259</v>
      </c>
      <c r="E85" s="46">
        <v>0.62297999999999998</v>
      </c>
      <c r="F85" s="46">
        <v>0.42357099999999998</v>
      </c>
      <c r="J85" s="46">
        <v>5.6769E-2</v>
      </c>
      <c r="K85" s="46">
        <v>0.182254</v>
      </c>
      <c r="L85" s="46">
        <v>0.28058</v>
      </c>
      <c r="N85" s="46">
        <v>0.87815500000000002</v>
      </c>
      <c r="R85" s="46">
        <v>0.105211</v>
      </c>
      <c r="S85" s="46">
        <v>0.105117</v>
      </c>
      <c r="T85" s="46">
        <v>0.25836799999999999</v>
      </c>
      <c r="U85" s="46">
        <v>0.46745399999999998</v>
      </c>
      <c r="Y85" s="46">
        <v>4.3951999999999998E-2</v>
      </c>
      <c r="Z85" s="46">
        <v>9.1636999999999996E-2</v>
      </c>
      <c r="AB85" s="47">
        <v>4.6999999999999997E-5</v>
      </c>
      <c r="AC85" s="46">
        <v>0.821322</v>
      </c>
      <c r="AD85" s="46">
        <v>0.75433899999999998</v>
      </c>
      <c r="AE85" s="46">
        <v>0.51119499999999995</v>
      </c>
      <c r="AF85" s="46">
        <v>1.1174E-2</v>
      </c>
      <c r="AG85" s="46">
        <v>0.108976</v>
      </c>
      <c r="AJ85" s="46">
        <v>2.4164000000000001E-2</v>
      </c>
      <c r="AK85" s="46">
        <v>0.15234700000000001</v>
      </c>
      <c r="AL85" s="46">
        <v>0.39401399999999998</v>
      </c>
      <c r="AN85" s="46">
        <v>0.94328000000000001</v>
      </c>
      <c r="AO85" s="46">
        <v>0.27085199999999998</v>
      </c>
      <c r="AP85" s="46">
        <v>0.37032799999999999</v>
      </c>
      <c r="AQ85" s="46">
        <v>0.132795</v>
      </c>
      <c r="AR85" s="46">
        <v>8.3590999999999999E-2</v>
      </c>
      <c r="AS85" s="46">
        <v>0.25063999999999997</v>
      </c>
      <c r="AT85" s="46">
        <v>0.52081200000000005</v>
      </c>
      <c r="AV85" s="46">
        <v>0.22223899999999999</v>
      </c>
    </row>
    <row r="86" spans="1:49" s="46" customFormat="1" x14ac:dyDescent="0.3">
      <c r="A86" s="46" t="s">
        <v>72</v>
      </c>
      <c r="B86" s="46">
        <v>79.701048</v>
      </c>
      <c r="C86" s="46">
        <v>80.625118000000001</v>
      </c>
      <c r="D86" s="46">
        <v>83.546681000000007</v>
      </c>
      <c r="E86" s="46">
        <v>84.072828000000001</v>
      </c>
      <c r="F86" s="46">
        <v>74.533484000000001</v>
      </c>
      <c r="G86" s="46">
        <v>8.9285709999999998</v>
      </c>
      <c r="H86" s="46">
        <v>0</v>
      </c>
      <c r="I86" s="46">
        <v>0</v>
      </c>
      <c r="J86" s="46">
        <v>83.418599</v>
      </c>
      <c r="K86" s="46">
        <v>9.1459089999999996</v>
      </c>
      <c r="L86" s="46">
        <v>15.426453</v>
      </c>
      <c r="M86" s="46">
        <v>0.82551300000000005</v>
      </c>
      <c r="N86" s="46">
        <v>1.629324</v>
      </c>
      <c r="O86" s="46">
        <v>2.9446E-2</v>
      </c>
      <c r="P86" s="46">
        <v>0</v>
      </c>
      <c r="R86" s="46">
        <v>72.894433000000006</v>
      </c>
      <c r="S86" s="46">
        <v>31.068719999999999</v>
      </c>
      <c r="T86" s="46">
        <v>3.3692600000000001</v>
      </c>
      <c r="U86" s="46">
        <v>13.128441</v>
      </c>
      <c r="V86" s="46">
        <v>3.7754789999999998</v>
      </c>
      <c r="W86" s="46">
        <v>7.8998210000000002</v>
      </c>
      <c r="X86" s="46">
        <v>16.559829000000001</v>
      </c>
      <c r="Y86" s="46">
        <v>82.729969999999994</v>
      </c>
      <c r="Z86" s="46">
        <v>91.548025999999993</v>
      </c>
      <c r="AA86" s="46">
        <v>1.8194060000000001</v>
      </c>
      <c r="AB86" s="46">
        <v>32.191868999999997</v>
      </c>
      <c r="AC86" s="46">
        <v>5.9644839999999997</v>
      </c>
      <c r="AD86" s="46">
        <v>5.0832670000000002</v>
      </c>
      <c r="AE86" s="46">
        <v>2.7569330000000001</v>
      </c>
      <c r="AF86" s="46">
        <v>13.480435999999999</v>
      </c>
      <c r="AG86" s="46">
        <v>83.860889999999998</v>
      </c>
      <c r="AH86" s="46">
        <v>0</v>
      </c>
      <c r="AI86" s="46">
        <v>13.535486000000001</v>
      </c>
      <c r="AJ86" s="46">
        <v>12.03725</v>
      </c>
      <c r="AK86" s="46">
        <v>2.4732829999999999</v>
      </c>
      <c r="AL86" s="46">
        <v>36.666260000000001</v>
      </c>
      <c r="AM86" s="46">
        <v>2.9473189999999998</v>
      </c>
      <c r="AN86" s="46">
        <v>8.2753029999999992</v>
      </c>
      <c r="AO86" s="46">
        <v>62.502516</v>
      </c>
      <c r="AP86" s="46">
        <v>73.934157999999996</v>
      </c>
      <c r="AQ86" s="46">
        <v>80.452115000000006</v>
      </c>
      <c r="AR86" s="46">
        <v>74.631547999999995</v>
      </c>
      <c r="AS86" s="46">
        <v>79.1404</v>
      </c>
      <c r="AT86" s="46">
        <v>76.325226999999998</v>
      </c>
      <c r="AU86" s="46">
        <v>1.1565920000000001</v>
      </c>
      <c r="AV86" s="46">
        <v>81.962018</v>
      </c>
      <c r="AW86" s="46">
        <v>3.1042130000000001</v>
      </c>
    </row>
    <row r="87" spans="1:49" s="46" customFormat="1" x14ac:dyDescent="0.3">
      <c r="A87" s="46" t="s">
        <v>73</v>
      </c>
      <c r="B87" s="46">
        <v>25.175004999999999</v>
      </c>
      <c r="C87" s="46">
        <v>25.535713999999999</v>
      </c>
      <c r="D87" s="46">
        <v>18.536155999999998</v>
      </c>
      <c r="E87" s="46">
        <v>15.532500000000001</v>
      </c>
      <c r="F87" s="46">
        <v>32.237265999999998</v>
      </c>
      <c r="G87" s="46">
        <v>23.622779999999999</v>
      </c>
      <c r="H87" s="46">
        <v>0</v>
      </c>
      <c r="J87" s="46">
        <v>19.310191</v>
      </c>
      <c r="K87" s="46">
        <v>18.640032000000001</v>
      </c>
      <c r="L87" s="46">
        <v>31.799935999999999</v>
      </c>
      <c r="M87" s="46">
        <v>1.932226</v>
      </c>
      <c r="N87" s="46">
        <v>2.9966759999999999</v>
      </c>
      <c r="O87" s="46">
        <v>0.102005</v>
      </c>
      <c r="P87" s="46">
        <v>0</v>
      </c>
      <c r="R87" s="46">
        <v>30.590392000000001</v>
      </c>
      <c r="S87" s="46">
        <v>33.73283</v>
      </c>
      <c r="T87" s="46">
        <v>9.2983729999999998</v>
      </c>
      <c r="U87" s="46">
        <v>25.250364000000001</v>
      </c>
      <c r="V87" s="46">
        <v>8.9755680000000009</v>
      </c>
      <c r="W87" s="46">
        <v>27.682701999999999</v>
      </c>
      <c r="X87" s="46">
        <v>35.193384000000002</v>
      </c>
      <c r="Y87" s="46">
        <v>31.079197000000001</v>
      </c>
      <c r="Z87" s="46">
        <v>17.759035000000001</v>
      </c>
      <c r="AA87" s="46">
        <v>4.745698</v>
      </c>
      <c r="AB87" s="46">
        <v>30.750882000000001</v>
      </c>
      <c r="AC87" s="46">
        <v>14.970784999999999</v>
      </c>
      <c r="AD87" s="46">
        <v>12.470064000000001</v>
      </c>
      <c r="AE87" s="46">
        <v>7.4096599999999997</v>
      </c>
      <c r="AF87" s="46">
        <v>30.325130000000001</v>
      </c>
      <c r="AG87" s="46">
        <v>20.719294000000001</v>
      </c>
      <c r="AI87" s="46">
        <v>30.842679</v>
      </c>
      <c r="AJ87" s="46">
        <v>23.624402</v>
      </c>
      <c r="AK87" s="46">
        <v>5.4916429999999998</v>
      </c>
      <c r="AL87" s="46">
        <v>29.651814000000002</v>
      </c>
      <c r="AM87" s="46">
        <v>7.0132279999999998</v>
      </c>
      <c r="AN87" s="46">
        <v>21.472149000000002</v>
      </c>
      <c r="AO87" s="46">
        <v>31.784746999999999</v>
      </c>
      <c r="AP87" s="46">
        <v>27.672332999999998</v>
      </c>
      <c r="AQ87" s="46">
        <v>14.710153</v>
      </c>
      <c r="AR87" s="46">
        <v>28.942235</v>
      </c>
      <c r="AS87" s="46">
        <v>24.762554999999999</v>
      </c>
      <c r="AT87" s="46">
        <v>21.739764999999998</v>
      </c>
      <c r="AU87" s="46">
        <v>2.9426969999999999</v>
      </c>
      <c r="AV87" s="46">
        <v>29.460487000000001</v>
      </c>
      <c r="AW87" s="46">
        <v>10.295508999999999</v>
      </c>
    </row>
    <row r="88" spans="1:49" s="46" customFormat="1" x14ac:dyDescent="0.3">
      <c r="A88" s="46" t="s">
        <v>74</v>
      </c>
      <c r="B88" s="46">
        <v>1063</v>
      </c>
      <c r="C88" s="46">
        <v>332</v>
      </c>
      <c r="D88" s="46">
        <v>429</v>
      </c>
      <c r="E88" s="46">
        <v>56</v>
      </c>
      <c r="F88" s="46">
        <v>20</v>
      </c>
      <c r="G88" s="46">
        <v>0</v>
      </c>
      <c r="H88" s="46">
        <v>0</v>
      </c>
      <c r="I88" s="46">
        <v>0</v>
      </c>
      <c r="J88" s="46">
        <v>209</v>
      </c>
      <c r="K88" s="46">
        <v>11</v>
      </c>
      <c r="L88" s="46">
        <v>9</v>
      </c>
      <c r="M88" s="46">
        <v>96</v>
      </c>
      <c r="N88" s="46">
        <v>5</v>
      </c>
      <c r="O88" s="46">
        <v>0</v>
      </c>
      <c r="P88" s="46">
        <v>0</v>
      </c>
      <c r="Q88" s="46">
        <v>0</v>
      </c>
      <c r="R88" s="46">
        <v>15</v>
      </c>
      <c r="S88" s="46">
        <v>17</v>
      </c>
      <c r="T88" s="46">
        <v>9</v>
      </c>
      <c r="U88" s="46">
        <v>70</v>
      </c>
      <c r="V88" s="46">
        <v>3</v>
      </c>
      <c r="W88" s="46">
        <v>2</v>
      </c>
      <c r="X88" s="46">
        <v>3</v>
      </c>
      <c r="Y88" s="46">
        <v>11</v>
      </c>
      <c r="Z88" s="46">
        <v>18</v>
      </c>
      <c r="AA88" s="46">
        <v>4</v>
      </c>
      <c r="AB88" s="46">
        <v>37</v>
      </c>
      <c r="AC88" s="46">
        <v>147</v>
      </c>
      <c r="AD88" s="46">
        <v>5</v>
      </c>
      <c r="AE88" s="46">
        <v>16</v>
      </c>
      <c r="AF88" s="46">
        <v>21</v>
      </c>
      <c r="AG88" s="46">
        <v>13</v>
      </c>
      <c r="AH88" s="46">
        <v>0</v>
      </c>
      <c r="AI88" s="46">
        <v>0</v>
      </c>
      <c r="AJ88" s="46">
        <v>3</v>
      </c>
      <c r="AK88" s="46">
        <v>15</v>
      </c>
      <c r="AL88" s="46">
        <v>37</v>
      </c>
      <c r="AM88" s="46">
        <v>22</v>
      </c>
      <c r="AN88" s="46">
        <v>134</v>
      </c>
      <c r="AO88" s="46">
        <v>183</v>
      </c>
      <c r="AP88" s="46">
        <v>1641</v>
      </c>
      <c r="AQ88" s="46">
        <v>106</v>
      </c>
      <c r="AR88" s="46">
        <v>60</v>
      </c>
      <c r="AS88" s="46">
        <v>54</v>
      </c>
      <c r="AT88" s="46">
        <v>390</v>
      </c>
      <c r="AU88" s="46">
        <v>1</v>
      </c>
      <c r="AV88" s="46">
        <v>6</v>
      </c>
      <c r="AW88" s="46">
        <v>0</v>
      </c>
    </row>
    <row r="89" spans="1:49" s="46" customFormat="1" x14ac:dyDescent="0.3">
      <c r="A89" s="46" t="s">
        <v>75</v>
      </c>
      <c r="B89" s="46">
        <v>0.44291700000000001</v>
      </c>
      <c r="C89" s="46">
        <v>0.13833300000000001</v>
      </c>
      <c r="D89" s="46">
        <v>0.17874999999999999</v>
      </c>
      <c r="E89" s="46">
        <v>2.3333E-2</v>
      </c>
      <c r="F89" s="46">
        <v>8.3330000000000001E-3</v>
      </c>
      <c r="J89" s="46">
        <v>8.7082999999999994E-2</v>
      </c>
      <c r="K89" s="46">
        <v>4.5830000000000003E-3</v>
      </c>
      <c r="L89" s="46">
        <v>3.7499999999999999E-3</v>
      </c>
      <c r="M89" s="46">
        <v>0.04</v>
      </c>
      <c r="N89" s="46">
        <v>2.0830000000000002E-3</v>
      </c>
      <c r="R89" s="46">
        <v>6.2500000000000003E-3</v>
      </c>
      <c r="S89" s="46">
        <v>7.0829999999999999E-3</v>
      </c>
      <c r="T89" s="46">
        <v>3.7499999999999999E-3</v>
      </c>
      <c r="U89" s="46">
        <v>2.9166999999999998E-2</v>
      </c>
      <c r="V89" s="46">
        <v>1.25E-3</v>
      </c>
      <c r="W89" s="46">
        <v>8.3299999999999997E-4</v>
      </c>
      <c r="X89" s="46">
        <v>1.25E-3</v>
      </c>
      <c r="Y89" s="46">
        <v>4.5830000000000003E-3</v>
      </c>
      <c r="Z89" s="46">
        <v>7.4999999999999997E-3</v>
      </c>
      <c r="AA89" s="46">
        <v>1.6670000000000001E-3</v>
      </c>
      <c r="AB89" s="46">
        <v>1.5417E-2</v>
      </c>
      <c r="AC89" s="46">
        <v>6.1249999999999999E-2</v>
      </c>
      <c r="AD89" s="46">
        <v>2.0830000000000002E-3</v>
      </c>
      <c r="AE89" s="46">
        <v>6.6670000000000002E-3</v>
      </c>
      <c r="AF89" s="46">
        <v>8.7500000000000008E-3</v>
      </c>
      <c r="AG89" s="46">
        <v>5.4169999999999999E-3</v>
      </c>
      <c r="AJ89" s="46">
        <v>1.25E-3</v>
      </c>
      <c r="AK89" s="46">
        <v>6.2500000000000003E-3</v>
      </c>
      <c r="AL89" s="46">
        <v>1.5417E-2</v>
      </c>
      <c r="AM89" s="46">
        <v>9.1669999999999998E-3</v>
      </c>
      <c r="AN89" s="46">
        <v>5.5833000000000001E-2</v>
      </c>
      <c r="AO89" s="46">
        <v>7.6249999999999998E-2</v>
      </c>
      <c r="AP89" s="46">
        <v>0.68374999999999997</v>
      </c>
      <c r="AQ89" s="46">
        <v>4.4166999999999998E-2</v>
      </c>
      <c r="AR89" s="46">
        <v>2.5000000000000001E-2</v>
      </c>
      <c r="AS89" s="46">
        <v>2.2499999999999999E-2</v>
      </c>
      <c r="AT89" s="46">
        <v>0.16250000000000001</v>
      </c>
      <c r="AU89" s="46">
        <v>4.17E-4</v>
      </c>
      <c r="AV89" s="46">
        <v>2.5000000000000001E-3</v>
      </c>
    </row>
    <row r="90" spans="1:49" s="46" customFormat="1" x14ac:dyDescent="0.3">
      <c r="A90" s="46" t="s">
        <v>76</v>
      </c>
      <c r="B90" s="46">
        <v>0.25833499999999998</v>
      </c>
      <c r="C90" s="46">
        <v>0.37606200000000001</v>
      </c>
      <c r="D90" s="46">
        <v>0.49605100000000002</v>
      </c>
      <c r="E90" s="46">
        <v>0.51794399999999996</v>
      </c>
      <c r="F90" s="46">
        <v>0.41175600000000001</v>
      </c>
      <c r="J90" s="46">
        <v>0.31845800000000002</v>
      </c>
      <c r="K90" s="46">
        <v>0.40234900000000001</v>
      </c>
      <c r="L90" s="46">
        <v>0.217947</v>
      </c>
      <c r="M90" s="46">
        <v>0.25279800000000002</v>
      </c>
      <c r="N90" s="46">
        <v>0.42732799999999999</v>
      </c>
      <c r="R90" s="46">
        <v>0.35501300000000002</v>
      </c>
      <c r="S90" s="46">
        <v>0.30655500000000002</v>
      </c>
      <c r="T90" s="46">
        <v>0.25118200000000002</v>
      </c>
      <c r="U90" s="46">
        <v>0.313531</v>
      </c>
      <c r="V90" s="46">
        <v>0.20512</v>
      </c>
      <c r="W90" s="46">
        <v>0.22939999999999999</v>
      </c>
      <c r="X90" s="46">
        <v>0.43229299999999998</v>
      </c>
      <c r="Y90" s="46">
        <v>0.475462</v>
      </c>
      <c r="Z90" s="46">
        <v>0.74998200000000004</v>
      </c>
      <c r="AA90" s="46">
        <v>0.28767999999999999</v>
      </c>
      <c r="AB90" s="46">
        <v>0.17313100000000001</v>
      </c>
      <c r="AC90" s="46">
        <v>0.21213799999999999</v>
      </c>
      <c r="AD90" s="46">
        <v>0.43128</v>
      </c>
      <c r="AE90" s="46">
        <v>0.26845999999999998</v>
      </c>
      <c r="AF90" s="46">
        <v>0.34502100000000002</v>
      </c>
      <c r="AG90" s="46">
        <v>0.74319999999999997</v>
      </c>
      <c r="AJ90" s="46">
        <v>0.23581299999999999</v>
      </c>
      <c r="AK90" s="46">
        <v>0.21305099999999999</v>
      </c>
      <c r="AL90" s="46">
        <v>0.38060100000000002</v>
      </c>
      <c r="AM90" s="46">
        <v>0.24485499999999999</v>
      </c>
      <c r="AN90" s="46">
        <v>0.388291</v>
      </c>
      <c r="AO90" s="46">
        <v>0.45030300000000001</v>
      </c>
      <c r="AP90" s="46">
        <v>0.30672700000000003</v>
      </c>
      <c r="AQ90" s="46">
        <v>0.53443799999999997</v>
      </c>
      <c r="AR90" s="46">
        <v>0.37273899999999999</v>
      </c>
      <c r="AS90" s="46">
        <v>0.57261200000000001</v>
      </c>
      <c r="AT90" s="46">
        <v>0.55705000000000005</v>
      </c>
      <c r="AU90" s="46">
        <v>0.19303999999999999</v>
      </c>
      <c r="AV90" s="46">
        <v>0.60228000000000004</v>
      </c>
    </row>
    <row r="91" spans="1:49" s="46" customFormat="1" x14ac:dyDescent="0.3">
      <c r="A91" s="46" t="s">
        <v>77</v>
      </c>
      <c r="B91" s="46">
        <v>0.205232</v>
      </c>
      <c r="C91" s="46">
        <v>0.32407999999999998</v>
      </c>
      <c r="D91" s="46">
        <v>0.266208</v>
      </c>
      <c r="E91" s="46">
        <v>0.26428099999999999</v>
      </c>
      <c r="F91" s="46">
        <v>0.34118999999999999</v>
      </c>
      <c r="J91" s="46">
        <v>0.268125</v>
      </c>
      <c r="K91" s="46">
        <v>0.119662</v>
      </c>
      <c r="L91" s="46">
        <v>4.7022000000000001E-2</v>
      </c>
      <c r="M91" s="46">
        <v>0.12607399999999999</v>
      </c>
      <c r="N91" s="46">
        <v>4.4785999999999999E-2</v>
      </c>
      <c r="R91" s="46">
        <v>0.29309299999999999</v>
      </c>
      <c r="S91" s="46">
        <v>8.3361000000000005E-2</v>
      </c>
      <c r="T91" s="46">
        <v>0.105405</v>
      </c>
      <c r="U91" s="46">
        <v>0.112608</v>
      </c>
      <c r="V91" s="46">
        <v>9.6582000000000001E-2</v>
      </c>
      <c r="W91" s="46">
        <v>8.8416999999999996E-2</v>
      </c>
      <c r="X91" s="46">
        <v>0.22304499999999999</v>
      </c>
      <c r="Y91" s="46">
        <v>0.26870100000000002</v>
      </c>
      <c r="Z91" s="46">
        <v>0.23658399999999999</v>
      </c>
      <c r="AA91" s="46">
        <v>7.2885000000000005E-2</v>
      </c>
      <c r="AB91" s="46">
        <v>9.2132000000000006E-2</v>
      </c>
      <c r="AC91" s="46">
        <v>0.125421</v>
      </c>
      <c r="AD91" s="46">
        <v>0.208009</v>
      </c>
      <c r="AE91" s="46">
        <v>0.12080299999999999</v>
      </c>
      <c r="AF91" s="46">
        <v>0.28189399999999998</v>
      </c>
      <c r="AG91" s="46">
        <v>0.38123899999999999</v>
      </c>
      <c r="AJ91" s="46">
        <v>9.7808000000000006E-2</v>
      </c>
      <c r="AK91" s="46">
        <v>0.113964</v>
      </c>
      <c r="AL91" s="46">
        <v>0.14896499999999999</v>
      </c>
      <c r="AM91" s="46">
        <v>9.1880000000000003E-2</v>
      </c>
      <c r="AN91" s="46">
        <v>0.16011700000000001</v>
      </c>
      <c r="AO91" s="46">
        <v>0.20364499999999999</v>
      </c>
      <c r="AP91" s="46">
        <v>0.23002500000000001</v>
      </c>
      <c r="AQ91" s="46">
        <v>0.42109099999999999</v>
      </c>
      <c r="AR91" s="46">
        <v>0.20854800000000001</v>
      </c>
      <c r="AS91" s="46">
        <v>0.59113899999999997</v>
      </c>
      <c r="AT91" s="46">
        <v>0.32331300000000002</v>
      </c>
      <c r="AV91" s="46">
        <v>0.12771199999999999</v>
      </c>
    </row>
    <row r="92" spans="1:49" s="46" customFormat="1" x14ac:dyDescent="0.3">
      <c r="A92" s="46" t="s">
        <v>78</v>
      </c>
      <c r="B92" s="46">
        <v>56.945436999999998</v>
      </c>
      <c r="C92" s="46">
        <v>106.566265</v>
      </c>
      <c r="D92" s="46">
        <v>105.969697</v>
      </c>
      <c r="E92" s="46">
        <v>166.53571400000001</v>
      </c>
      <c r="F92" s="46">
        <v>141.1</v>
      </c>
      <c r="J92" s="46">
        <v>169.23445000000001</v>
      </c>
      <c r="K92" s="46">
        <v>20.454545</v>
      </c>
      <c r="L92" s="46">
        <v>28.222221999999999</v>
      </c>
      <c r="M92" s="46">
        <v>7.28125</v>
      </c>
      <c r="N92" s="46">
        <v>12.4</v>
      </c>
      <c r="R92" s="46">
        <v>199.2</v>
      </c>
      <c r="S92" s="46">
        <v>27</v>
      </c>
      <c r="T92" s="46">
        <v>10</v>
      </c>
      <c r="U92" s="46">
        <v>18.171429</v>
      </c>
      <c r="V92" s="46">
        <v>20.333333</v>
      </c>
      <c r="W92" s="46">
        <v>7</v>
      </c>
      <c r="X92" s="46">
        <v>25</v>
      </c>
      <c r="Y92" s="46">
        <v>250.727273</v>
      </c>
      <c r="Z92" s="46">
        <v>1097.5</v>
      </c>
      <c r="AA92" s="46">
        <v>10.75</v>
      </c>
      <c r="AB92" s="46">
        <v>14.378378</v>
      </c>
      <c r="AC92" s="46">
        <v>13.428571</v>
      </c>
      <c r="AD92" s="46">
        <v>11.4</v>
      </c>
      <c r="AE92" s="46">
        <v>7.25</v>
      </c>
      <c r="AF92" s="46">
        <v>12.714286</v>
      </c>
      <c r="AG92" s="46">
        <v>341.384615</v>
      </c>
      <c r="AJ92" s="46">
        <v>34</v>
      </c>
      <c r="AK92" s="46">
        <v>11.933332999999999</v>
      </c>
      <c r="AL92" s="46">
        <v>24.810811000000001</v>
      </c>
      <c r="AM92" s="46">
        <v>10.909091</v>
      </c>
      <c r="AN92" s="46">
        <v>26.798507000000001</v>
      </c>
      <c r="AO92" s="46">
        <v>36.967213000000001</v>
      </c>
      <c r="AP92" s="46">
        <v>29.472881999999998</v>
      </c>
      <c r="AQ92" s="46">
        <v>176.85849099999999</v>
      </c>
      <c r="AR92" s="46">
        <v>152</v>
      </c>
      <c r="AS92" s="46">
        <v>190.074074</v>
      </c>
      <c r="AT92" s="46">
        <v>58.628205000000001</v>
      </c>
      <c r="AU92" s="46">
        <v>13</v>
      </c>
      <c r="AV92" s="46">
        <v>395.83333299999998</v>
      </c>
    </row>
    <row r="93" spans="1:49" s="46" customFormat="1" x14ac:dyDescent="0.3">
      <c r="A93" s="46" t="s">
        <v>79</v>
      </c>
      <c r="B93" s="46">
        <v>143.05129500000001</v>
      </c>
      <c r="C93" s="46">
        <v>253.65438800000001</v>
      </c>
      <c r="D93" s="46">
        <v>190.73353599999999</v>
      </c>
      <c r="E93" s="46">
        <v>212.06190900000001</v>
      </c>
      <c r="F93" s="46">
        <v>189.56179399999999</v>
      </c>
      <c r="J93" s="46">
        <v>349.09058700000003</v>
      </c>
      <c r="K93" s="46">
        <v>7.4748060000000001</v>
      </c>
      <c r="L93" s="46">
        <v>9.7951239999999995</v>
      </c>
      <c r="M93" s="46">
        <v>2.1111390000000001</v>
      </c>
      <c r="N93" s="46">
        <v>5.2249400000000001</v>
      </c>
      <c r="R93" s="46">
        <v>298.53647799999999</v>
      </c>
      <c r="S93" s="46">
        <v>19.137658999999999</v>
      </c>
      <c r="T93" s="46">
        <v>5.2678269999999996</v>
      </c>
      <c r="U93" s="46">
        <v>4.7517240000000003</v>
      </c>
      <c r="V93" s="46">
        <v>17.039171</v>
      </c>
      <c r="W93" s="46">
        <v>2.828427</v>
      </c>
      <c r="X93" s="46">
        <v>15.716234</v>
      </c>
      <c r="Y93" s="46">
        <v>192.23480000000001</v>
      </c>
      <c r="Z93" s="46">
        <v>404.40853700000002</v>
      </c>
      <c r="AA93" s="46">
        <v>2.362908</v>
      </c>
      <c r="AB93" s="46">
        <v>25.935123000000001</v>
      </c>
      <c r="AC93" s="46">
        <v>6.9202899999999996</v>
      </c>
      <c r="AD93" s="46">
        <v>6.4652919999999998</v>
      </c>
      <c r="AE93" s="46">
        <v>1.8073920000000001</v>
      </c>
      <c r="AF93" s="46">
        <v>6.9508479999999997</v>
      </c>
      <c r="AG93" s="46">
        <v>192.608644</v>
      </c>
      <c r="AJ93" s="46">
        <v>29.816102999999998</v>
      </c>
      <c r="AK93" s="46">
        <v>11.448435</v>
      </c>
      <c r="AL93" s="46">
        <v>31.295933000000002</v>
      </c>
      <c r="AM93" s="46">
        <v>4.3633660000000001</v>
      </c>
      <c r="AN93" s="46">
        <v>17.721648999999999</v>
      </c>
      <c r="AO93" s="46">
        <v>93.347448999999997</v>
      </c>
      <c r="AP93" s="46">
        <v>171.430657</v>
      </c>
      <c r="AQ93" s="46">
        <v>252.37260599999999</v>
      </c>
      <c r="AR93" s="46">
        <v>202.26396600000001</v>
      </c>
      <c r="AS93" s="46">
        <v>307.54928100000001</v>
      </c>
      <c r="AT93" s="46">
        <v>130.86961600000001</v>
      </c>
      <c r="AV93" s="46">
        <v>62.242804</v>
      </c>
    </row>
    <row r="94" spans="1:49" s="46" customFormat="1" x14ac:dyDescent="0.3">
      <c r="A94" s="46" t="s">
        <v>80</v>
      </c>
      <c r="B94" s="46">
        <v>5.6829729999999996</v>
      </c>
      <c r="C94" s="46">
        <v>6.2861450000000003</v>
      </c>
      <c r="D94" s="46">
        <v>6.7132870000000002</v>
      </c>
      <c r="E94" s="46">
        <v>8.0892859999999995</v>
      </c>
      <c r="F94" s="46">
        <v>8.25</v>
      </c>
      <c r="J94" s="46">
        <v>7.1339709999999998</v>
      </c>
      <c r="K94" s="46">
        <v>6.9090910000000001</v>
      </c>
      <c r="L94" s="46">
        <v>8.8888890000000007</v>
      </c>
      <c r="M94" s="46">
        <v>4.34375</v>
      </c>
      <c r="N94" s="46">
        <v>5</v>
      </c>
      <c r="R94" s="46">
        <v>8.5333330000000007</v>
      </c>
      <c r="S94" s="46">
        <v>6.8235289999999997</v>
      </c>
      <c r="T94" s="46">
        <v>4.6666670000000003</v>
      </c>
      <c r="U94" s="46">
        <v>5.6</v>
      </c>
      <c r="V94" s="46">
        <v>7.6666670000000003</v>
      </c>
      <c r="W94" s="46">
        <v>4</v>
      </c>
      <c r="X94" s="46">
        <v>7.3333329999999997</v>
      </c>
      <c r="Y94" s="46">
        <v>12</v>
      </c>
      <c r="Z94" s="46">
        <v>14.666667</v>
      </c>
      <c r="AA94" s="46">
        <v>4.75</v>
      </c>
      <c r="AB94" s="46">
        <v>5.1891889999999998</v>
      </c>
      <c r="AC94" s="46">
        <v>5.7142860000000004</v>
      </c>
      <c r="AD94" s="46">
        <v>4</v>
      </c>
      <c r="AE94" s="46">
        <v>4.125</v>
      </c>
      <c r="AF94" s="46">
        <v>5</v>
      </c>
      <c r="AG94" s="46">
        <v>12.692308000000001</v>
      </c>
      <c r="AJ94" s="46">
        <v>9.6666670000000003</v>
      </c>
      <c r="AK94" s="46">
        <v>4.9333330000000002</v>
      </c>
      <c r="AL94" s="46">
        <v>5.72973</v>
      </c>
      <c r="AM94" s="46">
        <v>5.0454549999999996</v>
      </c>
      <c r="AN94" s="46">
        <v>5.1716420000000003</v>
      </c>
      <c r="AO94" s="46">
        <v>5.240437</v>
      </c>
      <c r="AP94" s="46">
        <v>4.8574039999999998</v>
      </c>
      <c r="AQ94" s="46">
        <v>9.9150939999999999</v>
      </c>
      <c r="AR94" s="46">
        <v>9.15</v>
      </c>
      <c r="AS94" s="46">
        <v>8.6666670000000003</v>
      </c>
      <c r="AT94" s="46">
        <v>5.679487</v>
      </c>
      <c r="AU94" s="46">
        <v>4</v>
      </c>
      <c r="AV94" s="46">
        <v>13</v>
      </c>
    </row>
    <row r="95" spans="1:49" s="46" customFormat="1" x14ac:dyDescent="0.3">
      <c r="A95" s="46" t="s">
        <v>81</v>
      </c>
      <c r="B95" s="46">
        <v>3.724526</v>
      </c>
      <c r="C95" s="46">
        <v>4.2489790000000003</v>
      </c>
      <c r="D95" s="46">
        <v>4.3689999999999998</v>
      </c>
      <c r="E95" s="46">
        <v>5.0462470000000001</v>
      </c>
      <c r="F95" s="46">
        <v>5.8388450000000001</v>
      </c>
      <c r="J95" s="46">
        <v>4.717117</v>
      </c>
      <c r="K95" s="46">
        <v>1.9211739999999999</v>
      </c>
      <c r="L95" s="46">
        <v>2.260777</v>
      </c>
      <c r="M95" s="46">
        <v>0.55872299999999997</v>
      </c>
      <c r="N95" s="46">
        <v>1</v>
      </c>
      <c r="R95" s="46">
        <v>5.5144830000000002</v>
      </c>
      <c r="S95" s="46">
        <v>2.8773970000000002</v>
      </c>
      <c r="T95" s="46">
        <v>1.3228759999999999</v>
      </c>
      <c r="U95" s="46">
        <v>1.301059</v>
      </c>
      <c r="V95" s="46">
        <v>5.5075710000000004</v>
      </c>
      <c r="W95" s="46">
        <v>0</v>
      </c>
      <c r="X95" s="46">
        <v>1.154701</v>
      </c>
      <c r="Y95" s="46">
        <v>5.6035700000000004</v>
      </c>
      <c r="Z95" s="46">
        <v>3.8805700000000001</v>
      </c>
      <c r="AA95" s="46">
        <v>0.95742700000000003</v>
      </c>
      <c r="AB95" s="46">
        <v>3.0261619999999998</v>
      </c>
      <c r="AC95" s="46">
        <v>1.4142140000000001</v>
      </c>
      <c r="AD95" s="46">
        <v>0</v>
      </c>
      <c r="AE95" s="46">
        <v>0.34156500000000001</v>
      </c>
      <c r="AF95" s="46">
        <v>1.095445</v>
      </c>
      <c r="AG95" s="46">
        <v>4.4042519999999996</v>
      </c>
      <c r="AJ95" s="46">
        <v>6.0277139999999996</v>
      </c>
      <c r="AK95" s="46">
        <v>1.4864470000000001</v>
      </c>
      <c r="AL95" s="46">
        <v>3.0152269999999999</v>
      </c>
      <c r="AM95" s="46">
        <v>1.1329389999999999</v>
      </c>
      <c r="AN95" s="46">
        <v>1.719093</v>
      </c>
      <c r="AO95" s="46">
        <v>2.7390349999999999</v>
      </c>
      <c r="AP95" s="46">
        <v>1.687586</v>
      </c>
      <c r="AQ95" s="46">
        <v>4.9533399999999999</v>
      </c>
      <c r="AR95" s="46">
        <v>5.3546269999999998</v>
      </c>
      <c r="AS95" s="46">
        <v>5.4737799999999996</v>
      </c>
      <c r="AT95" s="46">
        <v>3.0484249999999999</v>
      </c>
      <c r="AV95" s="46">
        <v>0</v>
      </c>
    </row>
    <row r="96" spans="1:49" s="46" customFormat="1" x14ac:dyDescent="0.3">
      <c r="A96" s="46" t="s">
        <v>82</v>
      </c>
      <c r="B96" s="46">
        <v>4.5588540000000002</v>
      </c>
      <c r="C96" s="46">
        <v>7.592943</v>
      </c>
      <c r="D96" s="46">
        <v>8.9502400000000009</v>
      </c>
      <c r="E96" s="46">
        <v>12.846556</v>
      </c>
      <c r="F96" s="46">
        <v>9.5768749999999994</v>
      </c>
      <c r="J96" s="46">
        <v>11.434848000000001</v>
      </c>
      <c r="K96" s="46">
        <v>2.9124819999999998</v>
      </c>
      <c r="L96" s="46">
        <v>3.0877629999999998</v>
      </c>
      <c r="M96" s="46">
        <v>1.6795880000000001</v>
      </c>
      <c r="N96" s="46">
        <v>2.4900000000000002</v>
      </c>
      <c r="R96" s="46">
        <v>13.117222</v>
      </c>
      <c r="S96" s="46">
        <v>3.792414</v>
      </c>
      <c r="T96" s="46">
        <v>2.088889</v>
      </c>
      <c r="U96" s="46">
        <v>3.277415</v>
      </c>
      <c r="V96" s="46">
        <v>2.535714</v>
      </c>
      <c r="W96" s="46">
        <v>1.75</v>
      </c>
      <c r="X96" s="46">
        <v>3.2361110000000002</v>
      </c>
      <c r="Y96" s="46">
        <v>16.208442000000002</v>
      </c>
      <c r="Z96" s="46">
        <v>68.770832999999996</v>
      </c>
      <c r="AA96" s="46">
        <v>2.2833329999999998</v>
      </c>
      <c r="AB96" s="46">
        <v>1.9895700000000001</v>
      </c>
      <c r="AC96" s="46">
        <v>2.266842</v>
      </c>
      <c r="AD96" s="46">
        <v>2.85</v>
      </c>
      <c r="AE96" s="46">
        <v>1.765625</v>
      </c>
      <c r="AF96" s="46">
        <v>2.5324260000000001</v>
      </c>
      <c r="AG96" s="46">
        <v>23.330769</v>
      </c>
      <c r="AJ96" s="46">
        <v>3.0324070000000001</v>
      </c>
      <c r="AK96" s="46">
        <v>2.1335709999999999</v>
      </c>
      <c r="AL96" s="46">
        <v>3.7656049999999999</v>
      </c>
      <c r="AM96" s="46">
        <v>2.1525970000000001</v>
      </c>
      <c r="AN96" s="46">
        <v>4.9755779999999996</v>
      </c>
      <c r="AO96" s="46">
        <v>4.1008199999999997</v>
      </c>
      <c r="AP96" s="46">
        <v>2.9680740000000001</v>
      </c>
      <c r="AQ96" s="46">
        <v>12.466863999999999</v>
      </c>
      <c r="AR96" s="46">
        <v>10.197452</v>
      </c>
      <c r="AS96" s="46">
        <v>12.718854</v>
      </c>
      <c r="AT96" s="46">
        <v>7.1731490000000004</v>
      </c>
      <c r="AU96" s="46">
        <v>3.25</v>
      </c>
      <c r="AV96" s="46">
        <v>30.448718</v>
      </c>
    </row>
    <row r="97" spans="1:49" s="46" customFormat="1" x14ac:dyDescent="0.3">
      <c r="A97" s="46" t="s">
        <v>83</v>
      </c>
      <c r="B97" s="46">
        <v>8.5979869999999998</v>
      </c>
      <c r="C97" s="46">
        <v>15.499593000000001</v>
      </c>
      <c r="D97" s="46">
        <v>11.006439</v>
      </c>
      <c r="E97" s="46">
        <v>12.927999</v>
      </c>
      <c r="F97" s="46">
        <v>11.285595000000001</v>
      </c>
      <c r="J97" s="46">
        <v>21.423010999999999</v>
      </c>
      <c r="K97" s="46">
        <v>0.46286500000000003</v>
      </c>
      <c r="L97" s="46">
        <v>0.70378200000000002</v>
      </c>
      <c r="M97" s="46">
        <v>0.44273800000000002</v>
      </c>
      <c r="N97" s="46">
        <v>0.99398200000000003</v>
      </c>
      <c r="R97" s="46">
        <v>18.200354000000001</v>
      </c>
      <c r="S97" s="46">
        <v>1.011541</v>
      </c>
      <c r="T97" s="46">
        <v>0.69136500000000001</v>
      </c>
      <c r="U97" s="46">
        <v>0.68178799999999995</v>
      </c>
      <c r="V97" s="46">
        <v>0.46702500000000002</v>
      </c>
      <c r="W97" s="46">
        <v>0.70710700000000004</v>
      </c>
      <c r="X97" s="46">
        <v>1.7855190000000001</v>
      </c>
      <c r="Y97" s="46">
        <v>11.289496</v>
      </c>
      <c r="Z97" s="46">
        <v>24.771159000000001</v>
      </c>
      <c r="AA97" s="46">
        <v>0.396513</v>
      </c>
      <c r="AB97" s="46">
        <v>1.4381710000000001</v>
      </c>
      <c r="AC97" s="46">
        <v>0.81216699999999997</v>
      </c>
      <c r="AD97" s="46">
        <v>1.616323</v>
      </c>
      <c r="AE97" s="46">
        <v>0.44223600000000002</v>
      </c>
      <c r="AF97" s="46">
        <v>1.0673429999999999</v>
      </c>
      <c r="AG97" s="46">
        <v>11.82551</v>
      </c>
      <c r="AJ97" s="46">
        <v>1.1988239999999999</v>
      </c>
      <c r="AK97" s="46">
        <v>1.355504</v>
      </c>
      <c r="AL97" s="46">
        <v>1.819143</v>
      </c>
      <c r="AM97" s="46">
        <v>0.74726300000000001</v>
      </c>
      <c r="AN97" s="46">
        <v>2.6180750000000002</v>
      </c>
      <c r="AO97" s="46">
        <v>5.9250230000000004</v>
      </c>
      <c r="AP97" s="46">
        <v>10.580187</v>
      </c>
      <c r="AQ97" s="46">
        <v>16.390771000000001</v>
      </c>
      <c r="AR97" s="46">
        <v>12.152053</v>
      </c>
      <c r="AS97" s="46">
        <v>18.726189999999999</v>
      </c>
      <c r="AT97" s="46">
        <v>7.8340430000000003</v>
      </c>
      <c r="AV97" s="46">
        <v>4.7879079999999998</v>
      </c>
    </row>
    <row r="98" spans="1:49" s="46" customFormat="1" x14ac:dyDescent="0.3">
      <c r="A98" s="46" t="s">
        <v>84</v>
      </c>
      <c r="B98" s="46">
        <v>74.235363000000007</v>
      </c>
      <c r="C98" s="46">
        <v>66.771095000000003</v>
      </c>
      <c r="D98" s="46">
        <v>78.779004</v>
      </c>
      <c r="E98" s="46">
        <v>74.757514999999998</v>
      </c>
      <c r="F98" s="46">
        <v>56.428713999999999</v>
      </c>
      <c r="J98" s="46">
        <v>77.163051999999993</v>
      </c>
      <c r="K98" s="46">
        <v>11.532546999999999</v>
      </c>
      <c r="L98" s="46">
        <v>42.833052000000002</v>
      </c>
      <c r="M98" s="46">
        <v>7.042821</v>
      </c>
      <c r="N98" s="46">
        <v>1.1996899999999999</v>
      </c>
      <c r="R98" s="46">
        <v>28.066880000000001</v>
      </c>
      <c r="S98" s="46">
        <v>39.671563999999996</v>
      </c>
      <c r="T98" s="46">
        <v>2.0152260000000002</v>
      </c>
      <c r="U98" s="46">
        <v>46.525238000000002</v>
      </c>
      <c r="V98" s="46">
        <v>1.664393</v>
      </c>
      <c r="W98" s="46">
        <v>0.19542200000000001</v>
      </c>
      <c r="X98" s="46">
        <v>2.393872</v>
      </c>
      <c r="Y98" s="46">
        <v>29.1297</v>
      </c>
      <c r="Z98" s="46">
        <v>81.977756999999997</v>
      </c>
      <c r="AA98" s="46">
        <v>1.5855459999999999</v>
      </c>
      <c r="AB98" s="46">
        <v>11.769912</v>
      </c>
      <c r="AC98" s="46">
        <v>30.327238999999999</v>
      </c>
      <c r="AD98" s="46">
        <v>1.8780889999999999</v>
      </c>
      <c r="AE98" s="46">
        <v>0.84795299999999996</v>
      </c>
      <c r="AF98" s="46">
        <v>23.318777000000001</v>
      </c>
      <c r="AG98" s="46">
        <v>76.267399999999995</v>
      </c>
      <c r="AJ98" s="46">
        <v>9.0185680000000001</v>
      </c>
      <c r="AK98" s="46">
        <v>2.2145239999999999</v>
      </c>
      <c r="AL98" s="46">
        <v>38.587642000000002</v>
      </c>
      <c r="AM98" s="46">
        <v>6.8748209999999998</v>
      </c>
      <c r="AN98" s="46">
        <v>26.852613000000002</v>
      </c>
      <c r="AO98" s="46">
        <v>47.822705999999997</v>
      </c>
      <c r="AP98" s="46">
        <v>70.811554999999998</v>
      </c>
      <c r="AQ98" s="46">
        <v>75.935676999999998</v>
      </c>
      <c r="AR98" s="46">
        <v>49.372022999999999</v>
      </c>
      <c r="AS98" s="46">
        <v>58.037885000000003</v>
      </c>
      <c r="AT98" s="46">
        <v>64.870768999999996</v>
      </c>
      <c r="AU98" s="46">
        <v>1.0543389999999999</v>
      </c>
      <c r="AV98" s="46">
        <v>77.135434000000004</v>
      </c>
    </row>
    <row r="99" spans="1:49" s="46" customFormat="1" x14ac:dyDescent="0.3">
      <c r="A99" s="46" t="s">
        <v>85</v>
      </c>
      <c r="B99" s="46">
        <v>1.2064809999999999</v>
      </c>
      <c r="C99" s="46">
        <v>1.801752</v>
      </c>
      <c r="D99" s="46">
        <v>0.97148699999999999</v>
      </c>
      <c r="E99" s="46">
        <v>1.23611</v>
      </c>
      <c r="F99" s="46">
        <v>1.1684349999999999</v>
      </c>
      <c r="J99" s="46">
        <v>2.3102480000000001</v>
      </c>
      <c r="K99" s="46">
        <v>0.74093200000000004</v>
      </c>
      <c r="L99" s="46">
        <v>1.09728</v>
      </c>
      <c r="M99" s="46">
        <v>1.898112</v>
      </c>
      <c r="N99" s="46">
        <v>1.2588820000000001</v>
      </c>
      <c r="R99" s="46">
        <v>1.4906759999999999</v>
      </c>
      <c r="S99" s="46">
        <v>1.372644</v>
      </c>
      <c r="T99" s="46">
        <v>1.7327129999999999</v>
      </c>
      <c r="U99" s="46">
        <v>1.5643860000000001</v>
      </c>
      <c r="V99" s="46">
        <v>0.93609100000000001</v>
      </c>
      <c r="X99" s="46">
        <v>0.34003</v>
      </c>
      <c r="Y99" s="46">
        <v>2.6356030000000001</v>
      </c>
      <c r="Z99" s="46">
        <v>0.76871800000000001</v>
      </c>
      <c r="AA99" s="46">
        <v>1.493279</v>
      </c>
      <c r="AB99" s="46">
        <v>1.8228819999999999</v>
      </c>
      <c r="AC99" s="46">
        <v>2.799633</v>
      </c>
      <c r="AD99" s="46">
        <v>1.141119</v>
      </c>
      <c r="AE99" s="46">
        <v>2.278756</v>
      </c>
      <c r="AF99" s="46">
        <v>0.98155999999999999</v>
      </c>
      <c r="AG99" s="46">
        <v>2.026275</v>
      </c>
      <c r="AJ99" s="46">
        <v>0.47852600000000001</v>
      </c>
      <c r="AK99" s="46">
        <v>1.04532</v>
      </c>
      <c r="AL99" s="46">
        <v>0.89210500000000004</v>
      </c>
      <c r="AM99" s="46">
        <v>2.5614810000000001</v>
      </c>
      <c r="AN99" s="46">
        <v>2.3581020000000001</v>
      </c>
      <c r="AO99" s="46">
        <v>3.6443750000000001</v>
      </c>
      <c r="AP99" s="46">
        <v>0.91835599999999995</v>
      </c>
      <c r="AQ99" s="46">
        <v>1.1345540000000001</v>
      </c>
      <c r="AR99" s="46">
        <v>2.1909689999999999</v>
      </c>
      <c r="AS99" s="46">
        <v>1.2992220000000001</v>
      </c>
      <c r="AT99" s="46">
        <v>1.859407</v>
      </c>
      <c r="AV99" s="46">
        <v>2.1943220000000001</v>
      </c>
    </row>
    <row r="100" spans="1:49" s="46" customFormat="1" x14ac:dyDescent="0.3">
      <c r="A100" s="46" t="s">
        <v>356</v>
      </c>
      <c r="B100" s="46">
        <v>2.401583</v>
      </c>
      <c r="C100" s="46">
        <v>1.8668389999999999</v>
      </c>
      <c r="D100" s="46">
        <v>3.2714129999999999</v>
      </c>
      <c r="E100" s="46">
        <v>27.986931999999999</v>
      </c>
      <c r="F100" s="46">
        <v>21.986367000000001</v>
      </c>
      <c r="G100" s="46">
        <v>1.0816600000000001</v>
      </c>
      <c r="J100" s="46">
        <v>2.4414859999999998</v>
      </c>
      <c r="K100" s="46">
        <v>1.6858470000000001</v>
      </c>
      <c r="M100" s="46">
        <v>2.4282650000000001</v>
      </c>
      <c r="N100" s="46">
        <v>1.459087</v>
      </c>
      <c r="O100" s="46">
        <v>2.3449019999999998</v>
      </c>
      <c r="R100" s="46">
        <v>4.1869730000000001</v>
      </c>
      <c r="S100" s="46">
        <v>2.671513</v>
      </c>
      <c r="T100" s="46">
        <v>2.0046309999999998</v>
      </c>
      <c r="U100" s="46">
        <v>1.712224</v>
      </c>
      <c r="V100" s="46">
        <v>1.123729</v>
      </c>
      <c r="W100" s="46">
        <v>1.8708940000000001</v>
      </c>
      <c r="X100" s="46">
        <v>0.96402900000000002</v>
      </c>
      <c r="Y100" s="46">
        <v>1.178253</v>
      </c>
      <c r="Z100" s="46">
        <v>2.6786639999999999</v>
      </c>
      <c r="AA100" s="46">
        <v>1.628269</v>
      </c>
      <c r="AB100" s="46">
        <v>1.360746</v>
      </c>
      <c r="AC100" s="46">
        <v>2.5100169999999999</v>
      </c>
      <c r="AD100" s="46">
        <v>1.238964</v>
      </c>
      <c r="AE100" s="46">
        <v>0.633996</v>
      </c>
      <c r="AF100" s="46">
        <v>1.9413720000000001</v>
      </c>
      <c r="AG100" s="46">
        <v>4.5963589999999996</v>
      </c>
      <c r="AI100" s="46">
        <v>1.034141</v>
      </c>
      <c r="AJ100" s="46">
        <v>1.6097159999999999</v>
      </c>
      <c r="AK100" s="46">
        <v>1.099486</v>
      </c>
      <c r="AL100" s="46">
        <v>2.593019</v>
      </c>
      <c r="AM100" s="46">
        <v>1.6447769999999999</v>
      </c>
      <c r="AN100" s="46">
        <v>1.262051</v>
      </c>
      <c r="AO100" s="46">
        <v>2.2994919999999999</v>
      </c>
      <c r="AP100" s="46">
        <v>1.5457510000000001</v>
      </c>
      <c r="AQ100" s="46">
        <v>3.8376860000000002</v>
      </c>
      <c r="AR100" s="46">
        <v>1.4534009999999999</v>
      </c>
      <c r="AS100" s="46">
        <v>2.729263</v>
      </c>
      <c r="AT100" s="46">
        <v>5.584765</v>
      </c>
      <c r="AU100" s="46">
        <v>1.6329370000000001</v>
      </c>
      <c r="AV100" s="46">
        <v>4.3963479999999997</v>
      </c>
    </row>
    <row r="101" spans="1:49" s="46" customFormat="1" x14ac:dyDescent="0.3">
      <c r="A101" s="46" t="s">
        <v>86</v>
      </c>
      <c r="B101" s="46">
        <v>0.86486499999999999</v>
      </c>
      <c r="C101" s="46">
        <v>0.82352899999999996</v>
      </c>
      <c r="D101" s="46">
        <v>0.65168499999999996</v>
      </c>
      <c r="E101" s="46">
        <v>0.63529400000000003</v>
      </c>
      <c r="F101" s="46">
        <v>1.4418599999999999</v>
      </c>
      <c r="J101" s="46">
        <v>0.84444399999999997</v>
      </c>
      <c r="K101" s="46">
        <v>0.126582</v>
      </c>
      <c r="L101" s="46">
        <v>4.6511999999999998E-2</v>
      </c>
      <c r="M101" s="46">
        <v>0.44897999999999999</v>
      </c>
      <c r="N101" s="46">
        <v>2.4095999999999999E-2</v>
      </c>
      <c r="R101" s="46">
        <v>1.116279</v>
      </c>
      <c r="S101" s="46">
        <v>0.30769200000000002</v>
      </c>
      <c r="T101" s="46">
        <v>0.55813999999999997</v>
      </c>
      <c r="U101" s="46">
        <v>0.44444400000000001</v>
      </c>
      <c r="Y101" s="46">
        <v>1.3164560000000001</v>
      </c>
      <c r="Z101" s="46">
        <v>0.24161099999999999</v>
      </c>
      <c r="AA101" s="46">
        <v>0</v>
      </c>
      <c r="AB101" s="46">
        <v>0.58064499999999997</v>
      </c>
      <c r="AC101" s="46">
        <v>0.731707</v>
      </c>
      <c r="AD101" s="46">
        <v>0.69473700000000005</v>
      </c>
      <c r="AE101" s="46">
        <v>0.66666700000000001</v>
      </c>
      <c r="AF101" s="46">
        <v>0.41509400000000002</v>
      </c>
      <c r="AG101" s="46">
        <v>0.461538</v>
      </c>
      <c r="AK101" s="46">
        <v>0.92307700000000004</v>
      </c>
      <c r="AL101" s="46">
        <v>0.59154899999999999</v>
      </c>
      <c r="AM101" s="46">
        <v>0.53333299999999995</v>
      </c>
      <c r="AN101" s="46">
        <v>0.48</v>
      </c>
      <c r="AO101" s="46">
        <v>0.606742</v>
      </c>
      <c r="AP101" s="46">
        <v>0.62745099999999998</v>
      </c>
      <c r="AQ101" s="46">
        <v>0.98734200000000005</v>
      </c>
      <c r="AR101" s="46">
        <v>0.86956500000000003</v>
      </c>
      <c r="AS101" s="46">
        <v>1.0136989999999999</v>
      </c>
      <c r="AT101" s="46">
        <v>0.65979399999999999</v>
      </c>
      <c r="AV101" s="46">
        <v>0.25563900000000001</v>
      </c>
    </row>
    <row r="102" spans="1:49" s="46" customFormat="1" x14ac:dyDescent="0.3">
      <c r="A102" s="46" t="s">
        <v>126</v>
      </c>
      <c r="B102" s="46">
        <v>0.65092099999999997</v>
      </c>
      <c r="C102" s="46">
        <v>0.67873700000000003</v>
      </c>
      <c r="D102" s="46">
        <v>0.67933699999999997</v>
      </c>
      <c r="E102" s="46">
        <v>0.62942200000000004</v>
      </c>
      <c r="F102" s="46">
        <v>0.57927499999999998</v>
      </c>
      <c r="G102" s="46">
        <v>1.098E-3</v>
      </c>
      <c r="H102" s="46">
        <v>0</v>
      </c>
      <c r="J102" s="46">
        <v>0.73853500000000005</v>
      </c>
      <c r="K102" s="46">
        <v>1.4607999999999999E-2</v>
      </c>
      <c r="L102" s="46">
        <v>0.101123</v>
      </c>
      <c r="M102" s="46">
        <v>6.202E-3</v>
      </c>
      <c r="N102" s="46">
        <v>1.859E-3</v>
      </c>
      <c r="O102" s="46">
        <v>2.2169999999999998E-3</v>
      </c>
      <c r="P102" s="46">
        <v>0</v>
      </c>
      <c r="R102" s="46">
        <v>0.52103200000000005</v>
      </c>
      <c r="S102" s="46">
        <v>0.12282800000000001</v>
      </c>
      <c r="T102" s="46">
        <v>5.1339999999999997E-3</v>
      </c>
      <c r="U102" s="46">
        <v>2.1006E-2</v>
      </c>
      <c r="V102" s="46">
        <v>1.3963E-2</v>
      </c>
      <c r="W102" s="46">
        <v>1.6739999999999999E-3</v>
      </c>
      <c r="X102" s="46">
        <v>3.9280000000000001E-3</v>
      </c>
      <c r="Y102" s="46">
        <v>0.57277199999999995</v>
      </c>
      <c r="Z102" s="46">
        <v>0.836449</v>
      </c>
      <c r="AA102" s="46">
        <v>1.751E-3</v>
      </c>
      <c r="AB102" s="46">
        <v>0.13858000000000001</v>
      </c>
      <c r="AC102" s="46">
        <v>2.9508E-2</v>
      </c>
      <c r="AD102" s="46">
        <v>1.787E-3</v>
      </c>
      <c r="AE102" s="46">
        <v>1.8240000000000001E-3</v>
      </c>
      <c r="AF102" s="46">
        <v>9.6559999999999997E-3</v>
      </c>
      <c r="AG102" s="46">
        <v>0.69101400000000002</v>
      </c>
      <c r="AI102" s="46">
        <v>8.9999999999999998E-4</v>
      </c>
      <c r="AJ102" s="46">
        <v>9.1483999999999996E-2</v>
      </c>
      <c r="AK102" s="46">
        <v>4.5389999999999996E-3</v>
      </c>
      <c r="AL102" s="46">
        <v>0.120612</v>
      </c>
      <c r="AM102" s="46">
        <v>3.6510000000000002E-3</v>
      </c>
      <c r="AN102" s="46">
        <v>9.6019999999999994E-3</v>
      </c>
      <c r="AO102" s="46">
        <v>0.46100999999999998</v>
      </c>
      <c r="AP102" s="46">
        <v>0.675176</v>
      </c>
      <c r="AQ102" s="46">
        <v>0.71072800000000003</v>
      </c>
      <c r="AR102" s="46">
        <v>0.65217000000000003</v>
      </c>
      <c r="AS102" s="46">
        <v>0.69244799999999995</v>
      </c>
      <c r="AT102" s="46">
        <v>0.49256699999999998</v>
      </c>
      <c r="AU102" s="46">
        <v>2.9129999999999998E-3</v>
      </c>
      <c r="AV102" s="46">
        <v>0.60177899999999995</v>
      </c>
      <c r="AW102" s="47">
        <v>1.0000000000000001E-5</v>
      </c>
    </row>
    <row r="103" spans="1:49" s="46" customFormat="1" x14ac:dyDescent="0.3">
      <c r="A103" s="46" t="s">
        <v>127</v>
      </c>
      <c r="B103" s="46">
        <v>10.007434</v>
      </c>
      <c r="C103" s="46">
        <v>5.5644689999999999</v>
      </c>
      <c r="D103" s="46">
        <v>7.0404340000000003</v>
      </c>
      <c r="E103" s="46">
        <v>1.467705</v>
      </c>
      <c r="F103" s="46">
        <v>0.41760399999999998</v>
      </c>
      <c r="G103" s="47">
        <v>2.8E-5</v>
      </c>
      <c r="H103" s="46">
        <v>0</v>
      </c>
      <c r="J103" s="46">
        <v>6.7668509999999999</v>
      </c>
      <c r="K103" s="46">
        <v>9.5799999999999998E-4</v>
      </c>
      <c r="L103" s="46">
        <v>3.542E-3</v>
      </c>
      <c r="M103" s="46">
        <v>3.0899999999999999E-3</v>
      </c>
      <c r="N103" s="46">
        <v>5.2800000000000004E-4</v>
      </c>
      <c r="O103" s="46">
        <v>2.0100000000000001E-4</v>
      </c>
      <c r="P103" s="46">
        <v>0</v>
      </c>
      <c r="R103" s="46">
        <v>0.64195100000000005</v>
      </c>
      <c r="S103" s="46">
        <v>7.2290000000000002E-3</v>
      </c>
      <c r="T103" s="46">
        <v>9.8999999999999999E-4</v>
      </c>
      <c r="U103" s="46">
        <v>3.4099999999999998E-3</v>
      </c>
      <c r="V103" s="46">
        <v>1.7570000000000001E-3</v>
      </c>
      <c r="W103" s="46">
        <v>8.1300000000000003E-4</v>
      </c>
      <c r="X103" s="46">
        <v>3.3E-4</v>
      </c>
      <c r="Y103" s="46">
        <v>0.55521200000000004</v>
      </c>
      <c r="Z103" s="46">
        <v>3.8196460000000001</v>
      </c>
      <c r="AA103" s="46">
        <v>2.8800000000000001E-4</v>
      </c>
      <c r="AB103" s="46">
        <v>2.1461999999999998E-2</v>
      </c>
      <c r="AC103" s="46">
        <v>7.7530000000000003E-3</v>
      </c>
      <c r="AD103" s="46">
        <v>2.6699999999999998E-4</v>
      </c>
      <c r="AE103" s="46">
        <v>2.6459999999999999E-3</v>
      </c>
      <c r="AF103" s="46">
        <v>5.4199999999999995E-4</v>
      </c>
      <c r="AG103" s="46">
        <v>0.68943399999999999</v>
      </c>
      <c r="AI103" s="47">
        <v>6.2000000000000003E-5</v>
      </c>
      <c r="AJ103" s="46">
        <v>3.5490000000000001E-3</v>
      </c>
      <c r="AK103" s="46">
        <v>1.653E-3</v>
      </c>
      <c r="AL103" s="46">
        <v>1.5087E-2</v>
      </c>
      <c r="AM103" s="46">
        <v>6.3500000000000004E-4</v>
      </c>
      <c r="AN103" s="46">
        <v>1.2347E-2</v>
      </c>
      <c r="AO103" s="46">
        <v>0.66272900000000001</v>
      </c>
      <c r="AP103" s="46">
        <v>6.1519269999999997</v>
      </c>
      <c r="AQ103" s="46">
        <v>2.7599480000000001</v>
      </c>
      <c r="AR103" s="46">
        <v>1.668201</v>
      </c>
      <c r="AS103" s="46">
        <v>1.595556</v>
      </c>
      <c r="AT103" s="46">
        <v>2.1827709999999998</v>
      </c>
      <c r="AU103" s="46">
        <v>1.2799999999999999E-4</v>
      </c>
      <c r="AV103" s="46">
        <v>0.38500299999999998</v>
      </c>
      <c r="AW103" s="46">
        <v>0</v>
      </c>
    </row>
    <row r="104" spans="1:49" s="46" customFormat="1" x14ac:dyDescent="0.3">
      <c r="A104" s="46" t="s">
        <v>128</v>
      </c>
      <c r="B104" s="46">
        <v>47</v>
      </c>
      <c r="C104" s="46">
        <v>42</v>
      </c>
      <c r="D104" s="46">
        <v>42</v>
      </c>
      <c r="E104" s="46">
        <v>43</v>
      </c>
      <c r="F104" s="46">
        <v>48</v>
      </c>
      <c r="G104" s="46">
        <v>14</v>
      </c>
      <c r="H104" s="46">
        <v>0</v>
      </c>
      <c r="J104" s="46">
        <v>40</v>
      </c>
      <c r="K104" s="46">
        <v>40</v>
      </c>
      <c r="L104" s="46">
        <v>5</v>
      </c>
      <c r="M104" s="46">
        <v>167</v>
      </c>
      <c r="N104" s="46">
        <v>62</v>
      </c>
      <c r="O104" s="46">
        <v>31</v>
      </c>
      <c r="P104" s="46">
        <v>0</v>
      </c>
      <c r="R104" s="46">
        <v>51</v>
      </c>
      <c r="S104" s="46">
        <v>33</v>
      </c>
      <c r="T104" s="46">
        <v>42</v>
      </c>
      <c r="U104" s="46">
        <v>18</v>
      </c>
      <c r="V104" s="46">
        <v>27</v>
      </c>
      <c r="W104" s="46">
        <v>72</v>
      </c>
      <c r="X104" s="46">
        <v>38</v>
      </c>
      <c r="Y104" s="46">
        <v>47</v>
      </c>
      <c r="Z104" s="46">
        <v>25</v>
      </c>
      <c r="AA104" s="46">
        <v>48</v>
      </c>
      <c r="AB104" s="46">
        <v>42</v>
      </c>
      <c r="AC104" s="46">
        <v>6</v>
      </c>
      <c r="AD104" s="46">
        <v>53</v>
      </c>
      <c r="AE104" s="46">
        <v>91</v>
      </c>
      <c r="AF104" s="46">
        <v>28</v>
      </c>
      <c r="AG104" s="46">
        <v>40</v>
      </c>
      <c r="AI104" s="46">
        <v>13</v>
      </c>
      <c r="AJ104" s="46">
        <v>25</v>
      </c>
      <c r="AK104" s="46">
        <v>121</v>
      </c>
      <c r="AL104" s="46">
        <v>62</v>
      </c>
      <c r="AM104" s="46">
        <v>55</v>
      </c>
      <c r="AN104" s="46">
        <v>91</v>
      </c>
      <c r="AO104" s="46">
        <v>54</v>
      </c>
      <c r="AP104" s="46">
        <v>38</v>
      </c>
      <c r="AQ104" s="46">
        <v>39</v>
      </c>
      <c r="AR104" s="46">
        <v>39</v>
      </c>
      <c r="AS104" s="46">
        <v>41</v>
      </c>
      <c r="AT104" s="46">
        <v>49</v>
      </c>
      <c r="AU104" s="46">
        <v>14</v>
      </c>
      <c r="AV104" s="46">
        <v>41</v>
      </c>
      <c r="AW104" s="46">
        <v>1</v>
      </c>
    </row>
    <row r="105" spans="1:49" s="46" customFormat="1" x14ac:dyDescent="0.3">
      <c r="A105" s="46" t="s">
        <v>129</v>
      </c>
      <c r="B105" s="46">
        <v>105</v>
      </c>
      <c r="C105" s="46">
        <v>135</v>
      </c>
      <c r="D105" s="46">
        <v>116</v>
      </c>
      <c r="E105" s="46">
        <v>120</v>
      </c>
      <c r="F105" s="46">
        <v>117</v>
      </c>
      <c r="G105" s="46">
        <v>57</v>
      </c>
      <c r="H105" s="46">
        <v>0</v>
      </c>
      <c r="J105" s="46">
        <v>153</v>
      </c>
      <c r="K105" s="46">
        <v>59</v>
      </c>
      <c r="L105" s="46">
        <v>30</v>
      </c>
      <c r="M105" s="46">
        <v>710</v>
      </c>
      <c r="N105" s="46">
        <v>136</v>
      </c>
      <c r="O105" s="46">
        <v>40</v>
      </c>
      <c r="P105" s="46">
        <v>0</v>
      </c>
      <c r="R105" s="46">
        <v>132</v>
      </c>
      <c r="S105" s="46">
        <v>66</v>
      </c>
      <c r="T105" s="46">
        <v>106</v>
      </c>
      <c r="U105" s="46">
        <v>90</v>
      </c>
      <c r="V105" s="46">
        <v>32</v>
      </c>
      <c r="W105" s="46">
        <v>255</v>
      </c>
      <c r="X105" s="46">
        <v>38</v>
      </c>
      <c r="Y105" s="46">
        <v>82</v>
      </c>
      <c r="Z105" s="46">
        <v>269</v>
      </c>
      <c r="AA105" s="46">
        <v>80</v>
      </c>
      <c r="AB105" s="46">
        <v>50</v>
      </c>
      <c r="AC105" s="46">
        <v>15</v>
      </c>
      <c r="AD105" s="46">
        <v>103</v>
      </c>
      <c r="AE105" s="46">
        <v>616</v>
      </c>
      <c r="AF105" s="46">
        <v>40</v>
      </c>
      <c r="AG105" s="46">
        <v>108</v>
      </c>
      <c r="AI105" s="46">
        <v>72</v>
      </c>
      <c r="AJ105" s="46">
        <v>36</v>
      </c>
      <c r="AK105" s="46">
        <v>327</v>
      </c>
      <c r="AL105" s="46">
        <v>151</v>
      </c>
      <c r="AM105" s="46">
        <v>97</v>
      </c>
      <c r="AN105" s="46">
        <v>359</v>
      </c>
      <c r="AO105" s="46">
        <v>110</v>
      </c>
      <c r="AP105" s="46">
        <v>118</v>
      </c>
      <c r="AQ105" s="46">
        <v>90</v>
      </c>
      <c r="AR105" s="46">
        <v>97</v>
      </c>
      <c r="AS105" s="46">
        <v>91</v>
      </c>
      <c r="AT105" s="46">
        <v>101</v>
      </c>
      <c r="AU105" s="46">
        <v>14</v>
      </c>
      <c r="AV105" s="46">
        <v>109</v>
      </c>
      <c r="AW105" s="46">
        <v>1</v>
      </c>
    </row>
    <row r="106" spans="1:49" s="46" customFormat="1" x14ac:dyDescent="0.3">
      <c r="A106" s="46" t="s">
        <v>130</v>
      </c>
      <c r="B106" s="46">
        <v>0.85994099999999996</v>
      </c>
      <c r="C106" s="46">
        <v>0.84075900000000003</v>
      </c>
      <c r="D106" s="46">
        <v>0.85069300000000003</v>
      </c>
      <c r="E106" s="46">
        <v>0.85093200000000002</v>
      </c>
      <c r="F106" s="46">
        <v>0.80267200000000005</v>
      </c>
      <c r="G106" s="46">
        <v>1.405E-3</v>
      </c>
      <c r="H106" s="46">
        <v>0</v>
      </c>
      <c r="J106" s="46">
        <v>0.90337100000000004</v>
      </c>
      <c r="K106" s="46">
        <v>5.6288999999999999E-2</v>
      </c>
      <c r="L106" s="46">
        <v>0.12676999999999999</v>
      </c>
      <c r="M106" s="46">
        <v>2.4677999999999999E-2</v>
      </c>
      <c r="N106" s="46">
        <v>3.9779999999999998E-3</v>
      </c>
      <c r="O106" s="46">
        <v>1.554E-3</v>
      </c>
      <c r="P106" s="46">
        <v>0</v>
      </c>
      <c r="R106" s="46">
        <v>0.82347999999999999</v>
      </c>
      <c r="S106" s="46">
        <v>0.317855</v>
      </c>
      <c r="T106" s="46">
        <v>6.698E-3</v>
      </c>
      <c r="U106" s="46">
        <v>3.1551000000000003E-2</v>
      </c>
      <c r="V106" s="46">
        <v>0.16616</v>
      </c>
      <c r="W106" s="46">
        <v>2.9139999999999999E-3</v>
      </c>
      <c r="X106" s="46">
        <v>2.1152000000000001E-2</v>
      </c>
      <c r="Y106" s="46">
        <v>0.81200499999999998</v>
      </c>
      <c r="Z106" s="46">
        <v>0.89850300000000005</v>
      </c>
      <c r="AA106" s="46">
        <v>1.4803999999999999E-2</v>
      </c>
      <c r="AB106" s="46">
        <v>0.370533</v>
      </c>
      <c r="AC106" s="46">
        <v>3.007E-2</v>
      </c>
      <c r="AD106" s="46">
        <v>2.7699999999999999E-3</v>
      </c>
      <c r="AE106" s="46">
        <v>3.4919999999999999E-3</v>
      </c>
      <c r="AF106" s="46">
        <v>1.5893999999999998E-2</v>
      </c>
      <c r="AG106" s="46">
        <v>0.86347799999999997</v>
      </c>
      <c r="AI106" s="46">
        <v>9.6400000000000001E-4</v>
      </c>
      <c r="AJ106" s="46">
        <v>0.155274</v>
      </c>
      <c r="AK106" s="46">
        <v>1.3148E-2</v>
      </c>
      <c r="AL106" s="46">
        <v>0.31712000000000001</v>
      </c>
      <c r="AM106" s="46">
        <v>1.8183999999999999E-2</v>
      </c>
      <c r="AN106" s="46">
        <v>2.9316999999999999E-2</v>
      </c>
      <c r="AO106" s="46">
        <v>0.70271799999999995</v>
      </c>
      <c r="AP106" s="46">
        <v>0.83119600000000005</v>
      </c>
      <c r="AQ106" s="46">
        <v>0.85515099999999999</v>
      </c>
      <c r="AR106" s="46">
        <v>0.81212200000000001</v>
      </c>
      <c r="AS106" s="46">
        <v>0.83176399999999995</v>
      </c>
      <c r="AT106" s="46">
        <v>0.73570199999999997</v>
      </c>
      <c r="AU106" s="46">
        <v>4.4099999999999999E-3</v>
      </c>
      <c r="AV106" s="46">
        <v>0.77102400000000004</v>
      </c>
      <c r="AW106" s="4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21D7-E838-4A30-8772-22006E1C58A3}">
  <dimension ref="A1:BQ140"/>
  <sheetViews>
    <sheetView zoomScale="80" zoomScaleNormal="80" workbookViewId="0">
      <selection activeCell="V16" sqref="V16:AC22"/>
    </sheetView>
  </sheetViews>
  <sheetFormatPr defaultRowHeight="14.4" x14ac:dyDescent="0.3"/>
  <cols>
    <col min="54" max="54" width="3.109375" customWidth="1"/>
    <col min="58" max="58" width="3" customWidth="1"/>
    <col min="62" max="62" width="5.6640625" customWidth="1"/>
    <col min="64" max="64" width="8.33203125" customWidth="1"/>
  </cols>
  <sheetData>
    <row r="1" spans="1:69" x14ac:dyDescent="0.3">
      <c r="A1" s="10" t="s">
        <v>101</v>
      </c>
      <c r="B1" s="10"/>
      <c r="C1" s="10"/>
      <c r="D1" s="10"/>
      <c r="E1" s="10"/>
      <c r="F1" s="10"/>
      <c r="G1" s="10"/>
      <c r="H1" s="10"/>
      <c r="I1" s="10"/>
      <c r="J1" s="10"/>
      <c r="K1" s="11" t="s">
        <v>102</v>
      </c>
      <c r="L1" s="10"/>
      <c r="M1" s="10"/>
      <c r="N1" s="10"/>
      <c r="O1" s="10"/>
      <c r="P1" s="10"/>
      <c r="Q1" s="10"/>
      <c r="R1" s="10"/>
      <c r="S1" s="10"/>
      <c r="U1" s="12" t="s">
        <v>103</v>
      </c>
      <c r="V1" s="13"/>
      <c r="W1" s="13"/>
      <c r="X1" s="13"/>
      <c r="Y1" s="13"/>
      <c r="Z1" s="13"/>
      <c r="AA1" s="13"/>
      <c r="AB1" s="13"/>
      <c r="AC1" s="13"/>
      <c r="AE1" s="12" t="s">
        <v>104</v>
      </c>
      <c r="AO1" s="12" t="s">
        <v>105</v>
      </c>
      <c r="AP1" s="13"/>
      <c r="AQ1" s="13"/>
      <c r="AR1" s="13"/>
      <c r="AS1" s="13"/>
      <c r="AT1" s="13"/>
      <c r="AU1" s="13"/>
      <c r="AV1" s="13"/>
      <c r="AW1" s="13"/>
      <c r="AY1" s="10" t="s">
        <v>101</v>
      </c>
      <c r="AZ1" s="11" t="s">
        <v>102</v>
      </c>
      <c r="BA1" s="24" t="str">
        <f ca="1">C2</f>
        <v>75-9208</v>
      </c>
      <c r="BB1" s="46"/>
      <c r="BC1" s="10" t="s">
        <v>101</v>
      </c>
      <c r="BD1" s="11" t="s">
        <v>102</v>
      </c>
      <c r="BE1" s="24" t="str">
        <f ca="1">C14</f>
        <v>75-9209</v>
      </c>
      <c r="BF1" s="46"/>
      <c r="BG1" s="10" t="s">
        <v>101</v>
      </c>
      <c r="BH1" s="11" t="s">
        <v>102</v>
      </c>
      <c r="BI1" s="24" t="str">
        <f ca="1">C26</f>
        <v>75-9210</v>
      </c>
      <c r="BJ1" s="46"/>
      <c r="BK1" s="10" t="s">
        <v>101</v>
      </c>
      <c r="BL1" s="11" t="s">
        <v>102</v>
      </c>
      <c r="BM1" s="39" t="str">
        <f ca="1">BA1</f>
        <v>75-9208</v>
      </c>
      <c r="BN1" s="39" t="str">
        <f ca="1">BE1</f>
        <v>75-9209</v>
      </c>
      <c r="BO1" s="39" t="str">
        <f ca="1">BI1</f>
        <v>75-9210</v>
      </c>
    </row>
    <row r="2" spans="1:69" x14ac:dyDescent="0.3">
      <c r="A2" s="13" t="s">
        <v>106</v>
      </c>
      <c r="B2" s="10" t="s">
        <v>107</v>
      </c>
      <c r="C2" s="11" t="str">
        <f ca="1">'Plate 1'!B3</f>
        <v>75-9208</v>
      </c>
      <c r="D2" s="10"/>
      <c r="E2" s="10"/>
      <c r="F2" s="10"/>
      <c r="G2" s="10"/>
      <c r="H2" s="10"/>
      <c r="I2" s="10"/>
      <c r="J2" s="10"/>
      <c r="K2" s="13" t="s">
        <v>106</v>
      </c>
      <c r="L2" s="10" t="s">
        <v>107</v>
      </c>
      <c r="M2" s="11" t="str">
        <f ca="1">C2</f>
        <v>75-9208</v>
      </c>
      <c r="N2" s="10"/>
      <c r="O2" s="10"/>
      <c r="P2" s="10"/>
      <c r="Q2" s="10"/>
      <c r="R2" s="10"/>
      <c r="S2" s="10"/>
      <c r="U2" s="13" t="s">
        <v>106</v>
      </c>
      <c r="V2" s="14" t="s">
        <v>107</v>
      </c>
      <c r="W2" s="11" t="str">
        <f ca="1">C2</f>
        <v>75-9208</v>
      </c>
      <c r="X2" s="13"/>
      <c r="Y2" s="13"/>
      <c r="Z2" s="13"/>
      <c r="AA2" s="13"/>
      <c r="AB2" s="13"/>
      <c r="AC2" s="13"/>
      <c r="AE2" s="13" t="s">
        <v>106</v>
      </c>
      <c r="AF2" s="14" t="s">
        <v>107</v>
      </c>
      <c r="AG2" s="11" t="str">
        <f ca="1">W2</f>
        <v>75-9208</v>
      </c>
      <c r="AH2" s="13"/>
      <c r="AI2" s="13"/>
      <c r="AJ2" s="13"/>
      <c r="AK2" s="13"/>
      <c r="AL2" s="13"/>
      <c r="AM2" s="13"/>
      <c r="AO2" s="13" t="s">
        <v>106</v>
      </c>
      <c r="AP2" s="14" t="s">
        <v>107</v>
      </c>
      <c r="AQ2" s="11" t="str">
        <f ca="1">AG2</f>
        <v>75-9208</v>
      </c>
      <c r="AR2" s="13"/>
      <c r="AS2" s="13"/>
      <c r="AT2" s="13"/>
      <c r="AU2" s="13"/>
      <c r="AV2" s="13"/>
      <c r="AW2" s="13"/>
      <c r="AY2" s="39" t="str">
        <f ca="1">C$4</f>
        <v>6-PPD</v>
      </c>
      <c r="AZ2" s="109">
        <f ca="1">$M$4</f>
        <v>0.03</v>
      </c>
      <c r="BA2" s="18">
        <f>$AQ$4</f>
        <v>1.0532642097121476</v>
      </c>
      <c r="BB2" s="46"/>
      <c r="BC2" s="10" t="str">
        <f ca="1">C$16</f>
        <v>6-PPD Quinone</v>
      </c>
      <c r="BD2" s="32">
        <f t="shared" ref="BD2:BD49" ca="1" si="0">AZ2</f>
        <v>0.03</v>
      </c>
      <c r="BE2" s="18">
        <f>$AQ$16</f>
        <v>1.0811257687320828</v>
      </c>
      <c r="BF2" s="46"/>
      <c r="BG2" s="10" t="str">
        <f ca="1">C$28</f>
        <v>5,5'-Diphenylhydantoin (4)</v>
      </c>
      <c r="BH2" s="32">
        <f t="shared" ref="BH2:BH49" ca="1" si="1">AZ2</f>
        <v>0.03</v>
      </c>
      <c r="BI2" s="18">
        <f>$AQ$28</f>
        <v>1.0203168729580665</v>
      </c>
      <c r="BJ2" s="46"/>
      <c r="BK2" s="39" t="str">
        <f t="shared" ref="BK2:BM49" ca="1" si="2">AY2</f>
        <v>6-PPD</v>
      </c>
      <c r="BL2" s="43">
        <f t="shared" ca="1" si="2"/>
        <v>0.03</v>
      </c>
      <c r="BM2" s="18">
        <f t="shared" si="2"/>
        <v>1.0532642097121476</v>
      </c>
      <c r="BN2" s="18">
        <f t="shared" ref="BN2:BN8" si="3">BE16</f>
        <v>1.1233777820072086</v>
      </c>
      <c r="BO2" s="18">
        <f t="shared" ref="BO2:BO15" si="4">BI9</f>
        <v>1.0407625560616882</v>
      </c>
      <c r="BQ2" s="28">
        <f ca="1">LOG10(BL2/1000000)</f>
        <v>-7.5228787452803374</v>
      </c>
    </row>
    <row r="3" spans="1:69" x14ac:dyDescent="0.3">
      <c r="A3" s="13" t="s">
        <v>108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0"/>
      <c r="K3" s="13" t="s">
        <v>108</v>
      </c>
      <c r="L3" s="13">
        <v>1</v>
      </c>
      <c r="M3" s="13">
        <v>2</v>
      </c>
      <c r="N3" s="13">
        <v>3</v>
      </c>
      <c r="O3" s="13">
        <v>4</v>
      </c>
      <c r="P3" s="13">
        <v>5</v>
      </c>
      <c r="Q3" s="13">
        <v>6</v>
      </c>
      <c r="R3" s="13">
        <v>7</v>
      </c>
      <c r="S3" s="13">
        <v>8</v>
      </c>
      <c r="U3" s="13" t="s">
        <v>108</v>
      </c>
      <c r="V3" s="13">
        <v>1</v>
      </c>
      <c r="W3" s="13">
        <v>2</v>
      </c>
      <c r="X3" s="13">
        <v>3</v>
      </c>
      <c r="Y3" s="13">
        <v>4</v>
      </c>
      <c r="Z3" s="13">
        <v>5</v>
      </c>
      <c r="AA3" s="13">
        <v>6</v>
      </c>
      <c r="AB3" s="13">
        <v>7</v>
      </c>
      <c r="AC3" s="13">
        <v>8</v>
      </c>
      <c r="AE3" s="13" t="s">
        <v>108</v>
      </c>
      <c r="AF3" s="13">
        <v>1</v>
      </c>
      <c r="AG3" s="13">
        <v>2</v>
      </c>
      <c r="AH3" s="13">
        <v>3</v>
      </c>
      <c r="AI3" s="13">
        <v>4</v>
      </c>
      <c r="AJ3" s="13">
        <v>5</v>
      </c>
      <c r="AK3" s="13">
        <v>6</v>
      </c>
      <c r="AL3" s="13">
        <v>7</v>
      </c>
      <c r="AM3" s="13">
        <v>8</v>
      </c>
      <c r="AO3" s="13" t="s">
        <v>108</v>
      </c>
      <c r="AP3" s="13">
        <v>1</v>
      </c>
      <c r="AQ3" s="13">
        <v>2</v>
      </c>
      <c r="AR3" s="13">
        <v>3</v>
      </c>
      <c r="AS3" s="13">
        <v>4</v>
      </c>
      <c r="AT3" s="13">
        <v>5</v>
      </c>
      <c r="AU3" s="13">
        <v>6</v>
      </c>
      <c r="AV3" s="13">
        <v>7</v>
      </c>
      <c r="AW3" s="13">
        <v>8</v>
      </c>
      <c r="AY3" s="39" t="str">
        <f ca="1">D$4</f>
        <v>6-PPD</v>
      </c>
      <c r="AZ3" s="109">
        <f ca="1">$N$4</f>
        <v>0.1</v>
      </c>
      <c r="BA3" s="18">
        <f>$AR$4</f>
        <v>1.0862825846102391</v>
      </c>
      <c r="BB3" s="46"/>
      <c r="BC3" s="10" t="str">
        <f ca="1">D$16</f>
        <v>6-PPD Quinone</v>
      </c>
      <c r="BD3" s="32">
        <f t="shared" ca="1" si="0"/>
        <v>0.1</v>
      </c>
      <c r="BE3" s="18">
        <f>$AR$16</f>
        <v>1.0958996990495677</v>
      </c>
      <c r="BF3" s="46"/>
      <c r="BG3" s="10" t="str">
        <f ca="1">D$28</f>
        <v>5,5'-Diphenylhydantoin (4)</v>
      </c>
      <c r="BH3" s="32">
        <f t="shared" ca="1" si="1"/>
        <v>0.1</v>
      </c>
      <c r="BI3" s="18">
        <f>$AR$28</f>
        <v>1.0210194737520053</v>
      </c>
      <c r="BJ3" s="46"/>
      <c r="BK3" s="39" t="str">
        <f t="shared" ca="1" si="2"/>
        <v>6-PPD</v>
      </c>
      <c r="BL3" s="32">
        <f t="shared" ca="1" si="2"/>
        <v>0.1</v>
      </c>
      <c r="BM3" s="18">
        <f t="shared" si="2"/>
        <v>1.0862825846102391</v>
      </c>
      <c r="BN3" s="18">
        <f t="shared" si="3"/>
        <v>1.0322718783827187</v>
      </c>
      <c r="BO3" s="18">
        <f t="shared" si="4"/>
        <v>1.0097076009695891</v>
      </c>
      <c r="BQ3" s="28">
        <f t="shared" ref="BQ3:BQ43" ca="1" si="5">LOG10(BL3/1000000)</f>
        <v>-7</v>
      </c>
    </row>
    <row r="4" spans="1:69" x14ac:dyDescent="0.3">
      <c r="A4" s="13" t="s">
        <v>91</v>
      </c>
      <c r="B4" s="10" t="str">
        <f>'Plate 1'!C6</f>
        <v>DMSO</v>
      </c>
      <c r="C4" s="10" t="str">
        <f ca="1">'Plate 1'!D6</f>
        <v>6-PPD</v>
      </c>
      <c r="D4" s="10" t="str">
        <f ca="1">'Plate 1'!E6</f>
        <v>6-PPD</v>
      </c>
      <c r="E4" s="10" t="str">
        <f ca="1">'Plate 1'!F6</f>
        <v>6-PPD</v>
      </c>
      <c r="F4" s="10" t="str">
        <f ca="1">'Plate 1'!G6</f>
        <v>6-PPD</v>
      </c>
      <c r="G4" s="10" t="str">
        <f ca="1">'Plate 1'!H6</f>
        <v>6-PPD</v>
      </c>
      <c r="H4" s="10" t="str">
        <f ca="1">'Plate 1'!I6</f>
        <v>6-PPD</v>
      </c>
      <c r="I4" s="10" t="str">
        <f ca="1">'Plate 1'!J6</f>
        <v>6-PPD</v>
      </c>
      <c r="J4" s="10"/>
      <c r="K4" s="13" t="s">
        <v>91</v>
      </c>
      <c r="L4" s="16" t="str">
        <f>'Plate 1'!N6</f>
        <v>Control</v>
      </c>
      <c r="M4" s="32">
        <f ca="1">'Plate 1'!O6</f>
        <v>0.03</v>
      </c>
      <c r="N4" s="32">
        <f ca="1">'Plate 1'!P6</f>
        <v>0.1</v>
      </c>
      <c r="O4" s="32">
        <f ca="1">'Plate 1'!Q6</f>
        <v>0.3</v>
      </c>
      <c r="P4" s="32">
        <f ca="1">'Plate 1'!R6</f>
        <v>1</v>
      </c>
      <c r="Q4" s="32">
        <f ca="1">'Plate 1'!S6</f>
        <v>3</v>
      </c>
      <c r="R4" s="32">
        <f ca="1">'Plate 1'!T6</f>
        <v>10</v>
      </c>
      <c r="S4" s="32">
        <f ca="1">'Plate 1'!U6</f>
        <v>30</v>
      </c>
      <c r="U4" s="13" t="s">
        <v>91</v>
      </c>
      <c r="V4" s="49">
        <v>34751</v>
      </c>
      <c r="W4" s="49">
        <v>37733</v>
      </c>
      <c r="X4" s="49">
        <v>38786</v>
      </c>
      <c r="Y4" s="49">
        <v>35545</v>
      </c>
      <c r="Z4" s="49">
        <v>37748</v>
      </c>
      <c r="AA4" s="49">
        <v>38289</v>
      </c>
      <c r="AB4" s="49">
        <v>36709</v>
      </c>
      <c r="AC4" s="49">
        <v>37347</v>
      </c>
      <c r="AE4" s="13" t="s">
        <v>91</v>
      </c>
      <c r="AF4" s="17">
        <f>V4-AVERAGE($V$10:$X$10)</f>
        <v>30608</v>
      </c>
      <c r="AG4" s="17">
        <f t="shared" ref="AG4:AM9" si="6">W4-AVERAGE($V$10:$X$10)</f>
        <v>33590</v>
      </c>
      <c r="AH4" s="17">
        <f t="shared" si="6"/>
        <v>34643</v>
      </c>
      <c r="AI4" s="17">
        <f t="shared" si="6"/>
        <v>31402</v>
      </c>
      <c r="AJ4" s="17">
        <f t="shared" si="6"/>
        <v>33605</v>
      </c>
      <c r="AK4" s="17">
        <f t="shared" si="6"/>
        <v>34146</v>
      </c>
      <c r="AL4" s="17">
        <f t="shared" si="6"/>
        <v>32566</v>
      </c>
      <c r="AM4" s="17">
        <f t="shared" si="6"/>
        <v>33204</v>
      </c>
      <c r="AO4" s="13" t="s">
        <v>91</v>
      </c>
      <c r="AP4" s="18">
        <f>AF4/AVERAGE($AF$4:$AF$6)</f>
        <v>0.95975918222296552</v>
      </c>
      <c r="AQ4" s="18">
        <f t="shared" ref="AQ4:AW9" si="7">AG4/AVERAGE($AF$4:$AF$6)</f>
        <v>1.0532642097121476</v>
      </c>
      <c r="AR4" s="18">
        <f t="shared" si="7"/>
        <v>1.0862825846102391</v>
      </c>
      <c r="AS4" s="18">
        <f t="shared" si="7"/>
        <v>0.98465622844241907</v>
      </c>
      <c r="AT4" s="18">
        <f t="shared" si="7"/>
        <v>1.0537345569329182</v>
      </c>
      <c r="AU4" s="18">
        <f t="shared" si="7"/>
        <v>1.0706984133620421</v>
      </c>
      <c r="AV4" s="18">
        <f t="shared" si="7"/>
        <v>1.0211551727742125</v>
      </c>
      <c r="AW4" s="18">
        <f t="shared" si="7"/>
        <v>1.0411606078976525</v>
      </c>
      <c r="AY4" s="39" t="str">
        <f ca="1">E$4</f>
        <v>6-PPD</v>
      </c>
      <c r="AZ4" s="109">
        <f ca="1">$O$4</f>
        <v>0.3</v>
      </c>
      <c r="BA4" s="18">
        <f>$AS$4</f>
        <v>0.98465622844241907</v>
      </c>
      <c r="BB4" s="46"/>
      <c r="BC4" s="10" t="str">
        <f ca="1">E$16</f>
        <v>6-PPD Quinone</v>
      </c>
      <c r="BD4" s="32">
        <f t="shared" ca="1" si="0"/>
        <v>0.3</v>
      </c>
      <c r="BE4" s="18">
        <f>$AS$16</f>
        <v>1.1230566096090024</v>
      </c>
      <c r="BF4" s="46"/>
      <c r="BG4" s="10" t="str">
        <f ca="1">E$28</f>
        <v>5,5'-Diphenylhydantoin (4)</v>
      </c>
      <c r="BH4" s="32">
        <f t="shared" ca="1" si="1"/>
        <v>0.3</v>
      </c>
      <c r="BI4" s="18">
        <f>$AS$28</f>
        <v>1.048631684953804</v>
      </c>
      <c r="BJ4" s="46"/>
      <c r="BK4" s="39" t="str">
        <f t="shared" ca="1" si="2"/>
        <v>6-PPD</v>
      </c>
      <c r="BL4" s="32">
        <f t="shared" ca="1" si="2"/>
        <v>0.3</v>
      </c>
      <c r="BM4" s="18">
        <f t="shared" si="2"/>
        <v>0.98465622844241907</v>
      </c>
      <c r="BN4" s="18">
        <f t="shared" si="3"/>
        <v>1.013429764354622</v>
      </c>
      <c r="BO4" s="18">
        <f t="shared" si="4"/>
        <v>1.0549550920992541</v>
      </c>
      <c r="BQ4" s="28">
        <f t="shared" ca="1" si="5"/>
        <v>-6.5228787452803374</v>
      </c>
    </row>
    <row r="5" spans="1:69" x14ac:dyDescent="0.3">
      <c r="A5" s="13" t="s">
        <v>93</v>
      </c>
      <c r="B5" s="10" t="str">
        <f>'Plate 1'!C7</f>
        <v>DMSO</v>
      </c>
      <c r="C5" s="10" t="str">
        <f ca="1">'Plate 1'!D7</f>
        <v>6-PPD Quinone</v>
      </c>
      <c r="D5" s="10" t="str">
        <f ca="1">'Plate 1'!E7</f>
        <v>6-PPD Quinone</v>
      </c>
      <c r="E5" s="10" t="str">
        <f ca="1">'Plate 1'!F7</f>
        <v>6-PPD Quinone</v>
      </c>
      <c r="F5" s="10" t="str">
        <f ca="1">'Plate 1'!G7</f>
        <v>6-PPD Quinone</v>
      </c>
      <c r="G5" s="10" t="str">
        <f ca="1">'Plate 1'!H7</f>
        <v>6-PPD Quinone</v>
      </c>
      <c r="H5" s="10" t="str">
        <f ca="1">'Plate 1'!I7</f>
        <v>6-PPD Quinone</v>
      </c>
      <c r="I5" s="10" t="str">
        <f ca="1">'Plate 1'!J7</f>
        <v>6-PPD Quinone</v>
      </c>
      <c r="J5" s="10"/>
      <c r="K5" s="13" t="s">
        <v>93</v>
      </c>
      <c r="L5" s="16" t="str">
        <f>'Plate 1'!N7</f>
        <v>Control</v>
      </c>
      <c r="M5" s="32">
        <f ca="1">'Plate 1'!O7</f>
        <v>8.8812923118171475E-3</v>
      </c>
      <c r="N5" s="32">
        <f ca="1">'Plate 1'!P7</f>
        <v>2.960430770605716E-2</v>
      </c>
      <c r="O5" s="32">
        <f ca="1">'Plate 1'!Q7</f>
        <v>8.8812923118171488E-2</v>
      </c>
      <c r="P5" s="32">
        <f ca="1">'Plate 1'!R7</f>
        <v>0.29604307706057159</v>
      </c>
      <c r="Q5" s="32">
        <f ca="1">'Plate 1'!S7</f>
        <v>0.88812923118171472</v>
      </c>
      <c r="R5" s="32">
        <f ca="1">'Plate 1'!T7</f>
        <v>2.9604307706057158</v>
      </c>
      <c r="S5" s="32">
        <f ca="1">'Plate 1'!U7</f>
        <v>8.8812923118171465</v>
      </c>
      <c r="U5" s="13" t="s">
        <v>93</v>
      </c>
      <c r="V5" s="49">
        <v>36694</v>
      </c>
      <c r="W5" s="49">
        <v>39762</v>
      </c>
      <c r="X5" s="49">
        <v>39339</v>
      </c>
      <c r="Y5" s="49">
        <v>38312</v>
      </c>
      <c r="Z5" s="49">
        <v>38389</v>
      </c>
      <c r="AA5" s="49">
        <v>42781</v>
      </c>
      <c r="AB5" s="49">
        <v>38214</v>
      </c>
      <c r="AC5" s="49">
        <v>37086</v>
      </c>
      <c r="AE5" s="13" t="s">
        <v>93</v>
      </c>
      <c r="AF5" s="17">
        <f t="shared" ref="AF5:AF9" si="8">V5-AVERAGE($V$10:$X$10)</f>
        <v>32551</v>
      </c>
      <c r="AG5" s="17">
        <f t="shared" si="6"/>
        <v>35619</v>
      </c>
      <c r="AH5" s="17">
        <f t="shared" si="6"/>
        <v>35196</v>
      </c>
      <c r="AI5" s="17">
        <f t="shared" si="6"/>
        <v>34169</v>
      </c>
      <c r="AJ5" s="17">
        <f t="shared" si="6"/>
        <v>34246</v>
      </c>
      <c r="AK5" s="17">
        <f t="shared" si="6"/>
        <v>38638</v>
      </c>
      <c r="AL5" s="17">
        <f t="shared" si="6"/>
        <v>34071</v>
      </c>
      <c r="AM5" s="17">
        <f t="shared" si="6"/>
        <v>32943</v>
      </c>
      <c r="AO5" s="13" t="s">
        <v>93</v>
      </c>
      <c r="AP5" s="18">
        <f>AF5/AVERAGE($AF$4:$AF$6)</f>
        <v>1.020684825553442</v>
      </c>
      <c r="AQ5" s="18">
        <f t="shared" si="7"/>
        <v>1.1168865104417083</v>
      </c>
      <c r="AR5" s="18">
        <f t="shared" si="7"/>
        <v>1.1036227188159793</v>
      </c>
      <c r="AS5" s="18">
        <f t="shared" si="7"/>
        <v>1.0714196124338902</v>
      </c>
      <c r="AT5" s="18">
        <f t="shared" si="7"/>
        <v>1.0738340615005122</v>
      </c>
      <c r="AU5" s="18">
        <f t="shared" si="7"/>
        <v>1.2115517277421244</v>
      </c>
      <c r="AV5" s="18">
        <f t="shared" si="7"/>
        <v>1.0683466772581893</v>
      </c>
      <c r="AW5" s="18">
        <f t="shared" si="7"/>
        <v>1.0329765662562451</v>
      </c>
      <c r="AY5" s="39" t="str">
        <f ca="1">F$4</f>
        <v>6-PPD</v>
      </c>
      <c r="AZ5" s="109">
        <f ca="1">$P$4</f>
        <v>1</v>
      </c>
      <c r="BA5" s="18">
        <f>$AT$4</f>
        <v>1.0537345569329182</v>
      </c>
      <c r="BB5" s="46"/>
      <c r="BC5" s="10" t="str">
        <f ca="1">F$16</f>
        <v>6-PPD Quinone</v>
      </c>
      <c r="BD5" s="32">
        <f t="shared" ca="1" si="0"/>
        <v>1</v>
      </c>
      <c r="BE5" s="18">
        <f>$AT$16</f>
        <v>1.0555033485196332</v>
      </c>
      <c r="BF5" s="46"/>
      <c r="BG5" s="10" t="str">
        <f ca="1">F$28</f>
        <v>5,5'-Diphenylhydantoin (4)</v>
      </c>
      <c r="BH5" s="32">
        <f t="shared" ca="1" si="1"/>
        <v>1</v>
      </c>
      <c r="BI5" s="18">
        <f>$AT$28</f>
        <v>1.0279049615326066</v>
      </c>
      <c r="BJ5" s="46"/>
      <c r="BK5" s="39" t="str">
        <f t="shared" ca="1" si="2"/>
        <v>6-PPD</v>
      </c>
      <c r="BL5" s="32">
        <f t="shared" ca="1" si="2"/>
        <v>1</v>
      </c>
      <c r="BM5" s="18">
        <f t="shared" si="2"/>
        <v>1.0537345569329182</v>
      </c>
      <c r="BN5" s="18">
        <f t="shared" si="3"/>
        <v>1.0993612237857899</v>
      </c>
      <c r="BO5" s="18">
        <f t="shared" si="4"/>
        <v>1.0677424265489419</v>
      </c>
      <c r="BQ5" s="28">
        <f t="shared" ca="1" si="5"/>
        <v>-6</v>
      </c>
    </row>
    <row r="6" spans="1:69" x14ac:dyDescent="0.3">
      <c r="A6" s="13" t="s">
        <v>94</v>
      </c>
      <c r="B6" s="10" t="str">
        <f>'Plate 1'!C8</f>
        <v>DMSO</v>
      </c>
      <c r="C6" s="10" t="str">
        <f ca="1">'Plate 1'!D8</f>
        <v>5,5'-Diphenylhydantoin (4)</v>
      </c>
      <c r="D6" s="10" t="str">
        <f ca="1">'Plate 1'!E8</f>
        <v>5,5'-Diphenylhydantoin (4)</v>
      </c>
      <c r="E6" s="10" t="str">
        <f ca="1">'Plate 1'!F8</f>
        <v>5,5'-Diphenylhydantoin (4)</v>
      </c>
      <c r="F6" s="10" t="str">
        <f ca="1">'Plate 1'!G8</f>
        <v>5,5'-Diphenylhydantoin (4)</v>
      </c>
      <c r="G6" s="10" t="str">
        <f ca="1">'Plate 1'!H8</f>
        <v>5,5'-Diphenylhydantoin (4)</v>
      </c>
      <c r="H6" s="10" t="str">
        <f ca="1">'Plate 1'!I8</f>
        <v>5,5'-Diphenylhydantoin (4)</v>
      </c>
      <c r="I6" s="10" t="str">
        <f ca="1">'Plate 1'!J8</f>
        <v>5,5'-Diphenylhydantoin (4)</v>
      </c>
      <c r="J6" s="10"/>
      <c r="K6" s="13" t="s">
        <v>94</v>
      </c>
      <c r="L6" s="16" t="str">
        <f>'Plate 1'!N8</f>
        <v>Control</v>
      </c>
      <c r="M6" s="32">
        <f ca="1">'Plate 1'!O8</f>
        <v>1</v>
      </c>
      <c r="N6" s="32">
        <f ca="1">'Plate 1'!P8</f>
        <v>3</v>
      </c>
      <c r="O6" s="32">
        <f ca="1">'Plate 1'!Q8</f>
        <v>10</v>
      </c>
      <c r="P6" s="32">
        <f ca="1">'Plate 1'!R8</f>
        <v>30</v>
      </c>
      <c r="Q6" s="32">
        <f ca="1">'Plate 1'!S8</f>
        <v>100</v>
      </c>
      <c r="R6" s="32">
        <f ca="1">'Plate 1'!T8</f>
        <v>300</v>
      </c>
      <c r="S6" s="32">
        <f ca="1">'Plate 1'!U8</f>
        <v>1000</v>
      </c>
      <c r="U6" s="13" t="s">
        <v>94</v>
      </c>
      <c r="V6" s="49">
        <v>36658</v>
      </c>
      <c r="W6" s="49">
        <v>38955</v>
      </c>
      <c r="X6" s="49">
        <v>41178</v>
      </c>
      <c r="Y6" s="49">
        <v>37348</v>
      </c>
      <c r="Z6" s="49">
        <v>37504</v>
      </c>
      <c r="AA6" s="49">
        <v>36810</v>
      </c>
      <c r="AB6" s="49">
        <v>28836</v>
      </c>
      <c r="AC6" s="49">
        <v>25723</v>
      </c>
      <c r="AE6" s="13" t="s">
        <v>94</v>
      </c>
      <c r="AF6" s="17">
        <f t="shared" si="8"/>
        <v>32515</v>
      </c>
      <c r="AG6" s="17">
        <f t="shared" si="6"/>
        <v>34812</v>
      </c>
      <c r="AH6" s="17">
        <f t="shared" si="6"/>
        <v>37035</v>
      </c>
      <c r="AI6" s="17">
        <f t="shared" si="6"/>
        <v>33205</v>
      </c>
      <c r="AJ6" s="17">
        <f t="shared" si="6"/>
        <v>33361</v>
      </c>
      <c r="AK6" s="17">
        <f t="shared" si="6"/>
        <v>32667</v>
      </c>
      <c r="AL6" s="17">
        <f t="shared" si="6"/>
        <v>24693</v>
      </c>
      <c r="AM6" s="17">
        <f t="shared" si="6"/>
        <v>21580</v>
      </c>
      <c r="AO6" s="13" t="s">
        <v>94</v>
      </c>
      <c r="AP6" s="18">
        <f t="shared" ref="AP6:AP9" si="9">AF6/AVERAGE($AF$4:$AF$6)</f>
        <v>1.0195559922235926</v>
      </c>
      <c r="AQ6" s="18">
        <f t="shared" si="7"/>
        <v>1.0915818299642537</v>
      </c>
      <c r="AR6" s="18">
        <f t="shared" si="7"/>
        <v>1.1612872880824467</v>
      </c>
      <c r="AS6" s="18">
        <f t="shared" si="7"/>
        <v>1.0411919643790373</v>
      </c>
      <c r="AT6" s="18">
        <f t="shared" si="7"/>
        <v>1.0460835754750508</v>
      </c>
      <c r="AU6" s="18">
        <f t="shared" si="7"/>
        <v>1.0243221773940674</v>
      </c>
      <c r="AV6" s="18">
        <f t="shared" si="7"/>
        <v>0.77428559483245185</v>
      </c>
      <c r="AW6" s="18">
        <f t="shared" si="7"/>
        <v>0.6766728682818739</v>
      </c>
      <c r="AY6" s="39" t="str">
        <f ca="1">G$4</f>
        <v>6-PPD</v>
      </c>
      <c r="AZ6" s="109">
        <f ca="1">$Q$4</f>
        <v>3</v>
      </c>
      <c r="BA6" s="18">
        <f>$AU$4</f>
        <v>1.0706984133620421</v>
      </c>
      <c r="BB6" s="46"/>
      <c r="BC6" s="10" t="str">
        <f ca="1">G$16</f>
        <v>6-PPD Quinone</v>
      </c>
      <c r="BD6" s="32">
        <f t="shared" ca="1" si="0"/>
        <v>3</v>
      </c>
      <c r="BE6" s="18">
        <f>$AU$16</f>
        <v>1.0757728954286463</v>
      </c>
      <c r="BF6" s="46"/>
      <c r="BG6" s="10" t="str">
        <f ca="1">G$28</f>
        <v>5,5'-Diphenylhydantoin (4)</v>
      </c>
      <c r="BH6" s="32">
        <f t="shared" ca="1" si="1"/>
        <v>3</v>
      </c>
      <c r="BI6" s="18">
        <f>$AU$28</f>
        <v>1.0713608206377272</v>
      </c>
      <c r="BJ6" s="46"/>
      <c r="BK6" s="39" t="str">
        <f t="shared" ca="1" si="2"/>
        <v>6-PPD</v>
      </c>
      <c r="BL6" s="32">
        <f t="shared" ca="1" si="2"/>
        <v>3</v>
      </c>
      <c r="BM6" s="18">
        <f t="shared" si="2"/>
        <v>1.0706984133620421</v>
      </c>
      <c r="BN6" s="18">
        <f t="shared" si="3"/>
        <v>1.2027430501861609</v>
      </c>
      <c r="BO6" s="18">
        <f t="shared" si="4"/>
        <v>1.0601543379744018</v>
      </c>
      <c r="BQ6" s="28">
        <f t="shared" ca="1" si="5"/>
        <v>-5.5228787452803374</v>
      </c>
    </row>
    <row r="7" spans="1:69" x14ac:dyDescent="0.3">
      <c r="A7" s="13" t="s">
        <v>95</v>
      </c>
      <c r="B7" s="10" t="str">
        <f>'Plate 1'!C9</f>
        <v>PICRO</v>
      </c>
      <c r="C7" s="10" t="str">
        <f ca="1">'Plate 1'!D9</f>
        <v>Caffeine (18)</v>
      </c>
      <c r="D7" s="10" t="str">
        <f ca="1">'Plate 1'!E9</f>
        <v>Caffeine (18)</v>
      </c>
      <c r="E7" s="10" t="str">
        <f ca="1">'Plate 1'!F9</f>
        <v>Caffeine (18)</v>
      </c>
      <c r="F7" s="10" t="str">
        <f ca="1">'Plate 1'!G9</f>
        <v>Caffeine (18)</v>
      </c>
      <c r="G7" s="10" t="str">
        <f ca="1">'Plate 1'!H9</f>
        <v>Caffeine (18)</v>
      </c>
      <c r="H7" s="10" t="str">
        <f ca="1">'Plate 1'!I9</f>
        <v>Caffeine (18)</v>
      </c>
      <c r="I7" s="10" t="str">
        <f ca="1">'Plate 1'!J9</f>
        <v>Caffeine (18)</v>
      </c>
      <c r="J7" s="10"/>
      <c r="K7" s="13" t="s">
        <v>95</v>
      </c>
      <c r="L7" s="16">
        <f>'Plate 1'!N9</f>
        <v>1</v>
      </c>
      <c r="M7" s="32">
        <f ca="1">'Plate 1'!O9</f>
        <v>0.1</v>
      </c>
      <c r="N7" s="32">
        <f ca="1">'Plate 1'!P9</f>
        <v>0.3</v>
      </c>
      <c r="O7" s="32">
        <f ca="1">'Plate 1'!Q9</f>
        <v>1</v>
      </c>
      <c r="P7" s="32">
        <f ca="1">'Plate 1'!R9</f>
        <v>3</v>
      </c>
      <c r="Q7" s="32">
        <f ca="1">'Plate 1'!S9</f>
        <v>10</v>
      </c>
      <c r="R7" s="32">
        <f ca="1">'Plate 1'!T9</f>
        <v>30</v>
      </c>
      <c r="S7" s="32">
        <f ca="1">'Plate 1'!U9</f>
        <v>100</v>
      </c>
      <c r="U7" s="13" t="s">
        <v>95</v>
      </c>
      <c r="V7" s="49">
        <v>36660</v>
      </c>
      <c r="W7" s="49">
        <v>38925</v>
      </c>
      <c r="X7" s="49">
        <v>39296</v>
      </c>
      <c r="Y7" s="49">
        <v>36556</v>
      </c>
      <c r="Z7" s="49">
        <v>36660</v>
      </c>
      <c r="AA7" s="49">
        <v>36740</v>
      </c>
      <c r="AB7" s="49">
        <v>37088</v>
      </c>
      <c r="AC7" s="49">
        <v>36579</v>
      </c>
      <c r="AE7" s="13" t="s">
        <v>95</v>
      </c>
      <c r="AF7" s="17">
        <f t="shared" si="8"/>
        <v>32517</v>
      </c>
      <c r="AG7" s="17">
        <f t="shared" si="6"/>
        <v>34782</v>
      </c>
      <c r="AH7" s="17">
        <f t="shared" si="6"/>
        <v>35153</v>
      </c>
      <c r="AI7" s="17">
        <f t="shared" si="6"/>
        <v>32413</v>
      </c>
      <c r="AJ7" s="17">
        <f t="shared" si="6"/>
        <v>32517</v>
      </c>
      <c r="AK7" s="17">
        <f t="shared" si="6"/>
        <v>32597</v>
      </c>
      <c r="AL7" s="17">
        <f t="shared" si="6"/>
        <v>32945</v>
      </c>
      <c r="AM7" s="17">
        <f t="shared" si="6"/>
        <v>32436</v>
      </c>
      <c r="AO7" s="13" t="s">
        <v>95</v>
      </c>
      <c r="AP7" s="36">
        <f t="shared" si="9"/>
        <v>1.0196187051863621</v>
      </c>
      <c r="AQ7" s="36">
        <f t="shared" si="7"/>
        <v>1.0906411355227126</v>
      </c>
      <c r="AR7" s="36">
        <f t="shared" si="7"/>
        <v>1.1022743901164371</v>
      </c>
      <c r="AS7" s="36">
        <f t="shared" si="7"/>
        <v>1.016357631122353</v>
      </c>
      <c r="AT7" s="36">
        <f t="shared" si="7"/>
        <v>1.0196187051863621</v>
      </c>
      <c r="AU7" s="36">
        <f t="shared" si="7"/>
        <v>1.0221272236971382</v>
      </c>
      <c r="AV7" s="36">
        <f t="shared" si="7"/>
        <v>1.0330392792190146</v>
      </c>
      <c r="AW7" s="36">
        <f t="shared" si="7"/>
        <v>1.0170788301942011</v>
      </c>
      <c r="AY7" s="39" t="str">
        <f ca="1">H$4</f>
        <v>6-PPD</v>
      </c>
      <c r="AZ7" s="109">
        <f ca="1">$R$4</f>
        <v>10</v>
      </c>
      <c r="BA7" s="36">
        <f>$AV$4</f>
        <v>1.0211551727742125</v>
      </c>
      <c r="BB7" s="46"/>
      <c r="BC7" s="10" t="str">
        <f ca="1">H$16</f>
        <v>6-PPD Quinone</v>
      </c>
      <c r="BD7" s="32">
        <f t="shared" ca="1" si="0"/>
        <v>10</v>
      </c>
      <c r="BE7" s="18">
        <f>$AV$16</f>
        <v>1.1071050471647614</v>
      </c>
      <c r="BF7" s="46"/>
      <c r="BG7" s="10" t="str">
        <f ca="1">H$28</f>
        <v>5,5'-Diphenylhydantoin (4)</v>
      </c>
      <c r="BH7" s="32">
        <f t="shared" ca="1" si="1"/>
        <v>10</v>
      </c>
      <c r="BI7" s="18">
        <f>$AV$28</f>
        <v>0.81076618616579033</v>
      </c>
      <c r="BJ7" s="46"/>
      <c r="BK7" s="39" t="str">
        <f t="shared" ca="1" si="2"/>
        <v>6-PPD</v>
      </c>
      <c r="BL7" s="32">
        <f t="shared" ca="1" si="2"/>
        <v>10</v>
      </c>
      <c r="BM7" s="18">
        <f t="shared" si="2"/>
        <v>1.0211551727742125</v>
      </c>
      <c r="BN7" s="18">
        <f t="shared" si="3"/>
        <v>1.1514268381172161</v>
      </c>
      <c r="BO7" s="18">
        <f t="shared" si="4"/>
        <v>1.1184350738316333</v>
      </c>
      <c r="BQ7" s="28">
        <f t="shared" ca="1" si="5"/>
        <v>-5</v>
      </c>
    </row>
    <row r="8" spans="1:69" x14ac:dyDescent="0.3">
      <c r="A8" s="13" t="s">
        <v>96</v>
      </c>
      <c r="B8" s="10" t="str">
        <f>'Plate 1'!C10</f>
        <v>TTX</v>
      </c>
      <c r="C8" s="10" t="str">
        <f ca="1">'Plate 1'!D10</f>
        <v>Dexamethasone (17)</v>
      </c>
      <c r="D8" s="10" t="str">
        <f ca="1">'Plate 1'!E10</f>
        <v>Dexamethasone (17)</v>
      </c>
      <c r="E8" s="10" t="str">
        <f ca="1">'Plate 1'!F10</f>
        <v>Dexamethasone (17)</v>
      </c>
      <c r="F8" s="10" t="str">
        <f ca="1">'Plate 1'!G10</f>
        <v>Dexamethasone (17)</v>
      </c>
      <c r="G8" s="10" t="str">
        <f ca="1">'Plate 1'!H10</f>
        <v>Dexamethasone (17)</v>
      </c>
      <c r="H8" s="10" t="str">
        <f ca="1">'Plate 1'!I10</f>
        <v>Dexamethasone (17)</v>
      </c>
      <c r="I8" s="10" t="str">
        <f ca="1">'Plate 1'!J10</f>
        <v>Dexamethasone (17)</v>
      </c>
      <c r="J8" s="10"/>
      <c r="K8" s="13" t="s">
        <v>96</v>
      </c>
      <c r="L8" s="16">
        <f>'Plate 1'!N10</f>
        <v>25</v>
      </c>
      <c r="M8" s="32">
        <f ca="1">'Plate 1'!O10</f>
        <v>0.1</v>
      </c>
      <c r="N8" s="32">
        <f ca="1">'Plate 1'!P10</f>
        <v>0.3</v>
      </c>
      <c r="O8" s="32">
        <f ca="1">'Plate 1'!Q10</f>
        <v>1</v>
      </c>
      <c r="P8" s="32">
        <f ca="1">'Plate 1'!R10</f>
        <v>3</v>
      </c>
      <c r="Q8" s="32">
        <f ca="1">'Plate 1'!S10</f>
        <v>10</v>
      </c>
      <c r="R8" s="32">
        <f ca="1">'Plate 1'!T10</f>
        <v>30</v>
      </c>
      <c r="S8" s="32">
        <f ca="1">'Plate 1'!U10</f>
        <v>100</v>
      </c>
      <c r="U8" s="13" t="s">
        <v>96</v>
      </c>
      <c r="V8" s="49">
        <v>35722</v>
      </c>
      <c r="W8" s="49">
        <v>35864</v>
      </c>
      <c r="X8" s="49">
        <v>38642</v>
      </c>
      <c r="Y8" s="49">
        <v>37955</v>
      </c>
      <c r="Z8" s="49">
        <v>37203</v>
      </c>
      <c r="AA8" s="49">
        <v>37791</v>
      </c>
      <c r="AB8" s="49">
        <v>36887</v>
      </c>
      <c r="AC8" s="49">
        <v>37703</v>
      </c>
      <c r="AE8" s="13" t="s">
        <v>96</v>
      </c>
      <c r="AF8" s="17">
        <f t="shared" si="8"/>
        <v>31579</v>
      </c>
      <c r="AG8" s="17">
        <f t="shared" si="6"/>
        <v>31721</v>
      </c>
      <c r="AH8" s="17">
        <f t="shared" si="6"/>
        <v>34499</v>
      </c>
      <c r="AI8" s="17">
        <f t="shared" si="6"/>
        <v>33812</v>
      </c>
      <c r="AJ8" s="17">
        <f t="shared" si="6"/>
        <v>33060</v>
      </c>
      <c r="AK8" s="17">
        <f t="shared" si="6"/>
        <v>33648</v>
      </c>
      <c r="AL8" s="17">
        <f t="shared" si="6"/>
        <v>32744</v>
      </c>
      <c r="AM8" s="17">
        <f t="shared" si="6"/>
        <v>33560</v>
      </c>
      <c r="AO8" s="13" t="s">
        <v>96</v>
      </c>
      <c r="AP8" s="18">
        <f t="shared" si="9"/>
        <v>0.99020632564751143</v>
      </c>
      <c r="AQ8" s="18">
        <f t="shared" si="7"/>
        <v>0.99465894600413907</v>
      </c>
      <c r="AR8" s="18">
        <f t="shared" si="7"/>
        <v>1.0817672512908418</v>
      </c>
      <c r="AS8" s="18">
        <f t="shared" si="7"/>
        <v>1.0602253485795514</v>
      </c>
      <c r="AT8" s="18">
        <f t="shared" si="7"/>
        <v>1.0366452745782553</v>
      </c>
      <c r="AU8" s="18">
        <f t="shared" si="7"/>
        <v>1.0550828856324603</v>
      </c>
      <c r="AV8" s="18">
        <f t="shared" si="7"/>
        <v>1.0267366264606894</v>
      </c>
      <c r="AW8" s="18">
        <f t="shared" si="7"/>
        <v>1.0523235152706065</v>
      </c>
      <c r="AY8" s="39" t="str">
        <f ca="1">I$4</f>
        <v>6-PPD</v>
      </c>
      <c r="AZ8" s="32">
        <f ca="1">$S$4</f>
        <v>30</v>
      </c>
      <c r="BA8" s="18">
        <f>$AW$4</f>
        <v>1.0411606078976525</v>
      </c>
      <c r="BB8" s="46"/>
      <c r="BC8" s="10" t="str">
        <f ca="1">I$16</f>
        <v>6-PPD Quinone</v>
      </c>
      <c r="BD8" s="32">
        <f t="shared" ca="1" si="0"/>
        <v>30</v>
      </c>
      <c r="BE8" s="18">
        <f>$AW$16</f>
        <v>1.1084254225796093</v>
      </c>
      <c r="BF8" s="46"/>
      <c r="BG8" s="10" t="str">
        <f ca="1">I$28</f>
        <v>5,5'-Diphenylhydantoin (4)</v>
      </c>
      <c r="BH8" s="32">
        <f t="shared" ca="1" si="1"/>
        <v>30</v>
      </c>
      <c r="BI8" s="18">
        <f>$AW$28</f>
        <v>0.62457697577198257</v>
      </c>
      <c r="BJ8" s="46"/>
      <c r="BK8" s="39" t="str">
        <f t="shared" ca="1" si="2"/>
        <v>6-PPD</v>
      </c>
      <c r="BL8" s="32">
        <f t="shared" ca="1" si="2"/>
        <v>30</v>
      </c>
      <c r="BM8" s="18">
        <f t="shared" si="2"/>
        <v>1.0411606078976525</v>
      </c>
      <c r="BN8" s="18">
        <f t="shared" si="3"/>
        <v>0.91279574625001492</v>
      </c>
      <c r="BO8" s="18">
        <f t="shared" si="4"/>
        <v>1.0328231670901789</v>
      </c>
      <c r="BQ8" s="45">
        <f t="shared" ca="1" si="5"/>
        <v>-4.5228787452803374</v>
      </c>
    </row>
    <row r="9" spans="1:69" x14ac:dyDescent="0.3">
      <c r="A9" s="13" t="s">
        <v>97</v>
      </c>
      <c r="B9" s="10" t="str">
        <f>'Plate 1'!C11</f>
        <v>Media</v>
      </c>
      <c r="C9" s="10" t="str">
        <f ca="1">'Plate 1'!D11</f>
        <v>Maneb (38)</v>
      </c>
      <c r="D9" s="10" t="str">
        <f ca="1">'Plate 1'!E11</f>
        <v>Maneb (38)</v>
      </c>
      <c r="E9" s="10" t="str">
        <f ca="1">'Plate 1'!F11</f>
        <v>Maneb (38)</v>
      </c>
      <c r="F9" s="10" t="str">
        <f ca="1">'Plate 1'!G11</f>
        <v>Maneb (38)</v>
      </c>
      <c r="G9" s="10" t="str">
        <f ca="1">'Plate 1'!H11</f>
        <v>Maneb (38)</v>
      </c>
      <c r="H9" s="10" t="str">
        <f ca="1">'Plate 1'!I11</f>
        <v>Maneb (38)</v>
      </c>
      <c r="I9" s="10" t="str">
        <f ca="1">'Plate 1'!J11</f>
        <v>Maneb (38)</v>
      </c>
      <c r="J9" s="10"/>
      <c r="K9" s="13" t="s">
        <v>97</v>
      </c>
      <c r="L9" s="16">
        <f>'Plate 1'!N11</f>
        <v>0</v>
      </c>
      <c r="M9" s="32">
        <f ca="1">'Plate 1'!O11</f>
        <v>9.9999999999999985E-3</v>
      </c>
      <c r="N9" s="32">
        <f ca="1">'Plate 1'!P11</f>
        <v>0.03</v>
      </c>
      <c r="O9" s="32">
        <f ca="1">'Plate 1'!Q11</f>
        <v>0.1</v>
      </c>
      <c r="P9" s="32">
        <f ca="1">'Plate 1'!R11</f>
        <v>0.3</v>
      </c>
      <c r="Q9" s="32">
        <f ca="1">'Plate 1'!S11</f>
        <v>1</v>
      </c>
      <c r="R9" s="32">
        <f ca="1">'Plate 1'!T11</f>
        <v>3</v>
      </c>
      <c r="S9" s="32">
        <f ca="1">'Plate 1'!U11</f>
        <v>10</v>
      </c>
      <c r="U9" s="13" t="s">
        <v>97</v>
      </c>
      <c r="V9" s="49">
        <v>4102</v>
      </c>
      <c r="W9" s="49">
        <v>36026</v>
      </c>
      <c r="X9" s="49">
        <v>38186</v>
      </c>
      <c r="Y9" s="49">
        <v>35480</v>
      </c>
      <c r="Z9" s="49">
        <v>36829</v>
      </c>
      <c r="AA9" s="49">
        <v>34441</v>
      </c>
      <c r="AB9" s="49">
        <v>35806</v>
      </c>
      <c r="AC9" s="49">
        <v>33022</v>
      </c>
      <c r="AE9" s="13" t="s">
        <v>97</v>
      </c>
      <c r="AF9" s="17">
        <f t="shared" si="8"/>
        <v>-41</v>
      </c>
      <c r="AG9" s="17">
        <f t="shared" si="6"/>
        <v>31883</v>
      </c>
      <c r="AH9" s="17">
        <f t="shared" si="6"/>
        <v>34043</v>
      </c>
      <c r="AI9" s="17">
        <f t="shared" si="6"/>
        <v>31337</v>
      </c>
      <c r="AJ9" s="17">
        <f t="shared" si="6"/>
        <v>32686</v>
      </c>
      <c r="AK9" s="17">
        <f t="shared" si="6"/>
        <v>30298</v>
      </c>
      <c r="AL9" s="17">
        <f t="shared" si="6"/>
        <v>31663</v>
      </c>
      <c r="AM9" s="17">
        <f t="shared" si="6"/>
        <v>28879</v>
      </c>
      <c r="AO9" s="13" t="s">
        <v>97</v>
      </c>
      <c r="AP9" s="18">
        <f t="shared" si="9"/>
        <v>-1.2856157367727909E-3</v>
      </c>
      <c r="AQ9" s="18">
        <f t="shared" si="7"/>
        <v>0.99973869598846088</v>
      </c>
      <c r="AR9" s="18">
        <f t="shared" si="7"/>
        <v>1.0674686957794177</v>
      </c>
      <c r="AS9" s="18">
        <f t="shared" si="7"/>
        <v>0.98261805715241346</v>
      </c>
      <c r="AT9" s="18">
        <f t="shared" si="7"/>
        <v>1.0249179505403767</v>
      </c>
      <c r="AU9" s="18">
        <f t="shared" si="7"/>
        <v>0.95003867299370781</v>
      </c>
      <c r="AV9" s="18">
        <f t="shared" si="7"/>
        <v>0.99284027008382636</v>
      </c>
      <c r="AW9" s="18">
        <f t="shared" si="7"/>
        <v>0.90554382590881544</v>
      </c>
      <c r="AY9" s="39" t="str">
        <f ca="1">C$5</f>
        <v>6-PPD Quinone</v>
      </c>
      <c r="AZ9" s="32">
        <f ca="1">$M$5</f>
        <v>8.8812923118171475E-3</v>
      </c>
      <c r="BA9" s="18">
        <f>$AQ$5</f>
        <v>1.1168865104417083</v>
      </c>
      <c r="BB9" s="46"/>
      <c r="BC9" s="10" t="str">
        <f ca="1">C$17</f>
        <v>5,5'-Diphenylhydantoin (4)</v>
      </c>
      <c r="BD9" s="32">
        <f t="shared" ca="1" si="0"/>
        <v>8.8812923118171475E-3</v>
      </c>
      <c r="BE9" s="18">
        <f>$AQ$17</f>
        <v>1.1308361188099969</v>
      </c>
      <c r="BF9" s="46"/>
      <c r="BG9" s="10" t="str">
        <f ca="1">C$29</f>
        <v>6-PPD</v>
      </c>
      <c r="BH9" s="32">
        <f t="shared" ca="1" si="1"/>
        <v>8.8812923118171475E-3</v>
      </c>
      <c r="BI9" s="18">
        <f>$AQ$29</f>
        <v>1.0407625560616882</v>
      </c>
      <c r="BJ9" s="46"/>
      <c r="BK9" s="39" t="str">
        <f t="shared" ca="1" si="2"/>
        <v>6-PPD Quinone</v>
      </c>
      <c r="BL9" s="32">
        <f t="shared" ca="1" si="2"/>
        <v>8.8812923118171475E-3</v>
      </c>
      <c r="BM9" s="18">
        <f t="shared" si="2"/>
        <v>1.1168865104417083</v>
      </c>
      <c r="BN9" s="18">
        <f t="shared" ref="BN9:BN22" si="10">BE2</f>
        <v>1.0811257687320828</v>
      </c>
      <c r="BO9" s="18">
        <f t="shared" si="4"/>
        <v>1.0580465355925852</v>
      </c>
      <c r="BQ9" s="28">
        <f t="shared" ca="1" si="5"/>
        <v>-8.0515238356790615</v>
      </c>
    </row>
    <row r="10" spans="1:69" x14ac:dyDescent="0.3">
      <c r="A10" s="13" t="s">
        <v>109</v>
      </c>
      <c r="B10" s="10" t="s">
        <v>110</v>
      </c>
      <c r="C10" s="10" t="s">
        <v>110</v>
      </c>
      <c r="D10" s="10" t="s">
        <v>110</v>
      </c>
      <c r="E10" s="10"/>
      <c r="F10" s="10"/>
      <c r="G10" s="10"/>
      <c r="H10" s="10"/>
      <c r="I10" s="10"/>
      <c r="J10" s="10"/>
      <c r="K10" s="13"/>
      <c r="L10" s="16"/>
      <c r="M10" s="16"/>
      <c r="N10" s="16"/>
      <c r="O10" s="16"/>
      <c r="P10" s="16"/>
      <c r="Q10" s="16"/>
      <c r="R10" s="16"/>
      <c r="S10" s="16"/>
      <c r="U10" s="13" t="s">
        <v>109</v>
      </c>
      <c r="V10" s="49">
        <v>4079</v>
      </c>
      <c r="W10" s="49">
        <v>4171</v>
      </c>
      <c r="X10" s="49">
        <v>4179</v>
      </c>
      <c r="Y10" s="60">
        <v>297</v>
      </c>
      <c r="Z10" s="60">
        <v>278</v>
      </c>
      <c r="AA10" s="60">
        <v>275</v>
      </c>
      <c r="AB10" s="60">
        <v>273</v>
      </c>
      <c r="AC10" s="60">
        <v>261</v>
      </c>
      <c r="AY10" s="39" t="str">
        <f ca="1">D$5</f>
        <v>6-PPD Quinone</v>
      </c>
      <c r="AZ10" s="32">
        <f ca="1">$N$5</f>
        <v>2.960430770605716E-2</v>
      </c>
      <c r="BA10" s="18">
        <f>$AR$5</f>
        <v>1.1036227188159793</v>
      </c>
      <c r="BB10" s="46"/>
      <c r="BC10" s="10" t="str">
        <f ca="1">D$17</f>
        <v>5,5'-Diphenylhydantoin (4)</v>
      </c>
      <c r="BD10" s="32">
        <f t="shared" ca="1" si="0"/>
        <v>2.960430770605716E-2</v>
      </c>
      <c r="BE10" s="36">
        <f>$AR$17</f>
        <v>1.1513197806511475</v>
      </c>
      <c r="BF10" s="46"/>
      <c r="BG10" s="10" t="str">
        <f ca="1">D$29</f>
        <v>6-PPD</v>
      </c>
      <c r="BH10" s="32">
        <f t="shared" ca="1" si="1"/>
        <v>2.960430770605716E-2</v>
      </c>
      <c r="BI10" s="18">
        <f>$AR$29</f>
        <v>1.0097076009695891</v>
      </c>
      <c r="BJ10" s="46"/>
      <c r="BK10" s="39" t="str">
        <f t="shared" ca="1" si="2"/>
        <v>6-PPD Quinone</v>
      </c>
      <c r="BL10" s="109">
        <f t="shared" ca="1" si="2"/>
        <v>2.960430770605716E-2</v>
      </c>
      <c r="BM10" s="18">
        <f t="shared" si="2"/>
        <v>1.1036227188159793</v>
      </c>
      <c r="BN10" s="18">
        <f t="shared" si="10"/>
        <v>1.0958996990495677</v>
      </c>
      <c r="BO10" s="18">
        <f t="shared" si="4"/>
        <v>1.0163471784723117</v>
      </c>
      <c r="BQ10" s="28">
        <f t="shared" ca="1" si="5"/>
        <v>-7.5286450903987232</v>
      </c>
    </row>
    <row r="11" spans="1:69" x14ac:dyDescent="0.3">
      <c r="A11" s="37"/>
      <c r="B11" s="10"/>
      <c r="C11" s="10"/>
      <c r="D11" s="10"/>
      <c r="E11" s="10"/>
      <c r="F11" s="10"/>
      <c r="G11" s="10"/>
      <c r="H11" s="10"/>
      <c r="I11" s="10"/>
      <c r="J11" s="10"/>
      <c r="K11" s="37"/>
      <c r="L11" s="16"/>
      <c r="M11" s="16"/>
      <c r="N11" s="16"/>
      <c r="O11" s="16"/>
      <c r="P11" s="16"/>
      <c r="Q11" s="16"/>
      <c r="R11" s="16"/>
      <c r="S11" s="16"/>
      <c r="U11" s="37"/>
      <c r="V11" s="35"/>
      <c r="W11" s="35"/>
      <c r="X11" s="35"/>
      <c r="Y11" s="38"/>
      <c r="Z11" s="38"/>
      <c r="AA11" s="38"/>
      <c r="AB11" s="38"/>
      <c r="AC11" s="38"/>
      <c r="AY11" s="39" t="str">
        <f ca="1">E$5</f>
        <v>6-PPD Quinone</v>
      </c>
      <c r="AZ11" s="32">
        <f ca="1">$O$5</f>
        <v>8.8812923118171488E-2</v>
      </c>
      <c r="BA11" s="18">
        <f>$AS$5</f>
        <v>1.0714196124338902</v>
      </c>
      <c r="BB11" s="46"/>
      <c r="BC11" s="10" t="str">
        <f ca="1">E$17</f>
        <v>5,5'-Diphenylhydantoin (4)</v>
      </c>
      <c r="BD11" s="32">
        <f t="shared" ca="1" si="0"/>
        <v>8.8812923118171488E-2</v>
      </c>
      <c r="BE11" s="36">
        <f>$AS$17</f>
        <v>1.1361533062914104</v>
      </c>
      <c r="BF11" s="46"/>
      <c r="BG11" s="10" t="str">
        <f ca="1">E$29</f>
        <v>6-PPD</v>
      </c>
      <c r="BH11" s="32">
        <f t="shared" ca="1" si="1"/>
        <v>8.8812923118171488E-2</v>
      </c>
      <c r="BI11" s="18">
        <f>$AS$29</f>
        <v>1.0549550920992541</v>
      </c>
      <c r="BJ11" s="46"/>
      <c r="BK11" s="39" t="str">
        <f t="shared" ca="1" si="2"/>
        <v>6-PPD Quinone</v>
      </c>
      <c r="BL11" s="32">
        <f t="shared" ca="1" si="2"/>
        <v>8.8812923118171488E-2</v>
      </c>
      <c r="BM11" s="18">
        <f t="shared" si="2"/>
        <v>1.0714196124338902</v>
      </c>
      <c r="BN11" s="18">
        <f t="shared" si="10"/>
        <v>1.1230566096090024</v>
      </c>
      <c r="BO11" s="18">
        <f t="shared" si="4"/>
        <v>1.1091607433516399</v>
      </c>
      <c r="BQ11" s="28">
        <f t="shared" ca="1" si="5"/>
        <v>-7.0515238356790606</v>
      </c>
    </row>
    <row r="12" spans="1:69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V12" s="34"/>
      <c r="W12" s="34"/>
      <c r="X12" s="34"/>
      <c r="Y12" s="34"/>
      <c r="Z12" s="34"/>
      <c r="AA12" s="34"/>
      <c r="AB12" s="34"/>
      <c r="AC12" s="34"/>
      <c r="AY12" s="39" t="str">
        <f ca="1">F$5</f>
        <v>6-PPD Quinone</v>
      </c>
      <c r="AZ12" s="32">
        <f ca="1">$P$5</f>
        <v>0.29604307706057159</v>
      </c>
      <c r="BA12" s="18">
        <f>$AT$5</f>
        <v>1.0738340615005122</v>
      </c>
      <c r="BB12" s="46"/>
      <c r="BC12" s="10" t="str">
        <f ca="1">F$17</f>
        <v>5,5'-Diphenylhydantoin (4)</v>
      </c>
      <c r="BD12" s="32">
        <f t="shared" ca="1" si="0"/>
        <v>0.29604307706057159</v>
      </c>
      <c r="BE12" s="36">
        <f>$AT$17</f>
        <v>1.1191311691864823</v>
      </c>
      <c r="BF12" s="46"/>
      <c r="BG12" s="10" t="str">
        <f ca="1">F$29</f>
        <v>6-PPD</v>
      </c>
      <c r="BH12" s="32">
        <f t="shared" ca="1" si="1"/>
        <v>0.29604307706057159</v>
      </c>
      <c r="BI12" s="18">
        <f>$AT$29</f>
        <v>1.0677424265489419</v>
      </c>
      <c r="BJ12" s="46"/>
      <c r="BK12" s="39" t="str">
        <f t="shared" ca="1" si="2"/>
        <v>6-PPD Quinone</v>
      </c>
      <c r="BL12" s="32">
        <f t="shared" ca="1" si="2"/>
        <v>0.29604307706057159</v>
      </c>
      <c r="BM12" s="18">
        <f t="shared" si="2"/>
        <v>1.0738340615005122</v>
      </c>
      <c r="BN12" s="18">
        <f t="shared" si="10"/>
        <v>1.0555033485196332</v>
      </c>
      <c r="BO12" s="18">
        <f t="shared" si="4"/>
        <v>1.0664777451198519</v>
      </c>
      <c r="BQ12" s="28">
        <f t="shared" ca="1" si="5"/>
        <v>-6.5286450903987232</v>
      </c>
    </row>
    <row r="13" spans="1:69" x14ac:dyDescent="0.3">
      <c r="A13" s="10" t="s">
        <v>101</v>
      </c>
      <c r="B13" s="10"/>
      <c r="C13" s="10"/>
      <c r="D13" s="10"/>
      <c r="E13" s="10"/>
      <c r="F13" s="10"/>
      <c r="G13" s="10"/>
      <c r="H13" s="10"/>
      <c r="I13" s="10"/>
      <c r="J13" s="10"/>
      <c r="K13" s="11" t="s">
        <v>102</v>
      </c>
      <c r="L13" s="10"/>
      <c r="M13" s="10"/>
      <c r="N13" s="10"/>
      <c r="O13" s="10"/>
      <c r="P13" s="10"/>
      <c r="Q13" s="10"/>
      <c r="R13" s="10"/>
      <c r="S13" s="10"/>
      <c r="U13" s="12" t="s">
        <v>103</v>
      </c>
      <c r="V13" s="13"/>
      <c r="W13" s="13"/>
      <c r="X13" s="13"/>
      <c r="Y13" s="13"/>
      <c r="Z13" s="13"/>
      <c r="AA13" s="13"/>
      <c r="AB13" s="13"/>
      <c r="AC13" s="13"/>
      <c r="AE13" s="12" t="s">
        <v>104</v>
      </c>
      <c r="AO13" s="12" t="s">
        <v>105</v>
      </c>
      <c r="AP13" s="13"/>
      <c r="AQ13" s="13"/>
      <c r="AR13" s="13"/>
      <c r="AS13" s="13"/>
      <c r="AT13" s="13"/>
      <c r="AU13" s="13"/>
      <c r="AV13" s="13"/>
      <c r="AW13" s="13"/>
      <c r="AY13" s="39" t="str">
        <f ca="1">G$5</f>
        <v>6-PPD Quinone</v>
      </c>
      <c r="AZ13" s="32">
        <f ca="1">$Q$5</f>
        <v>0.88812923118171472</v>
      </c>
      <c r="BA13" s="18">
        <f>$AU$5</f>
        <v>1.2115517277421244</v>
      </c>
      <c r="BB13" s="46"/>
      <c r="BC13" s="10" t="str">
        <f ca="1">G$17</f>
        <v>5,5'-Diphenylhydantoin (4)</v>
      </c>
      <c r="BD13" s="32">
        <f t="shared" ca="1" si="0"/>
        <v>0.88812923118171472</v>
      </c>
      <c r="BE13" s="18">
        <f>$AU$17</f>
        <v>1.0840876919599844</v>
      </c>
      <c r="BF13" s="46"/>
      <c r="BG13" s="10" t="str">
        <f ca="1">G$29</f>
        <v>6-PPD</v>
      </c>
      <c r="BH13" s="32">
        <f t="shared" ca="1" si="1"/>
        <v>0.88812923118171472</v>
      </c>
      <c r="BI13" s="18">
        <f>$AU$29</f>
        <v>1.0601543379744018</v>
      </c>
      <c r="BJ13" s="46"/>
      <c r="BK13" s="39" t="str">
        <f t="shared" ca="1" si="2"/>
        <v>6-PPD Quinone</v>
      </c>
      <c r="BL13" s="32">
        <f t="shared" ca="1" si="2"/>
        <v>0.88812923118171472</v>
      </c>
      <c r="BM13" s="18">
        <f t="shared" si="2"/>
        <v>1.2115517277421244</v>
      </c>
      <c r="BN13" s="18">
        <f t="shared" si="10"/>
        <v>1.0757728954286463</v>
      </c>
      <c r="BO13" s="18">
        <f t="shared" si="4"/>
        <v>1.0946520369568018</v>
      </c>
      <c r="BQ13" s="28">
        <f t="shared" ca="1" si="5"/>
        <v>-6.0515238356790606</v>
      </c>
    </row>
    <row r="14" spans="1:69" x14ac:dyDescent="0.3">
      <c r="A14" s="13" t="s">
        <v>106</v>
      </c>
      <c r="B14" s="10" t="s">
        <v>107</v>
      </c>
      <c r="C14" s="11" t="str">
        <f ca="1">'Plate 2'!B3</f>
        <v>75-9209</v>
      </c>
      <c r="D14" s="10"/>
      <c r="E14" s="10"/>
      <c r="F14" s="10"/>
      <c r="G14" s="10"/>
      <c r="H14" s="10"/>
      <c r="I14" s="10"/>
      <c r="J14" s="10"/>
      <c r="K14" s="13" t="s">
        <v>106</v>
      </c>
      <c r="L14" s="10" t="s">
        <v>107</v>
      </c>
      <c r="M14" s="11" t="str">
        <f ca="1">C14</f>
        <v>75-9209</v>
      </c>
      <c r="N14" s="10"/>
      <c r="O14" s="10"/>
      <c r="P14" s="10"/>
      <c r="Q14" s="10"/>
      <c r="R14" s="10"/>
      <c r="S14" s="10"/>
      <c r="U14" s="13" t="s">
        <v>106</v>
      </c>
      <c r="V14" s="14" t="s">
        <v>107</v>
      </c>
      <c r="W14" s="11" t="str">
        <f ca="1">C14</f>
        <v>75-9209</v>
      </c>
      <c r="X14" s="13"/>
      <c r="Y14" s="13"/>
      <c r="Z14" s="13"/>
      <c r="AA14" s="13"/>
      <c r="AB14" s="13"/>
      <c r="AC14" s="13"/>
      <c r="AE14" s="13" t="s">
        <v>106</v>
      </c>
      <c r="AF14" s="14" t="s">
        <v>107</v>
      </c>
      <c r="AG14" s="11" t="str">
        <f ca="1">W14</f>
        <v>75-9209</v>
      </c>
      <c r="AH14" s="13"/>
      <c r="AI14" s="13"/>
      <c r="AJ14" s="13"/>
      <c r="AK14" s="13"/>
      <c r="AL14" s="13"/>
      <c r="AM14" s="13"/>
      <c r="AO14" s="13" t="s">
        <v>106</v>
      </c>
      <c r="AP14" s="14" t="s">
        <v>107</v>
      </c>
      <c r="AQ14" s="11" t="str">
        <f ca="1">AG14</f>
        <v>75-9209</v>
      </c>
      <c r="AR14" s="13"/>
      <c r="AS14" s="13"/>
      <c r="AT14" s="13"/>
      <c r="AU14" s="13"/>
      <c r="AV14" s="13"/>
      <c r="AW14" s="13"/>
      <c r="AY14" s="39" t="str">
        <f ca="1">H$5</f>
        <v>6-PPD Quinone</v>
      </c>
      <c r="AZ14" s="32">
        <f ca="1">$R$5</f>
        <v>2.9604307706057158</v>
      </c>
      <c r="BA14" s="18">
        <f>$AV$5</f>
        <v>1.0683466772581893</v>
      </c>
      <c r="BB14" s="46"/>
      <c r="BC14" s="10" t="str">
        <f ca="1">H$17</f>
        <v>5,5'-Diphenylhydantoin (4)</v>
      </c>
      <c r="BD14" s="32">
        <f t="shared" ca="1" si="0"/>
        <v>2.9604307706057158</v>
      </c>
      <c r="BE14" s="18">
        <f>$AV$17</f>
        <v>0.80220538380101591</v>
      </c>
      <c r="BF14" s="46"/>
      <c r="BG14" s="10" t="str">
        <f ca="1">H$29</f>
        <v>6-PPD</v>
      </c>
      <c r="BH14" s="32">
        <f t="shared" ca="1" si="1"/>
        <v>2.9604307706057158</v>
      </c>
      <c r="BI14" s="18">
        <f>$AV$29</f>
        <v>1.1184350738316333</v>
      </c>
      <c r="BJ14" s="46"/>
      <c r="BK14" s="39" t="str">
        <f t="shared" ca="1" si="2"/>
        <v>6-PPD Quinone</v>
      </c>
      <c r="BL14" s="32">
        <f t="shared" ca="1" si="2"/>
        <v>2.9604307706057158</v>
      </c>
      <c r="BM14" s="18">
        <f t="shared" si="2"/>
        <v>1.0683466772581893</v>
      </c>
      <c r="BN14" s="18">
        <f t="shared" si="10"/>
        <v>1.1071050471647614</v>
      </c>
      <c r="BO14" s="18">
        <f t="shared" si="4"/>
        <v>1.0817593123880229</v>
      </c>
      <c r="BQ14" s="28">
        <f t="shared" ca="1" si="5"/>
        <v>-5.5286450903987232</v>
      </c>
    </row>
    <row r="15" spans="1:69" x14ac:dyDescent="0.3">
      <c r="A15" s="13" t="s">
        <v>108</v>
      </c>
      <c r="B15" s="13">
        <v>1</v>
      </c>
      <c r="C15" s="13">
        <v>2</v>
      </c>
      <c r="D15" s="13">
        <v>3</v>
      </c>
      <c r="E15" s="13">
        <v>4</v>
      </c>
      <c r="F15" s="13">
        <v>5</v>
      </c>
      <c r="G15" s="13">
        <v>6</v>
      </c>
      <c r="H15" s="13">
        <v>7</v>
      </c>
      <c r="I15" s="13">
        <v>8</v>
      </c>
      <c r="J15" s="10"/>
      <c r="K15" s="13" t="s">
        <v>108</v>
      </c>
      <c r="L15" s="13">
        <v>1</v>
      </c>
      <c r="M15" s="13">
        <v>2</v>
      </c>
      <c r="N15" s="13">
        <v>3</v>
      </c>
      <c r="O15" s="13">
        <v>4</v>
      </c>
      <c r="P15" s="13">
        <v>5</v>
      </c>
      <c r="Q15" s="13">
        <v>6</v>
      </c>
      <c r="R15" s="13">
        <v>7</v>
      </c>
      <c r="S15" s="13">
        <v>8</v>
      </c>
      <c r="U15" s="13" t="s">
        <v>108</v>
      </c>
      <c r="V15" s="13">
        <v>1</v>
      </c>
      <c r="W15" s="13">
        <v>2</v>
      </c>
      <c r="X15" s="13">
        <v>3</v>
      </c>
      <c r="Y15" s="13">
        <v>4</v>
      </c>
      <c r="Z15" s="13">
        <v>5</v>
      </c>
      <c r="AA15" s="13">
        <v>6</v>
      </c>
      <c r="AB15" s="13">
        <v>7</v>
      </c>
      <c r="AC15" s="13">
        <v>8</v>
      </c>
      <c r="AE15" s="13" t="s">
        <v>108</v>
      </c>
      <c r="AF15" s="13">
        <v>1</v>
      </c>
      <c r="AG15" s="13">
        <v>2</v>
      </c>
      <c r="AH15" s="13">
        <v>3</v>
      </c>
      <c r="AI15" s="13">
        <v>4</v>
      </c>
      <c r="AJ15" s="13">
        <v>5</v>
      </c>
      <c r="AK15" s="13">
        <v>6</v>
      </c>
      <c r="AL15" s="13">
        <v>7</v>
      </c>
      <c r="AM15" s="13">
        <v>8</v>
      </c>
      <c r="AO15" s="13" t="s">
        <v>108</v>
      </c>
      <c r="AP15" s="13">
        <v>1</v>
      </c>
      <c r="AQ15" s="13">
        <v>2</v>
      </c>
      <c r="AR15" s="13">
        <v>3</v>
      </c>
      <c r="AS15" s="13">
        <v>4</v>
      </c>
      <c r="AT15" s="13">
        <v>5</v>
      </c>
      <c r="AU15" s="13">
        <v>6</v>
      </c>
      <c r="AV15" s="13">
        <v>7</v>
      </c>
      <c r="AW15" s="13">
        <v>8</v>
      </c>
      <c r="AY15" s="39" t="str">
        <f ca="1">I$5</f>
        <v>6-PPD Quinone</v>
      </c>
      <c r="AZ15" s="32">
        <f ca="1">$S$5</f>
        <v>8.8812923118171465</v>
      </c>
      <c r="BA15" s="18">
        <f>$AW$5</f>
        <v>1.0329765662562451</v>
      </c>
      <c r="BB15" s="46"/>
      <c r="BC15" s="10" t="str">
        <f ca="1">I$17</f>
        <v>5,5'-Diphenylhydantoin (4)</v>
      </c>
      <c r="BD15" s="32">
        <f t="shared" ca="1" si="0"/>
        <v>8.8812923118171465</v>
      </c>
      <c r="BE15" s="18">
        <f>$AW$17</f>
        <v>0.70100039254404234</v>
      </c>
      <c r="BF15" s="46"/>
      <c r="BG15" s="10" t="str">
        <f ca="1">I$29</f>
        <v>6-PPD</v>
      </c>
      <c r="BH15" s="32">
        <f t="shared" ca="1" si="1"/>
        <v>8.8812923118171465</v>
      </c>
      <c r="BI15" s="18">
        <f>$AW$29</f>
        <v>1.0328231670901789</v>
      </c>
      <c r="BJ15" s="46"/>
      <c r="BK15" s="39" t="str">
        <f t="shared" ca="1" si="2"/>
        <v>6-PPD Quinone</v>
      </c>
      <c r="BL15" s="32">
        <f t="shared" ca="1" si="2"/>
        <v>8.8812923118171465</v>
      </c>
      <c r="BM15" s="18">
        <f t="shared" si="2"/>
        <v>1.0329765662562451</v>
      </c>
      <c r="BN15" s="18">
        <f t="shared" si="10"/>
        <v>1.1084254225796093</v>
      </c>
      <c r="BO15" s="18">
        <f t="shared" si="4"/>
        <v>1.0733632329004532</v>
      </c>
      <c r="BQ15" s="45">
        <f t="shared" ca="1" si="5"/>
        <v>-5.0515238356790606</v>
      </c>
    </row>
    <row r="16" spans="1:69" x14ac:dyDescent="0.3">
      <c r="A16" s="13" t="s">
        <v>91</v>
      </c>
      <c r="B16" s="10" t="str">
        <f>'Plate 2'!C6</f>
        <v>DMSO</v>
      </c>
      <c r="C16" s="10" t="str">
        <f ca="1">'Plate 2'!D6</f>
        <v>6-PPD Quinone</v>
      </c>
      <c r="D16" s="10" t="str">
        <f ca="1">'Plate 2'!E6</f>
        <v>6-PPD Quinone</v>
      </c>
      <c r="E16" s="10" t="str">
        <f ca="1">'Plate 2'!F6</f>
        <v>6-PPD Quinone</v>
      </c>
      <c r="F16" s="10" t="str">
        <f ca="1">'Plate 2'!G6</f>
        <v>6-PPD Quinone</v>
      </c>
      <c r="G16" s="10" t="str">
        <f ca="1">'Plate 2'!H6</f>
        <v>6-PPD Quinone</v>
      </c>
      <c r="H16" s="10" t="str">
        <f ca="1">'Plate 2'!I6</f>
        <v>6-PPD Quinone</v>
      </c>
      <c r="I16" s="10" t="str">
        <f ca="1">'Plate 2'!J6</f>
        <v>6-PPD Quinone</v>
      </c>
      <c r="J16" s="10"/>
      <c r="K16" s="13" t="s">
        <v>91</v>
      </c>
      <c r="L16" s="16" t="str">
        <f>'Plate 2'!N6</f>
        <v>Control</v>
      </c>
      <c r="M16" s="32">
        <f ca="1">'Plate 2'!O6</f>
        <v>8.8812923118171475E-3</v>
      </c>
      <c r="N16" s="32">
        <f ca="1">'Plate 2'!P6</f>
        <v>2.960430770605716E-2</v>
      </c>
      <c r="O16" s="32">
        <f ca="1">'Plate 2'!Q6</f>
        <v>8.8812923118171488E-2</v>
      </c>
      <c r="P16" s="32">
        <f ca="1">'Plate 2'!R6</f>
        <v>0.29604307706057159</v>
      </c>
      <c r="Q16" s="32">
        <f ca="1">'Plate 2'!S6</f>
        <v>0.88812923118171472</v>
      </c>
      <c r="R16" s="32">
        <f ca="1">'Plate 2'!T6</f>
        <v>2.9604307706057158</v>
      </c>
      <c r="S16" s="32">
        <f ca="1">'Plate 2'!U6</f>
        <v>8.8812923118171465</v>
      </c>
      <c r="U16" s="13" t="s">
        <v>91</v>
      </c>
      <c r="V16" s="49">
        <v>29026</v>
      </c>
      <c r="W16" s="49">
        <v>35049</v>
      </c>
      <c r="X16" s="49">
        <v>35463</v>
      </c>
      <c r="Y16" s="49">
        <v>36224</v>
      </c>
      <c r="Z16" s="49">
        <v>34331</v>
      </c>
      <c r="AA16" s="49">
        <v>34899</v>
      </c>
      <c r="AB16" s="49">
        <v>35777</v>
      </c>
      <c r="AC16" s="49">
        <v>35814</v>
      </c>
      <c r="AE16" s="13" t="s">
        <v>91</v>
      </c>
      <c r="AF16" s="17">
        <f t="shared" ref="AF16:AF21" si="11">V16-AVERAGE($V$22:$X$22)</f>
        <v>24272.666666666668</v>
      </c>
      <c r="AG16" s="17">
        <f t="shared" ref="AG16:AM21" si="12">W16-AVERAGE($V$22:$X$22)</f>
        <v>30295.666666666668</v>
      </c>
      <c r="AH16" s="17">
        <f t="shared" si="12"/>
        <v>30709.666666666668</v>
      </c>
      <c r="AI16" s="17">
        <f t="shared" si="12"/>
        <v>31470.666666666668</v>
      </c>
      <c r="AJ16" s="17">
        <f t="shared" si="12"/>
        <v>29577.666666666668</v>
      </c>
      <c r="AK16" s="17">
        <f t="shared" si="12"/>
        <v>30145.666666666668</v>
      </c>
      <c r="AL16" s="17">
        <f t="shared" si="12"/>
        <v>31023.666666666668</v>
      </c>
      <c r="AM16" s="17">
        <f t="shared" si="12"/>
        <v>31060.666666666668</v>
      </c>
      <c r="AO16" s="13" t="s">
        <v>91</v>
      </c>
      <c r="AP16" s="18">
        <f>AF16/AVERAGE($AF$16:$AF$18)</f>
        <v>0.86619006268809406</v>
      </c>
      <c r="AQ16" s="18">
        <f t="shared" ref="AQ16:AW21" si="13">AG16/AVERAGE($AF$16:$AF$18)</f>
        <v>1.0811257687320828</v>
      </c>
      <c r="AR16" s="18">
        <f t="shared" si="13"/>
        <v>1.0958996990495677</v>
      </c>
      <c r="AS16" s="18">
        <f t="shared" si="13"/>
        <v>1.1230566096090024</v>
      </c>
      <c r="AT16" s="18">
        <f t="shared" si="13"/>
        <v>1.0555033485196332</v>
      </c>
      <c r="AU16" s="18">
        <f t="shared" si="13"/>
        <v>1.0757728954286463</v>
      </c>
      <c r="AV16" s="18">
        <f t="shared" si="13"/>
        <v>1.1071050471647614</v>
      </c>
      <c r="AW16" s="18">
        <f t="shared" si="13"/>
        <v>1.1084254225796093</v>
      </c>
      <c r="AY16" s="39" t="str">
        <f ca="1">C$6</f>
        <v>5,5'-Diphenylhydantoin (4)</v>
      </c>
      <c r="AZ16" s="32">
        <f ca="1">$M$6</f>
        <v>1</v>
      </c>
      <c r="BA16" s="18">
        <f>$AQ$6</f>
        <v>1.0915818299642537</v>
      </c>
      <c r="BB16" s="46"/>
      <c r="BC16" s="10" t="str">
        <f ca="1">C$18</f>
        <v>6-PPD</v>
      </c>
      <c r="BD16" s="32">
        <f t="shared" ca="1" si="0"/>
        <v>1</v>
      </c>
      <c r="BE16" s="36">
        <f>$AQ$18</f>
        <v>1.1233777820072086</v>
      </c>
      <c r="BF16" s="46"/>
      <c r="BG16" s="10" t="str">
        <f ca="1">C$30</f>
        <v>6-PPD Quinone</v>
      </c>
      <c r="BH16" s="32">
        <f t="shared" ca="1" si="1"/>
        <v>1</v>
      </c>
      <c r="BI16" s="18">
        <f>$AQ$30</f>
        <v>1.0580465355925852</v>
      </c>
      <c r="BJ16" s="46"/>
      <c r="BK16" s="39" t="str">
        <f t="shared" ca="1" si="2"/>
        <v>5,5'-Diphenylhydantoin (4)</v>
      </c>
      <c r="BL16" s="32">
        <f t="shared" ca="1" si="2"/>
        <v>1</v>
      </c>
      <c r="BM16" s="18">
        <f t="shared" si="2"/>
        <v>1.0915818299642537</v>
      </c>
      <c r="BN16" s="18">
        <f t="shared" si="10"/>
        <v>1.1308361188099969</v>
      </c>
      <c r="BO16" s="18">
        <f t="shared" ref="BO16:BO22" si="14">BI2</f>
        <v>1.0203168729580665</v>
      </c>
      <c r="BQ16" s="28">
        <f t="shared" ca="1" si="5"/>
        <v>-6</v>
      </c>
    </row>
    <row r="17" spans="1:69" x14ac:dyDescent="0.3">
      <c r="A17" s="13" t="s">
        <v>93</v>
      </c>
      <c r="B17" s="10" t="str">
        <f>'Plate 2'!C7</f>
        <v>DMSO</v>
      </c>
      <c r="C17" s="10" t="str">
        <f ca="1">'Plate 2'!D7</f>
        <v>5,5'-Diphenylhydantoin (4)</v>
      </c>
      <c r="D17" s="10" t="str">
        <f ca="1">'Plate 2'!E7</f>
        <v>5,5'-Diphenylhydantoin (4)</v>
      </c>
      <c r="E17" s="10" t="str">
        <f ca="1">'Plate 2'!F7</f>
        <v>5,5'-Diphenylhydantoin (4)</v>
      </c>
      <c r="F17" s="10" t="str">
        <f ca="1">'Plate 2'!G7</f>
        <v>5,5'-Diphenylhydantoin (4)</v>
      </c>
      <c r="G17" s="10" t="str">
        <f ca="1">'Plate 2'!H7</f>
        <v>5,5'-Diphenylhydantoin (4)</v>
      </c>
      <c r="H17" s="10" t="str">
        <f ca="1">'Plate 2'!I7</f>
        <v>5,5'-Diphenylhydantoin (4)</v>
      </c>
      <c r="I17" s="10" t="str">
        <f ca="1">'Plate 2'!J7</f>
        <v>5,5'-Diphenylhydantoin (4)</v>
      </c>
      <c r="J17" s="10"/>
      <c r="K17" s="13" t="s">
        <v>93</v>
      </c>
      <c r="L17" s="16" t="str">
        <f>'Plate 2'!N7</f>
        <v>Control</v>
      </c>
      <c r="M17" s="32">
        <f ca="1">'Plate 2'!O7</f>
        <v>1</v>
      </c>
      <c r="N17" s="32">
        <f ca="1">'Plate 2'!P7</f>
        <v>3</v>
      </c>
      <c r="O17" s="32">
        <f ca="1">'Plate 2'!Q7</f>
        <v>10</v>
      </c>
      <c r="P17" s="32">
        <f ca="1">'Plate 2'!R7</f>
        <v>30</v>
      </c>
      <c r="Q17" s="32">
        <f ca="1">'Plate 2'!S7</f>
        <v>100</v>
      </c>
      <c r="R17" s="32">
        <f ca="1">'Plate 2'!T7</f>
        <v>300</v>
      </c>
      <c r="S17" s="32">
        <f ca="1">'Plate 2'!U7</f>
        <v>1000</v>
      </c>
      <c r="U17" s="13" t="s">
        <v>93</v>
      </c>
      <c r="V17" s="49">
        <v>34918</v>
      </c>
      <c r="W17" s="49">
        <v>36442</v>
      </c>
      <c r="X17" s="49">
        <v>37016</v>
      </c>
      <c r="Y17" s="49">
        <v>36591</v>
      </c>
      <c r="Z17" s="49">
        <v>36114</v>
      </c>
      <c r="AA17" s="49">
        <v>35132</v>
      </c>
      <c r="AB17" s="49">
        <v>27233</v>
      </c>
      <c r="AC17" s="49">
        <v>24397</v>
      </c>
      <c r="AE17" s="13" t="s">
        <v>93</v>
      </c>
      <c r="AF17" s="17">
        <f t="shared" si="11"/>
        <v>30164.666666666668</v>
      </c>
      <c r="AG17" s="17">
        <f t="shared" si="12"/>
        <v>31688.666666666668</v>
      </c>
      <c r="AH17" s="17">
        <f t="shared" si="12"/>
        <v>32262.666666666668</v>
      </c>
      <c r="AI17" s="17">
        <f t="shared" si="12"/>
        <v>31837.666666666668</v>
      </c>
      <c r="AJ17" s="17">
        <f t="shared" si="12"/>
        <v>31360.666666666668</v>
      </c>
      <c r="AK17" s="17">
        <f t="shared" si="12"/>
        <v>30378.666666666668</v>
      </c>
      <c r="AL17" s="17">
        <f t="shared" si="12"/>
        <v>22479.666666666668</v>
      </c>
      <c r="AM17" s="17">
        <f t="shared" si="12"/>
        <v>19643.666666666668</v>
      </c>
      <c r="AO17" s="13" t="s">
        <v>93</v>
      </c>
      <c r="AP17" s="18">
        <f t="shared" ref="AP17:AP21" si="15">AF17/AVERAGE($AF$16:$AF$18)</f>
        <v>1.0764509260470816</v>
      </c>
      <c r="AQ17" s="18">
        <f t="shared" si="13"/>
        <v>1.1308361188099969</v>
      </c>
      <c r="AR17" s="18">
        <f t="shared" si="13"/>
        <v>1.1513197806511475</v>
      </c>
      <c r="AS17" s="18">
        <f t="shared" si="13"/>
        <v>1.1361533062914104</v>
      </c>
      <c r="AT17" s="18">
        <f t="shared" si="13"/>
        <v>1.1191311691864823</v>
      </c>
      <c r="AU17" s="18">
        <f t="shared" si="13"/>
        <v>1.0840876919599844</v>
      </c>
      <c r="AV17" s="18">
        <f t="shared" si="13"/>
        <v>0.80220538380101591</v>
      </c>
      <c r="AW17" s="18">
        <f t="shared" si="13"/>
        <v>0.70100039254404234</v>
      </c>
      <c r="AY17" s="39" t="str">
        <f ca="1">D$6</f>
        <v>5,5'-Diphenylhydantoin (4)</v>
      </c>
      <c r="AZ17" s="32">
        <f ca="1">$N$6</f>
        <v>3</v>
      </c>
      <c r="BA17" s="18">
        <f>$AR$6</f>
        <v>1.1612872880824467</v>
      </c>
      <c r="BB17" s="46"/>
      <c r="BC17" s="10" t="str">
        <f ca="1">D$18</f>
        <v>6-PPD</v>
      </c>
      <c r="BD17" s="32">
        <f t="shared" ca="1" si="0"/>
        <v>3</v>
      </c>
      <c r="BE17" s="36">
        <f>$AR$18</f>
        <v>1.0322718783827187</v>
      </c>
      <c r="BF17" s="46"/>
      <c r="BG17" s="10" t="str">
        <f ca="1">D$30</f>
        <v>6-PPD Quinone</v>
      </c>
      <c r="BH17" s="32">
        <f t="shared" ca="1" si="1"/>
        <v>3</v>
      </c>
      <c r="BI17" s="18">
        <f>$AR$30</f>
        <v>1.0163471784723117</v>
      </c>
      <c r="BJ17" s="46"/>
      <c r="BK17" s="39" t="str">
        <f t="shared" ca="1" si="2"/>
        <v>5,5'-Diphenylhydantoin (4)</v>
      </c>
      <c r="BL17" s="32">
        <f t="shared" ca="1" si="2"/>
        <v>3</v>
      </c>
      <c r="BM17" s="18">
        <f t="shared" si="2"/>
        <v>1.1612872880824467</v>
      </c>
      <c r="BN17" s="18">
        <f t="shared" si="10"/>
        <v>1.1513197806511475</v>
      </c>
      <c r="BO17" s="18">
        <f t="shared" si="14"/>
        <v>1.0210194737520053</v>
      </c>
      <c r="BQ17" s="28">
        <f t="shared" ca="1" si="5"/>
        <v>-5.5228787452803374</v>
      </c>
    </row>
    <row r="18" spans="1:69" x14ac:dyDescent="0.3">
      <c r="A18" s="13" t="s">
        <v>94</v>
      </c>
      <c r="B18" s="10" t="str">
        <f>'Plate 2'!C8</f>
        <v>DMSO</v>
      </c>
      <c r="C18" s="10" t="str">
        <f ca="1">'Plate 2'!D8</f>
        <v>6-PPD</v>
      </c>
      <c r="D18" s="10" t="str">
        <f ca="1">'Plate 2'!E8</f>
        <v>6-PPD</v>
      </c>
      <c r="E18" s="10" t="str">
        <f ca="1">'Plate 2'!F8</f>
        <v>6-PPD</v>
      </c>
      <c r="F18" s="10" t="str">
        <f ca="1">'Plate 2'!G8</f>
        <v>6-PPD</v>
      </c>
      <c r="G18" s="10" t="str">
        <f ca="1">'Plate 2'!H8</f>
        <v>6-PPD</v>
      </c>
      <c r="H18" s="10" t="str">
        <f ca="1">'Plate 2'!I8</f>
        <v>6-PPD</v>
      </c>
      <c r="I18" s="10" t="str">
        <f ca="1">'Plate 2'!J8</f>
        <v>6-PPD</v>
      </c>
      <c r="J18" s="10"/>
      <c r="K18" s="13" t="s">
        <v>94</v>
      </c>
      <c r="L18" s="16" t="str">
        <f>'Plate 2'!N8</f>
        <v>Control</v>
      </c>
      <c r="M18" s="32">
        <f ca="1">'Plate 2'!O8</f>
        <v>0.03</v>
      </c>
      <c r="N18" s="32">
        <f ca="1">'Plate 2'!P8</f>
        <v>0.1</v>
      </c>
      <c r="O18" s="32">
        <f ca="1">'Plate 2'!Q8</f>
        <v>0.3</v>
      </c>
      <c r="P18" s="32">
        <f ca="1">'Plate 2'!R8</f>
        <v>1</v>
      </c>
      <c r="Q18" s="32">
        <f ca="1">'Plate 2'!S8</f>
        <v>3</v>
      </c>
      <c r="R18" s="32">
        <f ca="1">'Plate 2'!T8</f>
        <v>10</v>
      </c>
      <c r="S18" s="32">
        <f ca="1">'Plate 2'!U8</f>
        <v>30</v>
      </c>
      <c r="U18" s="13" t="s">
        <v>94</v>
      </c>
      <c r="V18" s="49">
        <v>34383</v>
      </c>
      <c r="W18" s="49">
        <v>36233</v>
      </c>
      <c r="X18" s="49">
        <v>33680</v>
      </c>
      <c r="Y18" s="49">
        <v>33152</v>
      </c>
      <c r="Z18" s="49">
        <v>35560</v>
      </c>
      <c r="AA18" s="49">
        <v>38457</v>
      </c>
      <c r="AB18" s="49">
        <v>37019</v>
      </c>
      <c r="AC18" s="49">
        <v>30332</v>
      </c>
      <c r="AE18" s="13" t="s">
        <v>94</v>
      </c>
      <c r="AF18" s="17">
        <f t="shared" si="11"/>
        <v>29629.666666666668</v>
      </c>
      <c r="AG18" s="17">
        <f t="shared" si="12"/>
        <v>31479.666666666668</v>
      </c>
      <c r="AH18" s="17">
        <f t="shared" si="12"/>
        <v>28926.666666666668</v>
      </c>
      <c r="AI18" s="17">
        <f t="shared" si="12"/>
        <v>28398.666666666668</v>
      </c>
      <c r="AJ18" s="17">
        <f t="shared" si="12"/>
        <v>30806.666666666668</v>
      </c>
      <c r="AK18" s="17">
        <f t="shared" si="12"/>
        <v>33703.666666666664</v>
      </c>
      <c r="AL18" s="17">
        <f t="shared" si="12"/>
        <v>32265.666666666668</v>
      </c>
      <c r="AM18" s="17">
        <f t="shared" si="12"/>
        <v>25578.666666666668</v>
      </c>
      <c r="AO18" s="13" t="s">
        <v>94</v>
      </c>
      <c r="AP18" s="18">
        <f t="shared" si="15"/>
        <v>1.0573590112648246</v>
      </c>
      <c r="AQ18" s="18">
        <f t="shared" si="13"/>
        <v>1.1233777820072086</v>
      </c>
      <c r="AR18" s="18">
        <f t="shared" si="13"/>
        <v>1.0322718783827187</v>
      </c>
      <c r="AS18" s="18">
        <f t="shared" si="13"/>
        <v>1.013429764354622</v>
      </c>
      <c r="AT18" s="18">
        <f t="shared" si="13"/>
        <v>1.0993612237857899</v>
      </c>
      <c r="AU18" s="18">
        <f t="shared" si="13"/>
        <v>1.2027430501861609</v>
      </c>
      <c r="AV18" s="18">
        <f t="shared" si="13"/>
        <v>1.1514268381172161</v>
      </c>
      <c r="AW18" s="18">
        <f t="shared" si="13"/>
        <v>0.91279574625001492</v>
      </c>
      <c r="AY18" s="39" t="str">
        <f ca="1">E$6</f>
        <v>5,5'-Diphenylhydantoin (4)</v>
      </c>
      <c r="AZ18" s="32">
        <f ca="1">$O$6</f>
        <v>10</v>
      </c>
      <c r="BA18" s="18">
        <f>$AS$6</f>
        <v>1.0411919643790373</v>
      </c>
      <c r="BB18" s="46"/>
      <c r="BC18" s="10" t="str">
        <f ca="1">E$18</f>
        <v>6-PPD</v>
      </c>
      <c r="BD18" s="32">
        <f t="shared" ca="1" si="0"/>
        <v>10</v>
      </c>
      <c r="BE18" s="18">
        <f>$AS$18</f>
        <v>1.013429764354622</v>
      </c>
      <c r="BF18" s="46"/>
      <c r="BG18" s="10" t="str">
        <f ca="1">E$30</f>
        <v>6-PPD Quinone</v>
      </c>
      <c r="BH18" s="109">
        <f t="shared" ca="1" si="1"/>
        <v>10</v>
      </c>
      <c r="BI18" s="36">
        <f>$AS$30</f>
        <v>1.1091607433516399</v>
      </c>
      <c r="BJ18" s="46"/>
      <c r="BK18" s="39" t="str">
        <f t="shared" ca="1" si="2"/>
        <v>5,5'-Diphenylhydantoin (4)</v>
      </c>
      <c r="BL18" s="32">
        <f t="shared" ca="1" si="2"/>
        <v>10</v>
      </c>
      <c r="BM18" s="18">
        <f t="shared" si="2"/>
        <v>1.0411919643790373</v>
      </c>
      <c r="BN18" s="18">
        <f t="shared" si="10"/>
        <v>1.1361533062914104</v>
      </c>
      <c r="BO18" s="18">
        <f t="shared" si="14"/>
        <v>1.048631684953804</v>
      </c>
      <c r="BQ18" s="28">
        <f t="shared" ca="1" si="5"/>
        <v>-5</v>
      </c>
    </row>
    <row r="19" spans="1:69" x14ac:dyDescent="0.3">
      <c r="A19" s="13" t="s">
        <v>95</v>
      </c>
      <c r="B19" s="10" t="str">
        <f>'Plate 2'!C9</f>
        <v>PICRO</v>
      </c>
      <c r="C19" s="10" t="str">
        <f ca="1">'Plate 2'!D9</f>
        <v>Dexamethasone (17)</v>
      </c>
      <c r="D19" s="10" t="str">
        <f ca="1">'Plate 2'!E9</f>
        <v>Dexamethasone (17)</v>
      </c>
      <c r="E19" s="10" t="str">
        <f ca="1">'Plate 2'!F9</f>
        <v>Dexamethasone (17)</v>
      </c>
      <c r="F19" s="10" t="str">
        <f ca="1">'Plate 2'!G9</f>
        <v>Dexamethasone (17)</v>
      </c>
      <c r="G19" s="10" t="str">
        <f ca="1">'Plate 2'!H9</f>
        <v>Dexamethasone (17)</v>
      </c>
      <c r="H19" s="10" t="str">
        <f ca="1">'Plate 2'!I9</f>
        <v>Dexamethasone (17)</v>
      </c>
      <c r="I19" s="10" t="str">
        <f ca="1">'Plate 2'!J9</f>
        <v>Dexamethasone (17)</v>
      </c>
      <c r="J19" s="10"/>
      <c r="K19" s="13" t="s">
        <v>95</v>
      </c>
      <c r="L19" s="16">
        <f>'Plate 2'!N9</f>
        <v>1</v>
      </c>
      <c r="M19" s="32">
        <f ca="1">'Plate 2'!O9</f>
        <v>0.1</v>
      </c>
      <c r="N19" s="32">
        <f ca="1">'Plate 2'!P9</f>
        <v>0.3</v>
      </c>
      <c r="O19" s="32">
        <f ca="1">'Plate 2'!Q9</f>
        <v>1</v>
      </c>
      <c r="P19" s="32">
        <f ca="1">'Plate 2'!R9</f>
        <v>3</v>
      </c>
      <c r="Q19" s="32">
        <f ca="1">'Plate 2'!S9</f>
        <v>10</v>
      </c>
      <c r="R19" s="32">
        <f ca="1">'Plate 2'!T9</f>
        <v>30</v>
      </c>
      <c r="S19" s="32">
        <f ca="1">'Plate 2'!U9</f>
        <v>100</v>
      </c>
      <c r="U19" s="13" t="s">
        <v>95</v>
      </c>
      <c r="V19" s="49">
        <v>34522</v>
      </c>
      <c r="W19" s="49">
        <v>35970</v>
      </c>
      <c r="X19" s="49">
        <v>36585</v>
      </c>
      <c r="Y19" s="49">
        <v>35952</v>
      </c>
      <c r="Z19" s="49">
        <v>35202</v>
      </c>
      <c r="AA19" s="49">
        <v>36880</v>
      </c>
      <c r="AB19" s="49">
        <v>37747</v>
      </c>
      <c r="AC19" s="49">
        <v>36153</v>
      </c>
      <c r="AE19" s="13" t="s">
        <v>95</v>
      </c>
      <c r="AF19" s="17">
        <f t="shared" si="11"/>
        <v>29768.666666666668</v>
      </c>
      <c r="AG19" s="17">
        <f t="shared" si="12"/>
        <v>31216.666666666668</v>
      </c>
      <c r="AH19" s="17">
        <f t="shared" si="12"/>
        <v>31831.666666666668</v>
      </c>
      <c r="AI19" s="17">
        <f t="shared" si="12"/>
        <v>31198.666666666668</v>
      </c>
      <c r="AJ19" s="17">
        <f t="shared" si="12"/>
        <v>30448.666666666668</v>
      </c>
      <c r="AK19" s="17">
        <f t="shared" si="12"/>
        <v>32126.666666666668</v>
      </c>
      <c r="AL19" s="17">
        <f t="shared" si="12"/>
        <v>32993.666666666664</v>
      </c>
      <c r="AM19" s="17">
        <f t="shared" si="12"/>
        <v>31399.666666666668</v>
      </c>
      <c r="AO19" s="13" t="s">
        <v>95</v>
      </c>
      <c r="AP19" s="18">
        <f t="shared" si="15"/>
        <v>1.0623193405260092</v>
      </c>
      <c r="AQ19" s="18">
        <f t="shared" si="13"/>
        <v>1.1139924108151833</v>
      </c>
      <c r="AR19" s="18">
        <f t="shared" si="13"/>
        <v>1.1359391913592731</v>
      </c>
      <c r="AS19" s="18">
        <f t="shared" si="13"/>
        <v>1.1133500660187707</v>
      </c>
      <c r="AT19" s="18">
        <f t="shared" si="13"/>
        <v>1.0865856995015881</v>
      </c>
      <c r="AU19" s="18">
        <f t="shared" si="13"/>
        <v>1.1464665088560315</v>
      </c>
      <c r="AV19" s="18">
        <f t="shared" si="13"/>
        <v>1.1774061165498948</v>
      </c>
      <c r="AW19" s="18">
        <f t="shared" si="13"/>
        <v>1.1205229162453758</v>
      </c>
      <c r="AY19" s="39" t="str">
        <f ca="1">F$6</f>
        <v>5,5'-Diphenylhydantoin (4)</v>
      </c>
      <c r="AZ19" s="32">
        <f ca="1">$P$6</f>
        <v>30</v>
      </c>
      <c r="BA19" s="18">
        <f>$AT$6</f>
        <v>1.0460835754750508</v>
      </c>
      <c r="BB19" s="46"/>
      <c r="BC19" s="10" t="str">
        <f ca="1">F$18</f>
        <v>6-PPD</v>
      </c>
      <c r="BD19" s="32">
        <f t="shared" ca="1" si="0"/>
        <v>30</v>
      </c>
      <c r="BE19" s="18">
        <f>$AT$18</f>
        <v>1.0993612237857899</v>
      </c>
      <c r="BF19" s="46"/>
      <c r="BG19" s="10" t="str">
        <f ca="1">F$30</f>
        <v>6-PPD Quinone</v>
      </c>
      <c r="BH19" s="32">
        <f t="shared" ca="1" si="1"/>
        <v>30</v>
      </c>
      <c r="BI19" s="36">
        <f>$AT$30</f>
        <v>1.0664777451198519</v>
      </c>
      <c r="BJ19" s="46"/>
      <c r="BK19" s="39" t="str">
        <f t="shared" ca="1" si="2"/>
        <v>5,5'-Diphenylhydantoin (4)</v>
      </c>
      <c r="BL19" s="32">
        <f t="shared" ca="1" si="2"/>
        <v>30</v>
      </c>
      <c r="BM19" s="18">
        <f t="shared" si="2"/>
        <v>1.0460835754750508</v>
      </c>
      <c r="BN19" s="18">
        <f t="shared" si="10"/>
        <v>1.1191311691864823</v>
      </c>
      <c r="BO19" s="18">
        <f t="shared" si="14"/>
        <v>1.0279049615326066</v>
      </c>
      <c r="BQ19" s="28">
        <f t="shared" ca="1" si="5"/>
        <v>-4.5228787452803374</v>
      </c>
    </row>
    <row r="20" spans="1:69" x14ac:dyDescent="0.3">
      <c r="A20" s="13" t="s">
        <v>96</v>
      </c>
      <c r="B20" s="10" t="str">
        <f>'Plate 2'!C10</f>
        <v>TTX</v>
      </c>
      <c r="C20" s="10" t="str">
        <f ca="1">'Plate 2'!D10</f>
        <v>Maneb (38)</v>
      </c>
      <c r="D20" s="10" t="str">
        <f ca="1">'Plate 2'!E10</f>
        <v>Maneb (38)</v>
      </c>
      <c r="E20" s="10" t="str">
        <f ca="1">'Plate 2'!F10</f>
        <v>Maneb (38)</v>
      </c>
      <c r="F20" s="10" t="str">
        <f ca="1">'Plate 2'!G10</f>
        <v>Maneb (38)</v>
      </c>
      <c r="G20" s="10" t="str">
        <f ca="1">'Plate 2'!H10</f>
        <v>Maneb (38)</v>
      </c>
      <c r="H20" s="10" t="str">
        <f ca="1">'Plate 2'!I10</f>
        <v>Maneb (38)</v>
      </c>
      <c r="I20" s="10" t="str">
        <f ca="1">'Plate 2'!J10</f>
        <v>Maneb (38)</v>
      </c>
      <c r="J20" s="10"/>
      <c r="K20" s="13" t="s">
        <v>96</v>
      </c>
      <c r="L20" s="16">
        <f>'Plate 2'!N10</f>
        <v>25</v>
      </c>
      <c r="M20" s="32">
        <f ca="1">'Plate 2'!O10</f>
        <v>9.9999999999999985E-3</v>
      </c>
      <c r="N20" s="32">
        <f ca="1">'Plate 2'!P10</f>
        <v>0.03</v>
      </c>
      <c r="O20" s="32">
        <f ca="1">'Plate 2'!Q10</f>
        <v>0.1</v>
      </c>
      <c r="P20" s="32">
        <f ca="1">'Plate 2'!R10</f>
        <v>0.3</v>
      </c>
      <c r="Q20" s="32">
        <f ca="1">'Plate 2'!S10</f>
        <v>1</v>
      </c>
      <c r="R20" s="32">
        <f ca="1">'Plate 2'!T10</f>
        <v>3</v>
      </c>
      <c r="S20" s="32">
        <f ca="1">'Plate 2'!U10</f>
        <v>10</v>
      </c>
      <c r="U20" s="13" t="s">
        <v>96</v>
      </c>
      <c r="V20" s="49">
        <v>32789</v>
      </c>
      <c r="W20" s="49">
        <v>39004</v>
      </c>
      <c r="X20" s="49">
        <v>38512</v>
      </c>
      <c r="Y20" s="49">
        <v>36415</v>
      </c>
      <c r="Z20" s="49">
        <v>37078</v>
      </c>
      <c r="AA20" s="49">
        <v>35378</v>
      </c>
      <c r="AB20" s="49">
        <v>36233</v>
      </c>
      <c r="AC20" s="49">
        <v>34071</v>
      </c>
      <c r="AE20" s="13" t="s">
        <v>96</v>
      </c>
      <c r="AF20" s="17">
        <f t="shared" si="11"/>
        <v>28035.666666666668</v>
      </c>
      <c r="AG20" s="17">
        <f t="shared" si="12"/>
        <v>34250.666666666664</v>
      </c>
      <c r="AH20" s="17">
        <f t="shared" si="12"/>
        <v>33758.666666666664</v>
      </c>
      <c r="AI20" s="17">
        <f t="shared" si="12"/>
        <v>31661.666666666668</v>
      </c>
      <c r="AJ20" s="17">
        <f t="shared" si="12"/>
        <v>32324.666666666668</v>
      </c>
      <c r="AK20" s="17">
        <f t="shared" si="12"/>
        <v>30624.666666666668</v>
      </c>
      <c r="AL20" s="17">
        <f t="shared" si="12"/>
        <v>31479.666666666668</v>
      </c>
      <c r="AM20" s="17">
        <f t="shared" si="12"/>
        <v>29317.666666666668</v>
      </c>
      <c r="AO20" s="13" t="s">
        <v>96</v>
      </c>
      <c r="AP20" s="36">
        <f t="shared" si="15"/>
        <v>1.0004758109603056</v>
      </c>
      <c r="AQ20" s="36">
        <f t="shared" si="13"/>
        <v>1.222263194832693</v>
      </c>
      <c r="AR20" s="36">
        <f t="shared" si="13"/>
        <v>1.2047057703974211</v>
      </c>
      <c r="AS20" s="36">
        <f t="shared" si="13"/>
        <v>1.1298726016153784</v>
      </c>
      <c r="AT20" s="36">
        <f t="shared" si="13"/>
        <v>1.1535323016165677</v>
      </c>
      <c r="AU20" s="36">
        <f t="shared" si="13"/>
        <v>1.0928664041776204</v>
      </c>
      <c r="AV20" s="36">
        <f t="shared" si="13"/>
        <v>1.1233777820072086</v>
      </c>
      <c r="AW20" s="36">
        <f t="shared" si="13"/>
        <v>1.0462250347936766</v>
      </c>
      <c r="AY20" s="39" t="str">
        <f ca="1">G$6</f>
        <v>5,5'-Diphenylhydantoin (4)</v>
      </c>
      <c r="AZ20" s="32">
        <f ca="1">$Q$6</f>
        <v>100</v>
      </c>
      <c r="BA20" s="18">
        <f>$AU$6</f>
        <v>1.0243221773940674</v>
      </c>
      <c r="BB20" s="46"/>
      <c r="BC20" s="10" t="str">
        <f ca="1">G$18</f>
        <v>6-PPD</v>
      </c>
      <c r="BD20" s="32">
        <f t="shared" ca="1" si="0"/>
        <v>100</v>
      </c>
      <c r="BE20" s="18">
        <f>$AU$18</f>
        <v>1.2027430501861609</v>
      </c>
      <c r="BF20" s="46"/>
      <c r="BG20" s="10" t="str">
        <f ca="1">G$30</f>
        <v>6-PPD Quinone</v>
      </c>
      <c r="BH20" s="32">
        <f t="shared" ca="1" si="1"/>
        <v>100</v>
      </c>
      <c r="BI20" s="36">
        <f>$AU$30</f>
        <v>1.0946520369568018</v>
      </c>
      <c r="BJ20" s="46"/>
      <c r="BK20" s="39" t="str">
        <f t="shared" ca="1" si="2"/>
        <v>5,5'-Diphenylhydantoin (4)</v>
      </c>
      <c r="BL20" s="32">
        <f t="shared" ca="1" si="2"/>
        <v>100</v>
      </c>
      <c r="BM20" s="18">
        <f t="shared" si="2"/>
        <v>1.0243221773940674</v>
      </c>
      <c r="BN20" s="18">
        <f t="shared" si="10"/>
        <v>1.0840876919599844</v>
      </c>
      <c r="BO20" s="18">
        <f t="shared" si="14"/>
        <v>1.0713608206377272</v>
      </c>
      <c r="BQ20" s="28">
        <f t="shared" ca="1" si="5"/>
        <v>-4</v>
      </c>
    </row>
    <row r="21" spans="1:69" x14ac:dyDescent="0.3">
      <c r="A21" s="13" t="s">
        <v>97</v>
      </c>
      <c r="B21" s="10" t="str">
        <f>'Plate 2'!C11</f>
        <v>Media</v>
      </c>
      <c r="C21" s="10" t="str">
        <f ca="1">'Plate 2'!D11</f>
        <v>Caffeine (18)</v>
      </c>
      <c r="D21" s="10" t="str">
        <f ca="1">'Plate 2'!E11</f>
        <v>Caffeine (18)</v>
      </c>
      <c r="E21" s="10" t="str">
        <f ca="1">'Plate 2'!F11</f>
        <v>Caffeine (18)</v>
      </c>
      <c r="F21" s="10" t="str">
        <f ca="1">'Plate 2'!G11</f>
        <v>Caffeine (18)</v>
      </c>
      <c r="G21" s="10" t="str">
        <f ca="1">'Plate 2'!H11</f>
        <v>Caffeine (18)</v>
      </c>
      <c r="H21" s="10" t="str">
        <f ca="1">'Plate 2'!I11</f>
        <v>Caffeine (18)</v>
      </c>
      <c r="I21" s="10" t="str">
        <f ca="1">'Plate 2'!J11</f>
        <v>Caffeine (18)</v>
      </c>
      <c r="J21" s="10"/>
      <c r="K21" s="13" t="s">
        <v>97</v>
      </c>
      <c r="L21" s="16">
        <f>'Plate 2'!N11</f>
        <v>0</v>
      </c>
      <c r="M21" s="32">
        <f ca="1">'Plate 2'!O11</f>
        <v>0.1</v>
      </c>
      <c r="N21" s="32">
        <f ca="1">'Plate 2'!P11</f>
        <v>0.3</v>
      </c>
      <c r="O21" s="32">
        <f ca="1">'Plate 2'!Q11</f>
        <v>1</v>
      </c>
      <c r="P21" s="32">
        <f ca="1">'Plate 2'!R11</f>
        <v>3</v>
      </c>
      <c r="Q21" s="32">
        <f ca="1">'Plate 2'!S11</f>
        <v>10</v>
      </c>
      <c r="R21" s="32">
        <f ca="1">'Plate 2'!T11</f>
        <v>30</v>
      </c>
      <c r="S21" s="32">
        <f ca="1">'Plate 2'!U11</f>
        <v>100</v>
      </c>
      <c r="U21" s="13" t="s">
        <v>97</v>
      </c>
      <c r="V21" s="49">
        <v>4643</v>
      </c>
      <c r="W21" s="49">
        <v>35142</v>
      </c>
      <c r="X21" s="49">
        <v>36841</v>
      </c>
      <c r="Y21" s="49">
        <v>35138</v>
      </c>
      <c r="Z21" s="49">
        <v>36264</v>
      </c>
      <c r="AA21" s="49">
        <v>36162</v>
      </c>
      <c r="AB21" s="49">
        <v>37016</v>
      </c>
      <c r="AC21" s="49">
        <v>34225</v>
      </c>
      <c r="AE21" s="13" t="s">
        <v>97</v>
      </c>
      <c r="AF21" s="17">
        <f t="shared" si="11"/>
        <v>-110.33333333333303</v>
      </c>
      <c r="AG21" s="17">
        <f t="shared" si="12"/>
        <v>30388.666666666668</v>
      </c>
      <c r="AH21" s="17">
        <f t="shared" si="12"/>
        <v>32087.666666666668</v>
      </c>
      <c r="AI21" s="17">
        <f t="shared" si="12"/>
        <v>30384.666666666668</v>
      </c>
      <c r="AJ21" s="17">
        <f t="shared" si="12"/>
        <v>31510.666666666668</v>
      </c>
      <c r="AK21" s="17">
        <f t="shared" si="12"/>
        <v>31408.666666666668</v>
      </c>
      <c r="AL21" s="17">
        <f t="shared" si="12"/>
        <v>32262.666666666668</v>
      </c>
      <c r="AM21" s="17">
        <f t="shared" si="12"/>
        <v>29471.666666666668</v>
      </c>
      <c r="AO21" s="13" t="s">
        <v>97</v>
      </c>
      <c r="AP21" s="18">
        <f t="shared" si="15"/>
        <v>-3.9373356965277592E-3</v>
      </c>
      <c r="AQ21" s="18">
        <f t="shared" si="13"/>
        <v>1.0844445501802136</v>
      </c>
      <c r="AR21" s="18">
        <f t="shared" si="13"/>
        <v>1.1450747617971382</v>
      </c>
      <c r="AS21" s="18">
        <f t="shared" si="13"/>
        <v>1.0843018068921217</v>
      </c>
      <c r="AT21" s="18">
        <f t="shared" si="13"/>
        <v>1.124484042489919</v>
      </c>
      <c r="AU21" s="18">
        <f t="shared" si="13"/>
        <v>1.120844088643582</v>
      </c>
      <c r="AV21" s="18">
        <f t="shared" si="13"/>
        <v>1.1513197806511475</v>
      </c>
      <c r="AW21" s="18">
        <f t="shared" si="13"/>
        <v>1.0517206513852047</v>
      </c>
      <c r="AY21" s="39" t="str">
        <f ca="1">H$6</f>
        <v>5,5'-Diphenylhydantoin (4)</v>
      </c>
      <c r="AZ21" s="32">
        <f ca="1">$R$6</f>
        <v>300</v>
      </c>
      <c r="BA21" s="18">
        <f>$AV$6</f>
        <v>0.77428559483245185</v>
      </c>
      <c r="BB21" s="46"/>
      <c r="BC21" s="10" t="str">
        <f ca="1">H$18</f>
        <v>6-PPD</v>
      </c>
      <c r="BD21" s="32">
        <f t="shared" ca="1" si="0"/>
        <v>300</v>
      </c>
      <c r="BE21" s="18">
        <f>$AV$18</f>
        <v>1.1514268381172161</v>
      </c>
      <c r="BF21" s="46"/>
      <c r="BG21" s="10" t="str">
        <f ca="1">H$30</f>
        <v>6-PPD Quinone</v>
      </c>
      <c r="BH21" s="32">
        <f t="shared" ca="1" si="1"/>
        <v>300</v>
      </c>
      <c r="BI21" s="18">
        <f>$AV$30</f>
        <v>1.0817593123880229</v>
      </c>
      <c r="BJ21" s="46"/>
      <c r="BK21" s="39" t="str">
        <f t="shared" ca="1" si="2"/>
        <v>5,5'-Diphenylhydantoin (4)</v>
      </c>
      <c r="BL21" s="32">
        <f t="shared" ca="1" si="2"/>
        <v>300</v>
      </c>
      <c r="BM21" s="18">
        <f t="shared" si="2"/>
        <v>0.77428559483245185</v>
      </c>
      <c r="BN21" s="18">
        <f t="shared" si="10"/>
        <v>0.80220538380101591</v>
      </c>
      <c r="BO21" s="18">
        <f t="shared" si="14"/>
        <v>0.81076618616579033</v>
      </c>
      <c r="BQ21" s="28">
        <f t="shared" ca="1" si="5"/>
        <v>-3.5228787452803374</v>
      </c>
    </row>
    <row r="22" spans="1:69" x14ac:dyDescent="0.3">
      <c r="A22" s="13" t="s">
        <v>109</v>
      </c>
      <c r="B22" s="10" t="s">
        <v>110</v>
      </c>
      <c r="C22" s="10" t="s">
        <v>110</v>
      </c>
      <c r="D22" s="10" t="s">
        <v>110</v>
      </c>
      <c r="E22" s="10"/>
      <c r="F22" s="10"/>
      <c r="G22" s="10"/>
      <c r="H22" s="10"/>
      <c r="I22" s="10"/>
      <c r="J22" s="10"/>
      <c r="K22" s="13"/>
      <c r="L22" s="16"/>
      <c r="M22" s="16"/>
      <c r="N22" s="16"/>
      <c r="O22" s="16"/>
      <c r="P22" s="16"/>
      <c r="Q22" s="16"/>
      <c r="R22" s="16"/>
      <c r="S22" s="16"/>
      <c r="U22" s="13" t="s">
        <v>109</v>
      </c>
      <c r="V22" s="49">
        <v>4713</v>
      </c>
      <c r="W22" s="49">
        <v>4757</v>
      </c>
      <c r="X22" s="49">
        <v>4790</v>
      </c>
      <c r="Y22" s="60">
        <v>405</v>
      </c>
      <c r="Z22" s="60">
        <v>366</v>
      </c>
      <c r="AA22" s="60">
        <v>372</v>
      </c>
      <c r="AB22" s="60">
        <v>368</v>
      </c>
      <c r="AC22" s="60">
        <v>376</v>
      </c>
      <c r="AY22" s="39" t="str">
        <f ca="1">I$6</f>
        <v>5,5'-Diphenylhydantoin (4)</v>
      </c>
      <c r="AZ22" s="32">
        <f ca="1">$S$6</f>
        <v>1000</v>
      </c>
      <c r="BA22" s="18">
        <f>$AW$6</f>
        <v>0.6766728682818739</v>
      </c>
      <c r="BB22" s="46"/>
      <c r="BC22" s="10" t="str">
        <f ca="1">I$18</f>
        <v>6-PPD</v>
      </c>
      <c r="BD22" s="32">
        <f t="shared" ca="1" si="0"/>
        <v>1000</v>
      </c>
      <c r="BE22" s="18">
        <f>$AW$18</f>
        <v>0.91279574625001492</v>
      </c>
      <c r="BF22" s="46"/>
      <c r="BG22" s="10" t="str">
        <f ca="1">I$30</f>
        <v>6-PPD Quinone</v>
      </c>
      <c r="BH22" s="32">
        <f t="shared" ca="1" si="1"/>
        <v>1000</v>
      </c>
      <c r="BI22" s="18">
        <f>$AW$30</f>
        <v>1.0733632329004532</v>
      </c>
      <c r="BJ22" s="46"/>
      <c r="BK22" s="39" t="str">
        <f t="shared" ca="1" si="2"/>
        <v>5,5'-Diphenylhydantoin (4)</v>
      </c>
      <c r="BL22" s="32">
        <f t="shared" ca="1" si="2"/>
        <v>1000</v>
      </c>
      <c r="BM22" s="18">
        <f t="shared" si="2"/>
        <v>0.6766728682818739</v>
      </c>
      <c r="BN22" s="18">
        <f t="shared" si="10"/>
        <v>0.70100039254404234</v>
      </c>
      <c r="BO22" s="18">
        <f t="shared" si="14"/>
        <v>0.62457697577198257</v>
      </c>
      <c r="BQ22" s="45">
        <f t="shared" ca="1" si="5"/>
        <v>-3</v>
      </c>
    </row>
    <row r="23" spans="1:69" x14ac:dyDescent="0.3">
      <c r="A23" s="37"/>
      <c r="B23" s="10"/>
      <c r="C23" s="10"/>
      <c r="D23" s="10"/>
      <c r="E23" s="10"/>
      <c r="F23" s="10"/>
      <c r="G23" s="10"/>
      <c r="H23" s="10"/>
      <c r="I23" s="10"/>
      <c r="J23" s="10"/>
      <c r="K23" s="37"/>
      <c r="L23" s="16"/>
      <c r="M23" s="16"/>
      <c r="N23" s="16"/>
      <c r="O23" s="16"/>
      <c r="P23" s="16"/>
      <c r="Q23" s="16"/>
      <c r="R23" s="16"/>
      <c r="S23" s="16"/>
      <c r="U23" s="37"/>
      <c r="V23" s="35"/>
      <c r="W23" s="35"/>
      <c r="X23" s="35"/>
      <c r="Y23" s="38"/>
      <c r="Z23" s="38"/>
      <c r="AA23" s="38"/>
      <c r="AB23" s="38"/>
      <c r="AC23" s="38"/>
      <c r="AY23" s="39" t="str">
        <f ca="1">C$7</f>
        <v>Caffeine (18)</v>
      </c>
      <c r="AZ23" s="32">
        <f ca="1">$M$7</f>
        <v>0.1</v>
      </c>
      <c r="BA23" s="36">
        <f>$AQ$7</f>
        <v>1.0906411355227126</v>
      </c>
      <c r="BB23" s="46"/>
      <c r="BC23" s="10" t="str">
        <f ca="1">C$19</f>
        <v>Dexamethasone (17)</v>
      </c>
      <c r="BD23" s="32">
        <f t="shared" ca="1" si="0"/>
        <v>0.1</v>
      </c>
      <c r="BE23" s="18">
        <f>$AQ$19</f>
        <v>1.1139924108151833</v>
      </c>
      <c r="BF23" s="46"/>
      <c r="BG23" s="10" t="str">
        <f ca="1">C$31</f>
        <v>Maneb (38)</v>
      </c>
      <c r="BH23" s="32">
        <f t="shared" ca="1" si="1"/>
        <v>0.1</v>
      </c>
      <c r="BI23" s="18">
        <f>$AQ$31</f>
        <v>1.0718526411934846</v>
      </c>
      <c r="BJ23" s="46"/>
      <c r="BK23" s="39" t="str">
        <f t="shared" ca="1" si="2"/>
        <v>Caffeine (18)</v>
      </c>
      <c r="BL23" s="32">
        <f t="shared" ca="1" si="2"/>
        <v>0.1</v>
      </c>
      <c r="BM23" s="18">
        <f t="shared" si="2"/>
        <v>1.0906411355227126</v>
      </c>
      <c r="BN23" s="18">
        <f t="shared" ref="BN23:BN29" si="16">BE37</f>
        <v>1.0844445501802136</v>
      </c>
      <c r="BO23" s="18">
        <f t="shared" ref="BO23:BO36" si="17">BI30</f>
        <v>1.0725552419874234</v>
      </c>
      <c r="BQ23" s="28">
        <f t="shared" ca="1" si="5"/>
        <v>-7</v>
      </c>
    </row>
    <row r="24" spans="1:69" x14ac:dyDescent="0.3">
      <c r="J24" s="10"/>
      <c r="AY24" s="39" t="str">
        <f ca="1">D$7</f>
        <v>Caffeine (18)</v>
      </c>
      <c r="AZ24" s="32">
        <f ca="1">$N$7</f>
        <v>0.3</v>
      </c>
      <c r="BA24" s="36">
        <f>$AR$7</f>
        <v>1.1022743901164371</v>
      </c>
      <c r="BB24" s="46"/>
      <c r="BC24" s="10" t="str">
        <f ca="1">D$19</f>
        <v>Dexamethasone (17)</v>
      </c>
      <c r="BD24" s="32">
        <f t="shared" ca="1" si="0"/>
        <v>0.3</v>
      </c>
      <c r="BE24" s="18">
        <f>$AR$19</f>
        <v>1.1359391913592731</v>
      </c>
      <c r="BF24" s="46"/>
      <c r="BG24" s="10" t="str">
        <f ca="1">D$31</f>
        <v>Maneb (38)</v>
      </c>
      <c r="BH24" s="32">
        <f t="shared" ca="1" si="1"/>
        <v>0.3</v>
      </c>
      <c r="BI24" s="18">
        <f>$AR$31</f>
        <v>1.0936332658055903</v>
      </c>
      <c r="BJ24" s="46"/>
      <c r="BK24" s="39" t="str">
        <f t="shared" ca="1" si="2"/>
        <v>Caffeine (18)</v>
      </c>
      <c r="BL24" s="32">
        <f t="shared" ca="1" si="2"/>
        <v>0.3</v>
      </c>
      <c r="BM24" s="18">
        <f t="shared" si="2"/>
        <v>1.1022743901164371</v>
      </c>
      <c r="BN24" s="18">
        <f t="shared" si="16"/>
        <v>1.1450747617971382</v>
      </c>
      <c r="BO24" s="18">
        <f t="shared" si="17"/>
        <v>1.0413597667365364</v>
      </c>
      <c r="BQ24" s="28">
        <f t="shared" ca="1" si="5"/>
        <v>-6.5228787452803374</v>
      </c>
    </row>
    <row r="25" spans="1:69" x14ac:dyDescent="0.3">
      <c r="A25" s="10" t="s">
        <v>101</v>
      </c>
      <c r="B25" s="10"/>
      <c r="C25" s="10"/>
      <c r="D25" s="10"/>
      <c r="E25" s="10"/>
      <c r="F25" s="10"/>
      <c r="G25" s="10"/>
      <c r="H25" s="10"/>
      <c r="I25" s="10"/>
      <c r="J25" s="10"/>
      <c r="K25" s="11" t="s">
        <v>102</v>
      </c>
      <c r="L25" s="10"/>
      <c r="M25" s="10"/>
      <c r="N25" s="10"/>
      <c r="O25" s="10"/>
      <c r="P25" s="10"/>
      <c r="Q25" s="10"/>
      <c r="R25" s="10"/>
      <c r="S25" s="10"/>
      <c r="U25" s="12" t="s">
        <v>103</v>
      </c>
      <c r="V25" s="13"/>
      <c r="W25" s="13"/>
      <c r="X25" s="13"/>
      <c r="Y25" s="13"/>
      <c r="Z25" s="13"/>
      <c r="AA25" s="13"/>
      <c r="AB25" s="13"/>
      <c r="AC25" s="13"/>
      <c r="AE25" s="12" t="s">
        <v>104</v>
      </c>
      <c r="AO25" s="12" t="s">
        <v>105</v>
      </c>
      <c r="AP25" s="13"/>
      <c r="AQ25" s="13"/>
      <c r="AR25" s="13"/>
      <c r="AS25" s="13"/>
      <c r="AT25" s="13"/>
      <c r="AU25" s="13"/>
      <c r="AV25" s="13"/>
      <c r="AW25" s="13"/>
      <c r="AY25" s="39" t="str">
        <f ca="1">E$7</f>
        <v>Caffeine (18)</v>
      </c>
      <c r="AZ25" s="32">
        <f ca="1">$O$7</f>
        <v>1</v>
      </c>
      <c r="BA25" s="36">
        <f>$AS$7</f>
        <v>1.016357631122353</v>
      </c>
      <c r="BB25" s="46"/>
      <c r="BC25" s="10" t="str">
        <f ca="1">E$19</f>
        <v>Dexamethasone (17)</v>
      </c>
      <c r="BD25" s="32">
        <f t="shared" ca="1" si="0"/>
        <v>1</v>
      </c>
      <c r="BE25" s="18">
        <f>$AS$19</f>
        <v>1.1133500660187707</v>
      </c>
      <c r="BF25" s="46"/>
      <c r="BG25" s="10" t="str">
        <f ca="1">E$31</f>
        <v>Maneb (38)</v>
      </c>
      <c r="BH25" s="32">
        <f t="shared" ca="1" si="1"/>
        <v>1</v>
      </c>
      <c r="BI25" s="18">
        <f>$AS$31</f>
        <v>1.0768059767907536</v>
      </c>
      <c r="BJ25" s="46"/>
      <c r="BK25" s="39" t="str">
        <f t="shared" ca="1" si="2"/>
        <v>Caffeine (18)</v>
      </c>
      <c r="BL25" s="32">
        <f t="shared" ca="1" si="2"/>
        <v>1</v>
      </c>
      <c r="BM25" s="18">
        <f t="shared" si="2"/>
        <v>1.016357631122353</v>
      </c>
      <c r="BN25" s="18">
        <f t="shared" si="16"/>
        <v>1.0843018068921217</v>
      </c>
      <c r="BO25" s="18">
        <f t="shared" si="17"/>
        <v>1.0080916191435296</v>
      </c>
      <c r="BQ25" s="28">
        <f t="shared" ca="1" si="5"/>
        <v>-6</v>
      </c>
    </row>
    <row r="26" spans="1:69" x14ac:dyDescent="0.3">
      <c r="A26" s="13" t="s">
        <v>106</v>
      </c>
      <c r="B26" s="10" t="s">
        <v>107</v>
      </c>
      <c r="C26" s="11" t="str">
        <f ca="1">'Plate 3'!B3</f>
        <v>75-9210</v>
      </c>
      <c r="D26" s="10"/>
      <c r="E26" s="10"/>
      <c r="F26" s="10"/>
      <c r="G26" s="10"/>
      <c r="H26" s="10"/>
      <c r="I26" s="10"/>
      <c r="J26" s="10"/>
      <c r="K26" s="13" t="s">
        <v>106</v>
      </c>
      <c r="L26" s="10" t="s">
        <v>107</v>
      </c>
      <c r="M26" s="11" t="str">
        <f ca="1">C26</f>
        <v>75-9210</v>
      </c>
      <c r="N26" s="10"/>
      <c r="O26" s="10"/>
      <c r="P26" s="10"/>
      <c r="Q26" s="10"/>
      <c r="R26" s="10"/>
      <c r="S26" s="10"/>
      <c r="U26" s="13" t="s">
        <v>106</v>
      </c>
      <c r="V26" s="14" t="s">
        <v>107</v>
      </c>
      <c r="W26" s="11" t="str">
        <f ca="1">M26</f>
        <v>75-9210</v>
      </c>
      <c r="X26" s="13"/>
      <c r="Y26" s="13"/>
      <c r="Z26" s="13"/>
      <c r="AA26" s="13"/>
      <c r="AB26" s="13"/>
      <c r="AC26" s="13"/>
      <c r="AE26" s="13" t="s">
        <v>106</v>
      </c>
      <c r="AF26" s="14" t="s">
        <v>107</v>
      </c>
      <c r="AG26" s="11" t="str">
        <f ca="1">W26</f>
        <v>75-9210</v>
      </c>
      <c r="AH26" s="13"/>
      <c r="AI26" s="13"/>
      <c r="AJ26" s="13"/>
      <c r="AK26" s="13"/>
      <c r="AL26" s="13"/>
      <c r="AM26" s="13"/>
      <c r="AO26" s="13" t="s">
        <v>106</v>
      </c>
      <c r="AP26" s="14" t="s">
        <v>107</v>
      </c>
      <c r="AQ26" s="11" t="str">
        <f ca="1">AG26</f>
        <v>75-9210</v>
      </c>
      <c r="AR26" s="13"/>
      <c r="AS26" s="13"/>
      <c r="AT26" s="13"/>
      <c r="AU26" s="13"/>
      <c r="AV26" s="13"/>
      <c r="AW26" s="13"/>
      <c r="AY26" s="39" t="str">
        <f ca="1">F$7</f>
        <v>Caffeine (18)</v>
      </c>
      <c r="AZ26" s="32">
        <f ca="1">$P$7</f>
        <v>3</v>
      </c>
      <c r="BA26" s="36">
        <f>$AT$7</f>
        <v>1.0196187051863621</v>
      </c>
      <c r="BB26" s="46"/>
      <c r="BC26" s="10" t="str">
        <f ca="1">F$19</f>
        <v>Dexamethasone (17)</v>
      </c>
      <c r="BD26" s="109">
        <f t="shared" ca="1" si="0"/>
        <v>3</v>
      </c>
      <c r="BE26" s="18">
        <f>$AT$19</f>
        <v>1.0865856995015881</v>
      </c>
      <c r="BF26" s="46"/>
      <c r="BG26" s="10" t="str">
        <f ca="1">F$31</f>
        <v>Maneb (38)</v>
      </c>
      <c r="BH26" s="32">
        <f t="shared" ca="1" si="1"/>
        <v>3</v>
      </c>
      <c r="BI26" s="18">
        <f>$AT$31</f>
        <v>1.0477183039216833</v>
      </c>
      <c r="BJ26" s="46"/>
      <c r="BK26" s="39" t="str">
        <f t="shared" ca="1" si="2"/>
        <v>Caffeine (18)</v>
      </c>
      <c r="BL26" s="32">
        <f t="shared" ca="1" si="2"/>
        <v>3</v>
      </c>
      <c r="BM26" s="36">
        <f t="shared" si="2"/>
        <v>1.0196187051863621</v>
      </c>
      <c r="BN26" s="18">
        <f t="shared" si="16"/>
        <v>1.124484042489919</v>
      </c>
      <c r="BO26" s="18">
        <f t="shared" si="17"/>
        <v>1.0750494748059065</v>
      </c>
      <c r="BQ26" s="28">
        <f t="shared" ca="1" si="5"/>
        <v>-5.5228787452803374</v>
      </c>
    </row>
    <row r="27" spans="1:69" x14ac:dyDescent="0.3">
      <c r="A27" s="13" t="s">
        <v>108</v>
      </c>
      <c r="B27" s="13">
        <v>1</v>
      </c>
      <c r="C27" s="13">
        <v>2</v>
      </c>
      <c r="D27" s="13">
        <v>3</v>
      </c>
      <c r="E27" s="13">
        <v>4</v>
      </c>
      <c r="F27" s="13">
        <v>5</v>
      </c>
      <c r="G27" s="13">
        <v>6</v>
      </c>
      <c r="H27" s="13">
        <v>7</v>
      </c>
      <c r="I27" s="13">
        <v>8</v>
      </c>
      <c r="J27" s="10"/>
      <c r="K27" s="13" t="s">
        <v>108</v>
      </c>
      <c r="L27" s="13">
        <v>1</v>
      </c>
      <c r="M27" s="13">
        <v>2</v>
      </c>
      <c r="N27" s="13">
        <v>3</v>
      </c>
      <c r="O27" s="13">
        <v>4</v>
      </c>
      <c r="P27" s="13">
        <v>5</v>
      </c>
      <c r="Q27" s="13">
        <v>6</v>
      </c>
      <c r="R27" s="13">
        <v>7</v>
      </c>
      <c r="S27" s="13">
        <v>8</v>
      </c>
      <c r="U27" s="13" t="s">
        <v>108</v>
      </c>
      <c r="V27" s="13">
        <v>1</v>
      </c>
      <c r="W27" s="13">
        <v>2</v>
      </c>
      <c r="X27" s="13">
        <v>3</v>
      </c>
      <c r="Y27" s="13">
        <v>4</v>
      </c>
      <c r="Z27" s="13">
        <v>5</v>
      </c>
      <c r="AA27" s="13">
        <v>6</v>
      </c>
      <c r="AB27" s="13">
        <v>7</v>
      </c>
      <c r="AC27" s="13">
        <v>8</v>
      </c>
      <c r="AE27" s="13" t="s">
        <v>108</v>
      </c>
      <c r="AF27" s="13">
        <v>1</v>
      </c>
      <c r="AG27" s="13">
        <v>2</v>
      </c>
      <c r="AH27" s="13">
        <v>3</v>
      </c>
      <c r="AI27" s="13">
        <v>4</v>
      </c>
      <c r="AJ27" s="13">
        <v>5</v>
      </c>
      <c r="AK27" s="13">
        <v>6</v>
      </c>
      <c r="AL27" s="13">
        <v>7</v>
      </c>
      <c r="AM27" s="13">
        <v>8</v>
      </c>
      <c r="AO27" s="13" t="s">
        <v>108</v>
      </c>
      <c r="AP27" s="13">
        <v>1</v>
      </c>
      <c r="AQ27" s="13">
        <v>2</v>
      </c>
      <c r="AR27" s="13">
        <v>3</v>
      </c>
      <c r="AS27" s="13">
        <v>4</v>
      </c>
      <c r="AT27" s="13">
        <v>5</v>
      </c>
      <c r="AU27" s="13">
        <v>6</v>
      </c>
      <c r="AV27" s="13">
        <v>7</v>
      </c>
      <c r="AW27" s="13">
        <v>8</v>
      </c>
      <c r="AY27" s="39" t="str">
        <f ca="1">G$7</f>
        <v>Caffeine (18)</v>
      </c>
      <c r="AZ27" s="32">
        <f ca="1">$Q$7</f>
        <v>10</v>
      </c>
      <c r="BA27" s="36">
        <f>$AU$7</f>
        <v>1.0221272236971382</v>
      </c>
      <c r="BB27" s="46"/>
      <c r="BC27" s="10" t="str">
        <f ca="1">G$19</f>
        <v>Dexamethasone (17)</v>
      </c>
      <c r="BD27" s="109">
        <f t="shared" ca="1" si="0"/>
        <v>10</v>
      </c>
      <c r="BE27" s="18">
        <f>$AU$19</f>
        <v>1.1464665088560315</v>
      </c>
      <c r="BF27" s="46"/>
      <c r="BG27" s="10" t="str">
        <f ca="1">G$31</f>
        <v>Maneb (38)</v>
      </c>
      <c r="BH27" s="32">
        <f t="shared" ca="1" si="1"/>
        <v>10</v>
      </c>
      <c r="BI27" s="18">
        <f>$AU$31</f>
        <v>1.0652833237701558</v>
      </c>
      <c r="BJ27" s="46"/>
      <c r="BK27" s="39" t="str">
        <f t="shared" ca="1" si="2"/>
        <v>Caffeine (18)</v>
      </c>
      <c r="BL27" s="32">
        <f t="shared" ca="1" si="2"/>
        <v>10</v>
      </c>
      <c r="BM27" s="36">
        <f t="shared" si="2"/>
        <v>1.0221272236971382</v>
      </c>
      <c r="BN27" s="18">
        <f t="shared" si="16"/>
        <v>1.120844088643582</v>
      </c>
      <c r="BO27" s="18">
        <f t="shared" si="17"/>
        <v>1.1061395599377026</v>
      </c>
      <c r="BQ27" s="28">
        <f t="shared" ca="1" si="5"/>
        <v>-5</v>
      </c>
    </row>
    <row r="28" spans="1:69" x14ac:dyDescent="0.3">
      <c r="A28" s="13" t="s">
        <v>91</v>
      </c>
      <c r="B28" s="10" t="str">
        <f>'Plate 3'!C6</f>
        <v>DMSO</v>
      </c>
      <c r="C28" s="10" t="str">
        <f ca="1">'Plate 3'!D6</f>
        <v>5,5'-Diphenylhydantoin (4)</v>
      </c>
      <c r="D28" s="10" t="str">
        <f ca="1">'Plate 3'!E6</f>
        <v>5,5'-Diphenylhydantoin (4)</v>
      </c>
      <c r="E28" s="10" t="str">
        <f ca="1">'Plate 3'!F6</f>
        <v>5,5'-Diphenylhydantoin (4)</v>
      </c>
      <c r="F28" s="10" t="str">
        <f ca="1">'Plate 3'!G6</f>
        <v>5,5'-Diphenylhydantoin (4)</v>
      </c>
      <c r="G28" s="10" t="str">
        <f ca="1">'Plate 3'!H6</f>
        <v>5,5'-Diphenylhydantoin (4)</v>
      </c>
      <c r="H28" s="10" t="str">
        <f ca="1">'Plate 3'!I6</f>
        <v>5,5'-Diphenylhydantoin (4)</v>
      </c>
      <c r="I28" s="10" t="str">
        <f ca="1">'Plate 3'!J6</f>
        <v>5,5'-Diphenylhydantoin (4)</v>
      </c>
      <c r="J28" s="10"/>
      <c r="K28" s="13" t="s">
        <v>91</v>
      </c>
      <c r="L28" s="16" t="str">
        <f>'Plate 3'!N6</f>
        <v>Control</v>
      </c>
      <c r="M28" s="32">
        <f ca="1">'Plate 3'!O6</f>
        <v>1</v>
      </c>
      <c r="N28" s="32">
        <f ca="1">'Plate 3'!P6</f>
        <v>3</v>
      </c>
      <c r="O28" s="32">
        <f ca="1">'Plate 3'!Q6</f>
        <v>10</v>
      </c>
      <c r="P28" s="32">
        <f ca="1">'Plate 3'!R6</f>
        <v>30</v>
      </c>
      <c r="Q28" s="32">
        <f ca="1">'Plate 3'!S6</f>
        <v>100</v>
      </c>
      <c r="R28" s="32">
        <f ca="1">'Plate 3'!T6</f>
        <v>300</v>
      </c>
      <c r="S28" s="32">
        <f ca="1">'Plate 3'!U6</f>
        <v>1000</v>
      </c>
      <c r="U28" s="13" t="s">
        <v>91</v>
      </c>
      <c r="V28" s="49">
        <v>30829</v>
      </c>
      <c r="W28" s="49">
        <v>34051</v>
      </c>
      <c r="X28" s="49">
        <v>34071</v>
      </c>
      <c r="Y28" s="49">
        <v>34857</v>
      </c>
      <c r="Z28" s="49">
        <v>34267</v>
      </c>
      <c r="AA28" s="49">
        <v>35504</v>
      </c>
      <c r="AB28" s="49">
        <v>28086</v>
      </c>
      <c r="AC28" s="49">
        <v>22786</v>
      </c>
      <c r="AE28" s="13" t="s">
        <v>91</v>
      </c>
      <c r="AF28" s="17">
        <f t="shared" ref="AF28:AF33" si="18">V28-AVERAGE($V$34:$X$34)</f>
        <v>25822</v>
      </c>
      <c r="AG28" s="17">
        <f t="shared" ref="AG28:AM33" si="19">W28-AVERAGE($V$34:$X$34)</f>
        <v>29044</v>
      </c>
      <c r="AH28" s="17">
        <f t="shared" si="19"/>
        <v>29064</v>
      </c>
      <c r="AI28" s="17">
        <f t="shared" si="19"/>
        <v>29850</v>
      </c>
      <c r="AJ28" s="17">
        <f t="shared" si="19"/>
        <v>29260</v>
      </c>
      <c r="AK28" s="17">
        <f t="shared" si="19"/>
        <v>30497</v>
      </c>
      <c r="AL28" s="17">
        <f t="shared" si="19"/>
        <v>23079</v>
      </c>
      <c r="AM28" s="17">
        <f t="shared" si="19"/>
        <v>17779</v>
      </c>
      <c r="AO28" s="13" t="s">
        <v>91</v>
      </c>
      <c r="AP28" s="18">
        <f>AF28/AVERAGE($AF$28:$AF$30)</f>
        <v>0.90712788505451003</v>
      </c>
      <c r="AQ28" s="18">
        <f t="shared" ref="AQ28:AW33" si="20">AG28/AVERAGE($AF$28:$AF$30)</f>
        <v>1.0203168729580665</v>
      </c>
      <c r="AR28" s="18">
        <f t="shared" si="20"/>
        <v>1.0210194737520053</v>
      </c>
      <c r="AS28" s="18">
        <f t="shared" si="20"/>
        <v>1.048631684953804</v>
      </c>
      <c r="AT28" s="18">
        <f t="shared" si="20"/>
        <v>1.0279049615326066</v>
      </c>
      <c r="AU28" s="18">
        <f t="shared" si="20"/>
        <v>1.0713608206377272</v>
      </c>
      <c r="AV28" s="18">
        <f t="shared" si="20"/>
        <v>0.81076618616579033</v>
      </c>
      <c r="AW28" s="18">
        <f t="shared" si="20"/>
        <v>0.62457697577198257</v>
      </c>
      <c r="AY28" s="39" t="str">
        <f ca="1">H$7</f>
        <v>Caffeine (18)</v>
      </c>
      <c r="AZ28" s="32">
        <f ca="1">$R$7</f>
        <v>30</v>
      </c>
      <c r="BA28" s="36">
        <f>$AV$7</f>
        <v>1.0330392792190146</v>
      </c>
      <c r="BB28" s="46"/>
      <c r="BC28" s="10" t="str">
        <f ca="1">H$19</f>
        <v>Dexamethasone (17)</v>
      </c>
      <c r="BD28" s="109">
        <f t="shared" ca="1" si="0"/>
        <v>30</v>
      </c>
      <c r="BE28" s="18">
        <f>$AV$19</f>
        <v>1.1774061165498948</v>
      </c>
      <c r="BF28" s="46"/>
      <c r="BG28" s="10" t="str">
        <f ca="1">H$31</f>
        <v>Maneb (38)</v>
      </c>
      <c r="BH28" s="32">
        <f t="shared" ca="1" si="1"/>
        <v>30</v>
      </c>
      <c r="BI28" s="18">
        <f>$AV$31</f>
        <v>1.0902959120343805</v>
      </c>
      <c r="BJ28" s="46"/>
      <c r="BK28" s="39" t="str">
        <f t="shared" ca="1" si="2"/>
        <v>Caffeine (18)</v>
      </c>
      <c r="BL28" s="32">
        <f t="shared" ca="1" si="2"/>
        <v>30</v>
      </c>
      <c r="BM28" s="36">
        <f t="shared" si="2"/>
        <v>1.0330392792190146</v>
      </c>
      <c r="BN28" s="18">
        <f t="shared" si="16"/>
        <v>1.1513197806511475</v>
      </c>
      <c r="BO28" s="18">
        <f t="shared" si="17"/>
        <v>1.1362811339976813</v>
      </c>
      <c r="BQ28" s="28">
        <f t="shared" ca="1" si="5"/>
        <v>-4.5228787452803374</v>
      </c>
    </row>
    <row r="29" spans="1:69" x14ac:dyDescent="0.3">
      <c r="A29" s="13" t="s">
        <v>93</v>
      </c>
      <c r="B29" s="10" t="str">
        <f>'Plate 3'!C7</f>
        <v>DMSO</v>
      </c>
      <c r="C29" s="10" t="str">
        <f ca="1">'Plate 3'!D7</f>
        <v>6-PPD</v>
      </c>
      <c r="D29" s="10" t="str">
        <f ca="1">'Plate 3'!E7</f>
        <v>6-PPD</v>
      </c>
      <c r="E29" s="10" t="str">
        <f ca="1">'Plate 3'!F7</f>
        <v>6-PPD</v>
      </c>
      <c r="F29" s="10" t="str">
        <f ca="1">'Plate 3'!G7</f>
        <v>6-PPD</v>
      </c>
      <c r="G29" s="10" t="str">
        <f ca="1">'Plate 3'!H7</f>
        <v>6-PPD</v>
      </c>
      <c r="H29" s="10" t="str">
        <f ca="1">'Plate 3'!I7</f>
        <v>6-PPD</v>
      </c>
      <c r="I29" s="10" t="str">
        <f ca="1">'Plate 3'!J7</f>
        <v>6-PPD</v>
      </c>
      <c r="J29" s="10"/>
      <c r="K29" s="13" t="s">
        <v>93</v>
      </c>
      <c r="L29" s="16" t="str">
        <f>'Plate 3'!N7</f>
        <v>Control</v>
      </c>
      <c r="M29" s="32">
        <f ca="1">'Plate 3'!O7</f>
        <v>0.03</v>
      </c>
      <c r="N29" s="32">
        <f ca="1">'Plate 3'!P7</f>
        <v>0.1</v>
      </c>
      <c r="O29" s="32">
        <f ca="1">'Plate 3'!Q7</f>
        <v>0.3</v>
      </c>
      <c r="P29" s="32">
        <f ca="1">'Plate 3'!R7</f>
        <v>1</v>
      </c>
      <c r="Q29" s="32">
        <f ca="1">'Plate 3'!S7</f>
        <v>3</v>
      </c>
      <c r="R29" s="32">
        <f ca="1">'Plate 3'!T7</f>
        <v>10</v>
      </c>
      <c r="S29" s="32">
        <f ca="1">'Plate 3'!U7</f>
        <v>30</v>
      </c>
      <c r="U29" s="13" t="s">
        <v>93</v>
      </c>
      <c r="V29" s="49">
        <v>35242</v>
      </c>
      <c r="W29" s="49">
        <v>34633</v>
      </c>
      <c r="X29" s="49">
        <v>33749</v>
      </c>
      <c r="Y29" s="49">
        <v>35037</v>
      </c>
      <c r="Z29" s="49">
        <v>35401</v>
      </c>
      <c r="AA29" s="49">
        <v>35185</v>
      </c>
      <c r="AB29" s="49">
        <v>36844</v>
      </c>
      <c r="AC29" s="49">
        <v>34407</v>
      </c>
      <c r="AE29" s="13" t="s">
        <v>93</v>
      </c>
      <c r="AF29" s="17">
        <f t="shared" si="18"/>
        <v>30235</v>
      </c>
      <c r="AG29" s="17">
        <f t="shared" si="19"/>
        <v>29626</v>
      </c>
      <c r="AH29" s="17">
        <f t="shared" si="19"/>
        <v>28742</v>
      </c>
      <c r="AI29" s="17">
        <f t="shared" si="19"/>
        <v>30030</v>
      </c>
      <c r="AJ29" s="17">
        <f t="shared" si="19"/>
        <v>30394</v>
      </c>
      <c r="AK29" s="17">
        <f t="shared" si="19"/>
        <v>30178</v>
      </c>
      <c r="AL29" s="17">
        <f t="shared" si="19"/>
        <v>31837</v>
      </c>
      <c r="AM29" s="17">
        <f t="shared" si="19"/>
        <v>29400</v>
      </c>
      <c r="AO29" s="13" t="s">
        <v>93</v>
      </c>
      <c r="AP29" s="18">
        <f t="shared" ref="AP29:AP33" si="21">AF29/AVERAGE($AF$28:$AF$30)</f>
        <v>1.0621567502371276</v>
      </c>
      <c r="AQ29" s="18">
        <f t="shared" si="20"/>
        <v>1.0407625560616882</v>
      </c>
      <c r="AR29" s="18">
        <f t="shared" si="20"/>
        <v>1.0097076009695891</v>
      </c>
      <c r="AS29" s="18">
        <f t="shared" si="20"/>
        <v>1.0549550920992541</v>
      </c>
      <c r="AT29" s="18">
        <f t="shared" si="20"/>
        <v>1.0677424265489419</v>
      </c>
      <c r="AU29" s="18">
        <f t="shared" si="20"/>
        <v>1.0601543379744018</v>
      </c>
      <c r="AV29" s="18">
        <f t="shared" si="20"/>
        <v>1.1184350738316333</v>
      </c>
      <c r="AW29" s="18">
        <f t="shared" si="20"/>
        <v>1.0328231670901789</v>
      </c>
      <c r="AY29" s="40" t="str">
        <f ca="1">I$7</f>
        <v>Caffeine (18)</v>
      </c>
      <c r="AZ29" s="32">
        <f ca="1">$S$7</f>
        <v>100</v>
      </c>
      <c r="BA29" s="18">
        <f>$AW$7</f>
        <v>1.0170788301942011</v>
      </c>
      <c r="BB29" s="46"/>
      <c r="BC29" s="10" t="str">
        <f ca="1">I$19</f>
        <v>Dexamethasone (17)</v>
      </c>
      <c r="BD29" s="109">
        <f t="shared" ca="1" si="0"/>
        <v>100</v>
      </c>
      <c r="BE29" s="18">
        <f>$AW$19</f>
        <v>1.1205229162453758</v>
      </c>
      <c r="BF29" s="46"/>
      <c r="BG29" s="10" t="str">
        <f ca="1">I$31</f>
        <v>Maneb (38)</v>
      </c>
      <c r="BH29" s="32">
        <f t="shared" ca="1" si="1"/>
        <v>100</v>
      </c>
      <c r="BI29" s="36">
        <f>$AW$31</f>
        <v>1.0098129910886799</v>
      </c>
      <c r="BJ29" s="46"/>
      <c r="BK29" s="39" t="str">
        <f t="shared" ca="1" si="2"/>
        <v>Caffeine (18)</v>
      </c>
      <c r="BL29" s="32">
        <f t="shared" ca="1" si="2"/>
        <v>100</v>
      </c>
      <c r="BM29" s="36">
        <f t="shared" si="2"/>
        <v>1.0170788301942011</v>
      </c>
      <c r="BN29" s="18">
        <f t="shared" si="16"/>
        <v>1.0517206513852047</v>
      </c>
      <c r="BO29" s="18">
        <f t="shared" si="17"/>
        <v>1.0427649683244142</v>
      </c>
      <c r="BQ29" s="45">
        <f t="shared" ca="1" si="5"/>
        <v>-4</v>
      </c>
    </row>
    <row r="30" spans="1:69" x14ac:dyDescent="0.3">
      <c r="A30" s="13" t="s">
        <v>94</v>
      </c>
      <c r="B30" s="10" t="str">
        <f>'Plate 3'!C8</f>
        <v>DMSO</v>
      </c>
      <c r="C30" s="10" t="str">
        <f ca="1">'Plate 3'!D8</f>
        <v>6-PPD Quinone</v>
      </c>
      <c r="D30" s="10" t="str">
        <f ca="1">'Plate 3'!E8</f>
        <v>6-PPD Quinone</v>
      </c>
      <c r="E30" s="10" t="str">
        <f ca="1">'Plate 3'!F8</f>
        <v>6-PPD Quinone</v>
      </c>
      <c r="F30" s="10" t="str">
        <f ca="1">'Plate 3'!G8</f>
        <v>6-PPD Quinone</v>
      </c>
      <c r="G30" s="10" t="str">
        <f ca="1">'Plate 3'!H8</f>
        <v>6-PPD Quinone</v>
      </c>
      <c r="H30" s="10" t="str">
        <f ca="1">'Plate 3'!I8</f>
        <v>6-PPD Quinone</v>
      </c>
      <c r="I30" s="10" t="str">
        <f ca="1">'Plate 3'!J8</f>
        <v>6-PPD Quinone</v>
      </c>
      <c r="J30" s="10"/>
      <c r="K30" s="13" t="s">
        <v>94</v>
      </c>
      <c r="L30" s="16" t="str">
        <f>'Plate 3'!N8</f>
        <v>Control</v>
      </c>
      <c r="M30" s="32">
        <f ca="1">'Plate 3'!O8</f>
        <v>8.8812923118171475E-3</v>
      </c>
      <c r="N30" s="32">
        <f ca="1">'Plate 3'!P8</f>
        <v>2.960430770605716E-2</v>
      </c>
      <c r="O30" s="32">
        <f ca="1">'Plate 3'!Q8</f>
        <v>8.8812923118171488E-2</v>
      </c>
      <c r="P30" s="32">
        <f ca="1">'Plate 3'!R8</f>
        <v>0.29604307706057159</v>
      </c>
      <c r="Q30" s="32">
        <f ca="1">'Plate 3'!S8</f>
        <v>0.88812923118171472</v>
      </c>
      <c r="R30" s="32">
        <f ca="1">'Plate 3'!T8</f>
        <v>2.9604307706057158</v>
      </c>
      <c r="S30" s="32">
        <f ca="1">'Plate 3'!U8</f>
        <v>8.8812923118171465</v>
      </c>
      <c r="U30" s="13" t="s">
        <v>94</v>
      </c>
      <c r="V30" s="49">
        <v>34347</v>
      </c>
      <c r="W30" s="49">
        <v>35125</v>
      </c>
      <c r="X30" s="49">
        <v>33938</v>
      </c>
      <c r="Y30" s="49">
        <v>36580</v>
      </c>
      <c r="Z30" s="49">
        <v>35365</v>
      </c>
      <c r="AA30" s="49">
        <v>36167</v>
      </c>
      <c r="AB30" s="49">
        <v>35800</v>
      </c>
      <c r="AC30" s="49">
        <v>35561</v>
      </c>
      <c r="AE30" s="13" t="s">
        <v>94</v>
      </c>
      <c r="AF30" s="17">
        <f t="shared" si="18"/>
        <v>29340</v>
      </c>
      <c r="AG30" s="17">
        <f t="shared" si="19"/>
        <v>30118</v>
      </c>
      <c r="AH30" s="17">
        <f t="shared" si="19"/>
        <v>28931</v>
      </c>
      <c r="AI30" s="17">
        <f t="shared" si="19"/>
        <v>31573</v>
      </c>
      <c r="AJ30" s="17">
        <f t="shared" si="19"/>
        <v>30358</v>
      </c>
      <c r="AK30" s="17">
        <f t="shared" si="19"/>
        <v>31160</v>
      </c>
      <c r="AL30" s="17">
        <f t="shared" si="19"/>
        <v>30793</v>
      </c>
      <c r="AM30" s="17">
        <f t="shared" si="19"/>
        <v>30554</v>
      </c>
      <c r="AO30" s="13" t="s">
        <v>94</v>
      </c>
      <c r="AP30" s="18">
        <f t="shared" si="21"/>
        <v>1.030715364708362</v>
      </c>
      <c r="AQ30" s="18">
        <f t="shared" si="20"/>
        <v>1.0580465355925852</v>
      </c>
      <c r="AR30" s="18">
        <f t="shared" si="20"/>
        <v>1.0163471784723117</v>
      </c>
      <c r="AS30" s="18">
        <f t="shared" si="20"/>
        <v>1.1091607433516399</v>
      </c>
      <c r="AT30" s="18">
        <f t="shared" si="20"/>
        <v>1.0664777451198519</v>
      </c>
      <c r="AU30" s="18">
        <f t="shared" si="20"/>
        <v>1.0946520369568018</v>
      </c>
      <c r="AV30" s="18">
        <f t="shared" si="20"/>
        <v>1.0817593123880229</v>
      </c>
      <c r="AW30" s="18">
        <f t="shared" si="20"/>
        <v>1.0733632329004532</v>
      </c>
      <c r="AY30" s="108" t="str">
        <f ca="1">C$8</f>
        <v>Dexamethasone (17)</v>
      </c>
      <c r="AZ30" s="32">
        <f ca="1">$M$8</f>
        <v>0.1</v>
      </c>
      <c r="BA30" s="18">
        <f>$AQ$8</f>
        <v>0.99465894600413907</v>
      </c>
      <c r="BB30" s="46"/>
      <c r="BC30" s="10" t="str">
        <f ca="1">C$20</f>
        <v>Maneb (38)</v>
      </c>
      <c r="BD30" s="109">
        <f t="shared" ca="1" si="0"/>
        <v>0.1</v>
      </c>
      <c r="BE30" s="18">
        <f>$AQ$20</f>
        <v>1.222263194832693</v>
      </c>
      <c r="BF30" s="46"/>
      <c r="BG30" s="10" t="str">
        <f ca="1">C$32</f>
        <v>Caffeine (18)</v>
      </c>
      <c r="BH30" s="32">
        <f t="shared" ca="1" si="1"/>
        <v>0.1</v>
      </c>
      <c r="BI30" s="18">
        <f>$AQ$32</f>
        <v>1.0725552419874234</v>
      </c>
      <c r="BJ30" s="46"/>
      <c r="BK30" s="39" t="str">
        <f t="shared" ca="1" si="2"/>
        <v>Dexamethasone (17)</v>
      </c>
      <c r="BL30" s="32">
        <f t="shared" ca="1" si="2"/>
        <v>0.1</v>
      </c>
      <c r="BM30" s="36">
        <f t="shared" si="2"/>
        <v>0.99465894600413907</v>
      </c>
      <c r="BN30" s="18">
        <f t="shared" ref="BN30:BN43" si="22">BE23</f>
        <v>1.1139924108151833</v>
      </c>
      <c r="BO30" s="18">
        <f t="shared" si="17"/>
        <v>1.0001873602117171</v>
      </c>
      <c r="BQ30" s="28">
        <f t="shared" ca="1" si="5"/>
        <v>-7</v>
      </c>
    </row>
    <row r="31" spans="1:69" x14ac:dyDescent="0.3">
      <c r="A31" s="13" t="s">
        <v>95</v>
      </c>
      <c r="B31" s="10" t="str">
        <f>'Plate 3'!C9</f>
        <v>PICRO</v>
      </c>
      <c r="C31" s="10" t="str">
        <f ca="1">'Plate 3'!D9</f>
        <v>Maneb (38)</v>
      </c>
      <c r="D31" s="10" t="str">
        <f ca="1">'Plate 3'!E9</f>
        <v>Maneb (38)</v>
      </c>
      <c r="E31" s="10" t="str">
        <f ca="1">'Plate 3'!F9</f>
        <v>Maneb (38)</v>
      </c>
      <c r="F31" s="10" t="str">
        <f ca="1">'Plate 3'!G9</f>
        <v>Maneb (38)</v>
      </c>
      <c r="G31" s="10" t="str">
        <f ca="1">'Plate 3'!H9</f>
        <v>Maneb (38)</v>
      </c>
      <c r="H31" s="10" t="str">
        <f ca="1">'Plate 3'!I9</f>
        <v>Maneb (38)</v>
      </c>
      <c r="I31" s="10" t="str">
        <f ca="1">'Plate 3'!J9</f>
        <v>Maneb (38)</v>
      </c>
      <c r="J31" s="10"/>
      <c r="K31" s="13" t="s">
        <v>95</v>
      </c>
      <c r="L31" s="16">
        <f>'Plate 3'!N9</f>
        <v>1</v>
      </c>
      <c r="M31" s="32">
        <f ca="1">'Plate 3'!O9</f>
        <v>9.9999999999999985E-3</v>
      </c>
      <c r="N31" s="32">
        <f ca="1">'Plate 3'!P9</f>
        <v>0.03</v>
      </c>
      <c r="O31" s="32">
        <f ca="1">'Plate 3'!Q9</f>
        <v>0.1</v>
      </c>
      <c r="P31" s="32">
        <f ca="1">'Plate 3'!R9</f>
        <v>0.3</v>
      </c>
      <c r="Q31" s="32">
        <f ca="1">'Plate 3'!S9</f>
        <v>1</v>
      </c>
      <c r="R31" s="32">
        <f ca="1">'Plate 3'!T9</f>
        <v>3</v>
      </c>
      <c r="S31" s="32">
        <f ca="1">'Plate 3'!U9</f>
        <v>10</v>
      </c>
      <c r="U31" s="13" t="s">
        <v>95</v>
      </c>
      <c r="V31" s="49">
        <v>34789</v>
      </c>
      <c r="W31" s="49">
        <v>35518</v>
      </c>
      <c r="X31" s="49">
        <v>36138</v>
      </c>
      <c r="Y31" s="49">
        <v>35659</v>
      </c>
      <c r="Z31" s="49">
        <v>34831</v>
      </c>
      <c r="AA31" s="49">
        <v>35331</v>
      </c>
      <c r="AB31" s="49">
        <v>36043</v>
      </c>
      <c r="AC31" s="49">
        <v>33752</v>
      </c>
      <c r="AE31" s="13" t="s">
        <v>95</v>
      </c>
      <c r="AF31" s="17">
        <f t="shared" si="18"/>
        <v>29782</v>
      </c>
      <c r="AG31" s="17">
        <f t="shared" si="19"/>
        <v>30511</v>
      </c>
      <c r="AH31" s="17">
        <f t="shared" si="19"/>
        <v>31131</v>
      </c>
      <c r="AI31" s="17">
        <f t="shared" si="19"/>
        <v>30652</v>
      </c>
      <c r="AJ31" s="17">
        <f t="shared" si="19"/>
        <v>29824</v>
      </c>
      <c r="AK31" s="17">
        <f t="shared" si="19"/>
        <v>30324</v>
      </c>
      <c r="AL31" s="17">
        <f t="shared" si="19"/>
        <v>31036</v>
      </c>
      <c r="AM31" s="17">
        <f t="shared" si="19"/>
        <v>28745</v>
      </c>
      <c r="AO31" s="13" t="s">
        <v>95</v>
      </c>
      <c r="AP31" s="18">
        <f t="shared" si="21"/>
        <v>1.0462428422544117</v>
      </c>
      <c r="AQ31" s="18">
        <f t="shared" si="20"/>
        <v>1.0718526411934846</v>
      </c>
      <c r="AR31" s="18">
        <f t="shared" si="20"/>
        <v>1.0936332658055903</v>
      </c>
      <c r="AS31" s="18">
        <f t="shared" si="20"/>
        <v>1.0768059767907536</v>
      </c>
      <c r="AT31" s="18">
        <f t="shared" si="20"/>
        <v>1.0477183039216833</v>
      </c>
      <c r="AU31" s="18">
        <f t="shared" si="20"/>
        <v>1.0652833237701558</v>
      </c>
      <c r="AV31" s="18">
        <f t="shared" si="20"/>
        <v>1.0902959120343805</v>
      </c>
      <c r="AW31" s="18">
        <f t="shared" si="20"/>
        <v>1.0098129910886799</v>
      </c>
      <c r="AY31" s="40" t="str">
        <f ca="1">D$8</f>
        <v>Dexamethasone (17)</v>
      </c>
      <c r="AZ31" s="32">
        <f ca="1">$N$8</f>
        <v>0.3</v>
      </c>
      <c r="BA31" s="18">
        <f>$AR$8</f>
        <v>1.0817672512908418</v>
      </c>
      <c r="BB31" s="46"/>
      <c r="BC31" s="10" t="str">
        <f ca="1">D$20</f>
        <v>Maneb (38)</v>
      </c>
      <c r="BD31" s="32">
        <f t="shared" ca="1" si="0"/>
        <v>0.3</v>
      </c>
      <c r="BE31" s="18">
        <f>$AR$20</f>
        <v>1.2047057703974211</v>
      </c>
      <c r="BF31" s="46"/>
      <c r="BG31" s="10" t="str">
        <f ca="1">D$32</f>
        <v>Caffeine (18)</v>
      </c>
      <c r="BH31" s="32">
        <f t="shared" ca="1" si="1"/>
        <v>0.3</v>
      </c>
      <c r="BI31" s="18">
        <f>$AR$32</f>
        <v>1.0413597667365364</v>
      </c>
      <c r="BJ31" s="46"/>
      <c r="BK31" s="39" t="str">
        <f t="shared" ca="1" si="2"/>
        <v>Dexamethasone (17)</v>
      </c>
      <c r="BL31" s="32">
        <f t="shared" ca="1" si="2"/>
        <v>0.3</v>
      </c>
      <c r="BM31" s="36">
        <f t="shared" si="2"/>
        <v>1.0817672512908418</v>
      </c>
      <c r="BN31" s="18">
        <f t="shared" si="22"/>
        <v>1.1359391913592731</v>
      </c>
      <c r="BO31" s="18">
        <f t="shared" si="17"/>
        <v>0.90424722179936057</v>
      </c>
      <c r="BQ31" s="28">
        <f t="shared" ca="1" si="5"/>
        <v>-6.5228787452803374</v>
      </c>
    </row>
    <row r="32" spans="1:69" x14ac:dyDescent="0.3">
      <c r="A32" s="13" t="s">
        <v>96</v>
      </c>
      <c r="B32" s="10" t="str">
        <f>'Plate 3'!C10</f>
        <v>TTX</v>
      </c>
      <c r="C32" s="10" t="str">
        <f ca="1">'Plate 3'!D10</f>
        <v>Caffeine (18)</v>
      </c>
      <c r="D32" s="10" t="str">
        <f ca="1">'Plate 3'!E10</f>
        <v>Caffeine (18)</v>
      </c>
      <c r="E32" s="10" t="str">
        <f ca="1">'Plate 3'!F10</f>
        <v>Caffeine (18)</v>
      </c>
      <c r="F32" s="10" t="str">
        <f ca="1">'Plate 3'!G10</f>
        <v>Caffeine (18)</v>
      </c>
      <c r="G32" s="10" t="str">
        <f ca="1">'Plate 3'!H10</f>
        <v>Caffeine (18)</v>
      </c>
      <c r="H32" s="10" t="str">
        <f ca="1">'Plate 3'!I10</f>
        <v>Caffeine (18)</v>
      </c>
      <c r="I32" s="10" t="str">
        <f ca="1">'Plate 3'!J10</f>
        <v>Caffeine (18)</v>
      </c>
      <c r="J32" s="10"/>
      <c r="K32" s="13" t="s">
        <v>96</v>
      </c>
      <c r="L32" s="16">
        <f>'Plate 3'!N10</f>
        <v>25</v>
      </c>
      <c r="M32" s="32">
        <f ca="1">'Plate 3'!O10</f>
        <v>0.1</v>
      </c>
      <c r="N32" s="32">
        <f ca="1">'Plate 3'!P10</f>
        <v>0.3</v>
      </c>
      <c r="O32" s="32">
        <f ca="1">'Plate 3'!Q10</f>
        <v>1</v>
      </c>
      <c r="P32" s="32">
        <f ca="1">'Plate 3'!R10</f>
        <v>3</v>
      </c>
      <c r="Q32" s="32">
        <f ca="1">'Plate 3'!S10</f>
        <v>10</v>
      </c>
      <c r="R32" s="32">
        <f ca="1">'Plate 3'!T10</f>
        <v>30</v>
      </c>
      <c r="S32" s="32">
        <f ca="1">'Plate 3'!U10</f>
        <v>100</v>
      </c>
      <c r="U32" s="13" t="s">
        <v>96</v>
      </c>
      <c r="V32" s="49">
        <v>32434</v>
      </c>
      <c r="W32" s="49">
        <v>35538</v>
      </c>
      <c r="X32" s="49">
        <v>34650</v>
      </c>
      <c r="Y32" s="49">
        <v>33703</v>
      </c>
      <c r="Z32" s="49">
        <v>35609</v>
      </c>
      <c r="AA32" s="49">
        <v>36494</v>
      </c>
      <c r="AB32" s="49">
        <v>37352</v>
      </c>
      <c r="AC32" s="49">
        <v>34690</v>
      </c>
      <c r="AE32" s="13" t="s">
        <v>96</v>
      </c>
      <c r="AF32" s="17">
        <f t="shared" si="18"/>
        <v>27427</v>
      </c>
      <c r="AG32" s="17">
        <f t="shared" si="19"/>
        <v>30531</v>
      </c>
      <c r="AH32" s="17">
        <f t="shared" si="19"/>
        <v>29643</v>
      </c>
      <c r="AI32" s="17">
        <f t="shared" si="19"/>
        <v>28696</v>
      </c>
      <c r="AJ32" s="17">
        <f t="shared" si="19"/>
        <v>30602</v>
      </c>
      <c r="AK32" s="17">
        <f t="shared" si="19"/>
        <v>31487</v>
      </c>
      <c r="AL32" s="17">
        <f t="shared" si="19"/>
        <v>32345</v>
      </c>
      <c r="AM32" s="17">
        <f t="shared" si="19"/>
        <v>29683</v>
      </c>
      <c r="AO32" s="13" t="s">
        <v>96</v>
      </c>
      <c r="AP32" s="18">
        <f t="shared" si="21"/>
        <v>0.96351159876810655</v>
      </c>
      <c r="AQ32" s="18">
        <f t="shared" si="20"/>
        <v>1.0725552419874234</v>
      </c>
      <c r="AR32" s="18">
        <f t="shared" si="20"/>
        <v>1.0413597667365364</v>
      </c>
      <c r="AS32" s="18">
        <f t="shared" si="20"/>
        <v>1.0080916191435296</v>
      </c>
      <c r="AT32" s="18">
        <f t="shared" si="20"/>
        <v>1.0750494748059065</v>
      </c>
      <c r="AU32" s="18">
        <f t="shared" si="20"/>
        <v>1.1061395599377026</v>
      </c>
      <c r="AV32" s="18">
        <f t="shared" si="20"/>
        <v>1.1362811339976813</v>
      </c>
      <c r="AW32" s="18">
        <f t="shared" si="20"/>
        <v>1.0427649683244142</v>
      </c>
      <c r="AY32" s="108" t="str">
        <f ca="1">E$8</f>
        <v>Dexamethasone (17)</v>
      </c>
      <c r="AZ32" s="32">
        <f ca="1">$O$8</f>
        <v>1</v>
      </c>
      <c r="BA32" s="18">
        <f>$AS$8</f>
        <v>1.0602253485795514</v>
      </c>
      <c r="BB32" s="46"/>
      <c r="BC32" s="10" t="str">
        <f ca="1">E$20</f>
        <v>Maneb (38)</v>
      </c>
      <c r="BD32" s="32">
        <f t="shared" ca="1" si="0"/>
        <v>1</v>
      </c>
      <c r="BE32" s="18">
        <f>$AS$20</f>
        <v>1.1298726016153784</v>
      </c>
      <c r="BF32" s="46"/>
      <c r="BG32" s="10" t="str">
        <f ca="1">E$32</f>
        <v>Caffeine (18)</v>
      </c>
      <c r="BH32" s="32">
        <f t="shared" ca="1" si="1"/>
        <v>1</v>
      </c>
      <c r="BI32" s="18">
        <f>$AS$32</f>
        <v>1.0080916191435296</v>
      </c>
      <c r="BJ32" s="46"/>
      <c r="BK32" s="39" t="str">
        <f t="shared" ca="1" si="2"/>
        <v>Dexamethasone (17)</v>
      </c>
      <c r="BL32" s="32">
        <f t="shared" ca="1" si="2"/>
        <v>1</v>
      </c>
      <c r="BM32" s="36">
        <f t="shared" si="2"/>
        <v>1.0602253485795514</v>
      </c>
      <c r="BN32" s="18">
        <f t="shared" si="22"/>
        <v>1.1133500660187707</v>
      </c>
      <c r="BO32" s="18">
        <f t="shared" si="17"/>
        <v>1.0130098247011019</v>
      </c>
      <c r="BQ32" s="28">
        <f t="shared" ca="1" si="5"/>
        <v>-6</v>
      </c>
    </row>
    <row r="33" spans="1:69" x14ac:dyDescent="0.3">
      <c r="A33" s="13" t="s">
        <v>97</v>
      </c>
      <c r="B33" s="10" t="str">
        <f>'Plate 3'!C11</f>
        <v>Media</v>
      </c>
      <c r="C33" s="10" t="str">
        <f ca="1">'Plate 3'!D11</f>
        <v>Dexamethasone (17)</v>
      </c>
      <c r="D33" s="10" t="str">
        <f ca="1">'Plate 3'!E11</f>
        <v>Dexamethasone (17)</v>
      </c>
      <c r="E33" s="10" t="str">
        <f ca="1">'Plate 3'!F11</f>
        <v>Dexamethasone (17)</v>
      </c>
      <c r="F33" s="10" t="str">
        <f ca="1">'Plate 3'!G11</f>
        <v>Dexamethasone (17)</v>
      </c>
      <c r="G33" s="10" t="str">
        <f ca="1">'Plate 3'!H11</f>
        <v>Dexamethasone (17)</v>
      </c>
      <c r="H33" s="10" t="str">
        <f ca="1">'Plate 3'!I11</f>
        <v>Dexamethasone (17)</v>
      </c>
      <c r="I33" s="10" t="str">
        <f ca="1">'Plate 3'!J11</f>
        <v>Dexamethasone (17)</v>
      </c>
      <c r="J33" s="10"/>
      <c r="K33" s="13" t="s">
        <v>97</v>
      </c>
      <c r="L33" s="16">
        <f>'Plate 3'!N11</f>
        <v>0</v>
      </c>
      <c r="M33" s="16">
        <f ca="1">'Plate 3'!O11</f>
        <v>0.1</v>
      </c>
      <c r="N33" s="16">
        <f ca="1">'Plate 3'!P11</f>
        <v>0.3</v>
      </c>
      <c r="O33" s="16">
        <f ca="1">'Plate 3'!Q11</f>
        <v>1</v>
      </c>
      <c r="P33" s="16">
        <f ca="1">'Plate 3'!R11</f>
        <v>3</v>
      </c>
      <c r="Q33" s="16">
        <f ca="1">'Plate 3'!S11</f>
        <v>10</v>
      </c>
      <c r="R33" s="16">
        <f ca="1">'Plate 3'!T11</f>
        <v>30</v>
      </c>
      <c r="S33" s="16">
        <f ca="1">'Plate 3'!U11</f>
        <v>100</v>
      </c>
      <c r="U33" s="13" t="s">
        <v>97</v>
      </c>
      <c r="V33" s="49">
        <v>4963</v>
      </c>
      <c r="W33" s="49">
        <v>33478</v>
      </c>
      <c r="X33" s="49">
        <v>30747</v>
      </c>
      <c r="Y33" s="49">
        <v>33843</v>
      </c>
      <c r="Z33" s="49">
        <v>35537</v>
      </c>
      <c r="AA33" s="49">
        <v>36036</v>
      </c>
      <c r="AB33" s="49">
        <v>35466</v>
      </c>
      <c r="AC33" s="49">
        <v>33758</v>
      </c>
      <c r="AE33" s="13" t="s">
        <v>97</v>
      </c>
      <c r="AF33" s="17">
        <f t="shared" si="18"/>
        <v>-44</v>
      </c>
      <c r="AG33" s="17">
        <f t="shared" si="19"/>
        <v>28471</v>
      </c>
      <c r="AH33" s="17">
        <f t="shared" si="19"/>
        <v>25740</v>
      </c>
      <c r="AI33" s="17">
        <f t="shared" si="19"/>
        <v>28836</v>
      </c>
      <c r="AJ33" s="17">
        <f t="shared" si="19"/>
        <v>30530</v>
      </c>
      <c r="AK33" s="17">
        <f t="shared" si="19"/>
        <v>31029</v>
      </c>
      <c r="AL33" s="17">
        <f t="shared" si="19"/>
        <v>30459</v>
      </c>
      <c r="AM33" s="17">
        <f t="shared" si="19"/>
        <v>28751</v>
      </c>
      <c r="AO33" s="13" t="s">
        <v>97</v>
      </c>
      <c r="AP33" s="18">
        <f t="shared" si="21"/>
        <v>-1.5457217466655737E-3</v>
      </c>
      <c r="AQ33" s="36">
        <f t="shared" si="20"/>
        <v>1.0001873602117171</v>
      </c>
      <c r="AR33" s="36">
        <f t="shared" si="20"/>
        <v>0.90424722179936057</v>
      </c>
      <c r="AS33" s="36">
        <f t="shared" si="20"/>
        <v>1.0130098247011019</v>
      </c>
      <c r="AT33" s="36">
        <f t="shared" si="20"/>
        <v>1.0725201119477266</v>
      </c>
      <c r="AU33" s="36">
        <f t="shared" si="20"/>
        <v>1.090050001756502</v>
      </c>
      <c r="AV33" s="36">
        <f t="shared" si="20"/>
        <v>1.0700258791292434</v>
      </c>
      <c r="AW33" s="36">
        <f t="shared" si="20"/>
        <v>1.0100237713268616</v>
      </c>
      <c r="AY33" s="40" t="str">
        <f ca="1">F$8</f>
        <v>Dexamethasone (17)</v>
      </c>
      <c r="AZ33" s="32">
        <f ca="1">$P$8</f>
        <v>3</v>
      </c>
      <c r="BA33" s="18">
        <f>$AT$8</f>
        <v>1.0366452745782553</v>
      </c>
      <c r="BB33" s="46"/>
      <c r="BC33" s="10" t="str">
        <f ca="1">F$20</f>
        <v>Maneb (38)</v>
      </c>
      <c r="BD33" s="32">
        <f t="shared" ca="1" si="0"/>
        <v>3</v>
      </c>
      <c r="BE33" s="18">
        <f>$AT$20</f>
        <v>1.1535323016165677</v>
      </c>
      <c r="BF33" s="46"/>
      <c r="BG33" s="10" t="str">
        <f ca="1">F$32</f>
        <v>Caffeine (18)</v>
      </c>
      <c r="BH33" s="32">
        <f t="shared" ca="1" si="1"/>
        <v>3</v>
      </c>
      <c r="BI33" s="18">
        <f>$AT$32</f>
        <v>1.0750494748059065</v>
      </c>
      <c r="BJ33" s="46"/>
      <c r="BK33" s="39" t="str">
        <f t="shared" ca="1" si="2"/>
        <v>Dexamethasone (17)</v>
      </c>
      <c r="BL33" s="32">
        <f t="shared" ca="1" si="2"/>
        <v>3</v>
      </c>
      <c r="BM33" s="36">
        <f t="shared" si="2"/>
        <v>1.0366452745782553</v>
      </c>
      <c r="BN33" s="18">
        <f t="shared" si="22"/>
        <v>1.0865856995015881</v>
      </c>
      <c r="BO33" s="18">
        <f t="shared" si="17"/>
        <v>1.0725201119477266</v>
      </c>
      <c r="BQ33" s="28">
        <f t="shared" ca="1" si="5"/>
        <v>-5.5228787452803374</v>
      </c>
    </row>
    <row r="34" spans="1:69" x14ac:dyDescent="0.3">
      <c r="A34" s="13" t="s">
        <v>109</v>
      </c>
      <c r="B34" s="10" t="s">
        <v>110</v>
      </c>
      <c r="C34" s="10" t="s">
        <v>110</v>
      </c>
      <c r="D34" s="10" t="s">
        <v>110</v>
      </c>
      <c r="E34" s="10"/>
      <c r="F34" s="10"/>
      <c r="G34" s="10"/>
      <c r="H34" s="10"/>
      <c r="I34" s="10"/>
      <c r="J34" s="10"/>
      <c r="K34" s="13"/>
      <c r="L34" s="16"/>
      <c r="M34" s="16"/>
      <c r="N34" s="16"/>
      <c r="O34" s="16"/>
      <c r="P34" s="16"/>
      <c r="Q34" s="16"/>
      <c r="R34" s="16"/>
      <c r="S34" s="16"/>
      <c r="U34" s="13" t="s">
        <v>109</v>
      </c>
      <c r="V34" s="49">
        <v>4876</v>
      </c>
      <c r="W34" s="49">
        <v>5045</v>
      </c>
      <c r="X34" s="49">
        <v>5100</v>
      </c>
      <c r="Y34" s="60">
        <v>294</v>
      </c>
      <c r="Z34" s="60">
        <v>292</v>
      </c>
      <c r="AA34" s="60">
        <v>317</v>
      </c>
      <c r="AB34" s="60">
        <v>287</v>
      </c>
      <c r="AC34" s="60">
        <v>300</v>
      </c>
      <c r="AY34" s="40" t="str">
        <f ca="1">G$8</f>
        <v>Dexamethasone (17)</v>
      </c>
      <c r="AZ34" s="32">
        <f ca="1">$Q$8</f>
        <v>10</v>
      </c>
      <c r="BA34" s="18">
        <f>$AU$8</f>
        <v>1.0550828856324603</v>
      </c>
      <c r="BB34" s="46"/>
      <c r="BC34" s="10" t="str">
        <f ca="1">G$20</f>
        <v>Maneb (38)</v>
      </c>
      <c r="BD34" s="32">
        <f t="shared" ca="1" si="0"/>
        <v>10</v>
      </c>
      <c r="BE34" s="18">
        <f>$AU$20</f>
        <v>1.0928664041776204</v>
      </c>
      <c r="BF34" s="46"/>
      <c r="BG34" s="10" t="str">
        <f ca="1">G$32</f>
        <v>Caffeine (18)</v>
      </c>
      <c r="BH34" s="109">
        <f t="shared" ca="1" si="1"/>
        <v>10</v>
      </c>
      <c r="BI34" s="18">
        <f>$AU$32</f>
        <v>1.1061395599377026</v>
      </c>
      <c r="BJ34" s="46"/>
      <c r="BK34" s="39" t="str">
        <f t="shared" ca="1" si="2"/>
        <v>Dexamethasone (17)</v>
      </c>
      <c r="BL34" s="109">
        <f t="shared" ca="1" si="2"/>
        <v>10</v>
      </c>
      <c r="BM34" s="18">
        <f t="shared" si="2"/>
        <v>1.0550828856324603</v>
      </c>
      <c r="BN34" s="18">
        <f t="shared" si="22"/>
        <v>1.1464665088560315</v>
      </c>
      <c r="BO34" s="18">
        <f t="shared" si="17"/>
        <v>1.090050001756502</v>
      </c>
      <c r="BQ34" s="28">
        <f t="shared" ca="1" si="5"/>
        <v>-5</v>
      </c>
    </row>
    <row r="35" spans="1:69" x14ac:dyDescent="0.3">
      <c r="A35" s="37"/>
      <c r="B35" s="10"/>
      <c r="C35" s="10"/>
      <c r="D35" s="10"/>
      <c r="E35" s="10"/>
      <c r="F35" s="10"/>
      <c r="G35" s="10"/>
      <c r="H35" s="10"/>
      <c r="I35" s="10"/>
      <c r="J35" s="10"/>
      <c r="K35" s="37"/>
      <c r="L35" s="16"/>
      <c r="M35" s="16"/>
      <c r="N35" s="16"/>
      <c r="O35" s="16"/>
      <c r="P35" s="16"/>
      <c r="Q35" s="16"/>
      <c r="R35" s="16"/>
      <c r="S35" s="16"/>
      <c r="U35" s="37"/>
      <c r="V35" s="35"/>
      <c r="W35" s="35"/>
      <c r="X35" s="35"/>
      <c r="Y35" s="38"/>
      <c r="Z35" s="38"/>
      <c r="AA35" s="38"/>
      <c r="AB35" s="38"/>
      <c r="AC35" s="38"/>
      <c r="AY35" s="108" t="str">
        <f ca="1">H$8</f>
        <v>Dexamethasone (17)</v>
      </c>
      <c r="AZ35" s="32">
        <f ca="1">$R$8</f>
        <v>30</v>
      </c>
      <c r="BA35" s="18">
        <f>$AV$8</f>
        <v>1.0267366264606894</v>
      </c>
      <c r="BB35" s="46"/>
      <c r="BC35" s="10" t="str">
        <f ca="1">H$20</f>
        <v>Maneb (38)</v>
      </c>
      <c r="BD35" s="32">
        <f t="shared" ca="1" si="0"/>
        <v>30</v>
      </c>
      <c r="BE35" s="18">
        <f>$AV$20</f>
        <v>1.1233777820072086</v>
      </c>
      <c r="BF35" s="46"/>
      <c r="BG35" s="10" t="str">
        <f ca="1">H$32</f>
        <v>Caffeine (18)</v>
      </c>
      <c r="BH35" s="109">
        <f t="shared" ca="1" si="1"/>
        <v>30</v>
      </c>
      <c r="BI35" s="18">
        <f>$AV$32</f>
        <v>1.1362811339976813</v>
      </c>
      <c r="BJ35" s="46"/>
      <c r="BK35" s="40" t="str">
        <f t="shared" ca="1" si="2"/>
        <v>Dexamethasone (17)</v>
      </c>
      <c r="BL35" s="32">
        <f t="shared" ca="1" si="2"/>
        <v>30</v>
      </c>
      <c r="BM35" s="18">
        <f t="shared" si="2"/>
        <v>1.0267366264606894</v>
      </c>
      <c r="BN35" s="18">
        <f t="shared" si="22"/>
        <v>1.1774061165498948</v>
      </c>
      <c r="BO35" s="18">
        <f t="shared" si="17"/>
        <v>1.0700258791292434</v>
      </c>
      <c r="BQ35" s="28">
        <f t="shared" ca="1" si="5"/>
        <v>-4.5228787452803374</v>
      </c>
    </row>
    <row r="36" spans="1:69" x14ac:dyDescent="0.3">
      <c r="AY36" s="108" t="str">
        <f ca="1">I$8</f>
        <v>Dexamethasone (17)</v>
      </c>
      <c r="AZ36" s="32">
        <f ca="1">$S$8</f>
        <v>100</v>
      </c>
      <c r="BA36" s="18">
        <f>$AW$8</f>
        <v>1.0523235152706065</v>
      </c>
      <c r="BB36" s="46"/>
      <c r="BC36" s="10" t="str">
        <f ca="1">I$20</f>
        <v>Maneb (38)</v>
      </c>
      <c r="BD36" s="32">
        <f t="shared" ca="1" si="0"/>
        <v>100</v>
      </c>
      <c r="BE36" s="36">
        <f>$AW$20</f>
        <v>1.0462250347936766</v>
      </c>
      <c r="BF36" s="46"/>
      <c r="BG36" s="10" t="str">
        <f ca="1">I$32</f>
        <v>Caffeine (18)</v>
      </c>
      <c r="BH36" s="109">
        <f t="shared" ca="1" si="1"/>
        <v>100</v>
      </c>
      <c r="BI36" s="18">
        <f>$AW$32</f>
        <v>1.0427649683244142</v>
      </c>
      <c r="BJ36" s="46"/>
      <c r="BK36" s="108" t="str">
        <f t="shared" ca="1" si="2"/>
        <v>Dexamethasone (17)</v>
      </c>
      <c r="BL36" s="32">
        <f t="shared" ca="1" si="2"/>
        <v>100</v>
      </c>
      <c r="BM36" s="18">
        <f t="shared" si="2"/>
        <v>1.0523235152706065</v>
      </c>
      <c r="BN36" s="18">
        <f t="shared" si="22"/>
        <v>1.1205229162453758</v>
      </c>
      <c r="BO36" s="18">
        <f t="shared" si="17"/>
        <v>1.0100237713268616</v>
      </c>
      <c r="BQ36" s="45">
        <f t="shared" ca="1" si="5"/>
        <v>-4</v>
      </c>
    </row>
    <row r="37" spans="1:69" x14ac:dyDescent="0.3">
      <c r="B37" s="39" t="str">
        <f t="shared" ref="B37:I37" si="23">B4</f>
        <v>DMSO</v>
      </c>
      <c r="C37" s="39" t="str">
        <f t="shared" ca="1" si="23"/>
        <v>6-PPD</v>
      </c>
      <c r="D37" s="39" t="str">
        <f t="shared" ca="1" si="23"/>
        <v>6-PPD</v>
      </c>
      <c r="E37" s="39" t="str">
        <f t="shared" ca="1" si="23"/>
        <v>6-PPD</v>
      </c>
      <c r="F37" s="39" t="str">
        <f t="shared" ca="1" si="23"/>
        <v>6-PPD</v>
      </c>
      <c r="G37" s="39" t="str">
        <f t="shared" ca="1" si="23"/>
        <v>6-PPD</v>
      </c>
      <c r="H37" s="39" t="str">
        <f t="shared" ca="1" si="23"/>
        <v>6-PPD</v>
      </c>
      <c r="I37" s="39" t="str">
        <f t="shared" ca="1" si="23"/>
        <v>6-PPD</v>
      </c>
      <c r="J37" s="39" t="str">
        <f t="shared" ref="J37:Q37" si="24">B5</f>
        <v>DMSO</v>
      </c>
      <c r="K37" s="39" t="str">
        <f t="shared" ca="1" si="24"/>
        <v>6-PPD Quinone</v>
      </c>
      <c r="L37" s="39" t="str">
        <f t="shared" ca="1" si="24"/>
        <v>6-PPD Quinone</v>
      </c>
      <c r="M37" s="39" t="str">
        <f t="shared" ca="1" si="24"/>
        <v>6-PPD Quinone</v>
      </c>
      <c r="N37" s="39" t="str">
        <f t="shared" ca="1" si="24"/>
        <v>6-PPD Quinone</v>
      </c>
      <c r="O37" s="39" t="str">
        <f t="shared" ca="1" si="24"/>
        <v>6-PPD Quinone</v>
      </c>
      <c r="P37" s="39" t="str">
        <f t="shared" ca="1" si="24"/>
        <v>6-PPD Quinone</v>
      </c>
      <c r="Q37" s="39" t="str">
        <f t="shared" ca="1" si="24"/>
        <v>6-PPD Quinone</v>
      </c>
      <c r="R37" s="39" t="str">
        <f t="shared" ref="R37:Y37" si="25">B6</f>
        <v>DMSO</v>
      </c>
      <c r="S37" s="39" t="str">
        <f t="shared" ca="1" si="25"/>
        <v>5,5'-Diphenylhydantoin (4)</v>
      </c>
      <c r="T37" s="39" t="str">
        <f t="shared" ca="1" si="25"/>
        <v>5,5'-Diphenylhydantoin (4)</v>
      </c>
      <c r="U37" s="39" t="str">
        <f t="shared" ca="1" si="25"/>
        <v>5,5'-Diphenylhydantoin (4)</v>
      </c>
      <c r="V37" s="39" t="str">
        <f t="shared" ca="1" si="25"/>
        <v>5,5'-Diphenylhydantoin (4)</v>
      </c>
      <c r="W37" s="39" t="str">
        <f t="shared" ca="1" si="25"/>
        <v>5,5'-Diphenylhydantoin (4)</v>
      </c>
      <c r="X37" s="39" t="str">
        <f t="shared" ca="1" si="25"/>
        <v>5,5'-Diphenylhydantoin (4)</v>
      </c>
      <c r="Y37" s="39" t="str">
        <f t="shared" ca="1" si="25"/>
        <v>5,5'-Diphenylhydantoin (4)</v>
      </c>
      <c r="Z37" s="39" t="str">
        <f t="shared" ref="Z37:AG37" si="26">B7</f>
        <v>PICRO</v>
      </c>
      <c r="AA37" s="39" t="str">
        <f t="shared" ca="1" si="26"/>
        <v>Caffeine (18)</v>
      </c>
      <c r="AB37" s="39" t="str">
        <f t="shared" ca="1" si="26"/>
        <v>Caffeine (18)</v>
      </c>
      <c r="AC37" s="39" t="str">
        <f t="shared" ca="1" si="26"/>
        <v>Caffeine (18)</v>
      </c>
      <c r="AD37" s="39" t="str">
        <f t="shared" ca="1" si="26"/>
        <v>Caffeine (18)</v>
      </c>
      <c r="AE37" s="39" t="str">
        <f t="shared" ca="1" si="26"/>
        <v>Caffeine (18)</v>
      </c>
      <c r="AF37" s="39" t="str">
        <f t="shared" ca="1" si="26"/>
        <v>Caffeine (18)</v>
      </c>
      <c r="AG37" s="39" t="str">
        <f t="shared" ca="1" si="26"/>
        <v>Caffeine (18)</v>
      </c>
      <c r="AH37" s="39" t="str">
        <f t="shared" ref="AH37:AO37" si="27">B8</f>
        <v>TTX</v>
      </c>
      <c r="AI37" s="40" t="str">
        <f t="shared" ca="1" si="27"/>
        <v>Dexamethasone (17)</v>
      </c>
      <c r="AJ37" s="41" t="str">
        <f t="shared" ca="1" si="27"/>
        <v>Dexamethasone (17)</v>
      </c>
      <c r="AK37" s="41" t="str">
        <f t="shared" ca="1" si="27"/>
        <v>Dexamethasone (17)</v>
      </c>
      <c r="AL37" s="40" t="str">
        <f t="shared" ca="1" si="27"/>
        <v>Dexamethasone (17)</v>
      </c>
      <c r="AM37" s="41" t="str">
        <f t="shared" ca="1" si="27"/>
        <v>Dexamethasone (17)</v>
      </c>
      <c r="AN37" s="41" t="str">
        <f t="shared" ca="1" si="27"/>
        <v>Dexamethasone (17)</v>
      </c>
      <c r="AO37" s="40" t="str">
        <f t="shared" ca="1" si="27"/>
        <v>Dexamethasone (17)</v>
      </c>
      <c r="AP37" s="39" t="str">
        <f t="shared" ref="AP37:AW37" si="28">B9</f>
        <v>Media</v>
      </c>
      <c r="AQ37" s="40" t="str">
        <f t="shared" ca="1" si="28"/>
        <v>Maneb (38)</v>
      </c>
      <c r="AR37" s="41" t="str">
        <f t="shared" ca="1" si="28"/>
        <v>Maneb (38)</v>
      </c>
      <c r="AS37" s="41" t="str">
        <f t="shared" ca="1" si="28"/>
        <v>Maneb (38)</v>
      </c>
      <c r="AT37" s="40" t="str">
        <f t="shared" ca="1" si="28"/>
        <v>Maneb (38)</v>
      </c>
      <c r="AU37" s="41" t="str">
        <f t="shared" ca="1" si="28"/>
        <v>Maneb (38)</v>
      </c>
      <c r="AV37" s="41" t="str">
        <f t="shared" ca="1" si="28"/>
        <v>Maneb (38)</v>
      </c>
      <c r="AW37" s="40" t="str">
        <f t="shared" ca="1" si="28"/>
        <v>Maneb (38)</v>
      </c>
      <c r="AY37" s="108" t="str">
        <f ca="1">C$9</f>
        <v>Maneb (38)</v>
      </c>
      <c r="AZ37" s="32">
        <f ca="1">$M$9</f>
        <v>9.9999999999999985E-3</v>
      </c>
      <c r="BA37" s="18">
        <f>$AQ$9</f>
        <v>0.99973869598846088</v>
      </c>
      <c r="BB37" s="46"/>
      <c r="BC37" s="10" t="str">
        <f ca="1">C$21</f>
        <v>Caffeine (18)</v>
      </c>
      <c r="BD37" s="32">
        <f t="shared" ca="1" si="0"/>
        <v>9.9999999999999985E-3</v>
      </c>
      <c r="BE37" s="18">
        <f>$AQ$21</f>
        <v>1.0844445501802136</v>
      </c>
      <c r="BF37" s="46"/>
      <c r="BG37" s="10" t="str">
        <f ca="1">C$33</f>
        <v>Dexamethasone (17)</v>
      </c>
      <c r="BH37" s="109">
        <f t="shared" ca="1" si="1"/>
        <v>9.9999999999999985E-3</v>
      </c>
      <c r="BI37" s="18">
        <f>$AQ$33</f>
        <v>1.0001873602117171</v>
      </c>
      <c r="BJ37" s="46"/>
      <c r="BK37" s="108" t="str">
        <f t="shared" ca="1" si="2"/>
        <v>Maneb (38)</v>
      </c>
      <c r="BL37" s="32">
        <f t="shared" ca="1" si="2"/>
        <v>9.9999999999999985E-3</v>
      </c>
      <c r="BM37" s="18">
        <f t="shared" si="2"/>
        <v>0.99973869598846088</v>
      </c>
      <c r="BN37" s="18">
        <f t="shared" si="22"/>
        <v>1.222263194832693</v>
      </c>
      <c r="BO37" s="18">
        <f t="shared" ref="BO37:BO43" si="29">BI23</f>
        <v>1.0718526411934846</v>
      </c>
      <c r="BQ37" s="28">
        <f t="shared" ca="1" si="5"/>
        <v>-8</v>
      </c>
    </row>
    <row r="38" spans="1:69" x14ac:dyDescent="0.3">
      <c r="B38" s="16" t="str">
        <f t="shared" ref="B38:I38" si="30">L4</f>
        <v>Control</v>
      </c>
      <c r="C38" s="32">
        <f t="shared" ca="1" si="30"/>
        <v>0.03</v>
      </c>
      <c r="D38" s="32">
        <f t="shared" ca="1" si="30"/>
        <v>0.1</v>
      </c>
      <c r="E38" s="32">
        <f t="shared" ca="1" si="30"/>
        <v>0.3</v>
      </c>
      <c r="F38" s="32">
        <f t="shared" ca="1" si="30"/>
        <v>1</v>
      </c>
      <c r="G38" s="32">
        <f t="shared" ca="1" si="30"/>
        <v>3</v>
      </c>
      <c r="H38" s="32">
        <f t="shared" ca="1" si="30"/>
        <v>10</v>
      </c>
      <c r="I38" s="32">
        <f t="shared" ca="1" si="30"/>
        <v>30</v>
      </c>
      <c r="J38" s="16" t="str">
        <f t="shared" ref="J38:Q38" si="31">L5</f>
        <v>Control</v>
      </c>
      <c r="K38" s="32">
        <f t="shared" ca="1" si="31"/>
        <v>8.8812923118171475E-3</v>
      </c>
      <c r="L38" s="32">
        <f t="shared" ca="1" si="31"/>
        <v>2.960430770605716E-2</v>
      </c>
      <c r="M38" s="32">
        <f t="shared" ca="1" si="31"/>
        <v>8.8812923118171488E-2</v>
      </c>
      <c r="N38" s="32">
        <f t="shared" ca="1" si="31"/>
        <v>0.29604307706057159</v>
      </c>
      <c r="O38" s="32">
        <f t="shared" ca="1" si="31"/>
        <v>0.88812923118171472</v>
      </c>
      <c r="P38" s="32">
        <f t="shared" ca="1" si="31"/>
        <v>2.9604307706057158</v>
      </c>
      <c r="Q38" s="32">
        <f t="shared" ca="1" si="31"/>
        <v>8.8812923118171465</v>
      </c>
      <c r="R38" s="16" t="str">
        <f t="shared" ref="R38:Y38" si="32">L6</f>
        <v>Control</v>
      </c>
      <c r="S38" s="32">
        <f t="shared" ca="1" si="32"/>
        <v>1</v>
      </c>
      <c r="T38" s="32">
        <f t="shared" ca="1" si="32"/>
        <v>3</v>
      </c>
      <c r="U38" s="32">
        <f t="shared" ca="1" si="32"/>
        <v>10</v>
      </c>
      <c r="V38" s="32">
        <f t="shared" ca="1" si="32"/>
        <v>30</v>
      </c>
      <c r="W38" s="32">
        <f t="shared" ca="1" si="32"/>
        <v>100</v>
      </c>
      <c r="X38" s="32">
        <f t="shared" ca="1" si="32"/>
        <v>300</v>
      </c>
      <c r="Y38" s="32">
        <f t="shared" ca="1" si="32"/>
        <v>1000</v>
      </c>
      <c r="Z38" s="16">
        <f t="shared" ref="Z38:AG38" si="33">L7</f>
        <v>1</v>
      </c>
      <c r="AA38" s="32">
        <f t="shared" ca="1" si="33"/>
        <v>0.1</v>
      </c>
      <c r="AB38" s="32">
        <f t="shared" ca="1" si="33"/>
        <v>0.3</v>
      </c>
      <c r="AC38" s="32">
        <f t="shared" ca="1" si="33"/>
        <v>1</v>
      </c>
      <c r="AD38" s="32">
        <f t="shared" ca="1" si="33"/>
        <v>3</v>
      </c>
      <c r="AE38" s="32">
        <f t="shared" ca="1" si="33"/>
        <v>10</v>
      </c>
      <c r="AF38" s="32">
        <f t="shared" ca="1" si="33"/>
        <v>30</v>
      </c>
      <c r="AG38" s="32">
        <f t="shared" ca="1" si="33"/>
        <v>100</v>
      </c>
      <c r="AH38" s="16">
        <f t="shared" ref="AH38:AO38" si="34">L8</f>
        <v>25</v>
      </c>
      <c r="AI38" s="32">
        <f t="shared" ca="1" si="34"/>
        <v>0.1</v>
      </c>
      <c r="AJ38" s="32">
        <f t="shared" ca="1" si="34"/>
        <v>0.3</v>
      </c>
      <c r="AK38" s="32">
        <f t="shared" ca="1" si="34"/>
        <v>1</v>
      </c>
      <c r="AL38" s="32">
        <f t="shared" ca="1" si="34"/>
        <v>3</v>
      </c>
      <c r="AM38" s="32">
        <f t="shared" ca="1" si="34"/>
        <v>10</v>
      </c>
      <c r="AN38" s="32">
        <f t="shared" ca="1" si="34"/>
        <v>30</v>
      </c>
      <c r="AO38" s="32">
        <f t="shared" ca="1" si="34"/>
        <v>100</v>
      </c>
      <c r="AP38" s="16">
        <f t="shared" ref="AP38:AW38" si="35">L9</f>
        <v>0</v>
      </c>
      <c r="AQ38" s="32">
        <f t="shared" ca="1" si="35"/>
        <v>9.9999999999999985E-3</v>
      </c>
      <c r="AR38" s="32">
        <f t="shared" ca="1" si="35"/>
        <v>0.03</v>
      </c>
      <c r="AS38" s="32">
        <f t="shared" ca="1" si="35"/>
        <v>0.1</v>
      </c>
      <c r="AT38" s="32">
        <f t="shared" ca="1" si="35"/>
        <v>0.3</v>
      </c>
      <c r="AU38" s="32">
        <f t="shared" ca="1" si="35"/>
        <v>1</v>
      </c>
      <c r="AV38" s="32">
        <f t="shared" ca="1" si="35"/>
        <v>3</v>
      </c>
      <c r="AW38" s="32">
        <f t="shared" ca="1" si="35"/>
        <v>10</v>
      </c>
      <c r="AY38" s="39" t="str">
        <f ca="1">D$9</f>
        <v>Maneb (38)</v>
      </c>
      <c r="AZ38" s="32">
        <f ca="1">$N$9</f>
        <v>0.03</v>
      </c>
      <c r="BA38" s="18">
        <f>$AR$9</f>
        <v>1.0674686957794177</v>
      </c>
      <c r="BB38" s="46"/>
      <c r="BC38" s="10" t="str">
        <f ca="1">D$21</f>
        <v>Caffeine (18)</v>
      </c>
      <c r="BD38" s="32">
        <f t="shared" ca="1" si="0"/>
        <v>0.03</v>
      </c>
      <c r="BE38" s="18">
        <f>$AR$21</f>
        <v>1.1450747617971382</v>
      </c>
      <c r="BF38" s="46"/>
      <c r="BG38" s="10" t="str">
        <f ca="1">D$33</f>
        <v>Dexamethasone (17)</v>
      </c>
      <c r="BH38" s="109">
        <f t="shared" ca="1" si="1"/>
        <v>0.03</v>
      </c>
      <c r="BI38" s="18">
        <f>$AR$33</f>
        <v>0.90424722179936057</v>
      </c>
      <c r="BJ38" s="46"/>
      <c r="BK38" s="40" t="str">
        <f t="shared" ca="1" si="2"/>
        <v>Maneb (38)</v>
      </c>
      <c r="BL38" s="32">
        <f t="shared" ca="1" si="2"/>
        <v>0.03</v>
      </c>
      <c r="BM38" s="18">
        <f t="shared" si="2"/>
        <v>1.0674686957794177</v>
      </c>
      <c r="BN38" s="18">
        <f t="shared" si="22"/>
        <v>1.2047057703974211</v>
      </c>
      <c r="BO38" s="18">
        <f t="shared" si="29"/>
        <v>1.0936332658055903</v>
      </c>
      <c r="BQ38" s="28">
        <f t="shared" ca="1" si="5"/>
        <v>-7.5228787452803374</v>
      </c>
    </row>
    <row r="39" spans="1:69" x14ac:dyDescent="0.3">
      <c r="A39" s="24"/>
      <c r="B39" s="18">
        <f t="shared" ref="B39:I39" si="36">AP4</f>
        <v>0.95975918222296552</v>
      </c>
      <c r="C39" s="18">
        <f t="shared" si="36"/>
        <v>1.0532642097121476</v>
      </c>
      <c r="D39" s="18">
        <f t="shared" si="36"/>
        <v>1.0862825846102391</v>
      </c>
      <c r="E39" s="18">
        <f t="shared" si="36"/>
        <v>0.98465622844241907</v>
      </c>
      <c r="F39" s="18">
        <f t="shared" si="36"/>
        <v>1.0537345569329182</v>
      </c>
      <c r="G39" s="18">
        <f t="shared" si="36"/>
        <v>1.0706984133620421</v>
      </c>
      <c r="H39" s="18">
        <f t="shared" si="36"/>
        <v>1.0211551727742125</v>
      </c>
      <c r="I39" s="18">
        <f t="shared" si="36"/>
        <v>1.0411606078976525</v>
      </c>
      <c r="J39" s="18">
        <f t="shared" ref="J39:Q39" si="37">AP5</f>
        <v>1.020684825553442</v>
      </c>
      <c r="K39" s="18">
        <f t="shared" si="37"/>
        <v>1.1168865104417083</v>
      </c>
      <c r="L39" s="18">
        <f t="shared" si="37"/>
        <v>1.1036227188159793</v>
      </c>
      <c r="M39" s="18">
        <f t="shared" si="37"/>
        <v>1.0714196124338902</v>
      </c>
      <c r="N39" s="18">
        <f t="shared" si="37"/>
        <v>1.0738340615005122</v>
      </c>
      <c r="O39" s="18">
        <f t="shared" si="37"/>
        <v>1.2115517277421244</v>
      </c>
      <c r="P39" s="18">
        <f t="shared" si="37"/>
        <v>1.0683466772581893</v>
      </c>
      <c r="Q39" s="18">
        <f t="shared" si="37"/>
        <v>1.0329765662562451</v>
      </c>
      <c r="R39" s="18">
        <f t="shared" ref="R39:Y39" si="38">AP6</f>
        <v>1.0195559922235926</v>
      </c>
      <c r="S39" s="18">
        <f t="shared" si="38"/>
        <v>1.0915818299642537</v>
      </c>
      <c r="T39" s="18">
        <f t="shared" si="38"/>
        <v>1.1612872880824467</v>
      </c>
      <c r="U39" s="18">
        <f t="shared" si="38"/>
        <v>1.0411919643790373</v>
      </c>
      <c r="V39" s="18">
        <f t="shared" si="38"/>
        <v>1.0460835754750508</v>
      </c>
      <c r="W39" s="18">
        <f t="shared" si="38"/>
        <v>1.0243221773940674</v>
      </c>
      <c r="X39" s="18">
        <f t="shared" si="38"/>
        <v>0.77428559483245185</v>
      </c>
      <c r="Y39" s="18">
        <f t="shared" si="38"/>
        <v>0.6766728682818739</v>
      </c>
      <c r="Z39" s="36">
        <f t="shared" ref="Z39:AG39" si="39">AP7</f>
        <v>1.0196187051863621</v>
      </c>
      <c r="AA39" s="36">
        <f t="shared" si="39"/>
        <v>1.0906411355227126</v>
      </c>
      <c r="AB39" s="36">
        <f t="shared" si="39"/>
        <v>1.1022743901164371</v>
      </c>
      <c r="AC39" s="36">
        <f t="shared" si="39"/>
        <v>1.016357631122353</v>
      </c>
      <c r="AD39" s="36">
        <f t="shared" si="39"/>
        <v>1.0196187051863621</v>
      </c>
      <c r="AE39" s="36">
        <f t="shared" si="39"/>
        <v>1.0221272236971382</v>
      </c>
      <c r="AF39" s="36">
        <f t="shared" si="39"/>
        <v>1.0330392792190146</v>
      </c>
      <c r="AG39" s="36">
        <f t="shared" si="39"/>
        <v>1.0170788301942011</v>
      </c>
      <c r="AH39" s="18">
        <f t="shared" ref="AH39:AO39" si="40">AP8</f>
        <v>0.99020632564751143</v>
      </c>
      <c r="AI39" s="18">
        <f t="shared" si="40"/>
        <v>0.99465894600413907</v>
      </c>
      <c r="AJ39" s="18">
        <f t="shared" si="40"/>
        <v>1.0817672512908418</v>
      </c>
      <c r="AK39" s="18">
        <f t="shared" si="40"/>
        <v>1.0602253485795514</v>
      </c>
      <c r="AL39" s="18">
        <f t="shared" si="40"/>
        <v>1.0366452745782553</v>
      </c>
      <c r="AM39" s="18">
        <f t="shared" si="40"/>
        <v>1.0550828856324603</v>
      </c>
      <c r="AN39" s="18">
        <f t="shared" si="40"/>
        <v>1.0267366264606894</v>
      </c>
      <c r="AO39" s="18">
        <f t="shared" si="40"/>
        <v>1.0523235152706065</v>
      </c>
      <c r="AP39" s="18">
        <f t="shared" ref="AP39:AW39" si="41">AP9</f>
        <v>-1.2856157367727909E-3</v>
      </c>
      <c r="AQ39" s="18">
        <f t="shared" si="41"/>
        <v>0.99973869598846088</v>
      </c>
      <c r="AR39" s="18">
        <f t="shared" si="41"/>
        <v>1.0674686957794177</v>
      </c>
      <c r="AS39" s="18">
        <f t="shared" si="41"/>
        <v>0.98261805715241346</v>
      </c>
      <c r="AT39" s="18">
        <f t="shared" si="41"/>
        <v>1.0249179505403767</v>
      </c>
      <c r="AU39" s="18">
        <f t="shared" si="41"/>
        <v>0.95003867299370781</v>
      </c>
      <c r="AV39" s="18">
        <f t="shared" si="41"/>
        <v>0.99284027008382636</v>
      </c>
      <c r="AW39" s="18">
        <f t="shared" si="41"/>
        <v>0.90554382590881544</v>
      </c>
      <c r="AY39" s="39" t="str">
        <f ca="1">E$9</f>
        <v>Maneb (38)</v>
      </c>
      <c r="AZ39" s="32">
        <f ca="1">$O$9</f>
        <v>0.1</v>
      </c>
      <c r="BA39" s="18">
        <f>$AS$9</f>
        <v>0.98261805715241346</v>
      </c>
      <c r="BB39" s="46"/>
      <c r="BC39" s="10" t="str">
        <f ca="1">E$21</f>
        <v>Caffeine (18)</v>
      </c>
      <c r="BD39" s="32">
        <f t="shared" ca="1" si="0"/>
        <v>0.1</v>
      </c>
      <c r="BE39" s="18">
        <f>$AS$21</f>
        <v>1.0843018068921217</v>
      </c>
      <c r="BF39" s="46"/>
      <c r="BG39" s="10" t="str">
        <f ca="1">E$33</f>
        <v>Dexamethasone (17)</v>
      </c>
      <c r="BH39" s="32">
        <f t="shared" ca="1" si="1"/>
        <v>0.1</v>
      </c>
      <c r="BI39" s="36">
        <f>$AS$33</f>
        <v>1.0130098247011019</v>
      </c>
      <c r="BJ39" s="46"/>
      <c r="BK39" s="108" t="str">
        <f t="shared" ca="1" si="2"/>
        <v>Maneb (38)</v>
      </c>
      <c r="BL39" s="32">
        <f t="shared" ca="1" si="2"/>
        <v>0.1</v>
      </c>
      <c r="BM39" s="18">
        <f t="shared" si="2"/>
        <v>0.98261805715241346</v>
      </c>
      <c r="BN39" s="18">
        <f t="shared" si="22"/>
        <v>1.1298726016153784</v>
      </c>
      <c r="BO39" s="18">
        <f t="shared" si="29"/>
        <v>1.0768059767907536</v>
      </c>
      <c r="BQ39" s="28">
        <f t="shared" ca="1" si="5"/>
        <v>-7</v>
      </c>
    </row>
    <row r="40" spans="1:69" x14ac:dyDescent="0.3">
      <c r="A40" s="24"/>
      <c r="AY40" s="39" t="str">
        <f ca="1">F$9</f>
        <v>Maneb (38)</v>
      </c>
      <c r="AZ40" s="32">
        <f ca="1">$P$9</f>
        <v>0.3</v>
      </c>
      <c r="BA40" s="18">
        <f>$AT$9</f>
        <v>1.0249179505403767</v>
      </c>
      <c r="BB40" s="46"/>
      <c r="BC40" s="10" t="str">
        <f ca="1">F$21</f>
        <v>Caffeine (18)</v>
      </c>
      <c r="BD40" s="32">
        <f t="shared" ca="1" si="0"/>
        <v>0.3</v>
      </c>
      <c r="BE40" s="18">
        <f>$AT$21</f>
        <v>1.124484042489919</v>
      </c>
      <c r="BF40" s="46"/>
      <c r="BG40" s="10" t="str">
        <f ca="1">F$33</f>
        <v>Dexamethasone (17)</v>
      </c>
      <c r="BH40" s="32">
        <f t="shared" ca="1" si="1"/>
        <v>0.3</v>
      </c>
      <c r="BI40" s="36">
        <f>$AT$33</f>
        <v>1.0725201119477266</v>
      </c>
      <c r="BJ40" s="46"/>
      <c r="BK40" s="108" t="str">
        <f t="shared" ca="1" si="2"/>
        <v>Maneb (38)</v>
      </c>
      <c r="BL40" s="32">
        <f t="shared" ca="1" si="2"/>
        <v>0.3</v>
      </c>
      <c r="BM40" s="18">
        <f t="shared" si="2"/>
        <v>1.0249179505403767</v>
      </c>
      <c r="BN40" s="18">
        <f t="shared" si="22"/>
        <v>1.1535323016165677</v>
      </c>
      <c r="BO40" s="18">
        <f t="shared" si="29"/>
        <v>1.0477183039216833</v>
      </c>
      <c r="BQ40" s="28">
        <f t="shared" ca="1" si="5"/>
        <v>-6.5228787452803374</v>
      </c>
    </row>
    <row r="41" spans="1:69" x14ac:dyDescent="0.3">
      <c r="A41" s="24"/>
      <c r="B41" s="10" t="str">
        <f t="shared" ref="B41:I41" si="42">B16</f>
        <v>DMSO</v>
      </c>
      <c r="C41" s="10" t="str">
        <f t="shared" ca="1" si="42"/>
        <v>6-PPD Quinone</v>
      </c>
      <c r="D41" s="10" t="str">
        <f t="shared" ca="1" si="42"/>
        <v>6-PPD Quinone</v>
      </c>
      <c r="E41" s="10" t="str">
        <f t="shared" ca="1" si="42"/>
        <v>6-PPD Quinone</v>
      </c>
      <c r="F41" s="10" t="str">
        <f t="shared" ca="1" si="42"/>
        <v>6-PPD Quinone</v>
      </c>
      <c r="G41" s="10" t="str">
        <f t="shared" ca="1" si="42"/>
        <v>6-PPD Quinone</v>
      </c>
      <c r="H41" s="10" t="str">
        <f t="shared" ca="1" si="42"/>
        <v>6-PPD Quinone</v>
      </c>
      <c r="I41" s="10" t="str">
        <f t="shared" ca="1" si="42"/>
        <v>6-PPD Quinone</v>
      </c>
      <c r="J41" s="10" t="str">
        <f t="shared" ref="J41:Q41" si="43">B17</f>
        <v>DMSO</v>
      </c>
      <c r="K41" s="10" t="str">
        <f t="shared" ca="1" si="43"/>
        <v>5,5'-Diphenylhydantoin (4)</v>
      </c>
      <c r="L41" s="10" t="str">
        <f t="shared" ca="1" si="43"/>
        <v>5,5'-Diphenylhydantoin (4)</v>
      </c>
      <c r="M41" s="10" t="str">
        <f t="shared" ca="1" si="43"/>
        <v>5,5'-Diphenylhydantoin (4)</v>
      </c>
      <c r="N41" s="10" t="str">
        <f t="shared" ca="1" si="43"/>
        <v>5,5'-Diphenylhydantoin (4)</v>
      </c>
      <c r="O41" s="10" t="str">
        <f t="shared" ca="1" si="43"/>
        <v>5,5'-Diphenylhydantoin (4)</v>
      </c>
      <c r="P41" s="10" t="str">
        <f t="shared" ca="1" si="43"/>
        <v>5,5'-Diphenylhydantoin (4)</v>
      </c>
      <c r="Q41" s="10" t="str">
        <f t="shared" ca="1" si="43"/>
        <v>5,5'-Diphenylhydantoin (4)</v>
      </c>
      <c r="R41" s="10" t="str">
        <f t="shared" ref="R41:Y41" si="44">B18</f>
        <v>DMSO</v>
      </c>
      <c r="S41" s="10" t="str">
        <f t="shared" ca="1" si="44"/>
        <v>6-PPD</v>
      </c>
      <c r="T41" s="10" t="str">
        <f t="shared" ca="1" si="44"/>
        <v>6-PPD</v>
      </c>
      <c r="U41" s="10" t="str">
        <f t="shared" ca="1" si="44"/>
        <v>6-PPD</v>
      </c>
      <c r="V41" s="10" t="str">
        <f t="shared" ca="1" si="44"/>
        <v>6-PPD</v>
      </c>
      <c r="W41" s="10" t="str">
        <f t="shared" ca="1" si="44"/>
        <v>6-PPD</v>
      </c>
      <c r="X41" s="10" t="str">
        <f t="shared" ca="1" si="44"/>
        <v>6-PPD</v>
      </c>
      <c r="Y41" s="10" t="str">
        <f t="shared" ca="1" si="44"/>
        <v>6-PPD</v>
      </c>
      <c r="Z41" s="10" t="str">
        <f t="shared" ref="Z41:AG41" si="45">B19</f>
        <v>PICRO</v>
      </c>
      <c r="AA41" s="10" t="str">
        <f t="shared" ca="1" si="45"/>
        <v>Dexamethasone (17)</v>
      </c>
      <c r="AB41" s="10" t="str">
        <f t="shared" ca="1" si="45"/>
        <v>Dexamethasone (17)</v>
      </c>
      <c r="AC41" s="10" t="str">
        <f t="shared" ca="1" si="45"/>
        <v>Dexamethasone (17)</v>
      </c>
      <c r="AD41" s="10" t="str">
        <f t="shared" ca="1" si="45"/>
        <v>Dexamethasone (17)</v>
      </c>
      <c r="AE41" s="10" t="str">
        <f t="shared" ca="1" si="45"/>
        <v>Dexamethasone (17)</v>
      </c>
      <c r="AF41" s="10" t="str">
        <f t="shared" ca="1" si="45"/>
        <v>Dexamethasone (17)</v>
      </c>
      <c r="AG41" s="10" t="str">
        <f t="shared" ca="1" si="45"/>
        <v>Dexamethasone (17)</v>
      </c>
      <c r="AH41" s="10" t="str">
        <f t="shared" ref="AH41:AO41" si="46">B20</f>
        <v>TTX</v>
      </c>
      <c r="AI41" s="10" t="str">
        <f t="shared" ca="1" si="46"/>
        <v>Maneb (38)</v>
      </c>
      <c r="AJ41" s="10" t="str">
        <f t="shared" ca="1" si="46"/>
        <v>Maneb (38)</v>
      </c>
      <c r="AK41" s="10" t="str">
        <f t="shared" ca="1" si="46"/>
        <v>Maneb (38)</v>
      </c>
      <c r="AL41" s="10" t="str">
        <f t="shared" ca="1" si="46"/>
        <v>Maneb (38)</v>
      </c>
      <c r="AM41" s="10" t="str">
        <f t="shared" ca="1" si="46"/>
        <v>Maneb (38)</v>
      </c>
      <c r="AN41" s="10" t="str">
        <f t="shared" ca="1" si="46"/>
        <v>Maneb (38)</v>
      </c>
      <c r="AO41" s="10" t="str">
        <f t="shared" ca="1" si="46"/>
        <v>Maneb (38)</v>
      </c>
      <c r="AP41" s="10" t="str">
        <f t="shared" ref="AP41:AW41" si="47">B21</f>
        <v>Media</v>
      </c>
      <c r="AQ41" s="10" t="str">
        <f t="shared" ca="1" si="47"/>
        <v>Caffeine (18)</v>
      </c>
      <c r="AR41" s="10" t="str">
        <f t="shared" ca="1" si="47"/>
        <v>Caffeine (18)</v>
      </c>
      <c r="AS41" s="10" t="str">
        <f t="shared" ca="1" si="47"/>
        <v>Caffeine (18)</v>
      </c>
      <c r="AT41" s="10" t="str">
        <f t="shared" ca="1" si="47"/>
        <v>Caffeine (18)</v>
      </c>
      <c r="AU41" s="10" t="str">
        <f t="shared" ca="1" si="47"/>
        <v>Caffeine (18)</v>
      </c>
      <c r="AV41" s="10" t="str">
        <f t="shared" ca="1" si="47"/>
        <v>Caffeine (18)</v>
      </c>
      <c r="AW41" s="10" t="str">
        <f t="shared" ca="1" si="47"/>
        <v>Caffeine (18)</v>
      </c>
      <c r="AY41" s="108" t="str">
        <f ca="1">G$9</f>
        <v>Maneb (38)</v>
      </c>
      <c r="AZ41" s="32">
        <f ca="1">$Q$9</f>
        <v>1</v>
      </c>
      <c r="BA41" s="18">
        <f>$AU$9</f>
        <v>0.95003867299370781</v>
      </c>
      <c r="BB41" s="46"/>
      <c r="BC41" s="10" t="str">
        <f ca="1">G$21</f>
        <v>Caffeine (18)</v>
      </c>
      <c r="BD41" s="32">
        <f t="shared" ca="1" si="0"/>
        <v>1</v>
      </c>
      <c r="BE41" s="18">
        <f>$AU$21</f>
        <v>1.120844088643582</v>
      </c>
      <c r="BF41" s="46"/>
      <c r="BG41" s="10" t="str">
        <f ca="1">G$33</f>
        <v>Dexamethasone (17)</v>
      </c>
      <c r="BH41" s="32">
        <f t="shared" ca="1" si="1"/>
        <v>1</v>
      </c>
      <c r="BI41" s="36">
        <f>$AU$33</f>
        <v>1.090050001756502</v>
      </c>
      <c r="BJ41" s="46"/>
      <c r="BK41" s="40" t="str">
        <f t="shared" ca="1" si="2"/>
        <v>Maneb (38)</v>
      </c>
      <c r="BL41" s="32">
        <f t="shared" ca="1" si="2"/>
        <v>1</v>
      </c>
      <c r="BM41" s="18">
        <f t="shared" si="2"/>
        <v>0.95003867299370781</v>
      </c>
      <c r="BN41" s="18">
        <f t="shared" si="22"/>
        <v>1.0928664041776204</v>
      </c>
      <c r="BO41" s="18">
        <f t="shared" si="29"/>
        <v>1.0652833237701558</v>
      </c>
      <c r="BQ41" s="28">
        <f t="shared" ca="1" si="5"/>
        <v>-6</v>
      </c>
    </row>
    <row r="42" spans="1:69" x14ac:dyDescent="0.3">
      <c r="A42" s="24"/>
      <c r="B42" s="16" t="str">
        <f t="shared" ref="B42:I42" si="48">L16</f>
        <v>Control</v>
      </c>
      <c r="C42" s="32">
        <f t="shared" ca="1" si="48"/>
        <v>8.8812923118171475E-3</v>
      </c>
      <c r="D42" s="32">
        <f t="shared" ca="1" si="48"/>
        <v>2.960430770605716E-2</v>
      </c>
      <c r="E42" s="32">
        <f t="shared" ca="1" si="48"/>
        <v>8.8812923118171488E-2</v>
      </c>
      <c r="F42" s="32">
        <f t="shared" ca="1" si="48"/>
        <v>0.29604307706057159</v>
      </c>
      <c r="G42" s="32">
        <f t="shared" ca="1" si="48"/>
        <v>0.88812923118171472</v>
      </c>
      <c r="H42" s="32">
        <f t="shared" ca="1" si="48"/>
        <v>2.9604307706057158</v>
      </c>
      <c r="I42" s="32">
        <f t="shared" ca="1" si="48"/>
        <v>8.8812923118171465</v>
      </c>
      <c r="J42" s="16" t="str">
        <f t="shared" ref="J42:Q42" si="49">L17</f>
        <v>Control</v>
      </c>
      <c r="K42" s="32">
        <f t="shared" ca="1" si="49"/>
        <v>1</v>
      </c>
      <c r="L42" s="32">
        <f t="shared" ca="1" si="49"/>
        <v>3</v>
      </c>
      <c r="M42" s="32">
        <f t="shared" ca="1" si="49"/>
        <v>10</v>
      </c>
      <c r="N42" s="32">
        <f t="shared" ca="1" si="49"/>
        <v>30</v>
      </c>
      <c r="O42" s="32">
        <f t="shared" ca="1" si="49"/>
        <v>100</v>
      </c>
      <c r="P42" s="32">
        <f t="shared" ca="1" si="49"/>
        <v>300</v>
      </c>
      <c r="Q42" s="32">
        <f t="shared" ca="1" si="49"/>
        <v>1000</v>
      </c>
      <c r="R42" s="16" t="str">
        <f t="shared" ref="R42:Y42" si="50">L18</f>
        <v>Control</v>
      </c>
      <c r="S42" s="32">
        <f t="shared" ca="1" si="50"/>
        <v>0.03</v>
      </c>
      <c r="T42" s="32">
        <f t="shared" ca="1" si="50"/>
        <v>0.1</v>
      </c>
      <c r="U42" s="32">
        <f t="shared" ca="1" si="50"/>
        <v>0.3</v>
      </c>
      <c r="V42" s="32">
        <f t="shared" ca="1" si="50"/>
        <v>1</v>
      </c>
      <c r="W42" s="32">
        <f t="shared" ca="1" si="50"/>
        <v>3</v>
      </c>
      <c r="X42" s="32">
        <f t="shared" ca="1" si="50"/>
        <v>10</v>
      </c>
      <c r="Y42" s="32">
        <f t="shared" ca="1" si="50"/>
        <v>30</v>
      </c>
      <c r="Z42" s="16">
        <f t="shared" ref="Z42:AG42" si="51">L19</f>
        <v>1</v>
      </c>
      <c r="AA42" s="32">
        <f t="shared" ca="1" si="51"/>
        <v>0.1</v>
      </c>
      <c r="AB42" s="32">
        <f t="shared" ca="1" si="51"/>
        <v>0.3</v>
      </c>
      <c r="AC42" s="32">
        <f t="shared" ca="1" si="51"/>
        <v>1</v>
      </c>
      <c r="AD42" s="32">
        <f t="shared" ca="1" si="51"/>
        <v>3</v>
      </c>
      <c r="AE42" s="32">
        <f t="shared" ca="1" si="51"/>
        <v>10</v>
      </c>
      <c r="AF42" s="32">
        <f t="shared" ca="1" si="51"/>
        <v>30</v>
      </c>
      <c r="AG42" s="32">
        <f t="shared" ca="1" si="51"/>
        <v>100</v>
      </c>
      <c r="AH42" s="16">
        <f t="shared" ref="AH42:AO42" si="52">L20</f>
        <v>25</v>
      </c>
      <c r="AI42" s="32">
        <f t="shared" ca="1" si="52"/>
        <v>9.9999999999999985E-3</v>
      </c>
      <c r="AJ42" s="32">
        <f t="shared" ca="1" si="52"/>
        <v>0.03</v>
      </c>
      <c r="AK42" s="32">
        <f t="shared" ca="1" si="52"/>
        <v>0.1</v>
      </c>
      <c r="AL42" s="32">
        <f t="shared" ca="1" si="52"/>
        <v>0.3</v>
      </c>
      <c r="AM42" s="32">
        <f t="shared" ca="1" si="52"/>
        <v>1</v>
      </c>
      <c r="AN42" s="32">
        <f t="shared" ca="1" si="52"/>
        <v>3</v>
      </c>
      <c r="AO42" s="32">
        <f t="shared" ca="1" si="52"/>
        <v>10</v>
      </c>
      <c r="AP42" s="16">
        <f t="shared" ref="AP42:AW42" si="53">L21</f>
        <v>0</v>
      </c>
      <c r="AQ42" s="32">
        <f t="shared" ca="1" si="53"/>
        <v>0.1</v>
      </c>
      <c r="AR42" s="32">
        <f t="shared" ca="1" si="53"/>
        <v>0.3</v>
      </c>
      <c r="AS42" s="32">
        <f t="shared" ca="1" si="53"/>
        <v>1</v>
      </c>
      <c r="AT42" s="32">
        <f t="shared" ca="1" si="53"/>
        <v>3</v>
      </c>
      <c r="AU42" s="32">
        <f t="shared" ca="1" si="53"/>
        <v>10</v>
      </c>
      <c r="AV42" s="32">
        <f t="shared" ca="1" si="53"/>
        <v>30</v>
      </c>
      <c r="AW42" s="32">
        <f t="shared" ca="1" si="53"/>
        <v>100</v>
      </c>
      <c r="AY42" s="108" t="str">
        <f ca="1">H$9</f>
        <v>Maneb (38)</v>
      </c>
      <c r="AZ42" s="32">
        <f ca="1">$R$9</f>
        <v>3</v>
      </c>
      <c r="BA42" s="18">
        <f>$AV$9</f>
        <v>0.99284027008382636</v>
      </c>
      <c r="BB42" s="46"/>
      <c r="BC42" s="10" t="str">
        <f ca="1">H$21</f>
        <v>Caffeine (18)</v>
      </c>
      <c r="BD42" s="32">
        <f t="shared" ca="1" si="0"/>
        <v>3</v>
      </c>
      <c r="BE42" s="18">
        <f>$AV$21</f>
        <v>1.1513197806511475</v>
      </c>
      <c r="BF42" s="46"/>
      <c r="BG42" s="10" t="str">
        <f ca="1">H$33</f>
        <v>Dexamethasone (17)</v>
      </c>
      <c r="BH42" s="32">
        <f t="shared" ca="1" si="1"/>
        <v>3</v>
      </c>
      <c r="BI42" s="18">
        <f>$AV$33</f>
        <v>1.0700258791292434</v>
      </c>
      <c r="BJ42" s="46"/>
      <c r="BK42" s="39" t="str">
        <f t="shared" ca="1" si="2"/>
        <v>Maneb (38)</v>
      </c>
      <c r="BL42" s="32">
        <f t="shared" ca="1" si="2"/>
        <v>3</v>
      </c>
      <c r="BM42" s="18">
        <f t="shared" si="2"/>
        <v>0.99284027008382636</v>
      </c>
      <c r="BN42" s="18">
        <f t="shared" si="22"/>
        <v>1.1233777820072086</v>
      </c>
      <c r="BO42" s="18">
        <f t="shared" si="29"/>
        <v>1.0902959120343805</v>
      </c>
      <c r="BQ42" s="28">
        <f t="shared" ca="1" si="5"/>
        <v>-5.5228787452803374</v>
      </c>
    </row>
    <row r="43" spans="1:69" x14ac:dyDescent="0.3">
      <c r="A43" s="24"/>
      <c r="B43" s="18">
        <f t="shared" ref="B43:I43" si="54">AP16</f>
        <v>0.86619006268809406</v>
      </c>
      <c r="C43" s="18">
        <f t="shared" si="54"/>
        <v>1.0811257687320828</v>
      </c>
      <c r="D43" s="18">
        <f t="shared" si="54"/>
        <v>1.0958996990495677</v>
      </c>
      <c r="E43" s="18">
        <f t="shared" si="54"/>
        <v>1.1230566096090024</v>
      </c>
      <c r="F43" s="18">
        <f t="shared" si="54"/>
        <v>1.0555033485196332</v>
      </c>
      <c r="G43" s="18">
        <f t="shared" si="54"/>
        <v>1.0757728954286463</v>
      </c>
      <c r="H43" s="18">
        <f t="shared" si="54"/>
        <v>1.1071050471647614</v>
      </c>
      <c r="I43" s="18">
        <f t="shared" si="54"/>
        <v>1.1084254225796093</v>
      </c>
      <c r="J43" s="18">
        <f t="shared" ref="J43:Q43" si="55">AP17</f>
        <v>1.0764509260470816</v>
      </c>
      <c r="K43" s="18">
        <f t="shared" si="55"/>
        <v>1.1308361188099969</v>
      </c>
      <c r="L43" s="18">
        <f t="shared" si="55"/>
        <v>1.1513197806511475</v>
      </c>
      <c r="M43" s="18">
        <f t="shared" si="55"/>
        <v>1.1361533062914104</v>
      </c>
      <c r="N43" s="18">
        <f t="shared" si="55"/>
        <v>1.1191311691864823</v>
      </c>
      <c r="O43" s="18">
        <f t="shared" si="55"/>
        <v>1.0840876919599844</v>
      </c>
      <c r="P43" s="18">
        <f t="shared" si="55"/>
        <v>0.80220538380101591</v>
      </c>
      <c r="Q43" s="18">
        <f t="shared" si="55"/>
        <v>0.70100039254404234</v>
      </c>
      <c r="R43" s="18">
        <f t="shared" ref="R43:Y43" si="56">AP18</f>
        <v>1.0573590112648246</v>
      </c>
      <c r="S43" s="18">
        <f t="shared" si="56"/>
        <v>1.1233777820072086</v>
      </c>
      <c r="T43" s="18">
        <f t="shared" si="56"/>
        <v>1.0322718783827187</v>
      </c>
      <c r="U43" s="18">
        <f t="shared" si="56"/>
        <v>1.013429764354622</v>
      </c>
      <c r="V43" s="18">
        <f t="shared" si="56"/>
        <v>1.0993612237857899</v>
      </c>
      <c r="W43" s="18">
        <f t="shared" si="56"/>
        <v>1.2027430501861609</v>
      </c>
      <c r="X43" s="18">
        <f t="shared" si="56"/>
        <v>1.1514268381172161</v>
      </c>
      <c r="Y43" s="18">
        <f t="shared" si="56"/>
        <v>0.91279574625001492</v>
      </c>
      <c r="Z43" s="18">
        <f t="shared" ref="Z43:AG43" si="57">AP19</f>
        <v>1.0623193405260092</v>
      </c>
      <c r="AA43" s="18">
        <f t="shared" si="57"/>
        <v>1.1139924108151833</v>
      </c>
      <c r="AB43" s="18">
        <f t="shared" si="57"/>
        <v>1.1359391913592731</v>
      </c>
      <c r="AC43" s="18">
        <f t="shared" si="57"/>
        <v>1.1133500660187707</v>
      </c>
      <c r="AD43" s="18">
        <f t="shared" si="57"/>
        <v>1.0865856995015881</v>
      </c>
      <c r="AE43" s="18">
        <f t="shared" si="57"/>
        <v>1.1464665088560315</v>
      </c>
      <c r="AF43" s="18">
        <f t="shared" si="57"/>
        <v>1.1774061165498948</v>
      </c>
      <c r="AG43" s="18">
        <f t="shared" si="57"/>
        <v>1.1205229162453758</v>
      </c>
      <c r="AH43" s="36">
        <f t="shared" ref="AH43:AO43" si="58">AP20</f>
        <v>1.0004758109603056</v>
      </c>
      <c r="AI43" s="36">
        <f t="shared" si="58"/>
        <v>1.222263194832693</v>
      </c>
      <c r="AJ43" s="36">
        <f t="shared" si="58"/>
        <v>1.2047057703974211</v>
      </c>
      <c r="AK43" s="36">
        <f t="shared" si="58"/>
        <v>1.1298726016153784</v>
      </c>
      <c r="AL43" s="36">
        <f t="shared" si="58"/>
        <v>1.1535323016165677</v>
      </c>
      <c r="AM43" s="36">
        <f t="shared" si="58"/>
        <v>1.0928664041776204</v>
      </c>
      <c r="AN43" s="36">
        <f t="shared" si="58"/>
        <v>1.1233777820072086</v>
      </c>
      <c r="AO43" s="36">
        <f t="shared" si="58"/>
        <v>1.0462250347936766</v>
      </c>
      <c r="AP43" s="18">
        <f t="shared" ref="AP43:AW43" si="59">AP21</f>
        <v>-3.9373356965277592E-3</v>
      </c>
      <c r="AQ43" s="18">
        <f t="shared" si="59"/>
        <v>1.0844445501802136</v>
      </c>
      <c r="AR43" s="18">
        <f t="shared" si="59"/>
        <v>1.1450747617971382</v>
      </c>
      <c r="AS43" s="18">
        <f t="shared" si="59"/>
        <v>1.0843018068921217</v>
      </c>
      <c r="AT43" s="18">
        <f t="shared" si="59"/>
        <v>1.124484042489919</v>
      </c>
      <c r="AU43" s="18">
        <f t="shared" si="59"/>
        <v>1.120844088643582</v>
      </c>
      <c r="AV43" s="18">
        <f t="shared" si="59"/>
        <v>1.1513197806511475</v>
      </c>
      <c r="AW43" s="18">
        <f t="shared" si="59"/>
        <v>1.0517206513852047</v>
      </c>
      <c r="AY43" s="39" t="str">
        <f ca="1">I$9</f>
        <v>Maneb (38)</v>
      </c>
      <c r="AZ43" s="32">
        <f ca="1">$S$9</f>
        <v>10</v>
      </c>
      <c r="BA43" s="36">
        <f>$AW$9</f>
        <v>0.90554382590881544</v>
      </c>
      <c r="BB43" s="46"/>
      <c r="BC43" s="10" t="str">
        <f ca="1">I$21</f>
        <v>Caffeine (18)</v>
      </c>
      <c r="BD43" s="32">
        <f t="shared" ca="1" si="0"/>
        <v>10</v>
      </c>
      <c r="BE43" s="18">
        <f>$AW$21</f>
        <v>1.0517206513852047</v>
      </c>
      <c r="BF43" s="46"/>
      <c r="BG43" s="10" t="str">
        <f ca="1">I$33</f>
        <v>Dexamethasone (17)</v>
      </c>
      <c r="BH43" s="32">
        <f t="shared" ca="1" si="1"/>
        <v>10</v>
      </c>
      <c r="BI43" s="18">
        <f>$AW$33</f>
        <v>1.0100237713268616</v>
      </c>
      <c r="BJ43" s="46"/>
      <c r="BK43" s="40" t="str">
        <f t="shared" ca="1" si="2"/>
        <v>Maneb (38)</v>
      </c>
      <c r="BL43" s="32">
        <f t="shared" ca="1" si="2"/>
        <v>10</v>
      </c>
      <c r="BM43" s="18">
        <f t="shared" si="2"/>
        <v>0.90554382590881544</v>
      </c>
      <c r="BN43" s="18">
        <f t="shared" si="22"/>
        <v>1.0462250347936766</v>
      </c>
      <c r="BO43" s="18">
        <f t="shared" si="29"/>
        <v>1.0098129910886799</v>
      </c>
      <c r="BQ43" s="45">
        <f t="shared" ca="1" si="5"/>
        <v>-5</v>
      </c>
    </row>
    <row r="44" spans="1:69" x14ac:dyDescent="0.3">
      <c r="A44" s="24"/>
      <c r="AY44" s="40" t="str">
        <f t="shared" ref="AY44:AY49" si="60">B4</f>
        <v>DMSO</v>
      </c>
      <c r="AZ44" s="32" t="str">
        <f>$L$4</f>
        <v>Control</v>
      </c>
      <c r="BA44" s="18">
        <f>$AP$4</f>
        <v>0.95975918222296552</v>
      </c>
      <c r="BB44" s="46"/>
      <c r="BC44" s="10" t="str">
        <f t="shared" ref="BC44:BC49" si="61">B16</f>
        <v>DMSO</v>
      </c>
      <c r="BD44" s="32" t="str">
        <f t="shared" si="0"/>
        <v>Control</v>
      </c>
      <c r="BE44" s="18">
        <f>$AP$16</f>
        <v>0.86619006268809406</v>
      </c>
      <c r="BF44" s="46"/>
      <c r="BG44" s="10" t="str">
        <f t="shared" ref="BG44:BG49" si="62">B28</f>
        <v>DMSO</v>
      </c>
      <c r="BH44" s="32" t="str">
        <f t="shared" si="1"/>
        <v>Control</v>
      </c>
      <c r="BI44" s="18">
        <f>$AP$28</f>
        <v>0.90712788505451003</v>
      </c>
      <c r="BJ44" s="46"/>
      <c r="BK44" s="108" t="str">
        <f t="shared" si="2"/>
        <v>DMSO</v>
      </c>
      <c r="BL44" s="32" t="str">
        <f t="shared" si="2"/>
        <v>Control</v>
      </c>
      <c r="BM44" s="18">
        <f t="shared" si="2"/>
        <v>0.95975918222296552</v>
      </c>
      <c r="BN44" s="18">
        <f t="shared" ref="BN44:BN49" si="63">BE44</f>
        <v>0.86619006268809406</v>
      </c>
      <c r="BO44" s="18">
        <f t="shared" ref="BO44:BO49" si="64">BI44</f>
        <v>0.90712788505451003</v>
      </c>
    </row>
    <row r="45" spans="1:69" x14ac:dyDescent="0.3">
      <c r="A45" s="24"/>
      <c r="B45" s="10" t="str">
        <f t="shared" ref="B45:I45" si="65">B28</f>
        <v>DMSO</v>
      </c>
      <c r="C45" s="10" t="str">
        <f t="shared" ca="1" si="65"/>
        <v>5,5'-Diphenylhydantoin (4)</v>
      </c>
      <c r="D45" s="10" t="str">
        <f t="shared" ca="1" si="65"/>
        <v>5,5'-Diphenylhydantoin (4)</v>
      </c>
      <c r="E45" s="10" t="str">
        <f t="shared" ca="1" si="65"/>
        <v>5,5'-Diphenylhydantoin (4)</v>
      </c>
      <c r="F45" s="10" t="str">
        <f t="shared" ca="1" si="65"/>
        <v>5,5'-Diphenylhydantoin (4)</v>
      </c>
      <c r="G45" s="10" t="str">
        <f t="shared" ca="1" si="65"/>
        <v>5,5'-Diphenylhydantoin (4)</v>
      </c>
      <c r="H45" s="10" t="str">
        <f t="shared" ca="1" si="65"/>
        <v>5,5'-Diphenylhydantoin (4)</v>
      </c>
      <c r="I45" s="10" t="str">
        <f t="shared" ca="1" si="65"/>
        <v>5,5'-Diphenylhydantoin (4)</v>
      </c>
      <c r="J45" s="10" t="str">
        <f t="shared" ref="J45:Q45" si="66">B29</f>
        <v>DMSO</v>
      </c>
      <c r="K45" s="10" t="str">
        <f t="shared" ca="1" si="66"/>
        <v>6-PPD</v>
      </c>
      <c r="L45" s="10" t="str">
        <f t="shared" ca="1" si="66"/>
        <v>6-PPD</v>
      </c>
      <c r="M45" s="10" t="str">
        <f t="shared" ca="1" si="66"/>
        <v>6-PPD</v>
      </c>
      <c r="N45" s="10" t="str">
        <f t="shared" ca="1" si="66"/>
        <v>6-PPD</v>
      </c>
      <c r="O45" s="10" t="str">
        <f t="shared" ca="1" si="66"/>
        <v>6-PPD</v>
      </c>
      <c r="P45" s="10" t="str">
        <f t="shared" ca="1" si="66"/>
        <v>6-PPD</v>
      </c>
      <c r="Q45" s="10" t="str">
        <f t="shared" ca="1" si="66"/>
        <v>6-PPD</v>
      </c>
      <c r="R45" s="10" t="str">
        <f t="shared" ref="R45:Y45" si="67">B30</f>
        <v>DMSO</v>
      </c>
      <c r="S45" s="10" t="str">
        <f t="shared" ca="1" si="67"/>
        <v>6-PPD Quinone</v>
      </c>
      <c r="T45" s="10" t="str">
        <f t="shared" ca="1" si="67"/>
        <v>6-PPD Quinone</v>
      </c>
      <c r="U45" s="10" t="str">
        <f t="shared" ca="1" si="67"/>
        <v>6-PPD Quinone</v>
      </c>
      <c r="V45" s="10" t="str">
        <f t="shared" ca="1" si="67"/>
        <v>6-PPD Quinone</v>
      </c>
      <c r="W45" s="10" t="str">
        <f t="shared" ca="1" si="67"/>
        <v>6-PPD Quinone</v>
      </c>
      <c r="X45" s="10" t="str">
        <f t="shared" ca="1" si="67"/>
        <v>6-PPD Quinone</v>
      </c>
      <c r="Y45" s="10" t="str">
        <f t="shared" ca="1" si="67"/>
        <v>6-PPD Quinone</v>
      </c>
      <c r="Z45" s="10" t="str">
        <f t="shared" ref="Z45:AG45" si="68">B31</f>
        <v>PICRO</v>
      </c>
      <c r="AA45" s="10" t="str">
        <f t="shared" ca="1" si="68"/>
        <v>Maneb (38)</v>
      </c>
      <c r="AB45" s="10" t="str">
        <f t="shared" ca="1" si="68"/>
        <v>Maneb (38)</v>
      </c>
      <c r="AC45" s="10" t="str">
        <f t="shared" ca="1" si="68"/>
        <v>Maneb (38)</v>
      </c>
      <c r="AD45" s="10" t="str">
        <f t="shared" ca="1" si="68"/>
        <v>Maneb (38)</v>
      </c>
      <c r="AE45" s="10" t="str">
        <f t="shared" ca="1" si="68"/>
        <v>Maneb (38)</v>
      </c>
      <c r="AF45" s="10" t="str">
        <f t="shared" ca="1" si="68"/>
        <v>Maneb (38)</v>
      </c>
      <c r="AG45" s="10" t="str">
        <f t="shared" ca="1" si="68"/>
        <v>Maneb (38)</v>
      </c>
      <c r="AH45" s="10" t="str">
        <f t="shared" ref="AH45:AO45" si="69">B32</f>
        <v>TTX</v>
      </c>
      <c r="AI45" s="10" t="str">
        <f t="shared" ca="1" si="69"/>
        <v>Caffeine (18)</v>
      </c>
      <c r="AJ45" s="10" t="str">
        <f t="shared" ca="1" si="69"/>
        <v>Caffeine (18)</v>
      </c>
      <c r="AK45" s="10" t="str">
        <f t="shared" ca="1" si="69"/>
        <v>Caffeine (18)</v>
      </c>
      <c r="AL45" s="10" t="str">
        <f t="shared" ca="1" si="69"/>
        <v>Caffeine (18)</v>
      </c>
      <c r="AM45" s="10" t="str">
        <f t="shared" ca="1" si="69"/>
        <v>Caffeine (18)</v>
      </c>
      <c r="AN45" s="10" t="str">
        <f t="shared" ca="1" si="69"/>
        <v>Caffeine (18)</v>
      </c>
      <c r="AO45" s="10" t="str">
        <f t="shared" ca="1" si="69"/>
        <v>Caffeine (18)</v>
      </c>
      <c r="AP45" s="10" t="str">
        <f t="shared" ref="AP45:AW45" si="70">B33</f>
        <v>Media</v>
      </c>
      <c r="AQ45" s="10" t="str">
        <f t="shared" ca="1" si="70"/>
        <v>Dexamethasone (17)</v>
      </c>
      <c r="AR45" s="10" t="str">
        <f t="shared" ca="1" si="70"/>
        <v>Dexamethasone (17)</v>
      </c>
      <c r="AS45" s="10" t="str">
        <f t="shared" ca="1" si="70"/>
        <v>Dexamethasone (17)</v>
      </c>
      <c r="AT45" s="10" t="str">
        <f t="shared" ca="1" si="70"/>
        <v>Dexamethasone (17)</v>
      </c>
      <c r="AU45" s="10" t="str">
        <f t="shared" ca="1" si="70"/>
        <v>Dexamethasone (17)</v>
      </c>
      <c r="AV45" s="10" t="str">
        <f t="shared" ca="1" si="70"/>
        <v>Dexamethasone (17)</v>
      </c>
      <c r="AW45" s="10" t="str">
        <f t="shared" ca="1" si="70"/>
        <v>Dexamethasone (17)</v>
      </c>
      <c r="AY45" s="39" t="str">
        <f t="shared" si="60"/>
        <v>DMSO</v>
      </c>
      <c r="AZ45" s="32" t="str">
        <f>$L$5</f>
        <v>Control</v>
      </c>
      <c r="BA45" s="18">
        <f>$AP$5</f>
        <v>1.020684825553442</v>
      </c>
      <c r="BB45" s="46"/>
      <c r="BC45" s="10" t="str">
        <f t="shared" si="61"/>
        <v>DMSO</v>
      </c>
      <c r="BD45" s="32" t="str">
        <f t="shared" si="0"/>
        <v>Control</v>
      </c>
      <c r="BE45" s="18">
        <f>$AP$17</f>
        <v>1.0764509260470816</v>
      </c>
      <c r="BF45" s="46"/>
      <c r="BG45" s="10" t="str">
        <f t="shared" si="62"/>
        <v>DMSO</v>
      </c>
      <c r="BH45" s="32" t="str">
        <f t="shared" si="1"/>
        <v>Control</v>
      </c>
      <c r="BI45" s="18">
        <f>$AP$29</f>
        <v>1.0621567502371276</v>
      </c>
      <c r="BJ45" s="46"/>
      <c r="BK45" s="108" t="str">
        <f t="shared" si="2"/>
        <v>DMSO</v>
      </c>
      <c r="BL45" s="32" t="str">
        <f t="shared" si="2"/>
        <v>Control</v>
      </c>
      <c r="BM45" s="18">
        <f t="shared" si="2"/>
        <v>1.020684825553442</v>
      </c>
      <c r="BN45" s="18">
        <f t="shared" si="63"/>
        <v>1.0764509260470816</v>
      </c>
      <c r="BO45" s="18">
        <f t="shared" si="64"/>
        <v>1.0621567502371276</v>
      </c>
    </row>
    <row r="46" spans="1:69" x14ac:dyDescent="0.3">
      <c r="A46" s="24"/>
      <c r="B46" s="16" t="str">
        <f t="shared" ref="B46:I46" si="71">L28</f>
        <v>Control</v>
      </c>
      <c r="C46" s="32">
        <f t="shared" ca="1" si="71"/>
        <v>1</v>
      </c>
      <c r="D46" s="32">
        <f t="shared" ca="1" si="71"/>
        <v>3</v>
      </c>
      <c r="E46" s="32">
        <f t="shared" ca="1" si="71"/>
        <v>10</v>
      </c>
      <c r="F46" s="32">
        <f t="shared" ca="1" si="71"/>
        <v>30</v>
      </c>
      <c r="G46" s="32">
        <f t="shared" ca="1" si="71"/>
        <v>100</v>
      </c>
      <c r="H46" s="32">
        <f t="shared" ca="1" si="71"/>
        <v>300</v>
      </c>
      <c r="I46" s="32">
        <f t="shared" ca="1" si="71"/>
        <v>1000</v>
      </c>
      <c r="J46" s="16" t="str">
        <f t="shared" ref="J46:Q46" si="72">L29</f>
        <v>Control</v>
      </c>
      <c r="K46" s="32">
        <f t="shared" ca="1" si="72"/>
        <v>0.03</v>
      </c>
      <c r="L46" s="32">
        <f t="shared" ca="1" si="72"/>
        <v>0.1</v>
      </c>
      <c r="M46" s="32">
        <f t="shared" ca="1" si="72"/>
        <v>0.3</v>
      </c>
      <c r="N46" s="32">
        <f t="shared" ca="1" si="72"/>
        <v>1</v>
      </c>
      <c r="O46" s="32">
        <f t="shared" ca="1" si="72"/>
        <v>3</v>
      </c>
      <c r="P46" s="32">
        <f t="shared" ca="1" si="72"/>
        <v>10</v>
      </c>
      <c r="Q46" s="32">
        <f t="shared" ca="1" si="72"/>
        <v>30</v>
      </c>
      <c r="R46" s="16" t="str">
        <f t="shared" ref="R46:Y46" si="73">L30</f>
        <v>Control</v>
      </c>
      <c r="S46" s="32">
        <f t="shared" ca="1" si="73"/>
        <v>8.8812923118171475E-3</v>
      </c>
      <c r="T46" s="32">
        <f t="shared" ca="1" si="73"/>
        <v>2.960430770605716E-2</v>
      </c>
      <c r="U46" s="32">
        <f t="shared" ca="1" si="73"/>
        <v>8.8812923118171488E-2</v>
      </c>
      <c r="V46" s="32">
        <f t="shared" ca="1" si="73"/>
        <v>0.29604307706057159</v>
      </c>
      <c r="W46" s="32">
        <f t="shared" ca="1" si="73"/>
        <v>0.88812923118171472</v>
      </c>
      <c r="X46" s="32">
        <f t="shared" ca="1" si="73"/>
        <v>2.9604307706057158</v>
      </c>
      <c r="Y46" s="32">
        <f t="shared" ca="1" si="73"/>
        <v>8.8812923118171465</v>
      </c>
      <c r="Z46" s="16">
        <f t="shared" ref="Z46:AG46" si="74">L31</f>
        <v>1</v>
      </c>
      <c r="AA46" s="32">
        <f t="shared" ca="1" si="74"/>
        <v>9.9999999999999985E-3</v>
      </c>
      <c r="AB46" s="32">
        <f t="shared" ca="1" si="74"/>
        <v>0.03</v>
      </c>
      <c r="AC46" s="32">
        <f t="shared" ca="1" si="74"/>
        <v>0.1</v>
      </c>
      <c r="AD46" s="32">
        <f t="shared" ca="1" si="74"/>
        <v>0.3</v>
      </c>
      <c r="AE46" s="32">
        <f t="shared" ca="1" si="74"/>
        <v>1</v>
      </c>
      <c r="AF46" s="32">
        <f t="shared" ca="1" si="74"/>
        <v>3</v>
      </c>
      <c r="AG46" s="32">
        <f t="shared" ca="1" si="74"/>
        <v>10</v>
      </c>
      <c r="AH46" s="16">
        <f t="shared" ref="AH46:AO46" si="75">L32</f>
        <v>25</v>
      </c>
      <c r="AI46" s="32">
        <f t="shared" ca="1" si="75"/>
        <v>0.1</v>
      </c>
      <c r="AJ46" s="32">
        <f t="shared" ca="1" si="75"/>
        <v>0.3</v>
      </c>
      <c r="AK46" s="32">
        <f t="shared" ca="1" si="75"/>
        <v>1</v>
      </c>
      <c r="AL46" s="32">
        <f t="shared" ca="1" si="75"/>
        <v>3</v>
      </c>
      <c r="AM46" s="32">
        <f t="shared" ca="1" si="75"/>
        <v>10</v>
      </c>
      <c r="AN46" s="32">
        <f t="shared" ca="1" si="75"/>
        <v>30</v>
      </c>
      <c r="AO46" s="32">
        <f t="shared" ca="1" si="75"/>
        <v>100</v>
      </c>
      <c r="AP46" s="16">
        <f t="shared" ref="AP46:AW46" si="76">L33</f>
        <v>0</v>
      </c>
      <c r="AQ46" s="16">
        <f t="shared" ca="1" si="76"/>
        <v>0.1</v>
      </c>
      <c r="AR46" s="32">
        <f t="shared" ca="1" si="76"/>
        <v>0.3</v>
      </c>
      <c r="AS46" s="32">
        <f t="shared" ca="1" si="76"/>
        <v>1</v>
      </c>
      <c r="AT46" s="32">
        <f t="shared" ca="1" si="76"/>
        <v>3</v>
      </c>
      <c r="AU46" s="32">
        <f t="shared" ca="1" si="76"/>
        <v>10</v>
      </c>
      <c r="AV46" s="32">
        <f t="shared" ca="1" si="76"/>
        <v>30</v>
      </c>
      <c r="AW46" s="32">
        <f t="shared" ca="1" si="76"/>
        <v>100</v>
      </c>
      <c r="AY46" s="39" t="str">
        <f t="shared" si="60"/>
        <v>DMSO</v>
      </c>
      <c r="AZ46" s="32" t="str">
        <f>$L$6</f>
        <v>Control</v>
      </c>
      <c r="BA46" s="18">
        <f>$AP$6</f>
        <v>1.0195559922235926</v>
      </c>
      <c r="BB46" s="46"/>
      <c r="BC46" s="10" t="str">
        <f t="shared" si="61"/>
        <v>DMSO</v>
      </c>
      <c r="BD46" s="32" t="str">
        <f t="shared" si="0"/>
        <v>Control</v>
      </c>
      <c r="BE46" s="36">
        <f>$AP$18</f>
        <v>1.0573590112648246</v>
      </c>
      <c r="BF46" s="46"/>
      <c r="BG46" s="10" t="str">
        <f t="shared" si="62"/>
        <v>DMSO</v>
      </c>
      <c r="BH46" s="32" t="str">
        <f t="shared" si="1"/>
        <v>Control</v>
      </c>
      <c r="BI46" s="18">
        <f>$AP$30</f>
        <v>1.030715364708362</v>
      </c>
      <c r="BJ46" s="46"/>
      <c r="BK46" s="40" t="str">
        <f t="shared" si="2"/>
        <v>DMSO</v>
      </c>
      <c r="BL46" s="32" t="str">
        <f t="shared" si="2"/>
        <v>Control</v>
      </c>
      <c r="BM46" s="18">
        <f t="shared" si="2"/>
        <v>1.0195559922235926</v>
      </c>
      <c r="BN46" s="18">
        <f t="shared" si="63"/>
        <v>1.0573590112648246</v>
      </c>
      <c r="BO46" s="18">
        <f t="shared" si="64"/>
        <v>1.030715364708362</v>
      </c>
    </row>
    <row r="47" spans="1:69" x14ac:dyDescent="0.3">
      <c r="A47" s="24"/>
      <c r="B47" s="18">
        <f t="shared" ref="B47:I47" si="77">AP28</f>
        <v>0.90712788505451003</v>
      </c>
      <c r="C47" s="18">
        <f t="shared" si="77"/>
        <v>1.0203168729580665</v>
      </c>
      <c r="D47" s="18">
        <f t="shared" si="77"/>
        <v>1.0210194737520053</v>
      </c>
      <c r="E47" s="18">
        <f t="shared" si="77"/>
        <v>1.048631684953804</v>
      </c>
      <c r="F47" s="18">
        <f t="shared" si="77"/>
        <v>1.0279049615326066</v>
      </c>
      <c r="G47" s="18">
        <f t="shared" si="77"/>
        <v>1.0713608206377272</v>
      </c>
      <c r="H47" s="18">
        <f t="shared" si="77"/>
        <v>0.81076618616579033</v>
      </c>
      <c r="I47" s="18">
        <f t="shared" si="77"/>
        <v>0.62457697577198257</v>
      </c>
      <c r="J47" s="18">
        <f t="shared" ref="J47:Q47" si="78">AP29</f>
        <v>1.0621567502371276</v>
      </c>
      <c r="K47" s="18">
        <f t="shared" si="78"/>
        <v>1.0407625560616882</v>
      </c>
      <c r="L47" s="18">
        <f t="shared" si="78"/>
        <v>1.0097076009695891</v>
      </c>
      <c r="M47" s="18">
        <f t="shared" si="78"/>
        <v>1.0549550920992541</v>
      </c>
      <c r="N47" s="18">
        <f t="shared" si="78"/>
        <v>1.0677424265489419</v>
      </c>
      <c r="O47" s="18">
        <f t="shared" si="78"/>
        <v>1.0601543379744018</v>
      </c>
      <c r="P47" s="18">
        <f t="shared" si="78"/>
        <v>1.1184350738316333</v>
      </c>
      <c r="Q47" s="18">
        <f t="shared" si="78"/>
        <v>1.0328231670901789</v>
      </c>
      <c r="R47" s="18">
        <f t="shared" ref="R47:Y47" si="79">AP30</f>
        <v>1.030715364708362</v>
      </c>
      <c r="S47" s="18">
        <f t="shared" si="79"/>
        <v>1.0580465355925852</v>
      </c>
      <c r="T47" s="18">
        <f t="shared" si="79"/>
        <v>1.0163471784723117</v>
      </c>
      <c r="U47" s="18">
        <f t="shared" si="79"/>
        <v>1.1091607433516399</v>
      </c>
      <c r="V47" s="18">
        <f t="shared" si="79"/>
        <v>1.0664777451198519</v>
      </c>
      <c r="W47" s="18">
        <f t="shared" si="79"/>
        <v>1.0946520369568018</v>
      </c>
      <c r="X47" s="18">
        <f t="shared" si="79"/>
        <v>1.0817593123880229</v>
      </c>
      <c r="Y47" s="18">
        <f t="shared" si="79"/>
        <v>1.0733632329004532</v>
      </c>
      <c r="Z47" s="18">
        <f t="shared" ref="Z47:AG47" si="80">AP31</f>
        <v>1.0462428422544117</v>
      </c>
      <c r="AA47" s="18">
        <f t="shared" si="80"/>
        <v>1.0718526411934846</v>
      </c>
      <c r="AB47" s="18">
        <f t="shared" si="80"/>
        <v>1.0936332658055903</v>
      </c>
      <c r="AC47" s="18">
        <f t="shared" si="80"/>
        <v>1.0768059767907536</v>
      </c>
      <c r="AD47" s="18">
        <f t="shared" si="80"/>
        <v>1.0477183039216833</v>
      </c>
      <c r="AE47" s="18">
        <f t="shared" si="80"/>
        <v>1.0652833237701558</v>
      </c>
      <c r="AF47" s="18">
        <f t="shared" si="80"/>
        <v>1.0902959120343805</v>
      </c>
      <c r="AG47" s="18">
        <f t="shared" si="80"/>
        <v>1.0098129910886799</v>
      </c>
      <c r="AH47" s="18">
        <f t="shared" ref="AH47:AO47" si="81">AP32</f>
        <v>0.96351159876810655</v>
      </c>
      <c r="AI47" s="18">
        <f t="shared" si="81"/>
        <v>1.0725552419874234</v>
      </c>
      <c r="AJ47" s="18">
        <f t="shared" si="81"/>
        <v>1.0413597667365364</v>
      </c>
      <c r="AK47" s="18">
        <f t="shared" si="81"/>
        <v>1.0080916191435296</v>
      </c>
      <c r="AL47" s="18">
        <f t="shared" si="81"/>
        <v>1.0750494748059065</v>
      </c>
      <c r="AM47" s="18">
        <f t="shared" si="81"/>
        <v>1.1061395599377026</v>
      </c>
      <c r="AN47" s="18">
        <f t="shared" si="81"/>
        <v>1.1362811339976813</v>
      </c>
      <c r="AO47" s="18">
        <f t="shared" si="81"/>
        <v>1.0427649683244142</v>
      </c>
      <c r="AP47" s="18">
        <f t="shared" ref="AP47:AW47" si="82">AP33</f>
        <v>-1.5457217466655737E-3</v>
      </c>
      <c r="AQ47" s="36">
        <f t="shared" si="82"/>
        <v>1.0001873602117171</v>
      </c>
      <c r="AR47" s="36">
        <f t="shared" si="82"/>
        <v>0.90424722179936057</v>
      </c>
      <c r="AS47" s="36">
        <f t="shared" si="82"/>
        <v>1.0130098247011019</v>
      </c>
      <c r="AT47" s="36">
        <f t="shared" si="82"/>
        <v>1.0725201119477266</v>
      </c>
      <c r="AU47" s="36">
        <f t="shared" si="82"/>
        <v>1.090050001756502</v>
      </c>
      <c r="AV47" s="36">
        <f t="shared" si="82"/>
        <v>1.0700258791292434</v>
      </c>
      <c r="AW47" s="36">
        <f t="shared" si="82"/>
        <v>1.0100237713268616</v>
      </c>
      <c r="AY47" s="40" t="str">
        <f t="shared" si="60"/>
        <v>PICRO</v>
      </c>
      <c r="AZ47" s="32">
        <f>$L$7</f>
        <v>1</v>
      </c>
      <c r="BA47" s="18">
        <f>$AP$7</f>
        <v>1.0196187051863621</v>
      </c>
      <c r="BB47" s="46"/>
      <c r="BC47" s="10" t="str">
        <f t="shared" si="61"/>
        <v>PICRO</v>
      </c>
      <c r="BD47" s="32">
        <f t="shared" si="0"/>
        <v>1</v>
      </c>
      <c r="BE47" s="18">
        <f>$AP$19</f>
        <v>1.0623193405260092</v>
      </c>
      <c r="BF47" s="46"/>
      <c r="BG47" s="10" t="str">
        <f t="shared" si="62"/>
        <v>PICRO</v>
      </c>
      <c r="BH47" s="109">
        <f t="shared" si="1"/>
        <v>1</v>
      </c>
      <c r="BI47" s="18">
        <f>$AP$31</f>
        <v>1.0462428422544117</v>
      </c>
      <c r="BJ47" s="46"/>
      <c r="BK47" s="108" t="str">
        <f t="shared" si="2"/>
        <v>PICRO</v>
      </c>
      <c r="BL47" s="32">
        <f t="shared" si="2"/>
        <v>1</v>
      </c>
      <c r="BM47" s="18">
        <f t="shared" si="2"/>
        <v>1.0196187051863621</v>
      </c>
      <c r="BN47" s="18">
        <f t="shared" si="63"/>
        <v>1.0623193405260092</v>
      </c>
      <c r="BO47" s="18">
        <f t="shared" si="64"/>
        <v>1.0462428422544117</v>
      </c>
    </row>
    <row r="48" spans="1:69" x14ac:dyDescent="0.3">
      <c r="A48" s="24"/>
      <c r="AY48" s="108" t="str">
        <f t="shared" si="60"/>
        <v>TTX</v>
      </c>
      <c r="AZ48" s="32">
        <f>$L$8</f>
        <v>25</v>
      </c>
      <c r="BA48" s="18">
        <f>$AP$8</f>
        <v>0.99020632564751143</v>
      </c>
      <c r="BB48" s="46"/>
      <c r="BC48" s="10" t="str">
        <f t="shared" si="61"/>
        <v>TTX</v>
      </c>
      <c r="BD48" s="109">
        <f t="shared" si="0"/>
        <v>25</v>
      </c>
      <c r="BE48" s="36">
        <f>$AP$20</f>
        <v>1.0004758109603056</v>
      </c>
      <c r="BF48" s="46"/>
      <c r="BG48" s="10" t="str">
        <f t="shared" si="62"/>
        <v>TTX</v>
      </c>
      <c r="BH48" s="32">
        <f t="shared" si="1"/>
        <v>25</v>
      </c>
      <c r="BI48" s="18">
        <f>$AP$32</f>
        <v>0.96351159876810655</v>
      </c>
      <c r="BJ48" s="46"/>
      <c r="BK48" s="108" t="str">
        <f t="shared" si="2"/>
        <v>TTX</v>
      </c>
      <c r="BL48" s="32">
        <f t="shared" si="2"/>
        <v>25</v>
      </c>
      <c r="BM48" s="18">
        <f t="shared" si="2"/>
        <v>0.99020632564751143</v>
      </c>
      <c r="BN48" s="18">
        <f t="shared" si="63"/>
        <v>1.0004758109603056</v>
      </c>
      <c r="BO48" s="18">
        <f t="shared" si="64"/>
        <v>0.96351159876810655</v>
      </c>
    </row>
    <row r="49" spans="1:67" x14ac:dyDescent="0.3">
      <c r="A49" s="24"/>
      <c r="AY49" s="39" t="str">
        <f t="shared" si="60"/>
        <v>Media</v>
      </c>
      <c r="AZ49" s="32">
        <f>$L$9</f>
        <v>0</v>
      </c>
      <c r="BA49" s="18">
        <f>$AP$9</f>
        <v>-1.2856157367727909E-3</v>
      </c>
      <c r="BB49" s="46"/>
      <c r="BC49" s="10" t="str">
        <f t="shared" si="61"/>
        <v>Media</v>
      </c>
      <c r="BD49" s="32">
        <f t="shared" si="0"/>
        <v>0</v>
      </c>
      <c r="BE49" s="18">
        <f>$AP$21</f>
        <v>-3.9373356965277592E-3</v>
      </c>
      <c r="BF49" s="46"/>
      <c r="BG49" s="10" t="str">
        <f t="shared" si="62"/>
        <v>Media</v>
      </c>
      <c r="BH49" s="32">
        <f t="shared" si="1"/>
        <v>0</v>
      </c>
      <c r="BI49" s="18">
        <f>$AP$33</f>
        <v>-1.5457217466655737E-3</v>
      </c>
      <c r="BJ49" s="46"/>
      <c r="BK49" s="40" t="str">
        <f t="shared" si="2"/>
        <v>Media</v>
      </c>
      <c r="BL49" s="32">
        <f t="shared" si="2"/>
        <v>0</v>
      </c>
      <c r="BM49" s="18">
        <f t="shared" si="2"/>
        <v>-1.2856157367727909E-3</v>
      </c>
      <c r="BN49" s="18">
        <f t="shared" si="63"/>
        <v>-3.9373356965277592E-3</v>
      </c>
      <c r="BO49" s="18">
        <f t="shared" si="64"/>
        <v>-1.5457217466655737E-3</v>
      </c>
    </row>
    <row r="50" spans="1:67" x14ac:dyDescent="0.3">
      <c r="A50" s="24"/>
    </row>
    <row r="51" spans="1:67" x14ac:dyDescent="0.3">
      <c r="A51" s="24"/>
    </row>
    <row r="52" spans="1:67" x14ac:dyDescent="0.3">
      <c r="A52" s="24"/>
      <c r="J52" s="24"/>
    </row>
    <row r="53" spans="1:67" x14ac:dyDescent="0.3">
      <c r="A53" s="24"/>
      <c r="C53" s="23"/>
      <c r="D53" s="24"/>
      <c r="F53" s="23"/>
      <c r="G53" s="24"/>
      <c r="I53" s="23"/>
      <c r="J53" s="24"/>
    </row>
    <row r="54" spans="1:67" x14ac:dyDescent="0.3">
      <c r="A54" s="24"/>
      <c r="C54" s="23"/>
      <c r="D54" s="24"/>
      <c r="F54" s="23"/>
      <c r="G54" s="24"/>
      <c r="I54" s="23"/>
      <c r="J54" s="24"/>
    </row>
    <row r="55" spans="1:67" x14ac:dyDescent="0.3">
      <c r="A55" s="24"/>
      <c r="C55" s="23"/>
      <c r="D55" s="24"/>
      <c r="F55" s="23"/>
      <c r="G55" s="24"/>
      <c r="I55" s="23"/>
      <c r="J55" s="24"/>
    </row>
    <row r="56" spans="1:67" x14ac:dyDescent="0.3">
      <c r="A56" s="24"/>
      <c r="C56" s="23"/>
      <c r="D56" s="24"/>
      <c r="F56" s="23"/>
      <c r="G56" s="24"/>
      <c r="I56" s="23"/>
      <c r="J56" s="24"/>
    </row>
    <row r="57" spans="1:67" x14ac:dyDescent="0.3">
      <c r="A57" s="24"/>
      <c r="C57" s="23"/>
      <c r="D57" s="24"/>
      <c r="F57" s="23"/>
      <c r="G57" s="24"/>
      <c r="I57" s="23"/>
      <c r="J57" s="24"/>
    </row>
    <row r="58" spans="1:67" x14ac:dyDescent="0.3">
      <c r="A58" s="24"/>
      <c r="C58" s="23"/>
      <c r="D58" s="24"/>
      <c r="F58" s="23"/>
      <c r="G58" s="24"/>
      <c r="I58" s="23"/>
      <c r="J58" s="24"/>
    </row>
    <row r="59" spans="1:67" x14ac:dyDescent="0.3">
      <c r="A59" s="24"/>
      <c r="C59" s="23"/>
      <c r="D59" s="24"/>
      <c r="F59" s="23"/>
      <c r="G59" s="24"/>
      <c r="I59" s="23"/>
      <c r="J59" s="24"/>
    </row>
    <row r="60" spans="1:67" x14ac:dyDescent="0.3">
      <c r="A60" s="24"/>
      <c r="C60" s="23"/>
      <c r="D60" s="24"/>
      <c r="F60" s="23"/>
      <c r="G60" s="24"/>
      <c r="I60" s="23"/>
      <c r="J60" s="24"/>
    </row>
    <row r="61" spans="1:67" x14ac:dyDescent="0.3">
      <c r="A61" s="24"/>
      <c r="C61" s="23"/>
      <c r="D61" s="24"/>
      <c r="F61" s="23"/>
      <c r="G61" s="24"/>
      <c r="I61" s="23"/>
      <c r="J61" s="24"/>
    </row>
    <row r="62" spans="1:67" x14ac:dyDescent="0.3">
      <c r="A62" s="24"/>
      <c r="C62" s="23"/>
      <c r="D62" s="24"/>
      <c r="F62" s="23"/>
      <c r="G62" s="24"/>
      <c r="I62" s="23"/>
      <c r="J62" s="24"/>
    </row>
    <row r="63" spans="1:67" x14ac:dyDescent="0.3">
      <c r="A63" s="24"/>
      <c r="C63" s="23"/>
      <c r="D63" s="24"/>
      <c r="F63" s="23"/>
      <c r="G63" s="24"/>
      <c r="I63" s="23"/>
      <c r="J63" s="24"/>
    </row>
    <row r="64" spans="1:67" x14ac:dyDescent="0.3">
      <c r="A64" s="24"/>
      <c r="C64" s="23"/>
      <c r="D64" s="24"/>
      <c r="F64" s="23"/>
      <c r="G64" s="24"/>
      <c r="I64" s="23"/>
      <c r="J64" s="24"/>
    </row>
    <row r="65" spans="1:10" x14ac:dyDescent="0.3">
      <c r="A65" s="24"/>
      <c r="C65" s="23"/>
      <c r="D65" s="24"/>
      <c r="F65" s="23"/>
      <c r="G65" s="24"/>
      <c r="I65" s="23"/>
      <c r="J65" s="24"/>
    </row>
    <row r="66" spans="1:10" x14ac:dyDescent="0.3">
      <c r="A66" s="24"/>
      <c r="C66" s="23"/>
      <c r="D66" s="24"/>
      <c r="F66" s="23"/>
      <c r="G66" s="24"/>
      <c r="I66" s="23"/>
      <c r="J66" s="24"/>
    </row>
    <row r="67" spans="1:10" x14ac:dyDescent="0.3">
      <c r="A67" s="24"/>
      <c r="C67" s="23"/>
      <c r="D67" s="24"/>
      <c r="F67" s="23"/>
      <c r="G67" s="24"/>
      <c r="I67" s="23"/>
      <c r="J67" s="24"/>
    </row>
    <row r="68" spans="1:10" x14ac:dyDescent="0.3">
      <c r="A68" s="24"/>
      <c r="C68" s="23"/>
      <c r="D68" s="24"/>
      <c r="F68" s="23"/>
      <c r="G68" s="24"/>
      <c r="I68" s="23"/>
      <c r="J68" s="24"/>
    </row>
    <row r="69" spans="1:10" x14ac:dyDescent="0.3">
      <c r="A69" s="24"/>
      <c r="C69" s="23"/>
      <c r="D69" s="24"/>
      <c r="F69" s="23"/>
      <c r="G69" s="24"/>
      <c r="I69" s="23"/>
      <c r="J69" s="24"/>
    </row>
    <row r="70" spans="1:10" x14ac:dyDescent="0.3">
      <c r="A70" s="24"/>
      <c r="C70" s="23"/>
      <c r="D70" s="24"/>
      <c r="F70" s="23"/>
      <c r="G70" s="24"/>
      <c r="I70" s="23"/>
      <c r="J70" s="24"/>
    </row>
    <row r="71" spans="1:10" x14ac:dyDescent="0.3">
      <c r="A71" s="24"/>
      <c r="C71" s="23"/>
      <c r="D71" s="24"/>
      <c r="F71" s="23"/>
      <c r="G71" s="24"/>
      <c r="I71" s="23"/>
      <c r="J71" s="24"/>
    </row>
    <row r="72" spans="1:10" x14ac:dyDescent="0.3">
      <c r="A72" s="24"/>
      <c r="C72" s="23"/>
      <c r="D72" s="24"/>
      <c r="F72" s="23"/>
      <c r="G72" s="24"/>
      <c r="I72" s="23"/>
      <c r="J72" s="24"/>
    </row>
    <row r="73" spans="1:10" x14ac:dyDescent="0.3">
      <c r="A73" s="24"/>
      <c r="C73" s="23"/>
      <c r="D73" s="24"/>
      <c r="F73" s="23"/>
      <c r="G73" s="24"/>
      <c r="I73" s="23"/>
      <c r="J73" s="24"/>
    </row>
    <row r="74" spans="1:10" x14ac:dyDescent="0.3">
      <c r="A74" s="24"/>
      <c r="C74" s="23"/>
      <c r="D74" s="24"/>
      <c r="F74" s="23"/>
      <c r="G74" s="24"/>
      <c r="I74" s="23"/>
      <c r="J74" s="24"/>
    </row>
    <row r="75" spans="1:10" x14ac:dyDescent="0.3">
      <c r="A75" s="24"/>
      <c r="C75" s="23"/>
      <c r="D75" s="24"/>
      <c r="F75" s="23"/>
      <c r="G75" s="24"/>
      <c r="I75" s="23"/>
      <c r="J75" s="24"/>
    </row>
    <row r="76" spans="1:10" x14ac:dyDescent="0.3">
      <c r="A76" s="24"/>
      <c r="C76" s="23"/>
      <c r="D76" s="24"/>
      <c r="F76" s="23"/>
      <c r="G76" s="24"/>
      <c r="I76" s="23"/>
      <c r="J76" s="24"/>
    </row>
    <row r="77" spans="1:10" x14ac:dyDescent="0.3">
      <c r="A77" s="24"/>
      <c r="C77" s="23"/>
      <c r="D77" s="24"/>
      <c r="F77" s="23"/>
      <c r="G77" s="24"/>
      <c r="I77" s="23"/>
      <c r="J77" s="24"/>
    </row>
    <row r="78" spans="1:10" x14ac:dyDescent="0.3">
      <c r="A78" s="24"/>
      <c r="C78" s="23"/>
      <c r="D78" s="24"/>
      <c r="F78" s="23"/>
      <c r="G78" s="24"/>
      <c r="I78" s="23"/>
      <c r="J78" s="24"/>
    </row>
    <row r="79" spans="1:10" x14ac:dyDescent="0.3">
      <c r="A79" s="24"/>
      <c r="C79" s="23"/>
      <c r="D79" s="24"/>
      <c r="F79" s="23"/>
      <c r="G79" s="24"/>
      <c r="I79" s="23"/>
      <c r="J79" s="24"/>
    </row>
    <row r="80" spans="1:10" x14ac:dyDescent="0.3">
      <c r="A80" s="24"/>
      <c r="C80" s="23"/>
      <c r="D80" s="24"/>
      <c r="F80" s="23"/>
      <c r="G80" s="24"/>
      <c r="I80" s="23"/>
      <c r="J80" s="24"/>
    </row>
    <row r="81" spans="1:13" x14ac:dyDescent="0.3">
      <c r="A81" s="24"/>
      <c r="C81" s="23"/>
      <c r="D81" s="24"/>
      <c r="F81" s="23"/>
      <c r="G81" s="24"/>
      <c r="I81" s="23"/>
      <c r="J81" s="24"/>
    </row>
    <row r="82" spans="1:13" x14ac:dyDescent="0.3">
      <c r="A82" s="24"/>
      <c r="C82" s="23"/>
      <c r="D82" s="24"/>
      <c r="F82" s="23"/>
      <c r="G82" s="24"/>
      <c r="I82" s="23"/>
      <c r="J82" s="24"/>
    </row>
    <row r="83" spans="1:13" x14ac:dyDescent="0.3">
      <c r="A83" s="24"/>
      <c r="C83" s="23"/>
      <c r="D83" s="24"/>
      <c r="F83" s="23"/>
      <c r="G83" s="24"/>
      <c r="I83" s="23"/>
      <c r="J83" s="24"/>
    </row>
    <row r="84" spans="1:13" x14ac:dyDescent="0.3">
      <c r="A84" s="24"/>
      <c r="C84" s="23"/>
      <c r="D84" s="24"/>
      <c r="F84" s="23"/>
      <c r="G84" s="24"/>
      <c r="I84" s="23"/>
      <c r="J84" s="24"/>
    </row>
    <row r="85" spans="1:13" x14ac:dyDescent="0.3">
      <c r="A85" s="24"/>
      <c r="C85" s="23"/>
      <c r="D85" s="24"/>
      <c r="F85" s="23"/>
      <c r="G85" s="24"/>
      <c r="I85" s="23"/>
      <c r="J85" s="24"/>
    </row>
    <row r="86" spans="1:13" x14ac:dyDescent="0.3">
      <c r="A86" s="24"/>
      <c r="C86" s="23"/>
      <c r="D86" s="24"/>
      <c r="F86" s="23"/>
      <c r="G86" s="24"/>
      <c r="I86" s="23"/>
      <c r="J86" s="24"/>
    </row>
    <row r="87" spans="1:13" x14ac:dyDescent="0.3">
      <c r="A87" s="24"/>
      <c r="C87" s="23"/>
      <c r="D87" s="24"/>
      <c r="F87" s="23"/>
      <c r="G87" s="24"/>
      <c r="I87" s="23"/>
      <c r="J87" s="24"/>
    </row>
    <row r="88" spans="1:13" x14ac:dyDescent="0.3">
      <c r="A88" s="24"/>
      <c r="C88" s="23"/>
      <c r="D88" s="24"/>
      <c r="F88" s="23"/>
      <c r="G88" s="24"/>
      <c r="I88" s="23"/>
      <c r="J88" s="24"/>
    </row>
    <row r="91" spans="1:13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3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7"/>
      <c r="M92" s="27"/>
    </row>
    <row r="93" spans="1:13" x14ac:dyDescent="0.3">
      <c r="A93" s="24"/>
      <c r="B93" s="24"/>
      <c r="C93" s="23"/>
      <c r="D93" s="24"/>
      <c r="E93" s="24"/>
      <c r="F93" s="23"/>
      <c r="G93" s="24"/>
      <c r="H93" s="24"/>
      <c r="I93" s="23"/>
      <c r="J93" s="24"/>
      <c r="K93" s="28"/>
      <c r="L93" s="29"/>
      <c r="M93" s="29"/>
    </row>
    <row r="94" spans="1:13" x14ac:dyDescent="0.3">
      <c r="A94" s="24"/>
      <c r="B94" s="24"/>
      <c r="C94" s="23"/>
      <c r="D94" s="24"/>
      <c r="E94" s="24"/>
      <c r="F94" s="23"/>
      <c r="G94" s="24"/>
      <c r="H94" s="24"/>
      <c r="I94" s="23"/>
      <c r="J94" s="24"/>
      <c r="K94" s="28"/>
      <c r="L94" s="29"/>
      <c r="M94" s="29"/>
    </row>
    <row r="95" spans="1:13" x14ac:dyDescent="0.3">
      <c r="A95" s="24"/>
      <c r="B95" s="24"/>
      <c r="C95" s="23"/>
      <c r="D95" s="24"/>
      <c r="E95" s="24"/>
      <c r="F95" s="23"/>
      <c r="G95" s="24"/>
      <c r="H95" s="24"/>
      <c r="I95" s="23"/>
      <c r="J95" s="24"/>
      <c r="K95" s="28"/>
      <c r="L95" s="29"/>
      <c r="M95" s="29"/>
    </row>
    <row r="96" spans="1:13" x14ac:dyDescent="0.3">
      <c r="A96" s="24"/>
      <c r="B96" s="24"/>
      <c r="C96" s="23"/>
      <c r="D96" s="24"/>
      <c r="E96" s="24"/>
      <c r="F96" s="23"/>
      <c r="G96" s="24"/>
      <c r="H96" s="24"/>
      <c r="I96" s="23"/>
      <c r="J96" s="24"/>
      <c r="K96" s="28"/>
      <c r="L96" s="29"/>
      <c r="M96" s="29"/>
    </row>
    <row r="97" spans="1:13" x14ac:dyDescent="0.3">
      <c r="A97" s="24"/>
      <c r="B97" s="24"/>
      <c r="C97" s="23"/>
      <c r="D97" s="24"/>
      <c r="E97" s="24"/>
      <c r="F97" s="23"/>
      <c r="G97" s="24"/>
      <c r="H97" s="24"/>
      <c r="I97" s="23"/>
      <c r="J97" s="24"/>
      <c r="K97" s="28"/>
      <c r="L97" s="29"/>
      <c r="M97" s="29"/>
    </row>
    <row r="98" spans="1:13" x14ac:dyDescent="0.3">
      <c r="A98" s="24"/>
      <c r="B98" s="24"/>
      <c r="C98" s="23"/>
      <c r="D98" s="24"/>
      <c r="E98" s="24"/>
      <c r="F98" s="23"/>
      <c r="G98" s="24"/>
      <c r="H98" s="24"/>
      <c r="I98" s="23"/>
      <c r="J98" s="24"/>
      <c r="K98" s="28"/>
      <c r="L98" s="29"/>
      <c r="M98" s="29"/>
    </row>
    <row r="99" spans="1:13" x14ac:dyDescent="0.3">
      <c r="A99" s="24"/>
      <c r="B99" s="24"/>
      <c r="C99" s="23"/>
      <c r="D99" s="24"/>
      <c r="E99" s="24"/>
      <c r="F99" s="23"/>
      <c r="G99" s="24"/>
      <c r="H99" s="24"/>
      <c r="I99" s="23"/>
      <c r="J99" s="24"/>
      <c r="K99" s="28"/>
      <c r="L99" s="29"/>
      <c r="M99" s="29"/>
    </row>
    <row r="100" spans="1:13" x14ac:dyDescent="0.3">
      <c r="A100" s="24"/>
      <c r="B100" s="24"/>
      <c r="C100" s="23"/>
      <c r="D100" s="24"/>
      <c r="E100" s="24"/>
      <c r="F100" s="23"/>
      <c r="G100" s="24"/>
      <c r="H100" s="24"/>
      <c r="I100" s="23"/>
      <c r="J100" s="24"/>
      <c r="K100" s="28"/>
      <c r="L100" s="29"/>
      <c r="M100" s="29"/>
    </row>
    <row r="101" spans="1:13" x14ac:dyDescent="0.3">
      <c r="A101" s="24"/>
      <c r="B101" s="24"/>
      <c r="C101" s="23"/>
      <c r="D101" s="24"/>
      <c r="E101" s="24"/>
      <c r="F101" s="23"/>
      <c r="G101" s="24"/>
      <c r="H101" s="24"/>
      <c r="I101" s="23"/>
      <c r="J101" s="24"/>
      <c r="K101" s="28"/>
      <c r="L101" s="29"/>
      <c r="M101" s="29"/>
    </row>
    <row r="102" spans="1:13" x14ac:dyDescent="0.3">
      <c r="A102" s="24"/>
      <c r="B102" s="24"/>
      <c r="C102" s="23"/>
      <c r="D102" s="24"/>
      <c r="E102" s="24"/>
      <c r="F102" s="23"/>
      <c r="G102" s="24"/>
      <c r="H102" s="24"/>
      <c r="I102" s="23"/>
      <c r="J102" s="24"/>
      <c r="K102" s="28"/>
      <c r="L102" s="29"/>
      <c r="M102" s="29"/>
    </row>
    <row r="103" spans="1:13" x14ac:dyDescent="0.3">
      <c r="A103" s="24"/>
      <c r="B103" s="24"/>
      <c r="C103" s="23"/>
      <c r="D103" s="24"/>
      <c r="E103" s="24"/>
      <c r="F103" s="23"/>
      <c r="G103" s="24"/>
      <c r="H103" s="24"/>
      <c r="I103" s="23"/>
      <c r="J103" s="24"/>
      <c r="K103" s="28"/>
      <c r="L103" s="29"/>
      <c r="M103" s="29"/>
    </row>
    <row r="104" spans="1:13" x14ac:dyDescent="0.3">
      <c r="A104" s="24"/>
      <c r="B104" s="24"/>
      <c r="C104" s="23"/>
      <c r="D104" s="24"/>
      <c r="E104" s="24"/>
      <c r="F104" s="23"/>
      <c r="G104" s="24"/>
      <c r="H104" s="24"/>
      <c r="I104" s="23"/>
      <c r="J104" s="24"/>
      <c r="K104" s="28"/>
      <c r="L104" s="29"/>
      <c r="M104" s="29"/>
    </row>
    <row r="105" spans="1:13" x14ac:dyDescent="0.3">
      <c r="A105" s="24"/>
      <c r="B105" s="24"/>
      <c r="C105" s="23"/>
      <c r="D105" s="24"/>
      <c r="E105" s="24"/>
      <c r="F105" s="23"/>
      <c r="G105" s="24"/>
      <c r="H105" s="24"/>
      <c r="I105" s="23"/>
      <c r="J105" s="24"/>
      <c r="K105" s="28"/>
      <c r="L105" s="29"/>
      <c r="M105" s="29"/>
    </row>
    <row r="106" spans="1:13" x14ac:dyDescent="0.3">
      <c r="A106" s="24"/>
      <c r="B106" s="24"/>
      <c r="C106" s="23"/>
      <c r="D106" s="24"/>
      <c r="E106" s="24"/>
      <c r="F106" s="23"/>
      <c r="G106" s="24"/>
      <c r="H106" s="24"/>
      <c r="I106" s="23"/>
      <c r="J106" s="24"/>
      <c r="K106" s="28"/>
      <c r="L106" s="29"/>
      <c r="M106" s="29"/>
    </row>
    <row r="107" spans="1:13" x14ac:dyDescent="0.3">
      <c r="A107" s="24"/>
      <c r="B107" s="24"/>
      <c r="C107" s="23"/>
      <c r="D107" s="24"/>
      <c r="E107" s="24"/>
      <c r="F107" s="23"/>
      <c r="G107" s="24"/>
      <c r="H107" s="24"/>
      <c r="I107" s="23"/>
      <c r="J107" s="24"/>
      <c r="K107" s="28"/>
      <c r="L107" s="29"/>
      <c r="M107" s="29"/>
    </row>
    <row r="108" spans="1:13" x14ac:dyDescent="0.3">
      <c r="A108" s="24"/>
      <c r="B108" s="24"/>
      <c r="C108" s="23"/>
      <c r="D108" s="24"/>
      <c r="E108" s="24"/>
      <c r="F108" s="23"/>
      <c r="G108" s="24"/>
      <c r="H108" s="24"/>
      <c r="I108" s="23"/>
      <c r="J108" s="24"/>
      <c r="K108" s="28"/>
      <c r="L108" s="29"/>
      <c r="M108" s="29"/>
    </row>
    <row r="109" spans="1:13" x14ac:dyDescent="0.3">
      <c r="A109" s="24"/>
      <c r="B109" s="24"/>
      <c r="C109" s="23"/>
      <c r="D109" s="24"/>
      <c r="E109" s="24"/>
      <c r="F109" s="23"/>
      <c r="G109" s="24"/>
      <c r="H109" s="24"/>
      <c r="I109" s="23"/>
      <c r="J109" s="24"/>
      <c r="K109" s="28"/>
      <c r="L109" s="29"/>
      <c r="M109" s="29"/>
    </row>
    <row r="110" spans="1:13" x14ac:dyDescent="0.3">
      <c r="A110" s="24"/>
      <c r="B110" s="24"/>
      <c r="C110" s="23"/>
      <c r="D110" s="24"/>
      <c r="E110" s="24"/>
      <c r="F110" s="23"/>
      <c r="G110" s="24"/>
      <c r="H110" s="24"/>
      <c r="I110" s="23"/>
      <c r="J110" s="24"/>
      <c r="K110" s="28"/>
      <c r="L110" s="29"/>
      <c r="M110" s="29"/>
    </row>
    <row r="111" spans="1:13" x14ac:dyDescent="0.3">
      <c r="A111" s="24"/>
      <c r="B111" s="24"/>
      <c r="C111" s="23"/>
      <c r="D111" s="24"/>
      <c r="E111" s="24"/>
      <c r="F111" s="23"/>
      <c r="G111" s="24"/>
      <c r="H111" s="24"/>
      <c r="I111" s="23"/>
      <c r="J111" s="24"/>
      <c r="K111" s="28"/>
      <c r="L111" s="29"/>
      <c r="M111" s="29"/>
    </row>
    <row r="112" spans="1:13" x14ac:dyDescent="0.3">
      <c r="A112" s="24"/>
      <c r="B112" s="24"/>
      <c r="C112" s="23"/>
      <c r="D112" s="24"/>
      <c r="E112" s="24"/>
      <c r="F112" s="23"/>
      <c r="G112" s="24"/>
      <c r="H112" s="24"/>
      <c r="I112" s="23"/>
      <c r="J112" s="24"/>
      <c r="K112" s="28"/>
      <c r="L112" s="29"/>
      <c r="M112" s="29"/>
    </row>
    <row r="113" spans="1:13" x14ac:dyDescent="0.3">
      <c r="A113" s="24"/>
      <c r="B113" s="24"/>
      <c r="C113" s="23"/>
      <c r="D113" s="24"/>
      <c r="E113" s="24"/>
      <c r="F113" s="23"/>
      <c r="G113" s="24"/>
      <c r="H113" s="24"/>
      <c r="I113" s="23"/>
      <c r="J113" s="24"/>
      <c r="K113" s="28"/>
      <c r="L113" s="29"/>
      <c r="M113" s="29"/>
    </row>
    <row r="114" spans="1:13" x14ac:dyDescent="0.3">
      <c r="A114" s="24"/>
      <c r="B114" s="24"/>
      <c r="C114" s="23"/>
      <c r="D114" s="24"/>
      <c r="E114" s="24"/>
      <c r="F114" s="23"/>
      <c r="G114" s="24"/>
      <c r="H114" s="24"/>
      <c r="I114" s="23"/>
      <c r="J114" s="24"/>
      <c r="K114" s="28"/>
      <c r="L114" s="29"/>
      <c r="M114" s="29"/>
    </row>
    <row r="115" spans="1:13" x14ac:dyDescent="0.3">
      <c r="A115" s="24"/>
      <c r="B115" s="24"/>
      <c r="C115" s="23"/>
      <c r="D115" s="24"/>
      <c r="E115" s="24"/>
      <c r="F115" s="23"/>
      <c r="G115" s="24"/>
      <c r="H115" s="24"/>
      <c r="I115" s="23"/>
      <c r="J115" s="24"/>
      <c r="K115" s="28"/>
      <c r="L115" s="29"/>
      <c r="M115" s="29"/>
    </row>
    <row r="116" spans="1:13" x14ac:dyDescent="0.3">
      <c r="A116" s="24"/>
      <c r="B116" s="24"/>
      <c r="C116" s="23"/>
      <c r="D116" s="24"/>
      <c r="E116" s="24"/>
      <c r="F116" s="23"/>
      <c r="G116" s="24"/>
      <c r="H116" s="24"/>
      <c r="I116" s="23"/>
      <c r="J116" s="24"/>
      <c r="K116" s="28"/>
      <c r="L116" s="29"/>
      <c r="M116" s="29"/>
    </row>
    <row r="117" spans="1:13" x14ac:dyDescent="0.3">
      <c r="A117" s="24"/>
      <c r="B117" s="24"/>
      <c r="C117" s="23"/>
      <c r="D117" s="24"/>
      <c r="E117" s="24"/>
      <c r="F117" s="23"/>
      <c r="G117" s="24"/>
      <c r="H117" s="24"/>
      <c r="I117" s="23"/>
      <c r="J117" s="24"/>
      <c r="K117" s="28"/>
      <c r="L117" s="29"/>
      <c r="M117" s="29"/>
    </row>
    <row r="118" spans="1:13" x14ac:dyDescent="0.3">
      <c r="A118" s="24"/>
      <c r="B118" s="24"/>
      <c r="C118" s="23"/>
      <c r="D118" s="24"/>
      <c r="E118" s="24"/>
      <c r="F118" s="23"/>
      <c r="G118" s="24"/>
      <c r="H118" s="24"/>
      <c r="I118" s="23"/>
      <c r="J118" s="24"/>
      <c r="K118" s="28"/>
      <c r="L118" s="29"/>
      <c r="M118" s="29"/>
    </row>
    <row r="119" spans="1:13" x14ac:dyDescent="0.3">
      <c r="A119" s="24"/>
      <c r="B119" s="24"/>
      <c r="C119" s="23"/>
      <c r="D119" s="24"/>
      <c r="E119" s="24"/>
      <c r="F119" s="23"/>
      <c r="G119" s="24"/>
      <c r="H119" s="24"/>
      <c r="I119" s="23"/>
      <c r="J119" s="24"/>
      <c r="K119" s="28"/>
      <c r="L119" s="29"/>
      <c r="M119" s="29"/>
    </row>
    <row r="120" spans="1:13" x14ac:dyDescent="0.3">
      <c r="A120" s="24"/>
      <c r="B120" s="24"/>
      <c r="C120" s="23"/>
      <c r="D120" s="24"/>
      <c r="E120" s="24"/>
      <c r="F120" s="23"/>
      <c r="G120" s="24"/>
      <c r="H120" s="24"/>
      <c r="I120" s="23"/>
      <c r="J120" s="24"/>
      <c r="K120" s="28"/>
      <c r="L120" s="29"/>
      <c r="M120" s="29"/>
    </row>
    <row r="121" spans="1:13" x14ac:dyDescent="0.3">
      <c r="A121" s="24"/>
      <c r="B121" s="24"/>
      <c r="C121" s="23"/>
      <c r="D121" s="24"/>
      <c r="E121" s="24"/>
      <c r="F121" s="23"/>
      <c r="G121" s="24"/>
      <c r="H121" s="24"/>
      <c r="I121" s="23"/>
      <c r="J121" s="24"/>
      <c r="K121" s="28"/>
      <c r="L121" s="29"/>
      <c r="M121" s="29"/>
    </row>
    <row r="122" spans="1:13" x14ac:dyDescent="0.3">
      <c r="A122" s="24"/>
      <c r="B122" s="24"/>
      <c r="C122" s="23"/>
      <c r="D122" s="24"/>
      <c r="E122" s="24"/>
      <c r="F122" s="23"/>
      <c r="G122" s="24"/>
      <c r="H122" s="24"/>
      <c r="I122" s="23"/>
      <c r="J122" s="24"/>
      <c r="K122" s="28"/>
      <c r="L122" s="29"/>
      <c r="M122" s="29"/>
    </row>
    <row r="123" spans="1:13" x14ac:dyDescent="0.3">
      <c r="A123" s="24"/>
      <c r="B123" s="24"/>
      <c r="C123" s="23"/>
      <c r="D123" s="24"/>
      <c r="E123" s="24"/>
      <c r="F123" s="23"/>
      <c r="G123" s="24"/>
      <c r="H123" s="24"/>
      <c r="I123" s="23"/>
      <c r="J123" s="24"/>
      <c r="K123" s="28"/>
      <c r="L123" s="29"/>
      <c r="M123" s="29"/>
    </row>
    <row r="124" spans="1:13" x14ac:dyDescent="0.3">
      <c r="A124" s="24"/>
      <c r="B124" s="24"/>
      <c r="C124" s="23"/>
      <c r="D124" s="24"/>
      <c r="E124" s="24"/>
      <c r="F124" s="23"/>
      <c r="G124" s="24"/>
      <c r="H124" s="24"/>
      <c r="I124" s="23"/>
      <c r="J124" s="24"/>
      <c r="K124" s="28"/>
      <c r="L124" s="29"/>
      <c r="M124" s="29"/>
    </row>
    <row r="125" spans="1:13" x14ac:dyDescent="0.3">
      <c r="A125" s="24"/>
      <c r="B125" s="24"/>
      <c r="C125" s="23"/>
      <c r="D125" s="24"/>
      <c r="E125" s="24"/>
      <c r="F125" s="23"/>
      <c r="G125" s="24"/>
      <c r="H125" s="24"/>
      <c r="I125" s="23"/>
      <c r="J125" s="24"/>
      <c r="K125" s="28"/>
      <c r="L125" s="29"/>
      <c r="M125" s="29"/>
    </row>
    <row r="126" spans="1:13" x14ac:dyDescent="0.3">
      <c r="A126" s="24"/>
      <c r="B126" s="24"/>
      <c r="C126" s="23"/>
      <c r="D126" s="24"/>
      <c r="E126" s="24"/>
      <c r="F126" s="23"/>
      <c r="G126" s="24"/>
      <c r="H126" s="24"/>
      <c r="I126" s="23"/>
      <c r="J126" s="24"/>
      <c r="K126" s="28"/>
      <c r="L126" s="29"/>
      <c r="M126" s="29"/>
    </row>
    <row r="127" spans="1:13" x14ac:dyDescent="0.3">
      <c r="A127" s="24"/>
      <c r="B127" s="24"/>
      <c r="C127" s="23"/>
      <c r="D127" s="24"/>
      <c r="E127" s="24"/>
      <c r="F127" s="23"/>
      <c r="G127" s="24"/>
      <c r="H127" s="24"/>
      <c r="I127" s="23"/>
      <c r="J127" s="24"/>
      <c r="K127" s="28"/>
      <c r="L127" s="29"/>
      <c r="M127" s="29"/>
    </row>
    <row r="128" spans="1:13" x14ac:dyDescent="0.3">
      <c r="A128" s="24"/>
      <c r="B128" s="24"/>
      <c r="C128" s="23"/>
      <c r="D128" s="24"/>
      <c r="E128" s="24"/>
      <c r="F128" s="23"/>
      <c r="G128" s="24"/>
      <c r="H128" s="24"/>
      <c r="I128" s="23"/>
      <c r="J128" s="24"/>
      <c r="K128" s="28"/>
      <c r="L128" s="29"/>
      <c r="M128" s="29"/>
    </row>
    <row r="129" spans="1:13" x14ac:dyDescent="0.3">
      <c r="A129" s="24"/>
      <c r="B129" s="24"/>
      <c r="C129" s="23"/>
      <c r="D129" s="24"/>
      <c r="E129" s="24"/>
      <c r="F129" s="23"/>
      <c r="G129" s="24"/>
      <c r="H129" s="24"/>
      <c r="I129" s="23"/>
      <c r="J129" s="24"/>
      <c r="K129" s="28"/>
      <c r="L129" s="29"/>
      <c r="M129" s="29"/>
    </row>
    <row r="130" spans="1:13" x14ac:dyDescent="0.3">
      <c r="A130" s="24"/>
      <c r="B130" s="24"/>
      <c r="C130" s="23"/>
      <c r="D130" s="24"/>
      <c r="E130" s="24"/>
      <c r="F130" s="23"/>
      <c r="G130" s="24"/>
      <c r="H130" s="24"/>
      <c r="I130" s="23"/>
      <c r="J130" s="24"/>
      <c r="K130" s="28"/>
      <c r="L130" s="29"/>
      <c r="M130" s="29"/>
    </row>
    <row r="131" spans="1:13" x14ac:dyDescent="0.3">
      <c r="A131" s="24"/>
      <c r="B131" s="24"/>
      <c r="C131" s="23"/>
      <c r="D131" s="24"/>
      <c r="E131" s="24"/>
      <c r="F131" s="23"/>
      <c r="G131" s="24"/>
      <c r="H131" s="24"/>
      <c r="I131" s="23"/>
      <c r="J131" s="24"/>
      <c r="K131" s="28"/>
      <c r="L131" s="29"/>
      <c r="M131" s="29"/>
    </row>
    <row r="132" spans="1:13" x14ac:dyDescent="0.3">
      <c r="A132" s="24"/>
      <c r="B132" s="24"/>
      <c r="C132" s="23"/>
      <c r="D132" s="24"/>
      <c r="E132" s="24"/>
      <c r="F132" s="23"/>
      <c r="G132" s="24"/>
      <c r="H132" s="24"/>
      <c r="I132" s="23"/>
      <c r="J132" s="24"/>
      <c r="K132" s="28"/>
      <c r="L132" s="29"/>
      <c r="M132" s="29"/>
    </row>
    <row r="133" spans="1:13" x14ac:dyDescent="0.3">
      <c r="A133" s="24"/>
      <c r="B133" s="24"/>
      <c r="C133" s="23"/>
      <c r="D133" s="24"/>
      <c r="E133" s="24"/>
      <c r="F133" s="23"/>
      <c r="G133" s="24"/>
      <c r="H133" s="24"/>
      <c r="I133" s="23"/>
      <c r="J133" s="24"/>
      <c r="K133" s="28"/>
      <c r="L133" s="29"/>
      <c r="M133" s="29"/>
    </row>
    <row r="134" spans="1:13" x14ac:dyDescent="0.3">
      <c r="A134" s="24"/>
      <c r="B134" s="24"/>
      <c r="C134" s="23"/>
      <c r="D134" s="24"/>
      <c r="E134" s="24"/>
      <c r="F134" s="23"/>
      <c r="G134" s="24"/>
      <c r="H134" s="24"/>
      <c r="I134" s="23"/>
      <c r="J134" s="24"/>
      <c r="K134" s="28"/>
      <c r="L134" s="29"/>
      <c r="M134" s="29"/>
    </row>
    <row r="135" spans="1:13" x14ac:dyDescent="0.3">
      <c r="A135" s="24"/>
      <c r="B135" s="24"/>
      <c r="C135" s="23"/>
      <c r="D135" s="24"/>
      <c r="E135" s="24"/>
      <c r="F135" s="23"/>
      <c r="G135" s="24"/>
      <c r="H135" s="24"/>
      <c r="I135" s="23"/>
      <c r="J135" s="24"/>
      <c r="K135" s="28"/>
      <c r="L135" s="29"/>
      <c r="M135" s="29"/>
    </row>
    <row r="136" spans="1:13" x14ac:dyDescent="0.3">
      <c r="A136" s="24"/>
      <c r="B136" s="24"/>
      <c r="C136" s="23"/>
      <c r="D136" s="24"/>
      <c r="E136" s="24"/>
      <c r="F136" s="23"/>
      <c r="G136" s="24"/>
      <c r="H136" s="24"/>
      <c r="I136" s="23"/>
      <c r="J136" s="24"/>
      <c r="K136" s="28"/>
      <c r="L136" s="29"/>
      <c r="M136" s="29"/>
    </row>
    <row r="137" spans="1:13" x14ac:dyDescent="0.3">
      <c r="A137" s="24"/>
      <c r="B137" s="24"/>
      <c r="C137" s="23"/>
      <c r="D137" s="24"/>
      <c r="E137" s="24"/>
      <c r="F137" s="23"/>
      <c r="G137" s="24"/>
      <c r="H137" s="24"/>
      <c r="I137" s="23"/>
      <c r="J137" s="24"/>
      <c r="K137" s="28"/>
      <c r="L137" s="29"/>
      <c r="M137" s="29"/>
    </row>
    <row r="138" spans="1:13" x14ac:dyDescent="0.3">
      <c r="A138" s="24"/>
      <c r="B138" s="24"/>
      <c r="C138" s="23"/>
      <c r="D138" s="24"/>
      <c r="E138" s="24"/>
      <c r="F138" s="23"/>
      <c r="G138" s="24"/>
      <c r="H138" s="24"/>
      <c r="I138" s="23"/>
      <c r="J138" s="24"/>
      <c r="K138" s="28"/>
      <c r="L138" s="29"/>
      <c r="M138" s="29"/>
    </row>
    <row r="139" spans="1:13" x14ac:dyDescent="0.3">
      <c r="A139" s="24"/>
      <c r="B139" s="24"/>
      <c r="C139" s="23"/>
      <c r="D139" s="24"/>
      <c r="E139" s="24"/>
      <c r="F139" s="23"/>
      <c r="G139" s="24"/>
      <c r="H139" s="24"/>
      <c r="I139" s="23"/>
      <c r="J139" s="24"/>
      <c r="K139" s="28"/>
      <c r="L139" s="29"/>
      <c r="M139" s="29"/>
    </row>
    <row r="140" spans="1:13" x14ac:dyDescent="0.3">
      <c r="A140" s="24"/>
      <c r="B140" s="24"/>
      <c r="C140" s="23"/>
      <c r="D140" s="24"/>
      <c r="E140" s="24"/>
      <c r="F140" s="23"/>
      <c r="G140" s="24"/>
      <c r="H140" s="24"/>
      <c r="I140" s="23"/>
      <c r="J140" s="24"/>
      <c r="K140" s="28"/>
      <c r="L140" s="29"/>
      <c r="M140" s="29"/>
    </row>
  </sheetData>
  <sortState xmlns:xlrd2="http://schemas.microsoft.com/office/spreadsheetml/2017/richdata2" ref="BG2:BI49">
    <sortCondition ref="BG2:BG49"/>
  </sortState>
  <conditionalFormatting sqref="BM2:BO49">
    <cfRule type="cellIs" dxfId="11" priority="1" operator="lessThan">
      <formula>0.8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99BE-3542-427E-90F8-E6E1C4FF2AC7}">
  <dimension ref="A1:BO86"/>
  <sheetViews>
    <sheetView topLeftCell="BD1" zoomScale="70" zoomScaleNormal="70" workbookViewId="0">
      <selection activeCell="V28" sqref="V28:AC35"/>
    </sheetView>
  </sheetViews>
  <sheetFormatPr defaultRowHeight="14.4" x14ac:dyDescent="0.3"/>
  <cols>
    <col min="10" max="10" width="7.5546875" bestFit="1" customWidth="1"/>
    <col min="20" max="20" width="7.33203125" customWidth="1"/>
    <col min="40" max="40" width="8.33203125" customWidth="1"/>
  </cols>
  <sheetData>
    <row r="1" spans="1:67" x14ac:dyDescent="0.3">
      <c r="A1" s="10" t="s">
        <v>101</v>
      </c>
      <c r="B1" s="10"/>
      <c r="C1" s="10"/>
      <c r="D1" s="10"/>
      <c r="E1" s="10"/>
      <c r="F1" s="10"/>
      <c r="G1" s="10"/>
      <c r="H1" s="10"/>
      <c r="I1" s="10"/>
      <c r="J1" s="10"/>
      <c r="K1" s="11" t="s">
        <v>102</v>
      </c>
      <c r="L1" s="10"/>
      <c r="M1" s="10"/>
      <c r="N1" s="10"/>
      <c r="O1" s="10"/>
      <c r="P1" s="10"/>
      <c r="Q1" s="10"/>
      <c r="R1" s="10"/>
      <c r="S1" s="10"/>
      <c r="U1" s="12" t="s">
        <v>111</v>
      </c>
      <c r="V1" s="13"/>
      <c r="W1" s="13"/>
      <c r="X1" s="13"/>
      <c r="Y1" s="13"/>
      <c r="Z1" s="13"/>
      <c r="AA1" s="13"/>
      <c r="AB1" s="13"/>
      <c r="AC1" s="13"/>
      <c r="AE1" s="12" t="s">
        <v>112</v>
      </c>
      <c r="AO1" s="12" t="s">
        <v>105</v>
      </c>
      <c r="AP1" s="13"/>
      <c r="AQ1" s="13"/>
      <c r="AR1" s="13"/>
      <c r="AS1" s="13"/>
      <c r="AT1" s="13"/>
      <c r="AU1" s="13"/>
      <c r="AV1" s="13"/>
      <c r="AW1" s="13"/>
      <c r="AY1" s="46" t="s">
        <v>101</v>
      </c>
      <c r="AZ1" s="46" t="s">
        <v>131</v>
      </c>
      <c r="BA1" s="46" t="str">
        <f ca="1">C2</f>
        <v>75-9208</v>
      </c>
      <c r="BB1" s="46"/>
      <c r="BC1" s="10" t="s">
        <v>101</v>
      </c>
      <c r="BD1" s="11" t="s">
        <v>131</v>
      </c>
      <c r="BE1" s="24" t="str">
        <f ca="1">C14</f>
        <v>75-9209</v>
      </c>
      <c r="BF1" s="46"/>
      <c r="BG1" s="46" t="s">
        <v>101</v>
      </c>
      <c r="BH1" s="46" t="s">
        <v>131</v>
      </c>
      <c r="BI1" s="46" t="str">
        <f ca="1">C26</f>
        <v>75-9210</v>
      </c>
      <c r="BJ1" s="46"/>
      <c r="BK1" s="46" t="s">
        <v>101</v>
      </c>
      <c r="BL1" s="46" t="s">
        <v>131</v>
      </c>
      <c r="BM1" s="46" t="str">
        <f ca="1">BA1</f>
        <v>75-9208</v>
      </c>
      <c r="BN1" s="46" t="str">
        <f ca="1">BE1</f>
        <v>75-9209</v>
      </c>
      <c r="BO1" s="46" t="str">
        <f ca="1">BI1</f>
        <v>75-9210</v>
      </c>
    </row>
    <row r="2" spans="1:67" x14ac:dyDescent="0.3">
      <c r="A2" s="13" t="s">
        <v>106</v>
      </c>
      <c r="B2" s="10" t="s">
        <v>107</v>
      </c>
      <c r="C2" s="11" t="str">
        <f ca="1">'Plate 1'!B3</f>
        <v>75-9208</v>
      </c>
      <c r="D2" s="10"/>
      <c r="E2" s="10"/>
      <c r="F2" s="10"/>
      <c r="G2" s="10"/>
      <c r="H2" s="10"/>
      <c r="I2" s="10"/>
      <c r="J2" s="10"/>
      <c r="K2" s="13" t="s">
        <v>106</v>
      </c>
      <c r="L2" s="10" t="s">
        <v>107</v>
      </c>
      <c r="M2" s="11" t="str">
        <f ca="1">C2</f>
        <v>75-9208</v>
      </c>
      <c r="N2" s="10"/>
      <c r="O2" s="10"/>
      <c r="P2" s="10"/>
      <c r="Q2" s="10"/>
      <c r="R2" s="10"/>
      <c r="S2" s="10"/>
      <c r="U2" s="13" t="s">
        <v>106</v>
      </c>
      <c r="V2" s="14" t="s">
        <v>107</v>
      </c>
      <c r="W2" s="11" t="str">
        <f ca="1">M2</f>
        <v>75-9208</v>
      </c>
      <c r="X2" s="13"/>
      <c r="Y2" s="13"/>
      <c r="Z2" s="13"/>
      <c r="AA2" s="13"/>
      <c r="AB2" s="13"/>
      <c r="AC2" s="13"/>
      <c r="AE2" s="13" t="s">
        <v>106</v>
      </c>
      <c r="AF2" s="14" t="s">
        <v>107</v>
      </c>
      <c r="AG2" s="11" t="str">
        <f ca="1">W2</f>
        <v>75-9208</v>
      </c>
      <c r="AH2" s="13"/>
      <c r="AI2" s="13"/>
      <c r="AJ2" s="13"/>
      <c r="AK2" s="13"/>
      <c r="AL2" s="13"/>
      <c r="AM2" s="13"/>
      <c r="AO2" s="13" t="s">
        <v>106</v>
      </c>
      <c r="AP2" s="14" t="s">
        <v>107</v>
      </c>
      <c r="AQ2" s="11" t="str">
        <f ca="1">AG2</f>
        <v>75-9208</v>
      </c>
      <c r="AR2" s="25"/>
      <c r="AS2" s="25"/>
      <c r="AT2" s="25"/>
      <c r="AU2" s="25"/>
      <c r="AV2" s="25"/>
      <c r="AW2" s="25"/>
      <c r="AY2" s="10" t="str">
        <f ca="1">C$4</f>
        <v>6-PPD</v>
      </c>
      <c r="AZ2" s="32">
        <f ca="1">$M$4</f>
        <v>0.03</v>
      </c>
      <c r="BA2" s="18">
        <f>$AQ$4</f>
        <v>-2.818709533377985E-2</v>
      </c>
      <c r="BB2" s="46"/>
      <c r="BC2" s="10" t="str">
        <f ca="1">C$16</f>
        <v>6-PPD Quinone</v>
      </c>
      <c r="BD2" s="32">
        <f t="shared" ref="BD2:BD49" ca="1" si="0">AZ2</f>
        <v>0.03</v>
      </c>
      <c r="BE2" s="18">
        <f>$AQ$16</f>
        <v>-7.3843581645922337E-3</v>
      </c>
      <c r="BF2" s="46"/>
      <c r="BG2" s="10" t="str">
        <f ca="1">C$28</f>
        <v>5,5'-Diphenylhydantoin (4)</v>
      </c>
      <c r="BH2" s="32">
        <f t="shared" ref="BH2:BH49" ca="1" si="1">AZ2</f>
        <v>0.03</v>
      </c>
      <c r="BI2" s="18">
        <f>$AQ$28</f>
        <v>3.2206759443340056E-3</v>
      </c>
      <c r="BJ2" s="46"/>
      <c r="BK2" s="39" t="str">
        <f t="shared" ref="BK2:BM49" ca="1" si="2">AY2</f>
        <v>6-PPD</v>
      </c>
      <c r="BL2" s="32">
        <f t="shared" ca="1" si="2"/>
        <v>0.03</v>
      </c>
      <c r="BM2" s="18">
        <f t="shared" si="2"/>
        <v>-2.818709533377985E-2</v>
      </c>
      <c r="BN2" s="18">
        <f t="shared" ref="BN2:BN8" si="3">BE16</f>
        <v>-2.8840795095671536E-2</v>
      </c>
      <c r="BO2" s="18">
        <f t="shared" ref="BO2:BO15" si="4">BI9</f>
        <v>4.1033797216699787E-2</v>
      </c>
    </row>
    <row r="3" spans="1:67" x14ac:dyDescent="0.3">
      <c r="A3" s="13" t="s">
        <v>108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0"/>
      <c r="K3" s="13" t="s">
        <v>108</v>
      </c>
      <c r="L3" s="13">
        <v>1</v>
      </c>
      <c r="M3" s="13">
        <v>2</v>
      </c>
      <c r="N3" s="13">
        <v>3</v>
      </c>
      <c r="O3" s="13">
        <v>4</v>
      </c>
      <c r="P3" s="13">
        <v>5</v>
      </c>
      <c r="Q3" s="13">
        <v>6</v>
      </c>
      <c r="R3" s="13">
        <v>7</v>
      </c>
      <c r="S3" s="13">
        <v>8</v>
      </c>
      <c r="U3" s="13" t="s">
        <v>108</v>
      </c>
      <c r="V3" s="13">
        <v>1</v>
      </c>
      <c r="W3" s="13">
        <v>2</v>
      </c>
      <c r="X3" s="13">
        <v>3</v>
      </c>
      <c r="Y3" s="13">
        <v>4</v>
      </c>
      <c r="Z3" s="13">
        <v>5</v>
      </c>
      <c r="AA3" s="13">
        <v>6</v>
      </c>
      <c r="AB3" s="13">
        <v>7</v>
      </c>
      <c r="AC3" s="13">
        <v>8</v>
      </c>
      <c r="AE3" s="13" t="s">
        <v>108</v>
      </c>
      <c r="AF3" s="13">
        <v>1</v>
      </c>
      <c r="AG3" s="13">
        <v>2</v>
      </c>
      <c r="AH3" s="13">
        <v>3</v>
      </c>
      <c r="AI3" s="13">
        <v>4</v>
      </c>
      <c r="AJ3" s="13">
        <v>5</v>
      </c>
      <c r="AK3" s="13">
        <v>6</v>
      </c>
      <c r="AL3" s="13">
        <v>7</v>
      </c>
      <c r="AM3" s="13">
        <v>8</v>
      </c>
      <c r="AO3" s="13" t="s">
        <v>108</v>
      </c>
      <c r="AP3" s="25">
        <v>1</v>
      </c>
      <c r="AQ3" s="25">
        <v>2</v>
      </c>
      <c r="AR3" s="25">
        <v>3</v>
      </c>
      <c r="AS3" s="25">
        <v>4</v>
      </c>
      <c r="AT3" s="25">
        <v>5</v>
      </c>
      <c r="AU3" s="25">
        <v>6</v>
      </c>
      <c r="AV3" s="25">
        <v>7</v>
      </c>
      <c r="AW3" s="25">
        <v>8</v>
      </c>
      <c r="AY3" s="39" t="str">
        <f ca="1">D$4</f>
        <v>6-PPD</v>
      </c>
      <c r="AZ3" s="32">
        <f ca="1">$N$4</f>
        <v>0.1</v>
      </c>
      <c r="BA3" s="18">
        <f>$AR$4</f>
        <v>-1.7972761777182406E-2</v>
      </c>
      <c r="BB3" s="46"/>
      <c r="BC3" s="10" t="str">
        <f ca="1">D$16</f>
        <v>6-PPD Quinone</v>
      </c>
      <c r="BD3" s="32">
        <f t="shared" ca="1" si="0"/>
        <v>0.1</v>
      </c>
      <c r="BE3" s="18">
        <f>$AR$16</f>
        <v>-1.1703511053315982E-2</v>
      </c>
      <c r="BF3" s="46"/>
      <c r="BG3" s="10" t="str">
        <f ca="1">D$28</f>
        <v>5,5'-Diphenylhydantoin (4)</v>
      </c>
      <c r="BH3" s="32">
        <f t="shared" ca="1" si="1"/>
        <v>0.1</v>
      </c>
      <c r="BI3" s="18">
        <f>$AR$28</f>
        <v>2.1471172962226593E-3</v>
      </c>
      <c r="BJ3" s="46"/>
      <c r="BK3" s="39" t="str">
        <f t="shared" ca="1" si="2"/>
        <v>6-PPD</v>
      </c>
      <c r="BL3" s="32">
        <f t="shared" ca="1" si="2"/>
        <v>0.1</v>
      </c>
      <c r="BM3" s="18">
        <f t="shared" si="2"/>
        <v>-1.7972761777182406E-2</v>
      </c>
      <c r="BN3" s="18">
        <f t="shared" si="3"/>
        <v>-2.7168864945197831E-2</v>
      </c>
      <c r="BO3" s="18">
        <f t="shared" si="4"/>
        <v>3.3399602385685886E-2</v>
      </c>
    </row>
    <row r="4" spans="1:67" x14ac:dyDescent="0.3">
      <c r="A4" s="13" t="s">
        <v>91</v>
      </c>
      <c r="B4" s="10" t="str">
        <f>'Plate 1'!C6</f>
        <v>DMSO</v>
      </c>
      <c r="C4" s="10" t="str">
        <f ca="1">'Plate 1'!D6</f>
        <v>6-PPD</v>
      </c>
      <c r="D4" s="10" t="str">
        <f ca="1">'Plate 1'!E6</f>
        <v>6-PPD</v>
      </c>
      <c r="E4" s="10" t="str">
        <f ca="1">'Plate 1'!F6</f>
        <v>6-PPD</v>
      </c>
      <c r="F4" s="10" t="str">
        <f ca="1">'Plate 1'!G6</f>
        <v>6-PPD</v>
      </c>
      <c r="G4" s="10" t="str">
        <f ca="1">'Plate 1'!H6</f>
        <v>6-PPD</v>
      </c>
      <c r="H4" s="10" t="str">
        <f ca="1">'Plate 1'!I6</f>
        <v>6-PPD</v>
      </c>
      <c r="I4" s="10" t="str">
        <f ca="1">'Plate 1'!J6</f>
        <v>6-PPD</v>
      </c>
      <c r="J4" s="10"/>
      <c r="K4" s="13" t="s">
        <v>91</v>
      </c>
      <c r="L4" s="16" t="str">
        <f>'Plate 1'!N6</f>
        <v>Control</v>
      </c>
      <c r="M4" s="32">
        <f ca="1">'Plate 1'!O6</f>
        <v>0.03</v>
      </c>
      <c r="N4" s="32">
        <f ca="1">'Plate 1'!P6</f>
        <v>0.1</v>
      </c>
      <c r="O4" s="32">
        <f ca="1">'Plate 1'!Q6</f>
        <v>0.3</v>
      </c>
      <c r="P4" s="32">
        <f ca="1">'Plate 1'!R6</f>
        <v>1</v>
      </c>
      <c r="Q4" s="32">
        <f ca="1">'Plate 1'!S6</f>
        <v>3</v>
      </c>
      <c r="R4" s="32">
        <f ca="1">'Plate 1'!T6</f>
        <v>10</v>
      </c>
      <c r="S4" s="32">
        <f ca="1">'Plate 1'!U6</f>
        <v>30</v>
      </c>
      <c r="U4" s="13" t="s">
        <v>91</v>
      </c>
      <c r="V4" s="48">
        <v>0.121</v>
      </c>
      <c r="W4" s="48">
        <v>0.1163</v>
      </c>
      <c r="X4" s="48">
        <v>0.12239999999999999</v>
      </c>
      <c r="Y4" s="48">
        <v>0.1263</v>
      </c>
      <c r="Z4" s="48">
        <v>0.12809999999999999</v>
      </c>
      <c r="AA4" s="48">
        <v>0.13039999999999999</v>
      </c>
      <c r="AB4" s="48">
        <v>0.129</v>
      </c>
      <c r="AC4" s="48">
        <v>0.15959999999999999</v>
      </c>
      <c r="AE4" s="13" t="s">
        <v>91</v>
      </c>
      <c r="AF4" s="19">
        <f>V4-AVERAGE($V$10:$X$10)</f>
        <v>-1.2133333333333329E-2</v>
      </c>
      <c r="AG4" s="19">
        <f t="shared" ref="AG4:AM9" si="5">W4-AVERAGE($V$10:$X$10)</f>
        <v>-1.6833333333333325E-2</v>
      </c>
      <c r="AH4" s="19">
        <f t="shared" si="5"/>
        <v>-1.0733333333333331E-2</v>
      </c>
      <c r="AI4" s="19">
        <f t="shared" si="5"/>
        <v>-6.8333333333333302E-3</v>
      </c>
      <c r="AJ4" s="19">
        <f t="shared" si="5"/>
        <v>-5.0333333333333341E-3</v>
      </c>
      <c r="AK4" s="19">
        <f t="shared" si="5"/>
        <v>-2.7333333333333376E-3</v>
      </c>
      <c r="AL4" s="19">
        <f t="shared" si="5"/>
        <v>-4.1333333333333222E-3</v>
      </c>
      <c r="AM4" s="19">
        <f t="shared" si="5"/>
        <v>2.6466666666666666E-2</v>
      </c>
      <c r="AO4" s="13" t="s">
        <v>91</v>
      </c>
      <c r="AP4" s="18">
        <f>AF4/(AVERAGE($AI$11:$AK$11)*2)</f>
        <v>-2.0317035052467063E-2</v>
      </c>
      <c r="AQ4" s="18">
        <f t="shared" ref="AQ4:AW9" si="6">AG4/(AVERAGE($AI$11:$AK$11)*2)</f>
        <v>-2.818709533377985E-2</v>
      </c>
      <c r="AR4" s="18">
        <f t="shared" si="6"/>
        <v>-1.7972761777182406E-2</v>
      </c>
      <c r="AS4" s="18">
        <f t="shared" si="6"/>
        <v>-1.1442286224603701E-2</v>
      </c>
      <c r="AT4" s="18">
        <f t="shared" si="6"/>
        <v>-8.4282205849520002E-3</v>
      </c>
      <c r="AU4" s="18">
        <f t="shared" si="6"/>
        <v>-4.5769144898414899E-3</v>
      </c>
      <c r="AV4" s="18">
        <f t="shared" si="6"/>
        <v>-6.9211877651261262E-3</v>
      </c>
      <c r="AW4" s="18">
        <f t="shared" si="6"/>
        <v>4.4317928108952895E-2</v>
      </c>
      <c r="AY4" s="39" t="str">
        <f ca="1">E$4</f>
        <v>6-PPD</v>
      </c>
      <c r="AZ4" s="32">
        <f ca="1">$O$4</f>
        <v>0.3</v>
      </c>
      <c r="BA4" s="18">
        <f>$AS$4</f>
        <v>-1.1442286224603701E-2</v>
      </c>
      <c r="BB4" s="46"/>
      <c r="BC4" s="10" t="str">
        <f ca="1">E$16</f>
        <v>6-PPD Quinone</v>
      </c>
      <c r="BD4" s="32">
        <f t="shared" ca="1" si="0"/>
        <v>0.3</v>
      </c>
      <c r="BE4" s="18">
        <f>$AS$16</f>
        <v>1.1842838565855482E-2</v>
      </c>
      <c r="BF4" s="46"/>
      <c r="BG4" s="10" t="str">
        <f ca="1">E$28</f>
        <v>5,5'-Diphenylhydantoin (4)</v>
      </c>
      <c r="BH4" s="32">
        <f t="shared" ca="1" si="1"/>
        <v>0.3</v>
      </c>
      <c r="BI4" s="18">
        <f>$AS$28</f>
        <v>-2.3856858846919173E-4</v>
      </c>
      <c r="BJ4" s="46"/>
      <c r="BK4" s="39" t="str">
        <f t="shared" ca="1" si="2"/>
        <v>6-PPD</v>
      </c>
      <c r="BL4" s="32">
        <f t="shared" ca="1" si="2"/>
        <v>0.3</v>
      </c>
      <c r="BM4" s="18">
        <f t="shared" si="2"/>
        <v>-1.1442286224603701E-2</v>
      </c>
      <c r="BN4" s="18">
        <f t="shared" si="3"/>
        <v>-5.15511796396059E-3</v>
      </c>
      <c r="BO4" s="18">
        <f t="shared" si="4"/>
        <v>3.1848906560636187E-2</v>
      </c>
    </row>
    <row r="5" spans="1:67" x14ac:dyDescent="0.3">
      <c r="A5" s="13" t="s">
        <v>93</v>
      </c>
      <c r="B5" s="10" t="str">
        <f>'Plate 1'!C7</f>
        <v>DMSO</v>
      </c>
      <c r="C5" s="10" t="str">
        <f ca="1">'Plate 1'!D7</f>
        <v>6-PPD Quinone</v>
      </c>
      <c r="D5" s="10" t="str">
        <f ca="1">'Plate 1'!E7</f>
        <v>6-PPD Quinone</v>
      </c>
      <c r="E5" s="10" t="str">
        <f ca="1">'Plate 1'!F7</f>
        <v>6-PPD Quinone</v>
      </c>
      <c r="F5" s="10" t="str">
        <f ca="1">'Plate 1'!G7</f>
        <v>6-PPD Quinone</v>
      </c>
      <c r="G5" s="10" t="str">
        <f ca="1">'Plate 1'!H7</f>
        <v>6-PPD Quinone</v>
      </c>
      <c r="H5" s="10" t="str">
        <f ca="1">'Plate 1'!I7</f>
        <v>6-PPD Quinone</v>
      </c>
      <c r="I5" s="10" t="str">
        <f ca="1">'Plate 1'!J7</f>
        <v>6-PPD Quinone</v>
      </c>
      <c r="J5" s="10"/>
      <c r="K5" s="13" t="s">
        <v>93</v>
      </c>
      <c r="L5" s="16" t="str">
        <f>'Plate 1'!N7</f>
        <v>Control</v>
      </c>
      <c r="M5" s="32">
        <f ca="1">'Plate 1'!O7</f>
        <v>8.8812923118171475E-3</v>
      </c>
      <c r="N5" s="32">
        <f ca="1">'Plate 1'!P7</f>
        <v>2.960430770605716E-2</v>
      </c>
      <c r="O5" s="32">
        <f ca="1">'Plate 1'!Q7</f>
        <v>8.8812923118171488E-2</v>
      </c>
      <c r="P5" s="32">
        <f ca="1">'Plate 1'!R7</f>
        <v>0.29604307706057159</v>
      </c>
      <c r="Q5" s="32">
        <f ca="1">'Plate 1'!S7</f>
        <v>0.88812923118171472</v>
      </c>
      <c r="R5" s="32">
        <f ca="1">'Plate 1'!T7</f>
        <v>2.9604307706057158</v>
      </c>
      <c r="S5" s="32">
        <f ca="1">'Plate 1'!U7</f>
        <v>8.8812923118171465</v>
      </c>
      <c r="U5" s="13" t="s">
        <v>93</v>
      </c>
      <c r="V5" s="48">
        <v>0.1762</v>
      </c>
      <c r="W5" s="48">
        <v>0.16919999999999999</v>
      </c>
      <c r="X5" s="48">
        <v>0.15570000000000001</v>
      </c>
      <c r="Y5" s="48">
        <v>0.15110000000000001</v>
      </c>
      <c r="Z5" s="48">
        <v>0.1467</v>
      </c>
      <c r="AA5" s="48">
        <v>0.15029999999999999</v>
      </c>
      <c r="AB5" s="48">
        <v>0.14599999999999999</v>
      </c>
      <c r="AC5" s="48">
        <v>0.15770000000000001</v>
      </c>
      <c r="AE5" s="13" t="s">
        <v>93</v>
      </c>
      <c r="AF5" s="19">
        <f t="shared" ref="AF5:AF9" si="7">V5-AVERAGE($V$10:$X$10)</f>
        <v>4.306666666666667E-2</v>
      </c>
      <c r="AG5" s="19">
        <f t="shared" si="5"/>
        <v>3.6066666666666664E-2</v>
      </c>
      <c r="AH5" s="19">
        <f t="shared" si="5"/>
        <v>2.2566666666666679E-2</v>
      </c>
      <c r="AI5" s="19">
        <f t="shared" si="5"/>
        <v>1.7966666666666686E-2</v>
      </c>
      <c r="AJ5" s="19">
        <f t="shared" si="5"/>
        <v>1.3566666666666671E-2</v>
      </c>
      <c r="AK5" s="19">
        <f t="shared" si="5"/>
        <v>1.7166666666666663E-2</v>
      </c>
      <c r="AL5" s="19">
        <f t="shared" si="5"/>
        <v>1.2866666666666665E-2</v>
      </c>
      <c r="AM5" s="19">
        <f t="shared" si="5"/>
        <v>2.4566666666666681E-2</v>
      </c>
      <c r="AO5" s="13" t="s">
        <v>93</v>
      </c>
      <c r="AP5" s="18">
        <f>AF5/(AVERAGE($AI$11:$AK$11)*2)</f>
        <v>7.2114311230185316E-2</v>
      </c>
      <c r="AQ5" s="18">
        <f t="shared" si="6"/>
        <v>6.0392944853762003E-2</v>
      </c>
      <c r="AR5" s="18">
        <f t="shared" si="6"/>
        <v>3.7787452556374217E-2</v>
      </c>
      <c r="AS5" s="18">
        <f t="shared" si="6"/>
        <v>3.0084840366153196E-2</v>
      </c>
      <c r="AT5" s="18">
        <f t="shared" si="6"/>
        <v>2.271712435811566E-2</v>
      </c>
      <c r="AU5" s="18">
        <f t="shared" si="6"/>
        <v>2.8745255637419063E-2</v>
      </c>
      <c r="AV5" s="18">
        <f t="shared" si="6"/>
        <v>2.1544987720473318E-2</v>
      </c>
      <c r="AW5" s="18">
        <f t="shared" si="6"/>
        <v>4.1136414378209446E-2</v>
      </c>
      <c r="AY5" s="39" t="str">
        <f ca="1">F$4</f>
        <v>6-PPD</v>
      </c>
      <c r="AZ5" s="32">
        <f ca="1">$P$4</f>
        <v>1</v>
      </c>
      <c r="BA5" s="18">
        <f>$AT$4</f>
        <v>-8.4282205849520002E-3</v>
      </c>
      <c r="BB5" s="46"/>
      <c r="BC5" s="10" t="str">
        <f ca="1">F$16</f>
        <v>6-PPD Quinone</v>
      </c>
      <c r="BD5" s="32">
        <f t="shared" ca="1" si="0"/>
        <v>1</v>
      </c>
      <c r="BE5" s="18">
        <f>$AT$16</f>
        <v>-5.15511796396059E-3</v>
      </c>
      <c r="BF5" s="46"/>
      <c r="BG5" s="10" t="str">
        <f ca="1">F$28</f>
        <v>5,5'-Diphenylhydantoin (4)</v>
      </c>
      <c r="BH5" s="32">
        <f t="shared" ca="1" si="1"/>
        <v>1</v>
      </c>
      <c r="BI5" s="18">
        <f>$AT$28</f>
        <v>1.0735586481113132E-3</v>
      </c>
      <c r="BJ5" s="46"/>
      <c r="BK5" s="39" t="str">
        <f t="shared" ca="1" si="2"/>
        <v>6-PPD</v>
      </c>
      <c r="BL5" s="32">
        <f t="shared" ca="1" si="2"/>
        <v>1</v>
      </c>
      <c r="BM5" s="18">
        <f t="shared" si="2"/>
        <v>-8.4282205849520002E-3</v>
      </c>
      <c r="BN5" s="18">
        <f t="shared" si="3"/>
        <v>-2.2431729518855643E-2</v>
      </c>
      <c r="BO5" s="18">
        <f t="shared" si="4"/>
        <v>2.1471172962226628E-2</v>
      </c>
    </row>
    <row r="6" spans="1:67" x14ac:dyDescent="0.3">
      <c r="A6" s="13" t="s">
        <v>94</v>
      </c>
      <c r="B6" s="10" t="str">
        <f>'Plate 1'!C8</f>
        <v>DMSO</v>
      </c>
      <c r="C6" s="10" t="str">
        <f ca="1">'Plate 1'!D8</f>
        <v>5,5'-Diphenylhydantoin (4)</v>
      </c>
      <c r="D6" s="10" t="str">
        <f ca="1">'Plate 1'!E8</f>
        <v>5,5'-Diphenylhydantoin (4)</v>
      </c>
      <c r="E6" s="10" t="str">
        <f ca="1">'Plate 1'!F8</f>
        <v>5,5'-Diphenylhydantoin (4)</v>
      </c>
      <c r="F6" s="10" t="str">
        <f ca="1">'Plate 1'!G8</f>
        <v>5,5'-Diphenylhydantoin (4)</v>
      </c>
      <c r="G6" s="10" t="str">
        <f ca="1">'Plate 1'!H8</f>
        <v>5,5'-Diphenylhydantoin (4)</v>
      </c>
      <c r="H6" s="10" t="str">
        <f ca="1">'Plate 1'!I8</f>
        <v>5,5'-Diphenylhydantoin (4)</v>
      </c>
      <c r="I6" s="10" t="str">
        <f ca="1">'Plate 1'!J8</f>
        <v>5,5'-Diphenylhydantoin (4)</v>
      </c>
      <c r="J6" s="10"/>
      <c r="K6" s="13" t="s">
        <v>94</v>
      </c>
      <c r="L6" s="16" t="str">
        <f>'Plate 1'!N8</f>
        <v>Control</v>
      </c>
      <c r="M6" s="32">
        <f ca="1">'Plate 1'!O8</f>
        <v>1</v>
      </c>
      <c r="N6" s="32">
        <f ca="1">'Plate 1'!P8</f>
        <v>3</v>
      </c>
      <c r="O6" s="32">
        <f ca="1">'Plate 1'!Q8</f>
        <v>10</v>
      </c>
      <c r="P6" s="32">
        <f ca="1">'Plate 1'!R8</f>
        <v>30</v>
      </c>
      <c r="Q6" s="32">
        <f ca="1">'Plate 1'!S8</f>
        <v>100</v>
      </c>
      <c r="R6" s="32">
        <f ca="1">'Plate 1'!T8</f>
        <v>300</v>
      </c>
      <c r="S6" s="32">
        <f ca="1">'Plate 1'!U8</f>
        <v>1000</v>
      </c>
      <c r="U6" s="13" t="s">
        <v>94</v>
      </c>
      <c r="V6" s="48">
        <v>0.1174</v>
      </c>
      <c r="W6" s="48">
        <v>0.1129</v>
      </c>
      <c r="X6" s="48">
        <v>0.1125</v>
      </c>
      <c r="Y6" s="48">
        <v>0.11899999999999999</v>
      </c>
      <c r="Z6" s="48">
        <v>0.12</v>
      </c>
      <c r="AA6" s="48">
        <v>0.1205</v>
      </c>
      <c r="AB6" s="48">
        <v>0.1177</v>
      </c>
      <c r="AC6" s="48">
        <v>0.12859999999999999</v>
      </c>
      <c r="AE6" s="13" t="s">
        <v>94</v>
      </c>
      <c r="AF6" s="19">
        <f t="shared" si="7"/>
        <v>-1.5733333333333321E-2</v>
      </c>
      <c r="AG6" s="19">
        <f t="shared" si="5"/>
        <v>-2.0233333333333325E-2</v>
      </c>
      <c r="AH6" s="19">
        <f t="shared" si="5"/>
        <v>-2.0633333333333323E-2</v>
      </c>
      <c r="AI6" s="19">
        <f t="shared" si="5"/>
        <v>-1.4133333333333331E-2</v>
      </c>
      <c r="AJ6" s="19">
        <f t="shared" si="5"/>
        <v>-1.313333333333333E-2</v>
      </c>
      <c r="AK6" s="19">
        <f t="shared" si="5"/>
        <v>-1.263333333333333E-2</v>
      </c>
      <c r="AL6" s="19">
        <f t="shared" si="5"/>
        <v>-1.5433333333333327E-2</v>
      </c>
      <c r="AM6" s="19">
        <f t="shared" si="5"/>
        <v>-4.5333333333333337E-3</v>
      </c>
      <c r="AO6" s="13" t="s">
        <v>94</v>
      </c>
      <c r="AP6" s="18">
        <f t="shared" ref="AP6:AP9" si="8">AF6/(AVERAGE($AI$11:$AK$11)*2)</f>
        <v>-2.6345166331770465E-2</v>
      </c>
      <c r="AQ6" s="18">
        <f t="shared" si="6"/>
        <v>-3.3880330430899747E-2</v>
      </c>
      <c r="AR6" s="18">
        <f t="shared" si="6"/>
        <v>-3.4550122795266786E-2</v>
      </c>
      <c r="AS6" s="18">
        <f t="shared" si="6"/>
        <v>-2.3665996874302299E-2</v>
      </c>
      <c r="AT6" s="18">
        <f t="shared" si="6"/>
        <v>-2.1991515963384681E-2</v>
      </c>
      <c r="AU6" s="18">
        <f t="shared" si="6"/>
        <v>-2.1154275507925872E-2</v>
      </c>
      <c r="AV6" s="18">
        <f t="shared" si="6"/>
        <v>-2.5842822058495189E-2</v>
      </c>
      <c r="AW6" s="18">
        <f t="shared" si="6"/>
        <v>-7.590980129493192E-3</v>
      </c>
      <c r="AY6" s="39" t="str">
        <f ca="1">G$4</f>
        <v>6-PPD</v>
      </c>
      <c r="AZ6" s="32">
        <f ca="1">$Q$4</f>
        <v>3</v>
      </c>
      <c r="BA6" s="18">
        <f>$AU$4</f>
        <v>-4.5769144898414899E-3</v>
      </c>
      <c r="BB6" s="46"/>
      <c r="BC6" s="10" t="str">
        <f ca="1">G$16</f>
        <v>6-PPD Quinone</v>
      </c>
      <c r="BD6" s="32">
        <f t="shared" ca="1" si="0"/>
        <v>3</v>
      </c>
      <c r="BE6" s="18">
        <f>$AU$16</f>
        <v>6.687720601894852E-3</v>
      </c>
      <c r="BF6" s="46"/>
      <c r="BG6" s="10" t="str">
        <f ca="1">G$28</f>
        <v>5,5'-Diphenylhydantoin (4)</v>
      </c>
      <c r="BH6" s="32">
        <f t="shared" ca="1" si="1"/>
        <v>3</v>
      </c>
      <c r="BI6" s="18">
        <f>$AU$28</f>
        <v>7.9920477137176756E-3</v>
      </c>
      <c r="BJ6" s="46"/>
      <c r="BK6" s="39" t="str">
        <f t="shared" ca="1" si="2"/>
        <v>6-PPD</v>
      </c>
      <c r="BL6" s="32">
        <f t="shared" ca="1" si="2"/>
        <v>3</v>
      </c>
      <c r="BM6" s="18">
        <f t="shared" si="2"/>
        <v>-4.5769144898414899E-3</v>
      </c>
      <c r="BN6" s="18">
        <f t="shared" si="3"/>
        <v>-2.0202489318224017E-2</v>
      </c>
      <c r="BO6" s="18">
        <f t="shared" si="4"/>
        <v>2.7793240556660027E-2</v>
      </c>
    </row>
    <row r="7" spans="1:67" x14ac:dyDescent="0.3">
      <c r="A7" s="13" t="s">
        <v>95</v>
      </c>
      <c r="B7" s="10" t="str">
        <f>'Plate 1'!C9</f>
        <v>PICRO</v>
      </c>
      <c r="C7" s="10" t="str">
        <f ca="1">'Plate 1'!D9</f>
        <v>Caffeine (18)</v>
      </c>
      <c r="D7" s="10" t="str">
        <f ca="1">'Plate 1'!E9</f>
        <v>Caffeine (18)</v>
      </c>
      <c r="E7" s="10" t="str">
        <f ca="1">'Plate 1'!F9</f>
        <v>Caffeine (18)</v>
      </c>
      <c r="F7" s="10" t="str">
        <f ca="1">'Plate 1'!G9</f>
        <v>Caffeine (18)</v>
      </c>
      <c r="G7" s="10" t="str">
        <f ca="1">'Plate 1'!H9</f>
        <v>Caffeine (18)</v>
      </c>
      <c r="H7" s="10" t="str">
        <f ca="1">'Plate 1'!I9</f>
        <v>Caffeine (18)</v>
      </c>
      <c r="I7" s="10" t="str">
        <f ca="1">'Plate 1'!J9</f>
        <v>Caffeine (18)</v>
      </c>
      <c r="J7" s="10"/>
      <c r="K7" s="13" t="s">
        <v>95</v>
      </c>
      <c r="L7" s="16">
        <f>'Plate 1'!N9</f>
        <v>1</v>
      </c>
      <c r="M7" s="32">
        <f ca="1">'Plate 1'!O9</f>
        <v>0.1</v>
      </c>
      <c r="N7" s="32">
        <f ca="1">'Plate 1'!P9</f>
        <v>0.3</v>
      </c>
      <c r="O7" s="32">
        <f ca="1">'Plate 1'!Q9</f>
        <v>1</v>
      </c>
      <c r="P7" s="32">
        <f ca="1">'Plate 1'!R9</f>
        <v>3</v>
      </c>
      <c r="Q7" s="32">
        <f ca="1">'Plate 1'!S9</f>
        <v>10</v>
      </c>
      <c r="R7" s="32">
        <f ca="1">'Plate 1'!T9</f>
        <v>30</v>
      </c>
      <c r="S7" s="32">
        <f ca="1">'Plate 1'!U9</f>
        <v>100</v>
      </c>
      <c r="U7" s="13" t="s">
        <v>95</v>
      </c>
      <c r="V7" s="48">
        <v>0.1182</v>
      </c>
      <c r="W7" s="48">
        <v>0.1201</v>
      </c>
      <c r="X7" s="48">
        <v>0.1125</v>
      </c>
      <c r="Y7" s="48">
        <v>0.1207</v>
      </c>
      <c r="Z7" s="48">
        <v>0.12239999999999999</v>
      </c>
      <c r="AA7" s="48">
        <v>0.11899999999999999</v>
      </c>
      <c r="AB7" s="48">
        <v>0.1265</v>
      </c>
      <c r="AC7" s="48">
        <v>0.1419</v>
      </c>
      <c r="AE7" s="13" t="s">
        <v>95</v>
      </c>
      <c r="AF7" s="19">
        <f t="shared" si="7"/>
        <v>-1.4933333333333326E-2</v>
      </c>
      <c r="AG7" s="19">
        <f t="shared" si="5"/>
        <v>-1.3033333333333327E-2</v>
      </c>
      <c r="AH7" s="19">
        <f t="shared" si="5"/>
        <v>-2.0633333333333323E-2</v>
      </c>
      <c r="AI7" s="19">
        <f t="shared" si="5"/>
        <v>-1.2433333333333324E-2</v>
      </c>
      <c r="AJ7" s="19">
        <f t="shared" si="5"/>
        <v>-1.0733333333333331E-2</v>
      </c>
      <c r="AK7" s="19">
        <f t="shared" si="5"/>
        <v>-1.4133333333333331E-2</v>
      </c>
      <c r="AL7" s="19">
        <f t="shared" si="5"/>
        <v>-6.6333333333333244E-3</v>
      </c>
      <c r="AM7" s="19">
        <f t="shared" si="5"/>
        <v>8.7666666666666726E-3</v>
      </c>
      <c r="AO7" s="13" t="s">
        <v>95</v>
      </c>
      <c r="AP7" s="18">
        <f t="shared" si="8"/>
        <v>-2.5005581603036384E-2</v>
      </c>
      <c r="AQ7" s="18">
        <f t="shared" si="6"/>
        <v>-2.1824067872292914E-2</v>
      </c>
      <c r="AR7" s="18">
        <f t="shared" si="6"/>
        <v>-3.4550122795266786E-2</v>
      </c>
      <c r="AS7" s="18">
        <f t="shared" si="6"/>
        <v>-2.0819379325742338E-2</v>
      </c>
      <c r="AT7" s="18">
        <f t="shared" si="6"/>
        <v>-1.7972761777182406E-2</v>
      </c>
      <c r="AU7" s="18">
        <f t="shared" si="6"/>
        <v>-2.3665996874302299E-2</v>
      </c>
      <c r="AV7" s="18">
        <f t="shared" si="6"/>
        <v>-1.110739004242017E-2</v>
      </c>
      <c r="AW7" s="18">
        <f t="shared" si="6"/>
        <v>1.4679615985711107E-2</v>
      </c>
      <c r="AY7" s="39" t="str">
        <f ca="1">H$4</f>
        <v>6-PPD</v>
      </c>
      <c r="AZ7" s="32">
        <f ca="1">$R$4</f>
        <v>10</v>
      </c>
      <c r="BA7" s="18">
        <f>$AV$4</f>
        <v>-6.9211877651261262E-3</v>
      </c>
      <c r="BB7" s="46"/>
      <c r="BC7" s="10" t="str">
        <f ca="1">H$16</f>
        <v>6-PPD Quinone</v>
      </c>
      <c r="BD7" s="32">
        <f t="shared" ca="1" si="0"/>
        <v>10</v>
      </c>
      <c r="BE7" s="18">
        <f>$AV$16</f>
        <v>3.3438603009474455E-3</v>
      </c>
      <c r="BF7" s="46"/>
      <c r="BG7" s="10" t="str">
        <f ca="1">H$28</f>
        <v>5,5'-Diphenylhydantoin (4)</v>
      </c>
      <c r="BH7" s="32">
        <f t="shared" ca="1" si="1"/>
        <v>10</v>
      </c>
      <c r="BI7" s="18">
        <f>$AV$28</f>
        <v>8.111332007952287E-3</v>
      </c>
      <c r="BJ7" s="46"/>
      <c r="BK7" s="39" t="str">
        <f t="shared" ca="1" si="2"/>
        <v>6-PPD</v>
      </c>
      <c r="BL7" s="32">
        <f t="shared" ca="1" si="2"/>
        <v>10</v>
      </c>
      <c r="BM7" s="18">
        <f t="shared" si="2"/>
        <v>-6.9211877651261262E-3</v>
      </c>
      <c r="BN7" s="18">
        <f t="shared" si="3"/>
        <v>-4.333085639977706E-2</v>
      </c>
      <c r="BO7" s="18">
        <f t="shared" si="4"/>
        <v>3.9483101391650094E-2</v>
      </c>
    </row>
    <row r="8" spans="1:67" x14ac:dyDescent="0.3">
      <c r="A8" s="13" t="s">
        <v>96</v>
      </c>
      <c r="B8" s="10" t="str">
        <f>'Plate 1'!C10</f>
        <v>TTX</v>
      </c>
      <c r="C8" s="10" t="str">
        <f ca="1">'Plate 1'!D10</f>
        <v>Dexamethasone (17)</v>
      </c>
      <c r="D8" s="10" t="str">
        <f ca="1">'Plate 1'!E10</f>
        <v>Dexamethasone (17)</v>
      </c>
      <c r="E8" s="10" t="str">
        <f ca="1">'Plate 1'!F10</f>
        <v>Dexamethasone (17)</v>
      </c>
      <c r="F8" s="10" t="str">
        <f ca="1">'Plate 1'!G10</f>
        <v>Dexamethasone (17)</v>
      </c>
      <c r="G8" s="10" t="str">
        <f ca="1">'Plate 1'!H10</f>
        <v>Dexamethasone (17)</v>
      </c>
      <c r="H8" s="10" t="str">
        <f ca="1">'Plate 1'!I10</f>
        <v>Dexamethasone (17)</v>
      </c>
      <c r="I8" s="10" t="str">
        <f ca="1">'Plate 1'!J10</f>
        <v>Dexamethasone (17)</v>
      </c>
      <c r="J8" s="10"/>
      <c r="K8" s="13" t="s">
        <v>96</v>
      </c>
      <c r="L8" s="16">
        <f>'Plate 1'!N10</f>
        <v>25</v>
      </c>
      <c r="M8" s="32">
        <f ca="1">'Plate 1'!O10</f>
        <v>0.1</v>
      </c>
      <c r="N8" s="32">
        <f ca="1">'Plate 1'!P10</f>
        <v>0.3</v>
      </c>
      <c r="O8" s="32">
        <f ca="1">'Plate 1'!Q10</f>
        <v>1</v>
      </c>
      <c r="P8" s="32">
        <f ca="1">'Plate 1'!R10</f>
        <v>3</v>
      </c>
      <c r="Q8" s="32">
        <f ca="1">'Plate 1'!S10</f>
        <v>10</v>
      </c>
      <c r="R8" s="32">
        <f ca="1">'Plate 1'!T10</f>
        <v>30</v>
      </c>
      <c r="S8" s="32">
        <f ca="1">'Plate 1'!U10</f>
        <v>100</v>
      </c>
      <c r="U8" s="13" t="s">
        <v>96</v>
      </c>
      <c r="V8" s="48">
        <v>0.1153</v>
      </c>
      <c r="W8" s="48">
        <v>0.1139</v>
      </c>
      <c r="X8" s="48">
        <v>0.11700000000000001</v>
      </c>
      <c r="Y8" s="48">
        <v>0.115</v>
      </c>
      <c r="Z8" s="48">
        <v>0.1181</v>
      </c>
      <c r="AA8" s="48">
        <v>0.1232</v>
      </c>
      <c r="AB8" s="48">
        <v>0.12189999999999999</v>
      </c>
      <c r="AC8" s="48">
        <v>0.1346</v>
      </c>
      <c r="AE8" s="13" t="s">
        <v>96</v>
      </c>
      <c r="AF8" s="19">
        <f t="shared" si="7"/>
        <v>-1.7833333333333326E-2</v>
      </c>
      <c r="AG8" s="19">
        <f t="shared" si="5"/>
        <v>-1.9233333333333325E-2</v>
      </c>
      <c r="AH8" s="19">
        <f t="shared" si="5"/>
        <v>-1.6133333333333319E-2</v>
      </c>
      <c r="AI8" s="19">
        <f t="shared" si="5"/>
        <v>-1.8133333333333321E-2</v>
      </c>
      <c r="AJ8" s="19">
        <f t="shared" si="5"/>
        <v>-1.5033333333333329E-2</v>
      </c>
      <c r="AK8" s="19">
        <f t="shared" si="5"/>
        <v>-9.9333333333333218E-3</v>
      </c>
      <c r="AL8" s="19">
        <f t="shared" si="5"/>
        <v>-1.1233333333333331E-2</v>
      </c>
      <c r="AM8" s="19">
        <f t="shared" si="5"/>
        <v>1.4666666666666717E-3</v>
      </c>
      <c r="AO8" s="13" t="s">
        <v>96</v>
      </c>
      <c r="AP8" s="18">
        <f t="shared" si="8"/>
        <v>-2.9861576244697468E-2</v>
      </c>
      <c r="AQ8" s="18">
        <f t="shared" si="6"/>
        <v>-3.2205849519982128E-2</v>
      </c>
      <c r="AR8" s="18">
        <f t="shared" si="6"/>
        <v>-2.7014958696137507E-2</v>
      </c>
      <c r="AS8" s="18">
        <f t="shared" si="6"/>
        <v>-3.0363920517972744E-2</v>
      </c>
      <c r="AT8" s="18">
        <f t="shared" si="6"/>
        <v>-2.5173029694128147E-2</v>
      </c>
      <c r="AU8" s="18">
        <f t="shared" si="6"/>
        <v>-1.6633177048448296E-2</v>
      </c>
      <c r="AV8" s="18">
        <f t="shared" si="6"/>
        <v>-1.8810002232641211E-2</v>
      </c>
      <c r="AW8" s="18">
        <f t="shared" si="6"/>
        <v>2.4559053360125112E-3</v>
      </c>
      <c r="AY8" s="39" t="str">
        <f ca="1">I$4</f>
        <v>6-PPD</v>
      </c>
      <c r="AZ8" s="32">
        <f ca="1">$S$4</f>
        <v>30</v>
      </c>
      <c r="BA8" s="36">
        <f>$AW$4</f>
        <v>4.4317928108952895E-2</v>
      </c>
      <c r="BB8" s="46"/>
      <c r="BC8" s="10" t="str">
        <f ca="1">I$16</f>
        <v>6-PPD Quinone</v>
      </c>
      <c r="BD8" s="32">
        <f t="shared" ca="1" si="0"/>
        <v>30</v>
      </c>
      <c r="BE8" s="18">
        <f>$AW$16</f>
        <v>1.2678803641092362E-2</v>
      </c>
      <c r="BF8" s="46"/>
      <c r="BG8" s="10" t="str">
        <f ca="1">I$28</f>
        <v>5,5'-Diphenylhydantoin (4)</v>
      </c>
      <c r="BH8" s="32">
        <f t="shared" ca="1" si="1"/>
        <v>30</v>
      </c>
      <c r="BI8" s="18">
        <f>$AW$28</f>
        <v>-3.3399602385685849E-3</v>
      </c>
      <c r="BJ8" s="46"/>
      <c r="BK8" s="39" t="str">
        <f t="shared" ca="1" si="2"/>
        <v>6-PPD</v>
      </c>
      <c r="BL8" s="32">
        <f t="shared" ca="1" si="2"/>
        <v>30</v>
      </c>
      <c r="BM8" s="18">
        <f t="shared" si="2"/>
        <v>4.4317928108952895E-2</v>
      </c>
      <c r="BN8" s="18">
        <f t="shared" si="3"/>
        <v>2.4939624744566225E-2</v>
      </c>
      <c r="BO8" s="18">
        <f t="shared" si="4"/>
        <v>8.3379721669980117E-2</v>
      </c>
    </row>
    <row r="9" spans="1:67" x14ac:dyDescent="0.3">
      <c r="A9" s="13" t="s">
        <v>97</v>
      </c>
      <c r="B9" s="10" t="str">
        <f>'Plate 1'!C11</f>
        <v>Media</v>
      </c>
      <c r="C9" s="10" t="str">
        <f ca="1">'Plate 1'!D11</f>
        <v>Maneb (38)</v>
      </c>
      <c r="D9" s="10" t="str">
        <f ca="1">'Plate 1'!E11</f>
        <v>Maneb (38)</v>
      </c>
      <c r="E9" s="10" t="str">
        <f ca="1">'Plate 1'!F11</f>
        <v>Maneb (38)</v>
      </c>
      <c r="F9" s="10" t="str">
        <f ca="1">'Plate 1'!G11</f>
        <v>Maneb (38)</v>
      </c>
      <c r="G9" s="10" t="str">
        <f ca="1">'Plate 1'!H11</f>
        <v>Maneb (38)</v>
      </c>
      <c r="H9" s="10" t="str">
        <f ca="1">'Plate 1'!I11</f>
        <v>Maneb (38)</v>
      </c>
      <c r="I9" s="10" t="str">
        <f ca="1">'Plate 1'!J11</f>
        <v>Maneb (38)</v>
      </c>
      <c r="J9" s="10"/>
      <c r="K9" s="13" t="s">
        <v>97</v>
      </c>
      <c r="L9" s="16">
        <f>'Plate 1'!N11</f>
        <v>0</v>
      </c>
      <c r="M9" s="32">
        <f ca="1">'Plate 1'!O11</f>
        <v>9.9999999999999985E-3</v>
      </c>
      <c r="N9" s="32">
        <f ca="1">'Plate 1'!P11</f>
        <v>0.03</v>
      </c>
      <c r="O9" s="32">
        <f ca="1">'Plate 1'!Q11</f>
        <v>0.1</v>
      </c>
      <c r="P9" s="32">
        <f ca="1">'Plate 1'!R11</f>
        <v>0.3</v>
      </c>
      <c r="Q9" s="32">
        <f ca="1">'Plate 1'!S11</f>
        <v>1</v>
      </c>
      <c r="R9" s="32">
        <f ca="1">'Plate 1'!T11</f>
        <v>3</v>
      </c>
      <c r="S9" s="32">
        <f ca="1">'Plate 1'!U11</f>
        <v>10</v>
      </c>
      <c r="U9" s="13" t="s">
        <v>97</v>
      </c>
      <c r="V9" s="48">
        <v>0.11899999999999999</v>
      </c>
      <c r="W9" s="48">
        <v>0.1178</v>
      </c>
      <c r="X9" s="48">
        <v>0.12959999999999999</v>
      </c>
      <c r="Y9" s="48">
        <v>0.12520000000000001</v>
      </c>
      <c r="Z9" s="48">
        <v>0.1255</v>
      </c>
      <c r="AA9" s="48">
        <v>0.1235</v>
      </c>
      <c r="AB9" s="48">
        <v>0.11940000000000001</v>
      </c>
      <c r="AC9" s="48">
        <v>0.11070000000000001</v>
      </c>
      <c r="AE9" s="13" t="s">
        <v>97</v>
      </c>
      <c r="AF9" s="19">
        <f t="shared" si="7"/>
        <v>-1.4133333333333331E-2</v>
      </c>
      <c r="AG9" s="19">
        <f t="shared" si="5"/>
        <v>-1.5333333333333324E-2</v>
      </c>
      <c r="AH9" s="19">
        <f t="shared" si="5"/>
        <v>-3.5333333333333328E-3</v>
      </c>
      <c r="AI9" s="19">
        <f t="shared" si="5"/>
        <v>-7.93333333333332E-3</v>
      </c>
      <c r="AJ9" s="19">
        <f t="shared" si="5"/>
        <v>-7.6333333333333253E-3</v>
      </c>
      <c r="AK9" s="19">
        <f t="shared" si="5"/>
        <v>-9.6333333333333271E-3</v>
      </c>
      <c r="AL9" s="19">
        <f t="shared" si="5"/>
        <v>-1.373333333333332E-2</v>
      </c>
      <c r="AM9" s="19">
        <f t="shared" si="5"/>
        <v>-2.2433333333333319E-2</v>
      </c>
      <c r="AO9" s="13" t="s">
        <v>97</v>
      </c>
      <c r="AP9" s="18">
        <f t="shared" si="8"/>
        <v>-2.3665996874302299E-2</v>
      </c>
      <c r="AQ9" s="18">
        <f t="shared" si="6"/>
        <v>-2.5675373967403426E-2</v>
      </c>
      <c r="AR9" s="18">
        <f t="shared" si="6"/>
        <v>-5.9164992185755747E-3</v>
      </c>
      <c r="AS9" s="18">
        <f t="shared" si="6"/>
        <v>-1.3284215226613062E-2</v>
      </c>
      <c r="AT9" s="18">
        <f t="shared" si="6"/>
        <v>-1.2781870953337786E-2</v>
      </c>
      <c r="AU9" s="18">
        <f t="shared" si="6"/>
        <v>-1.6130832775173021E-2</v>
      </c>
      <c r="AV9" s="18">
        <f t="shared" si="6"/>
        <v>-2.2996204509935232E-2</v>
      </c>
      <c r="AW9" s="18">
        <f t="shared" si="6"/>
        <v>-3.7564188434918488E-2</v>
      </c>
      <c r="AY9" s="39" t="str">
        <f ca="1">C$5</f>
        <v>6-PPD Quinone</v>
      </c>
      <c r="AZ9" s="32">
        <f ca="1">$M$5</f>
        <v>8.8812923118171475E-3</v>
      </c>
      <c r="BA9" s="18">
        <f>$AQ$5</f>
        <v>6.0392944853762003E-2</v>
      </c>
      <c r="BB9" s="46"/>
      <c r="BC9" s="10" t="str">
        <f ca="1">C$17</f>
        <v>5,5'-Diphenylhydantoin (4)</v>
      </c>
      <c r="BD9" s="32">
        <f t="shared" ca="1" si="0"/>
        <v>8.8812923118171475E-3</v>
      </c>
      <c r="BE9" s="18">
        <f>$AQ$17</f>
        <v>5.4477057402935201E-2</v>
      </c>
      <c r="BF9" s="46"/>
      <c r="BG9" s="10" t="str">
        <f ca="1">C$29</f>
        <v>6-PPD</v>
      </c>
      <c r="BH9" s="32">
        <f t="shared" ca="1" si="1"/>
        <v>8.8812923118171475E-3</v>
      </c>
      <c r="BI9" s="18">
        <f>$AQ$29</f>
        <v>4.1033797216699787E-2</v>
      </c>
      <c r="BJ9" s="46"/>
      <c r="BK9" s="39" t="str">
        <f t="shared" ca="1" si="2"/>
        <v>6-PPD Quinone</v>
      </c>
      <c r="BL9" s="32">
        <f t="shared" ca="1" si="2"/>
        <v>8.8812923118171475E-3</v>
      </c>
      <c r="BM9" s="18">
        <f t="shared" si="2"/>
        <v>6.0392944853762003E-2</v>
      </c>
      <c r="BN9" s="18">
        <f t="shared" ref="BN9:BN22" si="9">BE2</f>
        <v>-7.3843581645922337E-3</v>
      </c>
      <c r="BO9" s="18">
        <f t="shared" si="4"/>
        <v>-2.5646123260437383E-2</v>
      </c>
    </row>
    <row r="10" spans="1:67" x14ac:dyDescent="0.3">
      <c r="A10" s="13" t="s">
        <v>109</v>
      </c>
      <c r="B10" s="10" t="s">
        <v>110</v>
      </c>
      <c r="C10" s="10" t="s">
        <v>110</v>
      </c>
      <c r="D10" s="10" t="s">
        <v>110</v>
      </c>
      <c r="E10" s="10"/>
      <c r="F10" s="10"/>
      <c r="G10" s="10"/>
      <c r="H10" s="10"/>
      <c r="I10" s="10"/>
      <c r="J10" s="10"/>
      <c r="K10" s="13" t="s">
        <v>109</v>
      </c>
      <c r="L10" s="16" t="s">
        <v>110</v>
      </c>
      <c r="M10" s="16" t="s">
        <v>110</v>
      </c>
      <c r="N10" s="16" t="s">
        <v>110</v>
      </c>
      <c r="O10" s="20" t="s">
        <v>113</v>
      </c>
      <c r="P10" s="20" t="s">
        <v>114</v>
      </c>
      <c r="Q10" s="16"/>
      <c r="R10" s="16"/>
      <c r="S10" s="16"/>
      <c r="U10" s="13" t="s">
        <v>109</v>
      </c>
      <c r="V10" s="48">
        <v>0.12570000000000001</v>
      </c>
      <c r="W10" s="48">
        <v>0.13569999999999999</v>
      </c>
      <c r="X10" s="48">
        <v>0.13800000000000001</v>
      </c>
      <c r="Y10" s="48">
        <v>3.3005</v>
      </c>
      <c r="Z10" s="48">
        <v>1.7262</v>
      </c>
      <c r="AA10" s="59">
        <v>4.7600000000000003E-2</v>
      </c>
      <c r="AB10" s="59">
        <v>4.7800000000000002E-2</v>
      </c>
      <c r="AC10" s="59">
        <v>4.8300000000000003E-2</v>
      </c>
      <c r="AE10" s="13" t="s">
        <v>109</v>
      </c>
      <c r="AH10" s="21"/>
      <c r="AI10" s="19">
        <f>Y10-AVERAGE($V$10:$X$10)</f>
        <v>3.1673666666666667</v>
      </c>
      <c r="AJ10" s="19">
        <f>Z10-AVERAGE($V$10:$X$10)</f>
        <v>1.5930666666666666</v>
      </c>
      <c r="AK10" s="21"/>
      <c r="AR10" s="18"/>
      <c r="AS10" s="18"/>
      <c r="AT10" s="18"/>
      <c r="AY10" s="39" t="str">
        <f ca="1">D$5</f>
        <v>6-PPD Quinone</v>
      </c>
      <c r="AZ10" s="32">
        <f ca="1">$N$5</f>
        <v>2.960430770605716E-2</v>
      </c>
      <c r="BA10" s="18">
        <f>$AR$5</f>
        <v>3.7787452556374217E-2</v>
      </c>
      <c r="BB10" s="46"/>
      <c r="BC10" s="10" t="str">
        <f ca="1">D$17</f>
        <v>5,5'-Diphenylhydantoin (4)</v>
      </c>
      <c r="BD10" s="32">
        <f t="shared" ca="1" si="0"/>
        <v>2.960430770605716E-2</v>
      </c>
      <c r="BE10" s="36">
        <f>$AR$17</f>
        <v>3.956901356121123E-2</v>
      </c>
      <c r="BF10" s="46"/>
      <c r="BG10" s="10" t="str">
        <f ca="1">D$29</f>
        <v>6-PPD</v>
      </c>
      <c r="BH10" s="32">
        <f t="shared" ca="1" si="1"/>
        <v>2.960430770605716E-2</v>
      </c>
      <c r="BI10" s="18">
        <f>$AR$29</f>
        <v>3.3399602385685886E-2</v>
      </c>
      <c r="BJ10" s="46"/>
      <c r="BK10" s="39" t="str">
        <f t="shared" ca="1" si="2"/>
        <v>6-PPD Quinone</v>
      </c>
      <c r="BL10" s="32">
        <f t="shared" ca="1" si="2"/>
        <v>2.960430770605716E-2</v>
      </c>
      <c r="BM10" s="18">
        <f t="shared" si="2"/>
        <v>3.7787452556374217E-2</v>
      </c>
      <c r="BN10" s="18">
        <f t="shared" si="9"/>
        <v>-1.1703511053315982E-2</v>
      </c>
      <c r="BO10" s="18">
        <f t="shared" si="4"/>
        <v>-2.5526838966202788E-2</v>
      </c>
    </row>
    <row r="11" spans="1:67" x14ac:dyDescent="0.3">
      <c r="A11" s="13"/>
      <c r="B11" s="10"/>
      <c r="C11" s="10"/>
      <c r="D11" s="10"/>
      <c r="E11" s="10"/>
      <c r="F11" s="10"/>
      <c r="G11" s="10"/>
      <c r="H11" s="10"/>
      <c r="I11" s="10"/>
      <c r="J11" s="10"/>
      <c r="K11" s="13" t="s">
        <v>115</v>
      </c>
      <c r="L11" s="16" t="s">
        <v>100</v>
      </c>
      <c r="M11" s="16" t="s">
        <v>100</v>
      </c>
      <c r="N11" s="16" t="s">
        <v>100</v>
      </c>
      <c r="O11" s="22" t="s">
        <v>116</v>
      </c>
      <c r="P11" s="22" t="s">
        <v>116</v>
      </c>
      <c r="Q11" s="22" t="s">
        <v>116</v>
      </c>
      <c r="R11" s="16"/>
      <c r="S11" s="16"/>
      <c r="U11" s="13" t="s">
        <v>115</v>
      </c>
      <c r="V11" s="48">
        <v>0.68069999999999997</v>
      </c>
      <c r="W11" s="48">
        <v>0.71060000000000001</v>
      </c>
      <c r="X11" s="48">
        <v>0.7046</v>
      </c>
      <c r="Y11" s="48">
        <v>0.4294</v>
      </c>
      <c r="Z11" s="48">
        <v>0.43409999999999999</v>
      </c>
      <c r="AA11" s="48">
        <v>0.43169999999999997</v>
      </c>
      <c r="AB11" s="59">
        <v>4.7800000000000002E-2</v>
      </c>
      <c r="AC11" s="59">
        <v>4.8099999999999997E-2</v>
      </c>
      <c r="AE11" s="13" t="s">
        <v>115</v>
      </c>
      <c r="AF11" s="19">
        <f>V11-AVERAGE($V$10:$X$10)</f>
        <v>0.54756666666666665</v>
      </c>
      <c r="AG11" s="19">
        <f>W11-AVERAGE($V$10:$X$10)</f>
        <v>0.57746666666666668</v>
      </c>
      <c r="AH11" s="19">
        <f>X11-AVERAGE($V$10:$X$10)</f>
        <v>0.57146666666666668</v>
      </c>
      <c r="AI11" s="19">
        <f>Y11-AVERAGE($V$10:$X$10)</f>
        <v>0.29626666666666668</v>
      </c>
      <c r="AJ11" s="19">
        <f>Z11-AVERAGE($V$10:$X$10)</f>
        <v>0.30096666666666666</v>
      </c>
      <c r="AK11" s="19">
        <f>AA11-AVERAGE($V$10:$X$10)</f>
        <v>0.29856666666666665</v>
      </c>
      <c r="AP11" s="18"/>
      <c r="AQ11" s="18"/>
      <c r="AR11" s="18"/>
      <c r="AS11" s="18"/>
      <c r="AT11" s="18"/>
      <c r="AU11" s="18"/>
      <c r="AY11" s="39" t="str">
        <f ca="1">E$5</f>
        <v>6-PPD Quinone</v>
      </c>
      <c r="AZ11" s="32">
        <f ca="1">$O$5</f>
        <v>8.8812923118171488E-2</v>
      </c>
      <c r="BA11" s="18">
        <f>$AS$5</f>
        <v>3.0084840366153196E-2</v>
      </c>
      <c r="BB11" s="46"/>
      <c r="BC11" s="10" t="str">
        <f ca="1">E$17</f>
        <v>5,5'-Diphenylhydantoin (4)</v>
      </c>
      <c r="BD11" s="32">
        <f t="shared" ca="1" si="0"/>
        <v>8.8812923118171488E-2</v>
      </c>
      <c r="BE11" s="36">
        <f>$AS$17</f>
        <v>2.7726174995355752E-2</v>
      </c>
      <c r="BF11" s="46"/>
      <c r="BG11" s="10" t="str">
        <f ca="1">E$29</f>
        <v>6-PPD</v>
      </c>
      <c r="BH11" s="32">
        <f t="shared" ca="1" si="1"/>
        <v>8.8812923118171488E-2</v>
      </c>
      <c r="BI11" s="18">
        <f>$AS$29</f>
        <v>3.1848906560636187E-2</v>
      </c>
      <c r="BJ11" s="46"/>
      <c r="BK11" s="39" t="str">
        <f t="shared" ca="1" si="2"/>
        <v>6-PPD Quinone</v>
      </c>
      <c r="BL11" s="32">
        <f t="shared" ca="1" si="2"/>
        <v>8.8812923118171488E-2</v>
      </c>
      <c r="BM11" s="18">
        <f t="shared" si="2"/>
        <v>3.0084840366153196E-2</v>
      </c>
      <c r="BN11" s="18">
        <f t="shared" si="9"/>
        <v>1.1842838565855482E-2</v>
      </c>
      <c r="BO11" s="18">
        <f t="shared" si="4"/>
        <v>-2.0755467196819085E-2</v>
      </c>
    </row>
    <row r="12" spans="1:67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AY12" s="39" t="str">
        <f ca="1">F$5</f>
        <v>6-PPD Quinone</v>
      </c>
      <c r="AZ12" s="32">
        <f ca="1">$P$5</f>
        <v>0.29604307706057159</v>
      </c>
      <c r="BA12" s="18">
        <f>$AT$5</f>
        <v>2.271712435811566E-2</v>
      </c>
      <c r="BB12" s="46"/>
      <c r="BC12" s="10" t="str">
        <f ca="1">F$17</f>
        <v>5,5'-Diphenylhydantoin (4)</v>
      </c>
      <c r="BD12" s="32">
        <f t="shared" ca="1" si="0"/>
        <v>0.29604307706057159</v>
      </c>
      <c r="BE12" s="36">
        <f>$AT$17</f>
        <v>2.5218279769645188E-2</v>
      </c>
      <c r="BF12" s="46"/>
      <c r="BG12" s="10" t="str">
        <f ca="1">F$29</f>
        <v>6-PPD</v>
      </c>
      <c r="BH12" s="32">
        <f t="shared" ca="1" si="1"/>
        <v>0.29604307706057159</v>
      </c>
      <c r="BI12" s="18">
        <f>$AT$29</f>
        <v>2.1471172962226628E-2</v>
      </c>
      <c r="BJ12" s="46"/>
      <c r="BK12" s="39" t="str">
        <f t="shared" ca="1" si="2"/>
        <v>6-PPD Quinone</v>
      </c>
      <c r="BL12" s="32">
        <f t="shared" ca="1" si="2"/>
        <v>0.29604307706057159</v>
      </c>
      <c r="BM12" s="18">
        <f t="shared" si="2"/>
        <v>2.271712435811566E-2</v>
      </c>
      <c r="BN12" s="18">
        <f t="shared" si="9"/>
        <v>-5.15511796396059E-3</v>
      </c>
      <c r="BO12" s="18">
        <f t="shared" si="4"/>
        <v>-2.0994035785288277E-2</v>
      </c>
    </row>
    <row r="13" spans="1:67" x14ac:dyDescent="0.3">
      <c r="A13" s="10" t="s">
        <v>101</v>
      </c>
      <c r="J13" s="10"/>
      <c r="K13" s="11" t="s">
        <v>102</v>
      </c>
      <c r="L13" s="10"/>
      <c r="M13" s="10"/>
      <c r="N13" s="10"/>
      <c r="O13" s="10"/>
      <c r="P13" s="10"/>
      <c r="Q13" s="10"/>
      <c r="R13" s="10"/>
      <c r="S13" s="10"/>
      <c r="U13" s="12" t="s">
        <v>111</v>
      </c>
      <c r="V13" s="13"/>
      <c r="W13" s="13"/>
      <c r="X13" s="13"/>
      <c r="Y13" s="13"/>
      <c r="Z13" s="13"/>
      <c r="AA13" s="13"/>
      <c r="AB13" s="13"/>
      <c r="AC13" s="13"/>
      <c r="AE13" s="12" t="s">
        <v>112</v>
      </c>
      <c r="AO13" s="12" t="s">
        <v>105</v>
      </c>
      <c r="AP13" s="13"/>
      <c r="AQ13" s="13"/>
      <c r="AR13" s="13"/>
      <c r="AS13" s="13"/>
      <c r="AT13" s="13"/>
      <c r="AU13" s="13"/>
      <c r="AV13" s="13"/>
      <c r="AW13" s="13"/>
      <c r="AY13" s="39" t="str">
        <f ca="1">G$5</f>
        <v>6-PPD Quinone</v>
      </c>
      <c r="AZ13" s="32">
        <f ca="1">$Q$5</f>
        <v>0.88812923118171472</v>
      </c>
      <c r="BA13" s="18">
        <f>$AU$5</f>
        <v>2.8745255637419063E-2</v>
      </c>
      <c r="BB13" s="46"/>
      <c r="BC13" s="10" t="str">
        <f ca="1">G$17</f>
        <v>5,5'-Diphenylhydantoin (4)</v>
      </c>
      <c r="BD13" s="32">
        <f t="shared" ca="1" si="0"/>
        <v>0.88812923118171472</v>
      </c>
      <c r="BE13" s="18">
        <f>$AU$17</f>
        <v>2.6611554895039947E-2</v>
      </c>
      <c r="BF13" s="46"/>
      <c r="BG13" s="10" t="str">
        <f ca="1">G$29</f>
        <v>6-PPD</v>
      </c>
      <c r="BH13" s="32">
        <f t="shared" ca="1" si="1"/>
        <v>0.88812923118171472</v>
      </c>
      <c r="BI13" s="18">
        <f>$AU$29</f>
        <v>2.7793240556660027E-2</v>
      </c>
      <c r="BJ13" s="46"/>
      <c r="BK13" s="39" t="str">
        <f t="shared" ca="1" si="2"/>
        <v>6-PPD Quinone</v>
      </c>
      <c r="BL13" s="32">
        <f t="shared" ca="1" si="2"/>
        <v>0.88812923118171472</v>
      </c>
      <c r="BM13" s="18">
        <f t="shared" si="2"/>
        <v>2.8745255637419063E-2</v>
      </c>
      <c r="BN13" s="18">
        <f t="shared" si="9"/>
        <v>6.687720601894852E-3</v>
      </c>
      <c r="BO13" s="18">
        <f t="shared" si="4"/>
        <v>-1.5745526838966226E-2</v>
      </c>
    </row>
    <row r="14" spans="1:67" x14ac:dyDescent="0.3">
      <c r="A14" s="13" t="s">
        <v>106</v>
      </c>
      <c r="B14" s="10" t="s">
        <v>107</v>
      </c>
      <c r="C14" s="11" t="str">
        <f ca="1">'Plate 2'!B3</f>
        <v>75-9209</v>
      </c>
      <c r="D14" s="10"/>
      <c r="E14" s="10"/>
      <c r="F14" s="10"/>
      <c r="G14" s="10"/>
      <c r="H14" s="10"/>
      <c r="I14" s="10"/>
      <c r="J14" s="10"/>
      <c r="K14" s="25" t="s">
        <v>106</v>
      </c>
      <c r="L14" s="10" t="s">
        <v>107</v>
      </c>
      <c r="M14" s="11" t="str">
        <f ca="1">C14</f>
        <v>75-9209</v>
      </c>
      <c r="N14" s="10"/>
      <c r="O14" s="10"/>
      <c r="P14" s="10"/>
      <c r="Q14" s="10"/>
      <c r="R14" s="10"/>
      <c r="S14" s="10"/>
      <c r="U14" s="25" t="s">
        <v>106</v>
      </c>
      <c r="V14" s="14" t="s">
        <v>107</v>
      </c>
      <c r="W14" s="11" t="str">
        <f ca="1">M14</f>
        <v>75-9209</v>
      </c>
      <c r="X14" s="25"/>
      <c r="Y14" s="25"/>
      <c r="Z14" s="25"/>
      <c r="AA14" s="25"/>
      <c r="AB14" s="25"/>
      <c r="AC14" s="25"/>
      <c r="AE14" s="25" t="s">
        <v>106</v>
      </c>
      <c r="AF14" s="14" t="s">
        <v>107</v>
      </c>
      <c r="AG14" s="11" t="str">
        <f ca="1">W14</f>
        <v>75-9209</v>
      </c>
      <c r="AH14" s="25"/>
      <c r="AI14" s="25"/>
      <c r="AJ14" s="25"/>
      <c r="AK14" s="25"/>
      <c r="AL14" s="25"/>
      <c r="AM14" s="25"/>
      <c r="AO14" s="25" t="s">
        <v>106</v>
      </c>
      <c r="AP14" s="14" t="s">
        <v>107</v>
      </c>
      <c r="AQ14" s="15" t="str">
        <f ca="1">AG14</f>
        <v>75-9209</v>
      </c>
      <c r="AR14" s="13"/>
      <c r="AS14" s="13"/>
      <c r="AT14" s="13"/>
      <c r="AU14" s="13"/>
      <c r="AV14" s="13"/>
      <c r="AW14" s="13"/>
      <c r="AY14" s="39" t="str">
        <f ca="1">H$5</f>
        <v>6-PPD Quinone</v>
      </c>
      <c r="AZ14" s="32">
        <f ca="1">$R$5</f>
        <v>2.9604307706057158</v>
      </c>
      <c r="BA14" s="18">
        <f>$AV$5</f>
        <v>2.1544987720473318E-2</v>
      </c>
      <c r="BB14" s="46"/>
      <c r="BC14" s="10" t="str">
        <f ca="1">H$17</f>
        <v>5,5'-Diphenylhydantoin (4)</v>
      </c>
      <c r="BD14" s="32">
        <f t="shared" ca="1" si="0"/>
        <v>2.9604307706057158</v>
      </c>
      <c r="BE14" s="18">
        <f>$AV$17</f>
        <v>3.6225153260264057E-3</v>
      </c>
      <c r="BF14" s="46"/>
      <c r="BG14" s="10" t="str">
        <f ca="1">H$29</f>
        <v>6-PPD</v>
      </c>
      <c r="BH14" s="32">
        <f t="shared" ca="1" si="1"/>
        <v>2.9604307706057158</v>
      </c>
      <c r="BI14" s="18">
        <f>$AV$29</f>
        <v>3.9483101391650094E-2</v>
      </c>
      <c r="BJ14" s="46"/>
      <c r="BK14" s="39" t="str">
        <f t="shared" ca="1" si="2"/>
        <v>6-PPD Quinone</v>
      </c>
      <c r="BL14" s="32">
        <f t="shared" ca="1" si="2"/>
        <v>2.9604307706057158</v>
      </c>
      <c r="BM14" s="18">
        <f t="shared" si="2"/>
        <v>2.1544987720473318E-2</v>
      </c>
      <c r="BN14" s="18">
        <f t="shared" si="9"/>
        <v>3.3438603009474455E-3</v>
      </c>
      <c r="BO14" s="18">
        <f t="shared" si="4"/>
        <v>-1.5745526838966226E-2</v>
      </c>
    </row>
    <row r="15" spans="1:67" x14ac:dyDescent="0.3">
      <c r="A15" s="13" t="s">
        <v>108</v>
      </c>
      <c r="B15" s="13">
        <v>1</v>
      </c>
      <c r="C15" s="13">
        <v>2</v>
      </c>
      <c r="D15" s="13">
        <v>3</v>
      </c>
      <c r="E15" s="13">
        <v>4</v>
      </c>
      <c r="F15" s="13">
        <v>5</v>
      </c>
      <c r="G15" s="13">
        <v>6</v>
      </c>
      <c r="H15" s="13">
        <v>7</v>
      </c>
      <c r="I15" s="13">
        <v>8</v>
      </c>
      <c r="J15" s="10"/>
      <c r="K15" s="13" t="s">
        <v>108</v>
      </c>
      <c r="L15" s="13">
        <v>1</v>
      </c>
      <c r="M15" s="13">
        <v>2</v>
      </c>
      <c r="N15" s="13">
        <v>3</v>
      </c>
      <c r="O15" s="13">
        <v>4</v>
      </c>
      <c r="P15" s="13">
        <v>5</v>
      </c>
      <c r="Q15" s="13">
        <v>6</v>
      </c>
      <c r="R15" s="13">
        <v>7</v>
      </c>
      <c r="S15" s="13">
        <v>8</v>
      </c>
      <c r="U15" s="13" t="s">
        <v>108</v>
      </c>
      <c r="V15" s="13">
        <v>1</v>
      </c>
      <c r="W15" s="13">
        <v>2</v>
      </c>
      <c r="X15" s="13">
        <v>3</v>
      </c>
      <c r="Y15" s="13">
        <v>4</v>
      </c>
      <c r="Z15" s="13">
        <v>5</v>
      </c>
      <c r="AA15" s="13">
        <v>6</v>
      </c>
      <c r="AB15" s="13">
        <v>7</v>
      </c>
      <c r="AC15" s="13">
        <v>8</v>
      </c>
      <c r="AE15" s="13" t="s">
        <v>108</v>
      </c>
      <c r="AF15" s="13">
        <v>1</v>
      </c>
      <c r="AG15" s="13">
        <v>2</v>
      </c>
      <c r="AH15" s="13">
        <v>3</v>
      </c>
      <c r="AI15" s="13">
        <v>4</v>
      </c>
      <c r="AJ15" s="13">
        <v>5</v>
      </c>
      <c r="AK15" s="13">
        <v>6</v>
      </c>
      <c r="AL15" s="13">
        <v>7</v>
      </c>
      <c r="AM15" s="13">
        <v>8</v>
      </c>
      <c r="AO15" s="13" t="s">
        <v>108</v>
      </c>
      <c r="AP15" s="13">
        <v>1</v>
      </c>
      <c r="AQ15" s="13">
        <v>2</v>
      </c>
      <c r="AR15" s="13">
        <v>3</v>
      </c>
      <c r="AS15" s="13">
        <v>4</v>
      </c>
      <c r="AT15" s="13">
        <v>5</v>
      </c>
      <c r="AU15" s="13">
        <v>6</v>
      </c>
      <c r="AV15" s="13">
        <v>7</v>
      </c>
      <c r="AW15" s="13">
        <v>8</v>
      </c>
      <c r="AY15" s="39" t="str">
        <f ca="1">I$5</f>
        <v>6-PPD Quinone</v>
      </c>
      <c r="AZ15" s="32">
        <f ca="1">$S$5</f>
        <v>8.8812923118171465</v>
      </c>
      <c r="BA15" s="18">
        <f>$AW$5</f>
        <v>4.1136414378209446E-2</v>
      </c>
      <c r="BB15" s="46"/>
      <c r="BC15" s="10" t="str">
        <f ca="1">I$17</f>
        <v>5,5'-Diphenylhydantoin (4)</v>
      </c>
      <c r="BD15" s="32">
        <f t="shared" ca="1" si="0"/>
        <v>8.8812923118171465</v>
      </c>
      <c r="BE15" s="18">
        <f>$AW$17</f>
        <v>4.1380271224224413E-2</v>
      </c>
      <c r="BF15" s="46"/>
      <c r="BG15" s="10" t="str">
        <f ca="1">I$29</f>
        <v>6-PPD</v>
      </c>
      <c r="BH15" s="32">
        <f t="shared" ca="1" si="1"/>
        <v>8.8812923118171465</v>
      </c>
      <c r="BI15" s="18">
        <f>$AW$29</f>
        <v>8.3379721669980117E-2</v>
      </c>
      <c r="BJ15" s="46"/>
      <c r="BK15" s="39" t="str">
        <f t="shared" ca="1" si="2"/>
        <v>6-PPD Quinone</v>
      </c>
      <c r="BL15" s="32">
        <f t="shared" ca="1" si="2"/>
        <v>8.8812923118171465</v>
      </c>
      <c r="BM15" s="18">
        <f t="shared" si="2"/>
        <v>4.1136414378209446E-2</v>
      </c>
      <c r="BN15" s="18">
        <f t="shared" si="9"/>
        <v>1.2678803641092362E-2</v>
      </c>
      <c r="BO15" s="18">
        <f t="shared" si="4"/>
        <v>1.4671968190854878E-2</v>
      </c>
    </row>
    <row r="16" spans="1:67" x14ac:dyDescent="0.3">
      <c r="A16" s="13" t="s">
        <v>91</v>
      </c>
      <c r="B16" s="10" t="str">
        <f>'Plate 2'!C6</f>
        <v>DMSO</v>
      </c>
      <c r="C16" s="10" t="str">
        <f ca="1">'Plate 2'!D6</f>
        <v>6-PPD Quinone</v>
      </c>
      <c r="D16" s="10" t="str">
        <f ca="1">'Plate 2'!E6</f>
        <v>6-PPD Quinone</v>
      </c>
      <c r="E16" s="10" t="str">
        <f ca="1">'Plate 2'!F6</f>
        <v>6-PPD Quinone</v>
      </c>
      <c r="F16" s="10" t="str">
        <f ca="1">'Plate 2'!G6</f>
        <v>6-PPD Quinone</v>
      </c>
      <c r="G16" s="10" t="str">
        <f ca="1">'Plate 2'!H6</f>
        <v>6-PPD Quinone</v>
      </c>
      <c r="H16" s="10" t="str">
        <f ca="1">'Plate 2'!I6</f>
        <v>6-PPD Quinone</v>
      </c>
      <c r="I16" s="10" t="str">
        <f ca="1">'Plate 2'!J6</f>
        <v>6-PPD Quinone</v>
      </c>
      <c r="J16" s="10"/>
      <c r="K16" s="13" t="s">
        <v>91</v>
      </c>
      <c r="L16" s="16" t="str">
        <f>'Plate 2'!N6</f>
        <v>Control</v>
      </c>
      <c r="M16" s="32">
        <f ca="1">'Plate 2'!O6</f>
        <v>8.8812923118171475E-3</v>
      </c>
      <c r="N16" s="32">
        <f ca="1">'Plate 2'!P6</f>
        <v>2.960430770605716E-2</v>
      </c>
      <c r="O16" s="32">
        <f ca="1">'Plate 2'!Q6</f>
        <v>8.8812923118171488E-2</v>
      </c>
      <c r="P16" s="32">
        <f ca="1">'Plate 2'!R6</f>
        <v>0.29604307706057159</v>
      </c>
      <c r="Q16" s="32">
        <f ca="1">'Plate 2'!S6</f>
        <v>0.88812923118171472</v>
      </c>
      <c r="R16" s="32">
        <f ca="1">'Plate 2'!T6</f>
        <v>2.9604307706057158</v>
      </c>
      <c r="S16" s="32">
        <f ca="1">'Plate 2'!U6</f>
        <v>8.8812923118171465</v>
      </c>
      <c r="U16" s="13" t="s">
        <v>91</v>
      </c>
      <c r="V16" s="48">
        <v>0.1197</v>
      </c>
      <c r="W16" s="48">
        <v>0.12559999999999999</v>
      </c>
      <c r="X16" s="48">
        <v>0.1225</v>
      </c>
      <c r="Y16" s="48">
        <v>0.1394</v>
      </c>
      <c r="Z16" s="48">
        <v>0.12720000000000001</v>
      </c>
      <c r="AA16" s="48">
        <v>0.13569999999999999</v>
      </c>
      <c r="AB16" s="48">
        <v>0.1333</v>
      </c>
      <c r="AC16" s="48">
        <v>0.14000000000000001</v>
      </c>
      <c r="AE16" s="13" t="s">
        <v>91</v>
      </c>
      <c r="AF16" s="19">
        <f t="shared" ref="AF16:AF21" si="10">V16-AVERAGE($V$22:$X$22)</f>
        <v>-1.1199999999999988E-2</v>
      </c>
      <c r="AG16" s="19">
        <f t="shared" ref="AG16:AM21" si="11">W16-AVERAGE($V$22:$X$22)</f>
        <v>-5.2999999999999992E-3</v>
      </c>
      <c r="AH16" s="19">
        <f t="shared" si="11"/>
        <v>-8.3999999999999908E-3</v>
      </c>
      <c r="AI16" s="19">
        <f t="shared" si="11"/>
        <v>8.5000000000000075E-3</v>
      </c>
      <c r="AJ16" s="19">
        <f t="shared" si="11"/>
        <v>-3.6999999999999811E-3</v>
      </c>
      <c r="AK16" s="19">
        <f t="shared" si="11"/>
        <v>4.7999999999999987E-3</v>
      </c>
      <c r="AL16" s="19">
        <f t="shared" si="11"/>
        <v>2.4000000000000132E-3</v>
      </c>
      <c r="AM16" s="19">
        <f t="shared" si="11"/>
        <v>9.1000000000000247E-3</v>
      </c>
      <c r="AO16" s="13" t="s">
        <v>91</v>
      </c>
      <c r="AP16" s="18">
        <f>AF16/(AVERAGE($AI$23:$AK$23)*2)</f>
        <v>-1.5604681404421309E-2</v>
      </c>
      <c r="AQ16" s="18">
        <f t="shared" ref="AQ16:AW21" si="12">AG16/(AVERAGE($AI$23:$AK$23)*2)</f>
        <v>-7.3843581645922337E-3</v>
      </c>
      <c r="AR16" s="18">
        <f t="shared" si="12"/>
        <v>-1.1703511053315982E-2</v>
      </c>
      <c r="AS16" s="18">
        <f t="shared" si="12"/>
        <v>1.1842838565855482E-2</v>
      </c>
      <c r="AT16" s="18">
        <f t="shared" si="12"/>
        <v>-5.15511796396059E-3</v>
      </c>
      <c r="AU16" s="18">
        <f t="shared" si="12"/>
        <v>6.687720601894852E-3</v>
      </c>
      <c r="AV16" s="18">
        <f t="shared" si="12"/>
        <v>3.3438603009474455E-3</v>
      </c>
      <c r="AW16" s="18">
        <f t="shared" si="12"/>
        <v>1.2678803641092362E-2</v>
      </c>
      <c r="AY16" s="39" t="str">
        <f ca="1">C$6</f>
        <v>5,5'-Diphenylhydantoin (4)</v>
      </c>
      <c r="AZ16" s="32">
        <f ca="1">$M$6</f>
        <v>1</v>
      </c>
      <c r="BA16" s="18">
        <f>$AQ$6</f>
        <v>-3.3880330430899747E-2</v>
      </c>
      <c r="BB16" s="46"/>
      <c r="BC16" s="10" t="str">
        <f ca="1">C$18</f>
        <v>6-PPD</v>
      </c>
      <c r="BD16" s="32">
        <f t="shared" ca="1" si="0"/>
        <v>1</v>
      </c>
      <c r="BE16" s="36">
        <f>$AQ$18</f>
        <v>-2.8840795095671536E-2</v>
      </c>
      <c r="BF16" s="46"/>
      <c r="BG16" s="10" t="str">
        <f ca="1">C$30</f>
        <v>6-PPD Quinone</v>
      </c>
      <c r="BH16" s="32">
        <f t="shared" ca="1" si="1"/>
        <v>1</v>
      </c>
      <c r="BI16" s="18">
        <f>$AQ$30</f>
        <v>-2.5646123260437383E-2</v>
      </c>
      <c r="BJ16" s="46"/>
      <c r="BK16" s="39" t="str">
        <f t="shared" ca="1" si="2"/>
        <v>5,5'-Diphenylhydantoin (4)</v>
      </c>
      <c r="BL16" s="32">
        <f t="shared" ca="1" si="2"/>
        <v>1</v>
      </c>
      <c r="BM16" s="18">
        <f t="shared" si="2"/>
        <v>-3.3880330430899747E-2</v>
      </c>
      <c r="BN16" s="18">
        <f t="shared" si="9"/>
        <v>5.4477057402935201E-2</v>
      </c>
      <c r="BO16" s="18">
        <f t="shared" ref="BO16:BO22" si="13">BI2</f>
        <v>3.2206759443340056E-3</v>
      </c>
    </row>
    <row r="17" spans="1:67" x14ac:dyDescent="0.3">
      <c r="A17" s="13" t="s">
        <v>93</v>
      </c>
      <c r="B17" s="10" t="str">
        <f>'Plate 2'!C7</f>
        <v>DMSO</v>
      </c>
      <c r="C17" s="10" t="str">
        <f ca="1">'Plate 2'!D7</f>
        <v>5,5'-Diphenylhydantoin (4)</v>
      </c>
      <c r="D17" s="10" t="str">
        <f ca="1">'Plate 2'!E7</f>
        <v>5,5'-Diphenylhydantoin (4)</v>
      </c>
      <c r="E17" s="10" t="str">
        <f ca="1">'Plate 2'!F7</f>
        <v>5,5'-Diphenylhydantoin (4)</v>
      </c>
      <c r="F17" s="10" t="str">
        <f ca="1">'Plate 2'!G7</f>
        <v>5,5'-Diphenylhydantoin (4)</v>
      </c>
      <c r="G17" s="10" t="str">
        <f ca="1">'Plate 2'!H7</f>
        <v>5,5'-Diphenylhydantoin (4)</v>
      </c>
      <c r="H17" s="10" t="str">
        <f ca="1">'Plate 2'!I7</f>
        <v>5,5'-Diphenylhydantoin (4)</v>
      </c>
      <c r="I17" s="10" t="str">
        <f ca="1">'Plate 2'!J7</f>
        <v>5,5'-Diphenylhydantoin (4)</v>
      </c>
      <c r="J17" s="10"/>
      <c r="K17" s="13" t="s">
        <v>93</v>
      </c>
      <c r="L17" s="16" t="str">
        <f>'Plate 2'!N7</f>
        <v>Control</v>
      </c>
      <c r="M17" s="32">
        <f ca="1">'Plate 2'!O7</f>
        <v>1</v>
      </c>
      <c r="N17" s="32">
        <f ca="1">'Plate 2'!P7</f>
        <v>3</v>
      </c>
      <c r="O17" s="32">
        <f ca="1">'Plate 2'!Q7</f>
        <v>10</v>
      </c>
      <c r="P17" s="32">
        <f ca="1">'Plate 2'!R7</f>
        <v>30</v>
      </c>
      <c r="Q17" s="32">
        <f ca="1">'Plate 2'!S7</f>
        <v>100</v>
      </c>
      <c r="R17" s="32">
        <f ca="1">'Plate 2'!T7</f>
        <v>300</v>
      </c>
      <c r="S17" s="32">
        <f ca="1">'Plate 2'!U7</f>
        <v>1000</v>
      </c>
      <c r="U17" s="13" t="s">
        <v>93</v>
      </c>
      <c r="V17" s="48">
        <v>0.17680000000000001</v>
      </c>
      <c r="W17" s="48">
        <v>0.17</v>
      </c>
      <c r="X17" s="48">
        <v>0.1593</v>
      </c>
      <c r="Y17" s="48">
        <v>0.15079999999999999</v>
      </c>
      <c r="Z17" s="48">
        <v>0.14899999999999999</v>
      </c>
      <c r="AA17" s="48">
        <v>0.15</v>
      </c>
      <c r="AB17" s="48">
        <v>0.13350000000000001</v>
      </c>
      <c r="AC17" s="48">
        <v>0.16059999999999999</v>
      </c>
      <c r="AE17" s="13" t="s">
        <v>93</v>
      </c>
      <c r="AF17" s="19">
        <f t="shared" si="10"/>
        <v>4.5900000000000024E-2</v>
      </c>
      <c r="AG17" s="19">
        <f t="shared" si="11"/>
        <v>3.9100000000000024E-2</v>
      </c>
      <c r="AH17" s="19">
        <f t="shared" si="11"/>
        <v>2.8400000000000009E-2</v>
      </c>
      <c r="AI17" s="19">
        <f t="shared" si="11"/>
        <v>1.9900000000000001E-2</v>
      </c>
      <c r="AJ17" s="19">
        <f t="shared" si="11"/>
        <v>1.8100000000000005E-2</v>
      </c>
      <c r="AK17" s="19">
        <f t="shared" si="11"/>
        <v>1.9100000000000006E-2</v>
      </c>
      <c r="AL17" s="19">
        <f t="shared" si="11"/>
        <v>2.600000000000019E-3</v>
      </c>
      <c r="AM17" s="19">
        <f t="shared" si="11"/>
        <v>2.9700000000000004E-2</v>
      </c>
      <c r="AO17" s="13" t="s">
        <v>93</v>
      </c>
      <c r="AP17" s="18">
        <f t="shared" ref="AP17:AP21" si="14">AF17/(AVERAGE($AI$23:$AK$23)*2)</f>
        <v>6.3951328255619583E-2</v>
      </c>
      <c r="AQ17" s="18">
        <f t="shared" si="12"/>
        <v>5.4477057402935201E-2</v>
      </c>
      <c r="AR17" s="18">
        <f t="shared" si="12"/>
        <v>3.956901356121123E-2</v>
      </c>
      <c r="AS17" s="18">
        <f t="shared" si="12"/>
        <v>2.7726174995355752E-2</v>
      </c>
      <c r="AT17" s="18">
        <f t="shared" si="12"/>
        <v>2.5218279769645188E-2</v>
      </c>
      <c r="AU17" s="18">
        <f t="shared" si="12"/>
        <v>2.6611554895039947E-2</v>
      </c>
      <c r="AV17" s="18">
        <f t="shared" si="12"/>
        <v>3.6225153260264057E-3</v>
      </c>
      <c r="AW17" s="18">
        <f t="shared" si="12"/>
        <v>4.1380271224224413E-2</v>
      </c>
      <c r="AY17" s="39" t="str">
        <f ca="1">D$6</f>
        <v>5,5'-Diphenylhydantoin (4)</v>
      </c>
      <c r="AZ17" s="32">
        <f ca="1">$N$6</f>
        <v>3</v>
      </c>
      <c r="BA17" s="18">
        <f>$AR$6</f>
        <v>-3.4550122795266786E-2</v>
      </c>
      <c r="BB17" s="46"/>
      <c r="BC17" s="10" t="str">
        <f ca="1">D$18</f>
        <v>6-PPD</v>
      </c>
      <c r="BD17" s="32">
        <f t="shared" ca="1" si="0"/>
        <v>3</v>
      </c>
      <c r="BE17" s="36">
        <f>$AR$18</f>
        <v>-2.7168864945197831E-2</v>
      </c>
      <c r="BF17" s="46"/>
      <c r="BG17" s="10" t="str">
        <f ca="1">D$30</f>
        <v>6-PPD Quinone</v>
      </c>
      <c r="BH17" s="32">
        <f t="shared" ca="1" si="1"/>
        <v>3</v>
      </c>
      <c r="BI17" s="18">
        <f>$AR$30</f>
        <v>-2.5526838966202788E-2</v>
      </c>
      <c r="BJ17" s="46"/>
      <c r="BK17" s="39" t="str">
        <f t="shared" ca="1" si="2"/>
        <v>5,5'-Diphenylhydantoin (4)</v>
      </c>
      <c r="BL17" s="32">
        <f t="shared" ca="1" si="2"/>
        <v>3</v>
      </c>
      <c r="BM17" s="18">
        <f t="shared" si="2"/>
        <v>-3.4550122795266786E-2</v>
      </c>
      <c r="BN17" s="18">
        <f t="shared" si="9"/>
        <v>3.956901356121123E-2</v>
      </c>
      <c r="BO17" s="18">
        <f t="shared" si="13"/>
        <v>2.1471172962226593E-3</v>
      </c>
    </row>
    <row r="18" spans="1:67" x14ac:dyDescent="0.3">
      <c r="A18" s="13" t="s">
        <v>94</v>
      </c>
      <c r="B18" s="10" t="str">
        <f>'Plate 2'!C8</f>
        <v>DMSO</v>
      </c>
      <c r="C18" s="10" t="str">
        <f ca="1">'Plate 2'!D8</f>
        <v>6-PPD</v>
      </c>
      <c r="D18" s="10" t="str">
        <f ca="1">'Plate 2'!E8</f>
        <v>6-PPD</v>
      </c>
      <c r="E18" s="10" t="str">
        <f ca="1">'Plate 2'!F8</f>
        <v>6-PPD</v>
      </c>
      <c r="F18" s="10" t="str">
        <f ca="1">'Plate 2'!G8</f>
        <v>6-PPD</v>
      </c>
      <c r="G18" s="10" t="str">
        <f ca="1">'Plate 2'!H8</f>
        <v>6-PPD</v>
      </c>
      <c r="H18" s="10" t="str">
        <f ca="1">'Plate 2'!I8</f>
        <v>6-PPD</v>
      </c>
      <c r="I18" s="10" t="str">
        <f ca="1">'Plate 2'!J8</f>
        <v>6-PPD</v>
      </c>
      <c r="J18" s="10"/>
      <c r="K18" s="13" t="s">
        <v>94</v>
      </c>
      <c r="L18" s="16" t="str">
        <f>'Plate 2'!N8</f>
        <v>Control</v>
      </c>
      <c r="M18" s="32">
        <f ca="1">'Plate 2'!O8</f>
        <v>0.03</v>
      </c>
      <c r="N18" s="32">
        <f ca="1">'Plate 2'!P8</f>
        <v>0.1</v>
      </c>
      <c r="O18" s="32">
        <f ca="1">'Plate 2'!Q8</f>
        <v>0.3</v>
      </c>
      <c r="P18" s="32">
        <f ca="1">'Plate 2'!R8</f>
        <v>1</v>
      </c>
      <c r="Q18" s="32">
        <f ca="1">'Plate 2'!S8</f>
        <v>3</v>
      </c>
      <c r="R18" s="32">
        <f ca="1">'Plate 2'!T8</f>
        <v>10</v>
      </c>
      <c r="S18" s="32">
        <f ca="1">'Plate 2'!U8</f>
        <v>30</v>
      </c>
      <c r="U18" s="13" t="s">
        <v>94</v>
      </c>
      <c r="V18" s="48">
        <v>0.1153</v>
      </c>
      <c r="W18" s="48">
        <v>0.11020000000000001</v>
      </c>
      <c r="X18" s="48">
        <v>0.1114</v>
      </c>
      <c r="Y18" s="48">
        <v>0.12720000000000001</v>
      </c>
      <c r="Z18" s="48">
        <v>0.1148</v>
      </c>
      <c r="AA18" s="48">
        <v>0.1164</v>
      </c>
      <c r="AB18" s="48">
        <v>9.98E-2</v>
      </c>
      <c r="AC18" s="48">
        <v>0.14879999999999999</v>
      </c>
      <c r="AE18" s="13" t="s">
        <v>94</v>
      </c>
      <c r="AF18" s="19">
        <f t="shared" si="10"/>
        <v>-1.5599999999999989E-2</v>
      </c>
      <c r="AG18" s="19">
        <f t="shared" si="11"/>
        <v>-2.0699999999999982E-2</v>
      </c>
      <c r="AH18" s="19">
        <f t="shared" si="11"/>
        <v>-1.949999999999999E-2</v>
      </c>
      <c r="AI18" s="19">
        <f t="shared" si="11"/>
        <v>-3.6999999999999811E-3</v>
      </c>
      <c r="AJ18" s="19">
        <f t="shared" si="11"/>
        <v>-1.6099999999999989E-2</v>
      </c>
      <c r="AK18" s="19">
        <f t="shared" si="11"/>
        <v>-1.4499999999999985E-2</v>
      </c>
      <c r="AL18" s="19">
        <f t="shared" si="11"/>
        <v>-3.1099999999999989E-2</v>
      </c>
      <c r="AM18" s="19">
        <f t="shared" si="11"/>
        <v>1.7899999999999999E-2</v>
      </c>
      <c r="AO18" s="13" t="s">
        <v>94</v>
      </c>
      <c r="AP18" s="18">
        <f t="shared" si="14"/>
        <v>-2.1735091956158262E-2</v>
      </c>
      <c r="AQ18" s="18">
        <f t="shared" si="12"/>
        <v>-2.8840795095671536E-2</v>
      </c>
      <c r="AR18" s="18">
        <f t="shared" si="12"/>
        <v>-2.7168864945197831E-2</v>
      </c>
      <c r="AS18" s="18">
        <f t="shared" si="12"/>
        <v>-5.15511796396059E-3</v>
      </c>
      <c r="AT18" s="18">
        <f t="shared" si="12"/>
        <v>-2.2431729518855643E-2</v>
      </c>
      <c r="AU18" s="18">
        <f t="shared" si="12"/>
        <v>-2.0202489318224017E-2</v>
      </c>
      <c r="AV18" s="18">
        <f t="shared" si="12"/>
        <v>-4.333085639977706E-2</v>
      </c>
      <c r="AW18" s="18">
        <f t="shared" si="12"/>
        <v>2.4939624744566225E-2</v>
      </c>
      <c r="AY18" s="39" t="str">
        <f ca="1">E$6</f>
        <v>5,5'-Diphenylhydantoin (4)</v>
      </c>
      <c r="AZ18" s="32">
        <f ca="1">$O$6</f>
        <v>10</v>
      </c>
      <c r="BA18" s="18">
        <f>$AS$6</f>
        <v>-2.3665996874302299E-2</v>
      </c>
      <c r="BB18" s="46"/>
      <c r="BC18" s="10" t="str">
        <f ca="1">E$18</f>
        <v>6-PPD</v>
      </c>
      <c r="BD18" s="32">
        <f t="shared" ca="1" si="0"/>
        <v>10</v>
      </c>
      <c r="BE18" s="18">
        <f>$AS$18</f>
        <v>-5.15511796396059E-3</v>
      </c>
      <c r="BF18" s="46"/>
      <c r="BG18" s="10" t="str">
        <f ca="1">E$30</f>
        <v>6-PPD Quinone</v>
      </c>
      <c r="BH18" s="32">
        <f t="shared" ca="1" si="1"/>
        <v>10</v>
      </c>
      <c r="BI18" s="36">
        <f>$AS$30</f>
        <v>-2.0755467196819085E-2</v>
      </c>
      <c r="BJ18" s="46"/>
      <c r="BK18" s="39" t="str">
        <f t="shared" ca="1" si="2"/>
        <v>5,5'-Diphenylhydantoin (4)</v>
      </c>
      <c r="BL18" s="32">
        <f t="shared" ca="1" si="2"/>
        <v>10</v>
      </c>
      <c r="BM18" s="18">
        <f t="shared" si="2"/>
        <v>-2.3665996874302299E-2</v>
      </c>
      <c r="BN18" s="18">
        <f t="shared" si="9"/>
        <v>2.7726174995355752E-2</v>
      </c>
      <c r="BO18" s="18">
        <f t="shared" si="13"/>
        <v>-2.3856858846919173E-4</v>
      </c>
    </row>
    <row r="19" spans="1:67" x14ac:dyDescent="0.3">
      <c r="A19" s="13" t="s">
        <v>95</v>
      </c>
      <c r="B19" s="10" t="str">
        <f>'Plate 2'!C9</f>
        <v>PICRO</v>
      </c>
      <c r="C19" s="10" t="str">
        <f ca="1">'Plate 2'!D9</f>
        <v>Dexamethasone (17)</v>
      </c>
      <c r="D19" s="10" t="str">
        <f ca="1">'Plate 2'!E9</f>
        <v>Dexamethasone (17)</v>
      </c>
      <c r="E19" s="10" t="str">
        <f ca="1">'Plate 2'!F9</f>
        <v>Dexamethasone (17)</v>
      </c>
      <c r="F19" s="10" t="str">
        <f ca="1">'Plate 2'!G9</f>
        <v>Dexamethasone (17)</v>
      </c>
      <c r="G19" s="10" t="str">
        <f ca="1">'Plate 2'!H9</f>
        <v>Dexamethasone (17)</v>
      </c>
      <c r="H19" s="10" t="str">
        <f ca="1">'Plate 2'!I9</f>
        <v>Dexamethasone (17)</v>
      </c>
      <c r="I19" s="10" t="str">
        <f ca="1">'Plate 2'!J9</f>
        <v>Dexamethasone (17)</v>
      </c>
      <c r="J19" s="10"/>
      <c r="K19" s="13" t="s">
        <v>95</v>
      </c>
      <c r="L19" s="16">
        <f>'Plate 2'!N9</f>
        <v>1</v>
      </c>
      <c r="M19" s="32">
        <f ca="1">'Plate 2'!O9</f>
        <v>0.1</v>
      </c>
      <c r="N19" s="32">
        <f ca="1">'Plate 2'!P9</f>
        <v>0.3</v>
      </c>
      <c r="O19" s="32">
        <f ca="1">'Plate 2'!Q9</f>
        <v>1</v>
      </c>
      <c r="P19" s="32">
        <f ca="1">'Plate 2'!R9</f>
        <v>3</v>
      </c>
      <c r="Q19" s="32">
        <f ca="1">'Plate 2'!S9</f>
        <v>10</v>
      </c>
      <c r="R19" s="32">
        <f ca="1">'Plate 2'!T9</f>
        <v>30</v>
      </c>
      <c r="S19" s="32">
        <f ca="1">'Plate 2'!U9</f>
        <v>100</v>
      </c>
      <c r="U19" s="13" t="s">
        <v>95</v>
      </c>
      <c r="V19" s="48">
        <v>0.1171</v>
      </c>
      <c r="W19" s="48">
        <v>0.1145</v>
      </c>
      <c r="X19" s="48">
        <v>0.1124</v>
      </c>
      <c r="Y19" s="48">
        <v>0.11890000000000001</v>
      </c>
      <c r="Z19" s="48">
        <v>0.1162</v>
      </c>
      <c r="AA19" s="48">
        <v>0.1159</v>
      </c>
      <c r="AB19" s="48">
        <v>0.114</v>
      </c>
      <c r="AC19" s="48">
        <v>0.1343</v>
      </c>
      <c r="AE19" s="13" t="s">
        <v>95</v>
      </c>
      <c r="AF19" s="19">
        <f t="shared" si="10"/>
        <v>-1.3799999999999993E-2</v>
      </c>
      <c r="AG19" s="19">
        <f t="shared" si="11"/>
        <v>-1.6399999999999984E-2</v>
      </c>
      <c r="AH19" s="19">
        <f t="shared" si="11"/>
        <v>-1.8499999999999989E-2</v>
      </c>
      <c r="AI19" s="19">
        <f t="shared" si="11"/>
        <v>-1.1999999999999983E-2</v>
      </c>
      <c r="AJ19" s="19">
        <f t="shared" si="11"/>
        <v>-1.4699999999999991E-2</v>
      </c>
      <c r="AK19" s="19">
        <f t="shared" si="11"/>
        <v>-1.4999999999999986E-2</v>
      </c>
      <c r="AL19" s="19">
        <f t="shared" si="11"/>
        <v>-1.6899999999999984E-2</v>
      </c>
      <c r="AM19" s="19">
        <f t="shared" si="11"/>
        <v>3.4000000000000141E-3</v>
      </c>
      <c r="AO19" s="13" t="s">
        <v>95</v>
      </c>
      <c r="AP19" s="18">
        <f t="shared" si="14"/>
        <v>-1.9227196730447697E-2</v>
      </c>
      <c r="AQ19" s="18">
        <f t="shared" si="12"/>
        <v>-2.2849712056474063E-2</v>
      </c>
      <c r="AR19" s="18">
        <f t="shared" si="12"/>
        <v>-2.5775589819803067E-2</v>
      </c>
      <c r="AS19" s="18">
        <f t="shared" si="12"/>
        <v>-1.6719301504737112E-2</v>
      </c>
      <c r="AT19" s="18">
        <f t="shared" si="12"/>
        <v>-2.048114434330298E-2</v>
      </c>
      <c r="AU19" s="18">
        <f t="shared" si="12"/>
        <v>-2.0899126880921399E-2</v>
      </c>
      <c r="AV19" s="18">
        <f t="shared" si="12"/>
        <v>-2.3546349619171444E-2</v>
      </c>
      <c r="AW19" s="18">
        <f t="shared" si="12"/>
        <v>4.737135426342208E-3</v>
      </c>
      <c r="AY19" s="39" t="str">
        <f ca="1">F$6</f>
        <v>5,5'-Diphenylhydantoin (4)</v>
      </c>
      <c r="AZ19" s="32">
        <f ca="1">$P$6</f>
        <v>30</v>
      </c>
      <c r="BA19" s="18">
        <f>$AT$6</f>
        <v>-2.1991515963384681E-2</v>
      </c>
      <c r="BB19" s="46"/>
      <c r="BC19" s="10" t="str">
        <f ca="1">F$18</f>
        <v>6-PPD</v>
      </c>
      <c r="BD19" s="32">
        <f t="shared" ca="1" si="0"/>
        <v>30</v>
      </c>
      <c r="BE19" s="18">
        <f>$AT$18</f>
        <v>-2.2431729518855643E-2</v>
      </c>
      <c r="BF19" s="46"/>
      <c r="BG19" s="10" t="str">
        <f ca="1">F$30</f>
        <v>6-PPD Quinone</v>
      </c>
      <c r="BH19" s="109">
        <f t="shared" ca="1" si="1"/>
        <v>30</v>
      </c>
      <c r="BI19" s="36">
        <f>$AT$30</f>
        <v>-2.0994035785288277E-2</v>
      </c>
      <c r="BJ19" s="46"/>
      <c r="BK19" s="39" t="str">
        <f t="shared" ca="1" si="2"/>
        <v>5,5'-Diphenylhydantoin (4)</v>
      </c>
      <c r="BL19" s="32">
        <f t="shared" ca="1" si="2"/>
        <v>30</v>
      </c>
      <c r="BM19" s="18">
        <f t="shared" si="2"/>
        <v>-2.1991515963384681E-2</v>
      </c>
      <c r="BN19" s="18">
        <f t="shared" si="9"/>
        <v>2.5218279769645188E-2</v>
      </c>
      <c r="BO19" s="18">
        <f t="shared" si="13"/>
        <v>1.0735586481113132E-3</v>
      </c>
    </row>
    <row r="20" spans="1:67" x14ac:dyDescent="0.3">
      <c r="A20" s="13" t="s">
        <v>96</v>
      </c>
      <c r="B20" s="10" t="str">
        <f>'Plate 2'!C10</f>
        <v>TTX</v>
      </c>
      <c r="C20" s="10" t="str">
        <f ca="1">'Plate 2'!D10</f>
        <v>Maneb (38)</v>
      </c>
      <c r="D20" s="10" t="str">
        <f ca="1">'Plate 2'!E10</f>
        <v>Maneb (38)</v>
      </c>
      <c r="E20" s="10" t="str">
        <f ca="1">'Plate 2'!F10</f>
        <v>Maneb (38)</v>
      </c>
      <c r="F20" s="10" t="str">
        <f ca="1">'Plate 2'!G10</f>
        <v>Maneb (38)</v>
      </c>
      <c r="G20" s="10" t="str">
        <f ca="1">'Plate 2'!H10</f>
        <v>Maneb (38)</v>
      </c>
      <c r="H20" s="10" t="str">
        <f ca="1">'Plate 2'!I10</f>
        <v>Maneb (38)</v>
      </c>
      <c r="I20" s="10" t="str">
        <f ca="1">'Plate 2'!J10</f>
        <v>Maneb (38)</v>
      </c>
      <c r="J20" s="10"/>
      <c r="K20" s="13" t="s">
        <v>96</v>
      </c>
      <c r="L20" s="16">
        <f>'Plate 2'!N10</f>
        <v>25</v>
      </c>
      <c r="M20" s="32">
        <f ca="1">'Plate 2'!O10</f>
        <v>9.9999999999999985E-3</v>
      </c>
      <c r="N20" s="32">
        <f ca="1">'Plate 2'!P10</f>
        <v>0.03</v>
      </c>
      <c r="O20" s="32">
        <f ca="1">'Plate 2'!Q10</f>
        <v>0.1</v>
      </c>
      <c r="P20" s="32">
        <f ca="1">'Plate 2'!R10</f>
        <v>0.3</v>
      </c>
      <c r="Q20" s="32">
        <f ca="1">'Plate 2'!S10</f>
        <v>1</v>
      </c>
      <c r="R20" s="32">
        <f ca="1">'Plate 2'!T10</f>
        <v>3</v>
      </c>
      <c r="S20" s="32">
        <f ca="1">'Plate 2'!U10</f>
        <v>10</v>
      </c>
      <c r="U20" s="13" t="s">
        <v>96</v>
      </c>
      <c r="V20" s="48">
        <v>0.1239</v>
      </c>
      <c r="W20" s="48">
        <v>0.1207</v>
      </c>
      <c r="X20" s="48">
        <v>0.1153</v>
      </c>
      <c r="Y20" s="48">
        <v>0.11360000000000001</v>
      </c>
      <c r="Z20" s="48">
        <v>0.1188</v>
      </c>
      <c r="AA20" s="48">
        <v>0.1147</v>
      </c>
      <c r="AB20" s="48">
        <v>0.1149</v>
      </c>
      <c r="AC20" s="48">
        <v>0.1143</v>
      </c>
      <c r="AE20" s="13" t="s">
        <v>96</v>
      </c>
      <c r="AF20" s="19">
        <f t="shared" si="10"/>
        <v>-6.9999999999999923E-3</v>
      </c>
      <c r="AG20" s="19">
        <f t="shared" si="11"/>
        <v>-1.0199999999999987E-2</v>
      </c>
      <c r="AH20" s="19">
        <f t="shared" si="11"/>
        <v>-1.5599999999999989E-2</v>
      </c>
      <c r="AI20" s="19">
        <f t="shared" si="11"/>
        <v>-1.7299999999999982E-2</v>
      </c>
      <c r="AJ20" s="19">
        <f t="shared" si="11"/>
        <v>-1.2099999999999986E-2</v>
      </c>
      <c r="AK20" s="19">
        <f t="shared" si="11"/>
        <v>-1.6199999999999992E-2</v>
      </c>
      <c r="AL20" s="19">
        <f t="shared" si="11"/>
        <v>-1.5999999999999986E-2</v>
      </c>
      <c r="AM20" s="19">
        <f t="shared" si="11"/>
        <v>-1.659999999999999E-2</v>
      </c>
      <c r="AO20" s="13" t="s">
        <v>96</v>
      </c>
      <c r="AP20" s="18">
        <f t="shared" si="14"/>
        <v>-9.7529258777633177E-3</v>
      </c>
      <c r="AQ20" s="18">
        <f t="shared" si="12"/>
        <v>-1.4211406279026546E-2</v>
      </c>
      <c r="AR20" s="18">
        <f t="shared" si="12"/>
        <v>-2.1735091956158262E-2</v>
      </c>
      <c r="AS20" s="18">
        <f t="shared" si="12"/>
        <v>-2.4103659669329345E-2</v>
      </c>
      <c r="AT20" s="18">
        <f t="shared" si="12"/>
        <v>-1.6858629017276593E-2</v>
      </c>
      <c r="AU20" s="18">
        <f t="shared" si="12"/>
        <v>-2.2571057031395121E-2</v>
      </c>
      <c r="AV20" s="18">
        <f t="shared" si="12"/>
        <v>-2.2292402006316162E-2</v>
      </c>
      <c r="AW20" s="18">
        <f t="shared" si="12"/>
        <v>-2.3128367081553022E-2</v>
      </c>
      <c r="AY20" s="39" t="str">
        <f ca="1">G$6</f>
        <v>5,5'-Diphenylhydantoin (4)</v>
      </c>
      <c r="AZ20" s="32">
        <f ca="1">$Q$6</f>
        <v>100</v>
      </c>
      <c r="BA20" s="18">
        <f>$AU$6</f>
        <v>-2.1154275507925872E-2</v>
      </c>
      <c r="BB20" s="46"/>
      <c r="BC20" s="10" t="str">
        <f ca="1">G$18</f>
        <v>6-PPD</v>
      </c>
      <c r="BD20" s="32">
        <f t="shared" ca="1" si="0"/>
        <v>100</v>
      </c>
      <c r="BE20" s="18">
        <f>$AU$18</f>
        <v>-2.0202489318224017E-2</v>
      </c>
      <c r="BF20" s="46"/>
      <c r="BG20" s="10" t="str">
        <f ca="1">G$30</f>
        <v>6-PPD Quinone</v>
      </c>
      <c r="BH20" s="32">
        <f t="shared" ca="1" si="1"/>
        <v>100</v>
      </c>
      <c r="BI20" s="36">
        <f>$AU$30</f>
        <v>-1.5745526838966226E-2</v>
      </c>
      <c r="BJ20" s="46"/>
      <c r="BK20" s="39" t="str">
        <f t="shared" ca="1" si="2"/>
        <v>5,5'-Diphenylhydantoin (4)</v>
      </c>
      <c r="BL20" s="32">
        <f t="shared" ca="1" si="2"/>
        <v>100</v>
      </c>
      <c r="BM20" s="18">
        <f t="shared" si="2"/>
        <v>-2.1154275507925872E-2</v>
      </c>
      <c r="BN20" s="18">
        <f t="shared" si="9"/>
        <v>2.6611554895039947E-2</v>
      </c>
      <c r="BO20" s="18">
        <f t="shared" si="13"/>
        <v>7.9920477137176756E-3</v>
      </c>
    </row>
    <row r="21" spans="1:67" x14ac:dyDescent="0.3">
      <c r="A21" s="13" t="s">
        <v>97</v>
      </c>
      <c r="B21" s="10" t="str">
        <f>'Plate 2'!C11</f>
        <v>Media</v>
      </c>
      <c r="C21" s="10" t="str">
        <f ca="1">'Plate 2'!D11</f>
        <v>Caffeine (18)</v>
      </c>
      <c r="D21" s="10" t="str">
        <f ca="1">'Plate 2'!E11</f>
        <v>Caffeine (18)</v>
      </c>
      <c r="E21" s="10" t="str">
        <f ca="1">'Plate 2'!F11</f>
        <v>Caffeine (18)</v>
      </c>
      <c r="F21" s="10" t="str">
        <f ca="1">'Plate 2'!G11</f>
        <v>Caffeine (18)</v>
      </c>
      <c r="G21" s="10" t="str">
        <f ca="1">'Plate 2'!H11</f>
        <v>Caffeine (18)</v>
      </c>
      <c r="H21" s="10" t="str">
        <f ca="1">'Plate 2'!I11</f>
        <v>Caffeine (18)</v>
      </c>
      <c r="I21" s="10" t="str">
        <f ca="1">'Plate 2'!J11</f>
        <v>Caffeine (18)</v>
      </c>
      <c r="J21" s="10"/>
      <c r="K21" s="13" t="s">
        <v>97</v>
      </c>
      <c r="L21" s="16">
        <f>'Plate 2'!N11</f>
        <v>0</v>
      </c>
      <c r="M21" s="32">
        <f ca="1">'Plate 2'!O11</f>
        <v>0.1</v>
      </c>
      <c r="N21" s="32">
        <f ca="1">'Plate 2'!P11</f>
        <v>0.3</v>
      </c>
      <c r="O21" s="32">
        <f ca="1">'Plate 2'!Q11</f>
        <v>1</v>
      </c>
      <c r="P21" s="32">
        <f ca="1">'Plate 2'!R11</f>
        <v>3</v>
      </c>
      <c r="Q21" s="32">
        <f ca="1">'Plate 2'!S11</f>
        <v>10</v>
      </c>
      <c r="R21" s="32">
        <f ca="1">'Plate 2'!T11</f>
        <v>30</v>
      </c>
      <c r="S21" s="32">
        <f ca="1">'Plate 2'!U11</f>
        <v>100</v>
      </c>
      <c r="U21" s="13" t="s">
        <v>97</v>
      </c>
      <c r="V21" s="48">
        <v>0.12</v>
      </c>
      <c r="W21" s="48">
        <v>0.12720000000000001</v>
      </c>
      <c r="X21" s="48">
        <v>0.126</v>
      </c>
      <c r="Y21" s="48">
        <v>0.1308</v>
      </c>
      <c r="Z21" s="48">
        <v>0.12920000000000001</v>
      </c>
      <c r="AA21" s="48">
        <v>0.1331</v>
      </c>
      <c r="AB21" s="48">
        <v>0.1283</v>
      </c>
      <c r="AC21" s="48">
        <v>0.1273</v>
      </c>
      <c r="AE21" s="13" t="s">
        <v>97</v>
      </c>
      <c r="AF21" s="19">
        <f t="shared" si="10"/>
        <v>-1.0899999999999993E-2</v>
      </c>
      <c r="AG21" s="19">
        <f t="shared" si="11"/>
        <v>-3.6999999999999811E-3</v>
      </c>
      <c r="AH21" s="19">
        <f t="shared" si="11"/>
        <v>-4.8999999999999877E-3</v>
      </c>
      <c r="AI21" s="19">
        <f t="shared" si="11"/>
        <v>-9.9999999999988987E-5</v>
      </c>
      <c r="AJ21" s="19">
        <f t="shared" si="11"/>
        <v>-1.6999999999999793E-3</v>
      </c>
      <c r="AK21" s="19">
        <f t="shared" si="11"/>
        <v>2.2000000000000075E-3</v>
      </c>
      <c r="AL21" s="19">
        <f t="shared" si="11"/>
        <v>-2.5999999999999912E-3</v>
      </c>
      <c r="AM21" s="19">
        <f t="shared" si="11"/>
        <v>-3.5999999999999921E-3</v>
      </c>
      <c r="AO21" s="13" t="s">
        <v>97</v>
      </c>
      <c r="AP21" s="18">
        <f t="shared" si="14"/>
        <v>-1.5186698866802888E-2</v>
      </c>
      <c r="AQ21" s="18">
        <f t="shared" si="12"/>
        <v>-5.15511796396059E-3</v>
      </c>
      <c r="AR21" s="18">
        <f t="shared" si="12"/>
        <v>-6.8270481144343132E-3</v>
      </c>
      <c r="AS21" s="18">
        <f t="shared" si="12"/>
        <v>-1.3932751253946079E-4</v>
      </c>
      <c r="AT21" s="18">
        <f t="shared" si="12"/>
        <v>-2.3685677131710654E-3</v>
      </c>
      <c r="AU21" s="18">
        <f t="shared" si="12"/>
        <v>3.0652052758684853E-3</v>
      </c>
      <c r="AV21" s="18">
        <f t="shared" si="12"/>
        <v>-3.6225153260263671E-3</v>
      </c>
      <c r="AW21" s="18">
        <f t="shared" si="12"/>
        <v>-5.0157904514211296E-3</v>
      </c>
      <c r="AY21" s="39" t="str">
        <f ca="1">H$6</f>
        <v>5,5'-Diphenylhydantoin (4)</v>
      </c>
      <c r="AZ21" s="32">
        <f ca="1">$R$6</f>
        <v>300</v>
      </c>
      <c r="BA21" s="18">
        <f>$AV$6</f>
        <v>-2.5842822058495189E-2</v>
      </c>
      <c r="BB21" s="46"/>
      <c r="BC21" s="10" t="str">
        <f ca="1">H$18</f>
        <v>6-PPD</v>
      </c>
      <c r="BD21" s="32">
        <f t="shared" ca="1" si="0"/>
        <v>300</v>
      </c>
      <c r="BE21" s="18">
        <f>$AV$18</f>
        <v>-4.333085639977706E-2</v>
      </c>
      <c r="BF21" s="46"/>
      <c r="BG21" s="10" t="str">
        <f ca="1">H$30</f>
        <v>6-PPD Quinone</v>
      </c>
      <c r="BH21" s="32">
        <f t="shared" ca="1" si="1"/>
        <v>300</v>
      </c>
      <c r="BI21" s="18">
        <f>$AV$30</f>
        <v>-1.5745526838966226E-2</v>
      </c>
      <c r="BJ21" s="46"/>
      <c r="BK21" s="39" t="str">
        <f t="shared" ca="1" si="2"/>
        <v>5,5'-Diphenylhydantoin (4)</v>
      </c>
      <c r="BL21" s="32">
        <f t="shared" ca="1" si="2"/>
        <v>300</v>
      </c>
      <c r="BM21" s="18">
        <f t="shared" si="2"/>
        <v>-2.5842822058495189E-2</v>
      </c>
      <c r="BN21" s="18">
        <f t="shared" si="9"/>
        <v>3.6225153260264057E-3</v>
      </c>
      <c r="BO21" s="18">
        <f t="shared" si="13"/>
        <v>8.111332007952287E-3</v>
      </c>
    </row>
    <row r="22" spans="1:67" x14ac:dyDescent="0.3">
      <c r="A22" s="13" t="s">
        <v>109</v>
      </c>
      <c r="B22" s="10" t="s">
        <v>110</v>
      </c>
      <c r="C22" s="10" t="s">
        <v>110</v>
      </c>
      <c r="D22" s="10" t="s">
        <v>110</v>
      </c>
      <c r="E22" s="10"/>
      <c r="F22" s="10"/>
      <c r="G22" s="10"/>
      <c r="H22" s="10"/>
      <c r="I22" s="10"/>
      <c r="J22" s="10"/>
      <c r="K22" s="13" t="s">
        <v>109</v>
      </c>
      <c r="L22" s="16" t="s">
        <v>110</v>
      </c>
      <c r="M22" s="16" t="s">
        <v>110</v>
      </c>
      <c r="N22" s="16" t="s">
        <v>110</v>
      </c>
      <c r="O22" s="20" t="s">
        <v>113</v>
      </c>
      <c r="P22" s="20" t="s">
        <v>114</v>
      </c>
      <c r="Q22" s="16"/>
      <c r="R22" s="16"/>
      <c r="S22" s="16"/>
      <c r="U22" s="13" t="s">
        <v>109</v>
      </c>
      <c r="V22" s="48">
        <v>0.13289999999999999</v>
      </c>
      <c r="W22" s="48">
        <v>0.13170000000000001</v>
      </c>
      <c r="X22" s="48">
        <v>0.12809999999999999</v>
      </c>
      <c r="Y22" s="48">
        <v>3.6717</v>
      </c>
      <c r="Z22" s="48">
        <v>1.9292</v>
      </c>
      <c r="AA22" s="59">
        <v>4.8000000000000001E-2</v>
      </c>
      <c r="AB22" s="59">
        <v>4.8000000000000001E-2</v>
      </c>
      <c r="AC22" s="59">
        <v>4.7899999999999998E-2</v>
      </c>
      <c r="AE22" s="13" t="s">
        <v>109</v>
      </c>
      <c r="AH22" s="21"/>
      <c r="AI22" s="19">
        <f>Y22-AVERAGE($V$22:$X$22)</f>
        <v>3.5407999999999999</v>
      </c>
      <c r="AJ22" s="19">
        <f>Z22-AVERAGE($V$22:$X$22)</f>
        <v>1.7983</v>
      </c>
      <c r="AK22" s="21"/>
      <c r="AY22" s="39" t="str">
        <f ca="1">I$6</f>
        <v>5,5'-Diphenylhydantoin (4)</v>
      </c>
      <c r="AZ22" s="32">
        <f ca="1">$S$6</f>
        <v>1000</v>
      </c>
      <c r="BA22" s="18">
        <f>$AW$6</f>
        <v>-7.590980129493192E-3</v>
      </c>
      <c r="BB22" s="46"/>
      <c r="BC22" s="10" t="str">
        <f ca="1">I$18</f>
        <v>6-PPD</v>
      </c>
      <c r="BD22" s="32">
        <f t="shared" ca="1" si="0"/>
        <v>1000</v>
      </c>
      <c r="BE22" s="18">
        <f>$AW$18</f>
        <v>2.4939624744566225E-2</v>
      </c>
      <c r="BF22" s="46"/>
      <c r="BG22" s="10" t="str">
        <f ca="1">I$30</f>
        <v>6-PPD Quinone</v>
      </c>
      <c r="BH22" s="32">
        <f t="shared" ca="1" si="1"/>
        <v>1000</v>
      </c>
      <c r="BI22" s="18">
        <f>$AW$30</f>
        <v>1.4671968190854878E-2</v>
      </c>
      <c r="BJ22" s="46"/>
      <c r="BK22" s="39" t="str">
        <f t="shared" ca="1" si="2"/>
        <v>5,5'-Diphenylhydantoin (4)</v>
      </c>
      <c r="BL22" s="32">
        <f t="shared" ca="1" si="2"/>
        <v>1000</v>
      </c>
      <c r="BM22" s="18">
        <f t="shared" si="2"/>
        <v>-7.590980129493192E-3</v>
      </c>
      <c r="BN22" s="18">
        <f t="shared" si="9"/>
        <v>4.1380271224224413E-2</v>
      </c>
      <c r="BO22" s="18">
        <f t="shared" si="13"/>
        <v>-3.3399602385685849E-3</v>
      </c>
    </row>
    <row r="23" spans="1:67" x14ac:dyDescent="0.3">
      <c r="A23" s="13"/>
      <c r="B23" s="10"/>
      <c r="C23" s="10"/>
      <c r="D23" s="10"/>
      <c r="E23" s="10"/>
      <c r="F23" s="10"/>
      <c r="G23" s="10"/>
      <c r="H23" s="10"/>
      <c r="I23" s="10"/>
      <c r="J23" s="10"/>
      <c r="K23" s="13" t="s">
        <v>115</v>
      </c>
      <c r="L23" s="16" t="s">
        <v>100</v>
      </c>
      <c r="M23" s="16" t="s">
        <v>100</v>
      </c>
      <c r="N23" s="16" t="s">
        <v>100</v>
      </c>
      <c r="O23" s="22" t="s">
        <v>116</v>
      </c>
      <c r="P23" s="22" t="s">
        <v>116</v>
      </c>
      <c r="Q23" s="22" t="s">
        <v>116</v>
      </c>
      <c r="R23" s="16"/>
      <c r="S23" s="16"/>
      <c r="U23" s="13" t="s">
        <v>115</v>
      </c>
      <c r="V23" s="48">
        <v>0.79520000000000002</v>
      </c>
      <c r="W23" s="48">
        <v>0.79600000000000004</v>
      </c>
      <c r="X23" s="48">
        <v>0.78280000000000005</v>
      </c>
      <c r="Y23" s="48">
        <v>0.49819999999999998</v>
      </c>
      <c r="Z23" s="48">
        <v>0.48759999999999998</v>
      </c>
      <c r="AA23" s="48">
        <v>0.48349999999999999</v>
      </c>
      <c r="AB23" s="59">
        <v>4.8099999999999997E-2</v>
      </c>
      <c r="AC23" s="59">
        <v>4.7199999999999999E-2</v>
      </c>
      <c r="AE23" s="13" t="s">
        <v>115</v>
      </c>
      <c r="AF23" s="19">
        <f>V23-AVERAGE($V$22:$X$22)</f>
        <v>0.6643</v>
      </c>
      <c r="AG23" s="19">
        <f>W23-AVERAGE($V$22:$X$22)</f>
        <v>0.66510000000000002</v>
      </c>
      <c r="AH23" s="19">
        <f>X23-AVERAGE($V$22:$X$22)</f>
        <v>0.65190000000000003</v>
      </c>
      <c r="AI23" s="19">
        <f>Y23-AVERAGE($V$22:$X$22)</f>
        <v>0.36729999999999996</v>
      </c>
      <c r="AJ23" s="19">
        <f>Z23-AVERAGE($V$22:$X$22)</f>
        <v>0.35670000000000002</v>
      </c>
      <c r="AK23" s="19">
        <f>AA23-AVERAGE($V$22:$X$22)</f>
        <v>0.35260000000000002</v>
      </c>
      <c r="AY23" s="39" t="str">
        <f ca="1">C$7</f>
        <v>Caffeine (18)</v>
      </c>
      <c r="AZ23" s="32">
        <f ca="1">$M$7</f>
        <v>0.1</v>
      </c>
      <c r="BA23" s="18">
        <f>$AQ$7</f>
        <v>-2.1824067872292914E-2</v>
      </c>
      <c r="BB23" s="46"/>
      <c r="BC23" s="10" t="str">
        <f ca="1">C$19</f>
        <v>Dexamethasone (17)</v>
      </c>
      <c r="BD23" s="32">
        <f t="shared" ca="1" si="0"/>
        <v>0.1</v>
      </c>
      <c r="BE23" s="18">
        <f>$AQ$19</f>
        <v>-2.2849712056474063E-2</v>
      </c>
      <c r="BF23" s="46"/>
      <c r="BG23" s="10" t="str">
        <f ca="1">C$31</f>
        <v>Maneb (38)</v>
      </c>
      <c r="BH23" s="32">
        <f t="shared" ca="1" si="1"/>
        <v>0.1</v>
      </c>
      <c r="BI23" s="18">
        <f>$AQ$31</f>
        <v>-1.3479125248508953E-2</v>
      </c>
      <c r="BJ23" s="46"/>
      <c r="BK23" s="39" t="str">
        <f t="shared" ca="1" si="2"/>
        <v>Caffeine (18)</v>
      </c>
      <c r="BL23" s="32">
        <f t="shared" ca="1" si="2"/>
        <v>0.1</v>
      </c>
      <c r="BM23" s="18">
        <f t="shared" si="2"/>
        <v>-2.1824067872292914E-2</v>
      </c>
      <c r="BN23" s="18">
        <f t="shared" ref="BN23:BN29" si="15">BE37</f>
        <v>-5.15511796396059E-3</v>
      </c>
      <c r="BO23" s="18">
        <f t="shared" ref="BO23:BO36" si="16">BI30</f>
        <v>-1.6222664015904574E-2</v>
      </c>
    </row>
    <row r="24" spans="1:67" x14ac:dyDescent="0.3">
      <c r="AY24" s="39" t="str">
        <f ca="1">D$7</f>
        <v>Caffeine (18)</v>
      </c>
      <c r="AZ24" s="32">
        <f ca="1">$N$7</f>
        <v>0.3</v>
      </c>
      <c r="BA24" s="36">
        <f>$AR$7</f>
        <v>-3.4550122795266786E-2</v>
      </c>
      <c r="BB24" s="46"/>
      <c r="BC24" s="10" t="str">
        <f ca="1">D$19</f>
        <v>Dexamethasone (17)</v>
      </c>
      <c r="BD24" s="32">
        <f t="shared" ca="1" si="0"/>
        <v>0.3</v>
      </c>
      <c r="BE24" s="18">
        <f>$AR$19</f>
        <v>-2.5775589819803067E-2</v>
      </c>
      <c r="BF24" s="46"/>
      <c r="BG24" s="10" t="str">
        <f ca="1">D$31</f>
        <v>Maneb (38)</v>
      </c>
      <c r="BH24" s="32">
        <f t="shared" ca="1" si="1"/>
        <v>0.3</v>
      </c>
      <c r="BI24" s="18">
        <f>$AR$31</f>
        <v>-2.6958250497017906E-2</v>
      </c>
      <c r="BJ24" s="46"/>
      <c r="BK24" s="39" t="str">
        <f t="shared" ca="1" si="2"/>
        <v>Caffeine (18)</v>
      </c>
      <c r="BL24" s="32">
        <f t="shared" ca="1" si="2"/>
        <v>0.3</v>
      </c>
      <c r="BM24" s="36">
        <f t="shared" si="2"/>
        <v>-3.4550122795266786E-2</v>
      </c>
      <c r="BN24" s="18">
        <f t="shared" si="15"/>
        <v>-6.8270481144343132E-3</v>
      </c>
      <c r="BO24" s="18">
        <f t="shared" si="16"/>
        <v>-2.5049701789264422E-2</v>
      </c>
    </row>
    <row r="25" spans="1:67" x14ac:dyDescent="0.3">
      <c r="A25" s="10" t="s">
        <v>101</v>
      </c>
      <c r="J25" s="10"/>
      <c r="K25" s="11" t="s">
        <v>102</v>
      </c>
      <c r="L25" s="10"/>
      <c r="M25" s="10"/>
      <c r="N25" s="10"/>
      <c r="O25" s="10"/>
      <c r="P25" s="10"/>
      <c r="Q25" s="10"/>
      <c r="R25" s="10"/>
      <c r="S25" s="10"/>
      <c r="U25" s="12" t="s">
        <v>111</v>
      </c>
      <c r="V25" s="13"/>
      <c r="W25" s="13"/>
      <c r="X25" s="13"/>
      <c r="Y25" s="13"/>
      <c r="Z25" s="13"/>
      <c r="AA25" s="13"/>
      <c r="AB25" s="13"/>
      <c r="AC25" s="13"/>
      <c r="AE25" s="12" t="s">
        <v>112</v>
      </c>
      <c r="AO25" s="12" t="s">
        <v>105</v>
      </c>
      <c r="AP25" s="13"/>
      <c r="AQ25" s="13"/>
      <c r="AR25" s="13"/>
      <c r="AS25" s="13"/>
      <c r="AT25" s="13"/>
      <c r="AU25" s="13"/>
      <c r="AV25" s="13"/>
      <c r="AW25" s="13"/>
      <c r="AY25" s="39" t="str">
        <f ca="1">E$7</f>
        <v>Caffeine (18)</v>
      </c>
      <c r="AZ25" s="32">
        <f ca="1">$O$7</f>
        <v>1</v>
      </c>
      <c r="BA25" s="36">
        <f>$AS$7</f>
        <v>-2.0819379325742338E-2</v>
      </c>
      <c r="BB25" s="46"/>
      <c r="BC25" s="10" t="str">
        <f ca="1">E$19</f>
        <v>Dexamethasone (17)</v>
      </c>
      <c r="BD25" s="32">
        <f t="shared" ca="1" si="0"/>
        <v>1</v>
      </c>
      <c r="BE25" s="18">
        <f>$AS$19</f>
        <v>-1.6719301504737112E-2</v>
      </c>
      <c r="BF25" s="46"/>
      <c r="BG25" s="10" t="str">
        <f ca="1">E$31</f>
        <v>Maneb (38)</v>
      </c>
      <c r="BH25" s="32">
        <f t="shared" ca="1" si="1"/>
        <v>1</v>
      </c>
      <c r="BI25" s="18">
        <f>$AS$31</f>
        <v>-2.2425447316103377E-2</v>
      </c>
      <c r="BJ25" s="46"/>
      <c r="BK25" s="39" t="str">
        <f t="shared" ca="1" si="2"/>
        <v>Caffeine (18)</v>
      </c>
      <c r="BL25" s="32">
        <f t="shared" ca="1" si="2"/>
        <v>1</v>
      </c>
      <c r="BM25" s="36">
        <f t="shared" si="2"/>
        <v>-2.0819379325742338E-2</v>
      </c>
      <c r="BN25" s="18">
        <f t="shared" si="15"/>
        <v>-1.3932751253946079E-4</v>
      </c>
      <c r="BO25" s="18">
        <f t="shared" si="16"/>
        <v>6.4413518886679783E-3</v>
      </c>
    </row>
    <row r="26" spans="1:67" x14ac:dyDescent="0.3">
      <c r="A26" s="13" t="s">
        <v>106</v>
      </c>
      <c r="B26" s="10" t="s">
        <v>107</v>
      </c>
      <c r="C26" s="11" t="str">
        <f ca="1">'Plate 3'!B3</f>
        <v>75-9210</v>
      </c>
      <c r="D26" s="10"/>
      <c r="E26" s="10"/>
      <c r="F26" s="10"/>
      <c r="G26" s="10"/>
      <c r="H26" s="10"/>
      <c r="I26" s="10"/>
      <c r="J26" s="10"/>
      <c r="K26" s="25" t="s">
        <v>106</v>
      </c>
      <c r="L26" s="10" t="s">
        <v>107</v>
      </c>
      <c r="M26" s="11" t="str">
        <f ca="1">C26</f>
        <v>75-9210</v>
      </c>
      <c r="N26" s="10"/>
      <c r="O26" s="10"/>
      <c r="P26" s="10"/>
      <c r="Q26" s="10"/>
      <c r="R26" s="10"/>
      <c r="S26" s="10"/>
      <c r="U26" s="25" t="s">
        <v>106</v>
      </c>
      <c r="V26" s="14" t="s">
        <v>107</v>
      </c>
      <c r="W26" s="11" t="str">
        <f ca="1">M26</f>
        <v>75-9210</v>
      </c>
      <c r="X26" s="25"/>
      <c r="Y26" s="25"/>
      <c r="Z26" s="25"/>
      <c r="AA26" s="25"/>
      <c r="AB26" s="25"/>
      <c r="AC26" s="25"/>
      <c r="AE26" s="25" t="s">
        <v>106</v>
      </c>
      <c r="AF26" s="14" t="s">
        <v>107</v>
      </c>
      <c r="AG26" s="11" t="str">
        <f ca="1">W26</f>
        <v>75-9210</v>
      </c>
      <c r="AH26" s="25"/>
      <c r="AI26" s="25"/>
      <c r="AJ26" s="25"/>
      <c r="AK26" s="25"/>
      <c r="AL26" s="25"/>
      <c r="AM26" s="25"/>
      <c r="AO26" s="25" t="s">
        <v>106</v>
      </c>
      <c r="AP26" s="14" t="s">
        <v>107</v>
      </c>
      <c r="AQ26" s="15" t="str">
        <f ca="1">AG26</f>
        <v>75-9210</v>
      </c>
      <c r="AR26" s="13"/>
      <c r="AS26" s="13"/>
      <c r="AT26" s="13"/>
      <c r="AU26" s="13"/>
      <c r="AV26" s="13"/>
      <c r="AW26" s="13"/>
      <c r="AY26" s="39" t="str">
        <f ca="1">F$7</f>
        <v>Caffeine (18)</v>
      </c>
      <c r="AZ26" s="32">
        <f ca="1">$P$7</f>
        <v>3</v>
      </c>
      <c r="BA26" s="36">
        <f>$AT$7</f>
        <v>-1.7972761777182406E-2</v>
      </c>
      <c r="BB26" s="46"/>
      <c r="BC26" s="10" t="str">
        <f ca="1">F$19</f>
        <v>Dexamethasone (17)</v>
      </c>
      <c r="BD26" s="43">
        <f t="shared" ca="1" si="0"/>
        <v>3</v>
      </c>
      <c r="BE26" s="18">
        <f>$AT$19</f>
        <v>-2.048114434330298E-2</v>
      </c>
      <c r="BF26" s="46"/>
      <c r="BG26" s="10" t="str">
        <f ca="1">F$31</f>
        <v>Maneb (38)</v>
      </c>
      <c r="BH26" s="32">
        <f t="shared" ca="1" si="1"/>
        <v>3</v>
      </c>
      <c r="BI26" s="18">
        <f>$AT$31</f>
        <v>-1.7176938369781309E-2</v>
      </c>
      <c r="BJ26" s="46"/>
      <c r="BK26" s="39" t="str">
        <f t="shared" ca="1" si="2"/>
        <v>Caffeine (18)</v>
      </c>
      <c r="BL26" s="32">
        <f t="shared" ca="1" si="2"/>
        <v>3</v>
      </c>
      <c r="BM26" s="36">
        <f t="shared" si="2"/>
        <v>-1.7972761777182406E-2</v>
      </c>
      <c r="BN26" s="18">
        <f t="shared" si="15"/>
        <v>-2.3685677131710654E-3</v>
      </c>
      <c r="BO26" s="18">
        <f t="shared" si="16"/>
        <v>-1.3717693836978144E-2</v>
      </c>
    </row>
    <row r="27" spans="1:67" x14ac:dyDescent="0.3">
      <c r="A27" s="13" t="s">
        <v>108</v>
      </c>
      <c r="B27" s="13">
        <v>1</v>
      </c>
      <c r="C27" s="13">
        <v>2</v>
      </c>
      <c r="D27" s="13">
        <v>3</v>
      </c>
      <c r="E27" s="13">
        <v>4</v>
      </c>
      <c r="F27" s="13">
        <v>5</v>
      </c>
      <c r="G27" s="13">
        <v>6</v>
      </c>
      <c r="H27" s="13">
        <v>7</v>
      </c>
      <c r="I27" s="13">
        <v>8</v>
      </c>
      <c r="J27" s="10"/>
      <c r="K27" s="13" t="s">
        <v>108</v>
      </c>
      <c r="L27" s="13">
        <v>1</v>
      </c>
      <c r="M27" s="13">
        <v>2</v>
      </c>
      <c r="N27" s="13">
        <v>3</v>
      </c>
      <c r="O27" s="13">
        <v>4</v>
      </c>
      <c r="P27" s="13">
        <v>5</v>
      </c>
      <c r="Q27" s="13">
        <v>6</v>
      </c>
      <c r="R27" s="13">
        <v>7</v>
      </c>
      <c r="S27" s="13">
        <v>8</v>
      </c>
      <c r="U27" s="13" t="s">
        <v>108</v>
      </c>
      <c r="V27" s="13">
        <v>1</v>
      </c>
      <c r="W27" s="13">
        <v>2</v>
      </c>
      <c r="X27" s="13">
        <v>3</v>
      </c>
      <c r="Y27" s="13">
        <v>4</v>
      </c>
      <c r="Z27" s="13">
        <v>5</v>
      </c>
      <c r="AA27" s="13">
        <v>6</v>
      </c>
      <c r="AB27" s="13">
        <v>7</v>
      </c>
      <c r="AC27" s="13">
        <v>8</v>
      </c>
      <c r="AE27" s="13" t="s">
        <v>108</v>
      </c>
      <c r="AF27" s="13">
        <v>1</v>
      </c>
      <c r="AG27" s="13">
        <v>2</v>
      </c>
      <c r="AH27" s="13">
        <v>3</v>
      </c>
      <c r="AI27" s="13">
        <v>4</v>
      </c>
      <c r="AJ27" s="13">
        <v>5</v>
      </c>
      <c r="AK27" s="13">
        <v>6</v>
      </c>
      <c r="AL27" s="13">
        <v>7</v>
      </c>
      <c r="AM27" s="13">
        <v>8</v>
      </c>
      <c r="AO27" s="13" t="s">
        <v>108</v>
      </c>
      <c r="AP27" s="13">
        <v>1</v>
      </c>
      <c r="AQ27" s="13">
        <v>2</v>
      </c>
      <c r="AR27" s="13">
        <v>3</v>
      </c>
      <c r="AS27" s="13">
        <v>4</v>
      </c>
      <c r="AT27" s="13">
        <v>5</v>
      </c>
      <c r="AU27" s="13">
        <v>6</v>
      </c>
      <c r="AV27" s="13">
        <v>7</v>
      </c>
      <c r="AW27" s="13">
        <v>8</v>
      </c>
      <c r="AY27" s="39" t="str">
        <f ca="1">G$7</f>
        <v>Caffeine (18)</v>
      </c>
      <c r="AZ27" s="32">
        <f ca="1">$Q$7</f>
        <v>10</v>
      </c>
      <c r="BA27" s="36">
        <f>$AU$7</f>
        <v>-2.3665996874302299E-2</v>
      </c>
      <c r="BB27" s="46"/>
      <c r="BC27" s="10" t="str">
        <f ca="1">G$19</f>
        <v>Dexamethasone (17)</v>
      </c>
      <c r="BD27" s="43">
        <f t="shared" ca="1" si="0"/>
        <v>10</v>
      </c>
      <c r="BE27" s="18">
        <f>$AU$19</f>
        <v>-2.0899126880921399E-2</v>
      </c>
      <c r="BF27" s="46"/>
      <c r="BG27" s="10" t="str">
        <f ca="1">G$31</f>
        <v>Maneb (38)</v>
      </c>
      <c r="BH27" s="32">
        <f t="shared" ca="1" si="1"/>
        <v>10</v>
      </c>
      <c r="BI27" s="18">
        <f>$AU$31</f>
        <v>-1.8608349900596427E-2</v>
      </c>
      <c r="BJ27" s="46"/>
      <c r="BK27" s="39" t="str">
        <f t="shared" ca="1" si="2"/>
        <v>Caffeine (18)</v>
      </c>
      <c r="BL27" s="32">
        <f t="shared" ca="1" si="2"/>
        <v>10</v>
      </c>
      <c r="BM27" s="36">
        <f t="shared" si="2"/>
        <v>-2.3665996874302299E-2</v>
      </c>
      <c r="BN27" s="18">
        <f t="shared" si="15"/>
        <v>3.0652052758684853E-3</v>
      </c>
      <c r="BO27" s="18">
        <f t="shared" si="16"/>
        <v>-1.5268389662027841E-2</v>
      </c>
    </row>
    <row r="28" spans="1:67" x14ac:dyDescent="0.3">
      <c r="A28" s="13" t="s">
        <v>91</v>
      </c>
      <c r="B28" s="10" t="str">
        <f>'Plate 3'!C6</f>
        <v>DMSO</v>
      </c>
      <c r="C28" s="10" t="str">
        <f ca="1">'Plate 3'!D6</f>
        <v>5,5'-Diphenylhydantoin (4)</v>
      </c>
      <c r="D28" s="10" t="str">
        <f ca="1">'Plate 3'!E6</f>
        <v>5,5'-Diphenylhydantoin (4)</v>
      </c>
      <c r="E28" s="10" t="str">
        <f ca="1">'Plate 3'!F6</f>
        <v>5,5'-Diphenylhydantoin (4)</v>
      </c>
      <c r="F28" s="10" t="str">
        <f ca="1">'Plate 3'!G6</f>
        <v>5,5'-Diphenylhydantoin (4)</v>
      </c>
      <c r="G28" s="10" t="str">
        <f ca="1">'Plate 3'!H6</f>
        <v>5,5'-Diphenylhydantoin (4)</v>
      </c>
      <c r="H28" s="10" t="str">
        <f ca="1">'Plate 3'!I6</f>
        <v>5,5'-Diphenylhydantoin (4)</v>
      </c>
      <c r="I28" s="10" t="str">
        <f ca="1">'Plate 3'!J6</f>
        <v>5,5'-Diphenylhydantoin (4)</v>
      </c>
      <c r="J28" s="10"/>
      <c r="K28" s="13" t="s">
        <v>91</v>
      </c>
      <c r="L28" s="16" t="str">
        <f>'Plate 3'!N6</f>
        <v>Control</v>
      </c>
      <c r="M28" s="32">
        <f ca="1">'Plate 3'!O6</f>
        <v>1</v>
      </c>
      <c r="N28" s="32">
        <f ca="1">'Plate 3'!P6</f>
        <v>3</v>
      </c>
      <c r="O28" s="32">
        <f ca="1">'Plate 3'!Q6</f>
        <v>10</v>
      </c>
      <c r="P28" s="32">
        <f ca="1">'Plate 3'!R6</f>
        <v>30</v>
      </c>
      <c r="Q28" s="32">
        <f ca="1">'Plate 3'!S6</f>
        <v>100</v>
      </c>
      <c r="R28" s="32">
        <f ca="1">'Plate 3'!T6</f>
        <v>300</v>
      </c>
      <c r="S28" s="32">
        <f ca="1">'Plate 3'!U6</f>
        <v>1000</v>
      </c>
      <c r="U28" s="13" t="s">
        <v>91</v>
      </c>
      <c r="V28" s="48">
        <v>0.13159999999999999</v>
      </c>
      <c r="W28" s="48">
        <v>0.14480000000000001</v>
      </c>
      <c r="X28" s="48">
        <v>0.1439</v>
      </c>
      <c r="Y28" s="48">
        <v>0.1419</v>
      </c>
      <c r="Z28" s="48">
        <v>0.14299999999999999</v>
      </c>
      <c r="AA28" s="48">
        <v>0.14879999999999999</v>
      </c>
      <c r="AB28" s="48">
        <v>0.1489</v>
      </c>
      <c r="AC28" s="48">
        <v>0.13930000000000001</v>
      </c>
      <c r="AE28" s="13" t="s">
        <v>91</v>
      </c>
      <c r="AF28" s="19">
        <f t="shared" ref="AF28:AF33" si="17">V28-AVERAGE($V$34:$X$34)</f>
        <v>-1.0500000000000009E-2</v>
      </c>
      <c r="AG28" s="19">
        <f t="shared" ref="AG28:AM33" si="18">W28-AVERAGE($V$34:$X$34)</f>
        <v>2.7000000000000079E-3</v>
      </c>
      <c r="AH28" s="19">
        <f t="shared" si="18"/>
        <v>1.799999999999996E-3</v>
      </c>
      <c r="AI28" s="19">
        <f t="shared" si="18"/>
        <v>-2.0000000000000573E-4</v>
      </c>
      <c r="AJ28" s="19">
        <f t="shared" si="18"/>
        <v>8.9999999999998415E-4</v>
      </c>
      <c r="AK28" s="19">
        <f t="shared" si="18"/>
        <v>6.6999999999999837E-3</v>
      </c>
      <c r="AL28" s="19">
        <f t="shared" si="18"/>
        <v>6.8000000000000005E-3</v>
      </c>
      <c r="AM28" s="19">
        <f t="shared" si="18"/>
        <v>-2.7999999999999969E-3</v>
      </c>
      <c r="AO28" s="13" t="s">
        <v>91</v>
      </c>
      <c r="AP28" s="18">
        <f>AF28/(AVERAGE($AI$35:$AK$35)*2)</f>
        <v>-1.252485089463222E-2</v>
      </c>
      <c r="AQ28" s="18">
        <f t="shared" ref="AQ28:AW33" si="19">AG28/(AVERAGE($AI$35:$AK$35)*2)</f>
        <v>3.2206759443340056E-3</v>
      </c>
      <c r="AR28" s="18">
        <f t="shared" si="19"/>
        <v>2.1471172962226593E-3</v>
      </c>
      <c r="AS28" s="18">
        <f t="shared" si="19"/>
        <v>-2.3856858846919173E-4</v>
      </c>
      <c r="AT28" s="18">
        <f t="shared" si="19"/>
        <v>1.0735586481113132E-3</v>
      </c>
      <c r="AU28" s="18">
        <f t="shared" si="19"/>
        <v>7.9920477137176756E-3</v>
      </c>
      <c r="AV28" s="18">
        <f t="shared" si="19"/>
        <v>8.111332007952287E-3</v>
      </c>
      <c r="AW28" s="18">
        <f t="shared" si="19"/>
        <v>-3.3399602385685849E-3</v>
      </c>
      <c r="AY28" s="39" t="str">
        <f ca="1">H$7</f>
        <v>Caffeine (18)</v>
      </c>
      <c r="AZ28" s="32">
        <f ca="1">$R$7</f>
        <v>30</v>
      </c>
      <c r="BA28" s="36">
        <f>$AV$7</f>
        <v>-1.110739004242017E-2</v>
      </c>
      <c r="BB28" s="46"/>
      <c r="BC28" s="10" t="str">
        <f ca="1">H$19</f>
        <v>Dexamethasone (17)</v>
      </c>
      <c r="BD28" s="32">
        <f t="shared" ca="1" si="0"/>
        <v>30</v>
      </c>
      <c r="BE28" s="18">
        <f>$AV$19</f>
        <v>-2.3546349619171444E-2</v>
      </c>
      <c r="BF28" s="46"/>
      <c r="BG28" s="10" t="str">
        <f ca="1">H$31</f>
        <v>Maneb (38)</v>
      </c>
      <c r="BH28" s="32">
        <f t="shared" ca="1" si="1"/>
        <v>30</v>
      </c>
      <c r="BI28" s="18">
        <f>$AV$31</f>
        <v>-3.0536779324055664E-2</v>
      </c>
      <c r="BJ28" s="46"/>
      <c r="BK28" s="39" t="str">
        <f t="shared" ca="1" si="2"/>
        <v>Caffeine (18)</v>
      </c>
      <c r="BL28" s="32">
        <f t="shared" ca="1" si="2"/>
        <v>30</v>
      </c>
      <c r="BM28" s="36">
        <f t="shared" si="2"/>
        <v>-1.110739004242017E-2</v>
      </c>
      <c r="BN28" s="18">
        <f t="shared" si="15"/>
        <v>-3.6225153260263671E-3</v>
      </c>
      <c r="BO28" s="18">
        <f t="shared" si="16"/>
        <v>-1.3598409542743533E-2</v>
      </c>
    </row>
    <row r="29" spans="1:67" x14ac:dyDescent="0.3">
      <c r="A29" s="13" t="s">
        <v>93</v>
      </c>
      <c r="B29" s="10" t="str">
        <f>'Plate 3'!C7</f>
        <v>DMSO</v>
      </c>
      <c r="C29" s="10" t="str">
        <f ca="1">'Plate 3'!D7</f>
        <v>6-PPD</v>
      </c>
      <c r="D29" s="10" t="str">
        <f ca="1">'Plate 3'!E7</f>
        <v>6-PPD</v>
      </c>
      <c r="E29" s="10" t="str">
        <f ca="1">'Plate 3'!F7</f>
        <v>6-PPD</v>
      </c>
      <c r="F29" s="10" t="str">
        <f ca="1">'Plate 3'!G7</f>
        <v>6-PPD</v>
      </c>
      <c r="G29" s="10" t="str">
        <f ca="1">'Plate 3'!H7</f>
        <v>6-PPD</v>
      </c>
      <c r="H29" s="10" t="str">
        <f ca="1">'Plate 3'!I7</f>
        <v>6-PPD</v>
      </c>
      <c r="I29" s="10" t="str">
        <f ca="1">'Plate 3'!J7</f>
        <v>6-PPD</v>
      </c>
      <c r="J29" s="10"/>
      <c r="K29" s="13" t="s">
        <v>93</v>
      </c>
      <c r="L29" s="16" t="str">
        <f>'Plate 3'!N7</f>
        <v>Control</v>
      </c>
      <c r="M29" s="32">
        <f ca="1">'Plate 3'!O7</f>
        <v>0.03</v>
      </c>
      <c r="N29" s="32">
        <f ca="1">'Plate 3'!P7</f>
        <v>0.1</v>
      </c>
      <c r="O29" s="32">
        <f ca="1">'Plate 3'!Q7</f>
        <v>0.3</v>
      </c>
      <c r="P29" s="32">
        <f ca="1">'Plate 3'!R7</f>
        <v>1</v>
      </c>
      <c r="Q29" s="32">
        <f ca="1">'Plate 3'!S7</f>
        <v>3</v>
      </c>
      <c r="R29" s="32">
        <f ca="1">'Plate 3'!T7</f>
        <v>10</v>
      </c>
      <c r="S29" s="32">
        <f ca="1">'Plate 3'!U7</f>
        <v>30</v>
      </c>
      <c r="U29" s="13" t="s">
        <v>93</v>
      </c>
      <c r="V29" s="48">
        <v>0.20100000000000001</v>
      </c>
      <c r="W29" s="48">
        <v>0.17649999999999999</v>
      </c>
      <c r="X29" s="48">
        <v>0.1701</v>
      </c>
      <c r="Y29" s="48">
        <v>0.16880000000000001</v>
      </c>
      <c r="Z29" s="48">
        <v>0.16009999999999999</v>
      </c>
      <c r="AA29" s="48">
        <v>0.16539999999999999</v>
      </c>
      <c r="AB29" s="48">
        <v>0.17519999999999999</v>
      </c>
      <c r="AC29" s="48">
        <v>0.21199999999999999</v>
      </c>
      <c r="AE29" s="13" t="s">
        <v>93</v>
      </c>
      <c r="AF29" s="19">
        <f t="shared" si="17"/>
        <v>5.8900000000000008E-2</v>
      </c>
      <c r="AG29" s="19">
        <f t="shared" si="18"/>
        <v>3.4399999999999986E-2</v>
      </c>
      <c r="AH29" s="19">
        <f t="shared" si="18"/>
        <v>2.7999999999999997E-2</v>
      </c>
      <c r="AI29" s="19">
        <f t="shared" si="18"/>
        <v>2.6700000000000002E-2</v>
      </c>
      <c r="AJ29" s="19">
        <f t="shared" si="18"/>
        <v>1.7999999999999988E-2</v>
      </c>
      <c r="AK29" s="19">
        <f t="shared" si="18"/>
        <v>2.3299999999999987E-2</v>
      </c>
      <c r="AL29" s="19">
        <f t="shared" si="18"/>
        <v>3.3099999999999991E-2</v>
      </c>
      <c r="AM29" s="19">
        <f t="shared" si="18"/>
        <v>6.989999999999999E-2</v>
      </c>
      <c r="AO29" s="13" t="s">
        <v>93</v>
      </c>
      <c r="AP29" s="18">
        <f t="shared" ref="AP29:AP33" si="20">AF29/(AVERAGE($AI$35:$AK$35)*2)</f>
        <v>7.0258449304174964E-2</v>
      </c>
      <c r="AQ29" s="18">
        <f t="shared" si="19"/>
        <v>4.1033797216699787E-2</v>
      </c>
      <c r="AR29" s="18">
        <f t="shared" si="19"/>
        <v>3.3399602385685886E-2</v>
      </c>
      <c r="AS29" s="18">
        <f t="shared" si="19"/>
        <v>3.1848906560636187E-2</v>
      </c>
      <c r="AT29" s="18">
        <f t="shared" si="19"/>
        <v>2.1471172962226628E-2</v>
      </c>
      <c r="AU29" s="18">
        <f t="shared" si="19"/>
        <v>2.7793240556660027E-2</v>
      </c>
      <c r="AV29" s="18">
        <f t="shared" si="19"/>
        <v>3.9483101391650094E-2</v>
      </c>
      <c r="AW29" s="18">
        <f t="shared" si="19"/>
        <v>8.3379721669980117E-2</v>
      </c>
      <c r="AY29" s="39" t="str">
        <f ca="1">I$7</f>
        <v>Caffeine (18)</v>
      </c>
      <c r="AZ29" s="32">
        <f ca="1">$S$7</f>
        <v>100</v>
      </c>
      <c r="BA29" s="36">
        <f>$AW$7</f>
        <v>1.4679615985711107E-2</v>
      </c>
      <c r="BB29" s="46"/>
      <c r="BC29" s="10" t="str">
        <f ca="1">I$19</f>
        <v>Dexamethasone (17)</v>
      </c>
      <c r="BD29" s="32">
        <f t="shared" ca="1" si="0"/>
        <v>100</v>
      </c>
      <c r="BE29" s="18">
        <f>$AW$19</f>
        <v>4.737135426342208E-3</v>
      </c>
      <c r="BF29" s="46"/>
      <c r="BG29" s="10" t="str">
        <f ca="1">I$31</f>
        <v>Maneb (38)</v>
      </c>
      <c r="BH29" s="32">
        <f t="shared" ca="1" si="1"/>
        <v>100</v>
      </c>
      <c r="BI29" s="36">
        <f>$AW$31</f>
        <v>-3.7932405566600408E-2</v>
      </c>
      <c r="BJ29" s="46"/>
      <c r="BK29" s="39" t="str">
        <f t="shared" ca="1" si="2"/>
        <v>Caffeine (18)</v>
      </c>
      <c r="BL29" s="32">
        <f t="shared" ca="1" si="2"/>
        <v>100</v>
      </c>
      <c r="BM29" s="36">
        <f t="shared" si="2"/>
        <v>1.4679615985711107E-2</v>
      </c>
      <c r="BN29" s="18">
        <f t="shared" si="15"/>
        <v>-5.0157904514211296E-3</v>
      </c>
      <c r="BO29" s="18">
        <f t="shared" si="16"/>
        <v>-5.9642147117296282E-3</v>
      </c>
    </row>
    <row r="30" spans="1:67" x14ac:dyDescent="0.3">
      <c r="A30" s="13" t="s">
        <v>94</v>
      </c>
      <c r="B30" s="10" t="str">
        <f>'Plate 3'!C8</f>
        <v>DMSO</v>
      </c>
      <c r="C30" s="10" t="str">
        <f ca="1">'Plate 3'!D8</f>
        <v>6-PPD Quinone</v>
      </c>
      <c r="D30" s="10" t="str">
        <f ca="1">'Plate 3'!E8</f>
        <v>6-PPD Quinone</v>
      </c>
      <c r="E30" s="10" t="str">
        <f ca="1">'Plate 3'!F8</f>
        <v>6-PPD Quinone</v>
      </c>
      <c r="F30" s="10" t="str">
        <f ca="1">'Plate 3'!G8</f>
        <v>6-PPD Quinone</v>
      </c>
      <c r="G30" s="10" t="str">
        <f ca="1">'Plate 3'!H8</f>
        <v>6-PPD Quinone</v>
      </c>
      <c r="H30" s="10" t="str">
        <f ca="1">'Plate 3'!I8</f>
        <v>6-PPD Quinone</v>
      </c>
      <c r="I30" s="10" t="str">
        <f ca="1">'Plate 3'!J8</f>
        <v>6-PPD Quinone</v>
      </c>
      <c r="J30" s="10"/>
      <c r="K30" s="13" t="s">
        <v>94</v>
      </c>
      <c r="L30" s="16" t="str">
        <f>'Plate 3'!N8</f>
        <v>Control</v>
      </c>
      <c r="M30" s="32">
        <f ca="1">'Plate 3'!O8</f>
        <v>8.8812923118171475E-3</v>
      </c>
      <c r="N30" s="32">
        <f ca="1">'Plate 3'!P8</f>
        <v>2.960430770605716E-2</v>
      </c>
      <c r="O30" s="32">
        <f ca="1">'Plate 3'!Q8</f>
        <v>8.8812923118171488E-2</v>
      </c>
      <c r="P30" s="32">
        <f ca="1">'Plate 3'!R8</f>
        <v>0.29604307706057159</v>
      </c>
      <c r="Q30" s="32">
        <f ca="1">'Plate 3'!S8</f>
        <v>0.88812923118171472</v>
      </c>
      <c r="R30" s="32">
        <f ca="1">'Plate 3'!T8</f>
        <v>2.9604307706057158</v>
      </c>
      <c r="S30" s="32">
        <f ca="1">'Plate 3'!U8</f>
        <v>8.8812923118171465</v>
      </c>
      <c r="U30" s="13" t="s">
        <v>94</v>
      </c>
      <c r="V30" s="48">
        <v>0.13200000000000001</v>
      </c>
      <c r="W30" s="48">
        <v>0.1206</v>
      </c>
      <c r="X30" s="48">
        <v>0.1207</v>
      </c>
      <c r="Y30" s="48">
        <v>0.12470000000000001</v>
      </c>
      <c r="Z30" s="48">
        <v>0.1245</v>
      </c>
      <c r="AA30" s="48">
        <v>0.12889999999999999</v>
      </c>
      <c r="AB30" s="48">
        <v>0.12889999999999999</v>
      </c>
      <c r="AC30" s="48">
        <v>0.15440000000000001</v>
      </c>
      <c r="AE30" s="13" t="s">
        <v>94</v>
      </c>
      <c r="AF30" s="19">
        <f t="shared" si="17"/>
        <v>-1.0099999999999998E-2</v>
      </c>
      <c r="AG30" s="19">
        <f t="shared" si="18"/>
        <v>-2.1500000000000005E-2</v>
      </c>
      <c r="AH30" s="19">
        <f t="shared" si="18"/>
        <v>-2.1400000000000002E-2</v>
      </c>
      <c r="AI30" s="19">
        <f t="shared" si="18"/>
        <v>-1.7399999999999999E-2</v>
      </c>
      <c r="AJ30" s="19">
        <f t="shared" si="18"/>
        <v>-1.7600000000000005E-2</v>
      </c>
      <c r="AK30" s="19">
        <f t="shared" si="18"/>
        <v>-1.3200000000000017E-2</v>
      </c>
      <c r="AL30" s="19">
        <f t="shared" si="18"/>
        <v>-1.3200000000000017E-2</v>
      </c>
      <c r="AM30" s="19">
        <f t="shared" si="18"/>
        <v>1.2300000000000005E-2</v>
      </c>
      <c r="AO30" s="13" t="s">
        <v>94</v>
      </c>
      <c r="AP30" s="18">
        <f t="shared" si="20"/>
        <v>-1.2047713717693835E-2</v>
      </c>
      <c r="AQ30" s="18">
        <f t="shared" si="19"/>
        <v>-2.5646123260437383E-2</v>
      </c>
      <c r="AR30" s="18">
        <f t="shared" si="19"/>
        <v>-2.5526838966202788E-2</v>
      </c>
      <c r="AS30" s="18">
        <f t="shared" si="19"/>
        <v>-2.0755467196819085E-2</v>
      </c>
      <c r="AT30" s="18">
        <f t="shared" si="19"/>
        <v>-2.0994035785288277E-2</v>
      </c>
      <c r="AU30" s="18">
        <f t="shared" si="19"/>
        <v>-1.5745526838966226E-2</v>
      </c>
      <c r="AV30" s="18">
        <f t="shared" si="19"/>
        <v>-1.5745526838966226E-2</v>
      </c>
      <c r="AW30" s="18">
        <f t="shared" si="19"/>
        <v>1.4671968190854878E-2</v>
      </c>
      <c r="AY30" s="40" t="str">
        <f ca="1">C$8</f>
        <v>Dexamethasone (17)</v>
      </c>
      <c r="AZ30" s="32">
        <f ca="1">$M$8</f>
        <v>0.1</v>
      </c>
      <c r="BA30" s="18">
        <f>$AQ$8</f>
        <v>-3.2205849519982128E-2</v>
      </c>
      <c r="BB30" s="46"/>
      <c r="BC30" s="10" t="str">
        <f ca="1">C$20</f>
        <v>Maneb (38)</v>
      </c>
      <c r="BD30" s="32">
        <f t="shared" ca="1" si="0"/>
        <v>0.1</v>
      </c>
      <c r="BE30" s="18">
        <f>$AQ$20</f>
        <v>-1.4211406279026546E-2</v>
      </c>
      <c r="BF30" s="46"/>
      <c r="BG30" s="10" t="str">
        <f ca="1">C$32</f>
        <v>Caffeine (18)</v>
      </c>
      <c r="BH30" s="32">
        <f t="shared" ca="1" si="1"/>
        <v>0.1</v>
      </c>
      <c r="BI30" s="18">
        <f>$AQ$32</f>
        <v>-1.6222664015904574E-2</v>
      </c>
      <c r="BJ30" s="46"/>
      <c r="BK30" s="39" t="str">
        <f t="shared" ca="1" si="2"/>
        <v>Dexamethasone (17)</v>
      </c>
      <c r="BL30" s="32">
        <f t="shared" ca="1" si="2"/>
        <v>0.1</v>
      </c>
      <c r="BM30" s="36">
        <f t="shared" si="2"/>
        <v>-3.2205849519982128E-2</v>
      </c>
      <c r="BN30" s="18">
        <f t="shared" ref="BN30:BN43" si="21">BE23</f>
        <v>-2.2849712056474063E-2</v>
      </c>
      <c r="BO30" s="18">
        <f t="shared" si="16"/>
        <v>5.0099403578528941E-3</v>
      </c>
    </row>
    <row r="31" spans="1:67" x14ac:dyDescent="0.3">
      <c r="A31" s="13" t="s">
        <v>95</v>
      </c>
      <c r="B31" s="10" t="str">
        <f>'Plate 3'!C9</f>
        <v>PICRO</v>
      </c>
      <c r="C31" s="10" t="str">
        <f ca="1">'Plate 3'!D9</f>
        <v>Maneb (38)</v>
      </c>
      <c r="D31" s="10" t="str">
        <f ca="1">'Plate 3'!E9</f>
        <v>Maneb (38)</v>
      </c>
      <c r="E31" s="10" t="str">
        <f ca="1">'Plate 3'!F9</f>
        <v>Maneb (38)</v>
      </c>
      <c r="F31" s="10" t="str">
        <f ca="1">'Plate 3'!G9</f>
        <v>Maneb (38)</v>
      </c>
      <c r="G31" s="10" t="str">
        <f ca="1">'Plate 3'!H9</f>
        <v>Maneb (38)</v>
      </c>
      <c r="H31" s="10" t="str">
        <f ca="1">'Plate 3'!I9</f>
        <v>Maneb (38)</v>
      </c>
      <c r="I31" s="10" t="str">
        <f ca="1">'Plate 3'!J9</f>
        <v>Maneb (38)</v>
      </c>
      <c r="J31" s="10"/>
      <c r="K31" s="13" t="s">
        <v>95</v>
      </c>
      <c r="L31" s="16">
        <f>'Plate 3'!N9</f>
        <v>1</v>
      </c>
      <c r="M31" s="32">
        <f ca="1">'Plate 3'!O9</f>
        <v>9.9999999999999985E-3</v>
      </c>
      <c r="N31" s="32">
        <f ca="1">'Plate 3'!P9</f>
        <v>0.03</v>
      </c>
      <c r="O31" s="32">
        <f ca="1">'Plate 3'!Q9</f>
        <v>0.1</v>
      </c>
      <c r="P31" s="32">
        <f ca="1">'Plate 3'!R9</f>
        <v>0.3</v>
      </c>
      <c r="Q31" s="32">
        <f ca="1">'Plate 3'!S9</f>
        <v>1</v>
      </c>
      <c r="R31" s="32">
        <f ca="1">'Plate 3'!T9</f>
        <v>3</v>
      </c>
      <c r="S31" s="32">
        <f ca="1">'Plate 3'!U9</f>
        <v>10</v>
      </c>
      <c r="U31" s="13" t="s">
        <v>95</v>
      </c>
      <c r="V31" s="48">
        <v>0.13489999999999999</v>
      </c>
      <c r="W31" s="48">
        <v>0.1308</v>
      </c>
      <c r="X31" s="48">
        <v>0.1195</v>
      </c>
      <c r="Y31" s="48">
        <v>0.12330000000000001</v>
      </c>
      <c r="Z31" s="48">
        <v>0.12770000000000001</v>
      </c>
      <c r="AA31" s="48">
        <v>0.1265</v>
      </c>
      <c r="AB31" s="48">
        <v>0.11650000000000001</v>
      </c>
      <c r="AC31" s="48">
        <v>0.1103</v>
      </c>
      <c r="AE31" s="13" t="s">
        <v>95</v>
      </c>
      <c r="AF31" s="19">
        <f t="shared" si="17"/>
        <v>-7.2000000000000119E-3</v>
      </c>
      <c r="AG31" s="19">
        <f t="shared" si="18"/>
        <v>-1.1300000000000004E-2</v>
      </c>
      <c r="AH31" s="19">
        <f t="shared" si="18"/>
        <v>-2.2600000000000009E-2</v>
      </c>
      <c r="AI31" s="19">
        <f t="shared" si="18"/>
        <v>-1.8799999999999997E-2</v>
      </c>
      <c r="AJ31" s="19">
        <f t="shared" si="18"/>
        <v>-1.4399999999999996E-2</v>
      </c>
      <c r="AK31" s="19">
        <f t="shared" si="18"/>
        <v>-1.5600000000000003E-2</v>
      </c>
      <c r="AL31" s="19">
        <f t="shared" si="18"/>
        <v>-2.5599999999999998E-2</v>
      </c>
      <c r="AM31" s="19">
        <f t="shared" si="18"/>
        <v>-3.1800000000000009E-2</v>
      </c>
      <c r="AO31" s="13" t="s">
        <v>95</v>
      </c>
      <c r="AP31" s="18">
        <f t="shared" si="20"/>
        <v>-8.5884691848906718E-3</v>
      </c>
      <c r="AQ31" s="18">
        <f t="shared" si="19"/>
        <v>-1.3479125248508953E-2</v>
      </c>
      <c r="AR31" s="18">
        <f t="shared" si="19"/>
        <v>-2.6958250497017906E-2</v>
      </c>
      <c r="AS31" s="18">
        <f t="shared" si="19"/>
        <v>-2.2425447316103377E-2</v>
      </c>
      <c r="AT31" s="18">
        <f t="shared" si="19"/>
        <v>-1.7176938369781309E-2</v>
      </c>
      <c r="AU31" s="18">
        <f t="shared" si="19"/>
        <v>-1.8608349900596427E-2</v>
      </c>
      <c r="AV31" s="18">
        <f t="shared" si="19"/>
        <v>-3.0536779324055664E-2</v>
      </c>
      <c r="AW31" s="18">
        <f t="shared" si="19"/>
        <v>-3.7932405566600408E-2</v>
      </c>
      <c r="AY31" s="108" t="str">
        <f ca="1">D$8</f>
        <v>Dexamethasone (17)</v>
      </c>
      <c r="AZ31" s="32">
        <f ca="1">$N$8</f>
        <v>0.3</v>
      </c>
      <c r="BA31" s="18">
        <f>$AR$8</f>
        <v>-2.7014958696137507E-2</v>
      </c>
      <c r="BB31" s="46"/>
      <c r="BC31" s="10" t="str">
        <f ca="1">D$20</f>
        <v>Maneb (38)</v>
      </c>
      <c r="BD31" s="32">
        <f t="shared" ca="1" si="0"/>
        <v>0.3</v>
      </c>
      <c r="BE31" s="18">
        <f>$AR$20</f>
        <v>-2.1735091956158262E-2</v>
      </c>
      <c r="BF31" s="46"/>
      <c r="BG31" s="10" t="str">
        <f ca="1">D$32</f>
        <v>Caffeine (18)</v>
      </c>
      <c r="BH31" s="32">
        <f t="shared" ca="1" si="1"/>
        <v>0.3</v>
      </c>
      <c r="BI31" s="18">
        <f>$AR$32</f>
        <v>-2.5049701789264422E-2</v>
      </c>
      <c r="BJ31" s="46"/>
      <c r="BK31" s="40" t="str">
        <f t="shared" ca="1" si="2"/>
        <v>Dexamethasone (17)</v>
      </c>
      <c r="BL31" s="32">
        <f t="shared" ca="1" si="2"/>
        <v>0.3</v>
      </c>
      <c r="BM31" s="18">
        <f t="shared" si="2"/>
        <v>-2.7014958696137507E-2</v>
      </c>
      <c r="BN31" s="18">
        <f t="shared" si="21"/>
        <v>-2.5775589819803067E-2</v>
      </c>
      <c r="BO31" s="18">
        <f t="shared" si="16"/>
        <v>-7.9920477137177086E-3</v>
      </c>
    </row>
    <row r="32" spans="1:67" x14ac:dyDescent="0.3">
      <c r="A32" s="13" t="s">
        <v>96</v>
      </c>
      <c r="B32" s="10" t="str">
        <f>'Plate 3'!C10</f>
        <v>TTX</v>
      </c>
      <c r="C32" s="10" t="str">
        <f ca="1">'Plate 3'!D10</f>
        <v>Caffeine (18)</v>
      </c>
      <c r="D32" s="10" t="str">
        <f ca="1">'Plate 3'!E10</f>
        <v>Caffeine (18)</v>
      </c>
      <c r="E32" s="10" t="str">
        <f ca="1">'Plate 3'!F10</f>
        <v>Caffeine (18)</v>
      </c>
      <c r="F32" s="10" t="str">
        <f ca="1">'Plate 3'!G10</f>
        <v>Caffeine (18)</v>
      </c>
      <c r="G32" s="10" t="str">
        <f ca="1">'Plate 3'!H10</f>
        <v>Caffeine (18)</v>
      </c>
      <c r="H32" s="10" t="str">
        <f ca="1">'Plate 3'!I10</f>
        <v>Caffeine (18)</v>
      </c>
      <c r="I32" s="10" t="str">
        <f ca="1">'Plate 3'!J10</f>
        <v>Caffeine (18)</v>
      </c>
      <c r="J32" s="10"/>
      <c r="K32" s="13" t="s">
        <v>96</v>
      </c>
      <c r="L32" s="16">
        <f>'Plate 3'!N10</f>
        <v>25</v>
      </c>
      <c r="M32" s="32">
        <f ca="1">'Plate 3'!O10</f>
        <v>0.1</v>
      </c>
      <c r="N32" s="32">
        <f ca="1">'Plate 3'!P10</f>
        <v>0.3</v>
      </c>
      <c r="O32" s="32">
        <f ca="1">'Plate 3'!Q10</f>
        <v>1</v>
      </c>
      <c r="P32" s="32">
        <f ca="1">'Plate 3'!R10</f>
        <v>3</v>
      </c>
      <c r="Q32" s="32">
        <f ca="1">'Plate 3'!S10</f>
        <v>10</v>
      </c>
      <c r="R32" s="32">
        <f ca="1">'Plate 3'!T10</f>
        <v>30</v>
      </c>
      <c r="S32" s="32">
        <f ca="1">'Plate 3'!U10</f>
        <v>100</v>
      </c>
      <c r="U32" s="13" t="s">
        <v>96</v>
      </c>
      <c r="V32" s="48">
        <v>0.13769999999999999</v>
      </c>
      <c r="W32" s="48">
        <v>0.1285</v>
      </c>
      <c r="X32" s="48">
        <v>0.1211</v>
      </c>
      <c r="Y32" s="48">
        <v>0.14749999999999999</v>
      </c>
      <c r="Z32" s="48">
        <v>0.13059999999999999</v>
      </c>
      <c r="AA32" s="48">
        <v>0.1293</v>
      </c>
      <c r="AB32" s="48">
        <v>0.13070000000000001</v>
      </c>
      <c r="AC32" s="48">
        <v>0.1371</v>
      </c>
      <c r="AE32" s="13" t="s">
        <v>96</v>
      </c>
      <c r="AF32" s="19">
        <f t="shared" si="17"/>
        <v>-4.400000000000015E-3</v>
      </c>
      <c r="AG32" s="19">
        <f t="shared" si="18"/>
        <v>-1.3600000000000001E-2</v>
      </c>
      <c r="AH32" s="19">
        <f t="shared" si="18"/>
        <v>-2.1000000000000005E-2</v>
      </c>
      <c r="AI32" s="19">
        <f t="shared" si="18"/>
        <v>5.3999999999999881E-3</v>
      </c>
      <c r="AJ32" s="19">
        <f t="shared" si="18"/>
        <v>-1.150000000000001E-2</v>
      </c>
      <c r="AK32" s="19">
        <f t="shared" si="18"/>
        <v>-1.2800000000000006E-2</v>
      </c>
      <c r="AL32" s="19">
        <f t="shared" si="18"/>
        <v>-1.1399999999999993E-2</v>
      </c>
      <c r="AM32" s="19">
        <f t="shared" si="18"/>
        <v>-5.0000000000000044E-3</v>
      </c>
      <c r="AO32" s="13" t="s">
        <v>96</v>
      </c>
      <c r="AP32" s="18">
        <f t="shared" si="20"/>
        <v>-5.2485089463220856E-3</v>
      </c>
      <c r="AQ32" s="18">
        <f t="shared" si="19"/>
        <v>-1.6222664015904574E-2</v>
      </c>
      <c r="AR32" s="18">
        <f t="shared" si="19"/>
        <v>-2.5049701789264422E-2</v>
      </c>
      <c r="AS32" s="18">
        <f t="shared" si="19"/>
        <v>6.4413518886679783E-3</v>
      </c>
      <c r="AT32" s="18">
        <f t="shared" si="19"/>
        <v>-1.3717693836978144E-2</v>
      </c>
      <c r="AU32" s="18">
        <f t="shared" si="19"/>
        <v>-1.5268389662027841E-2</v>
      </c>
      <c r="AV32" s="18">
        <f t="shared" si="19"/>
        <v>-1.3598409542743533E-2</v>
      </c>
      <c r="AW32" s="18">
        <f t="shared" si="19"/>
        <v>-5.9642147117296282E-3</v>
      </c>
      <c r="AY32" s="40" t="str">
        <f ca="1">E$8</f>
        <v>Dexamethasone (17)</v>
      </c>
      <c r="AZ32" s="32">
        <f ca="1">$O$8</f>
        <v>1</v>
      </c>
      <c r="BA32" s="18">
        <f>$AS$8</f>
        <v>-3.0363920517972744E-2</v>
      </c>
      <c r="BB32" s="46"/>
      <c r="BC32" s="10" t="str">
        <f ca="1">E$20</f>
        <v>Maneb (38)</v>
      </c>
      <c r="BD32" s="32">
        <f t="shared" ca="1" si="0"/>
        <v>1</v>
      </c>
      <c r="BE32" s="18">
        <f>$AS$20</f>
        <v>-2.4103659669329345E-2</v>
      </c>
      <c r="BF32" s="46"/>
      <c r="BG32" s="10" t="str">
        <f ca="1">E$32</f>
        <v>Caffeine (18)</v>
      </c>
      <c r="BH32" s="32">
        <f t="shared" ca="1" si="1"/>
        <v>1</v>
      </c>
      <c r="BI32" s="18">
        <f>$AS$32</f>
        <v>6.4413518886679783E-3</v>
      </c>
      <c r="BJ32" s="46"/>
      <c r="BK32" s="108" t="str">
        <f t="shared" ca="1" si="2"/>
        <v>Dexamethasone (17)</v>
      </c>
      <c r="BL32" s="32">
        <f t="shared" ca="1" si="2"/>
        <v>1</v>
      </c>
      <c r="BM32" s="18">
        <f t="shared" si="2"/>
        <v>-3.0363920517972744E-2</v>
      </c>
      <c r="BN32" s="18">
        <f t="shared" si="21"/>
        <v>-1.6719301504737112E-2</v>
      </c>
      <c r="BO32" s="18">
        <f t="shared" si="16"/>
        <v>-2.1471172962226593E-3</v>
      </c>
    </row>
    <row r="33" spans="1:67" x14ac:dyDescent="0.3">
      <c r="A33" s="13" t="s">
        <v>97</v>
      </c>
      <c r="B33" s="10" t="str">
        <f>'Plate 3'!C11</f>
        <v>Media</v>
      </c>
      <c r="C33" s="10" t="str">
        <f ca="1">'Plate 3'!D11</f>
        <v>Dexamethasone (17)</v>
      </c>
      <c r="D33" s="10" t="str">
        <f ca="1">'Plate 3'!E11</f>
        <v>Dexamethasone (17)</v>
      </c>
      <c r="E33" s="10" t="str">
        <f ca="1">'Plate 3'!F11</f>
        <v>Dexamethasone (17)</v>
      </c>
      <c r="F33" s="10" t="str">
        <f ca="1">'Plate 3'!G11</f>
        <v>Dexamethasone (17)</v>
      </c>
      <c r="G33" s="10" t="str">
        <f ca="1">'Plate 3'!H11</f>
        <v>Dexamethasone (17)</v>
      </c>
      <c r="H33" s="10" t="str">
        <f ca="1">'Plate 3'!I11</f>
        <v>Dexamethasone (17)</v>
      </c>
      <c r="I33" s="10" t="str">
        <f ca="1">'Plate 3'!J11</f>
        <v>Dexamethasone (17)</v>
      </c>
      <c r="J33" s="10"/>
      <c r="K33" s="13" t="s">
        <v>97</v>
      </c>
      <c r="L33" s="16">
        <f>'Plate 3'!N11</f>
        <v>0</v>
      </c>
      <c r="M33" s="32">
        <f ca="1">'Plate 3'!O11</f>
        <v>0.1</v>
      </c>
      <c r="N33" s="32">
        <f ca="1">'Plate 3'!P11</f>
        <v>0.3</v>
      </c>
      <c r="O33" s="32">
        <f ca="1">'Plate 3'!Q11</f>
        <v>1</v>
      </c>
      <c r="P33" s="32">
        <f ca="1">'Plate 3'!R11</f>
        <v>3</v>
      </c>
      <c r="Q33" s="32">
        <f ca="1">'Plate 3'!S11</f>
        <v>10</v>
      </c>
      <c r="R33" s="32">
        <f ca="1">'Plate 3'!T11</f>
        <v>30</v>
      </c>
      <c r="S33" s="32">
        <f ca="1">'Plate 3'!U11</f>
        <v>100</v>
      </c>
      <c r="U33" s="13" t="s">
        <v>97</v>
      </c>
      <c r="V33" s="48">
        <v>0.13350000000000001</v>
      </c>
      <c r="W33" s="48">
        <v>0.14630000000000001</v>
      </c>
      <c r="X33" s="48">
        <v>0.13539999999999999</v>
      </c>
      <c r="Y33" s="48">
        <v>0.14030000000000001</v>
      </c>
      <c r="Z33" s="48">
        <v>0.13569999999999999</v>
      </c>
      <c r="AA33" s="48">
        <v>0.14399999999999999</v>
      </c>
      <c r="AB33" s="48">
        <v>0.1424</v>
      </c>
      <c r="AC33" s="48">
        <v>0.14879999999999999</v>
      </c>
      <c r="AE33" s="13" t="s">
        <v>97</v>
      </c>
      <c r="AF33" s="19">
        <f t="shared" si="17"/>
        <v>-8.5999999999999965E-3</v>
      </c>
      <c r="AG33" s="19">
        <f t="shared" si="18"/>
        <v>4.2000000000000093E-3</v>
      </c>
      <c r="AH33" s="19">
        <f t="shared" si="18"/>
        <v>-6.7000000000000115E-3</v>
      </c>
      <c r="AI33" s="19">
        <f t="shared" si="18"/>
        <v>-1.799999999999996E-3</v>
      </c>
      <c r="AJ33" s="19">
        <f t="shared" si="18"/>
        <v>-6.4000000000000168E-3</v>
      </c>
      <c r="AK33" s="19">
        <f t="shared" si="18"/>
        <v>1.899999999999985E-3</v>
      </c>
      <c r="AL33" s="19">
        <f t="shared" si="18"/>
        <v>2.9999999999999472E-4</v>
      </c>
      <c r="AM33" s="19">
        <f t="shared" si="18"/>
        <v>6.6999999999999837E-3</v>
      </c>
      <c r="AO33" s="13" t="s">
        <v>97</v>
      </c>
      <c r="AP33" s="18">
        <f t="shared" si="20"/>
        <v>-1.0258449304174947E-2</v>
      </c>
      <c r="AQ33" s="18">
        <f t="shared" si="19"/>
        <v>5.0099403578528941E-3</v>
      </c>
      <c r="AR33" s="18">
        <f t="shared" si="19"/>
        <v>-7.9920477137177086E-3</v>
      </c>
      <c r="AS33" s="18">
        <f t="shared" si="19"/>
        <v>-2.1471172962226593E-3</v>
      </c>
      <c r="AT33" s="18">
        <f t="shared" si="19"/>
        <v>-7.6341948310139369E-3</v>
      </c>
      <c r="AU33" s="18">
        <f t="shared" si="19"/>
        <v>2.266401590457239E-3</v>
      </c>
      <c r="AV33" s="18">
        <f t="shared" si="19"/>
        <v>3.5785288270377105E-4</v>
      </c>
      <c r="AW33" s="18">
        <f t="shared" si="19"/>
        <v>7.9920477137176756E-3</v>
      </c>
      <c r="AY33" s="108" t="str">
        <f ca="1">F$8</f>
        <v>Dexamethasone (17)</v>
      </c>
      <c r="AZ33" s="43">
        <f ca="1">$P$8</f>
        <v>3</v>
      </c>
      <c r="BA33" s="18">
        <f>$AT$8</f>
        <v>-2.5173029694128147E-2</v>
      </c>
      <c r="BB33" s="46"/>
      <c r="BC33" s="10" t="str">
        <f ca="1">F$20</f>
        <v>Maneb (38)</v>
      </c>
      <c r="BD33" s="32">
        <f t="shared" ca="1" si="0"/>
        <v>3</v>
      </c>
      <c r="BE33" s="18">
        <f>$AT$20</f>
        <v>-1.6858629017276593E-2</v>
      </c>
      <c r="BF33" s="46"/>
      <c r="BG33" s="10" t="str">
        <f ca="1">F$32</f>
        <v>Caffeine (18)</v>
      </c>
      <c r="BH33" s="32">
        <f t="shared" ca="1" si="1"/>
        <v>3</v>
      </c>
      <c r="BI33" s="18">
        <f>$AT$32</f>
        <v>-1.3717693836978144E-2</v>
      </c>
      <c r="BJ33" s="46"/>
      <c r="BK33" s="108" t="str">
        <f t="shared" ca="1" si="2"/>
        <v>Dexamethasone (17)</v>
      </c>
      <c r="BL33" s="32">
        <f t="shared" ca="1" si="2"/>
        <v>3</v>
      </c>
      <c r="BM33" s="18">
        <f t="shared" si="2"/>
        <v>-2.5173029694128147E-2</v>
      </c>
      <c r="BN33" s="18">
        <f t="shared" si="21"/>
        <v>-2.048114434330298E-2</v>
      </c>
      <c r="BO33" s="18">
        <f t="shared" si="16"/>
        <v>-7.6341948310139369E-3</v>
      </c>
    </row>
    <row r="34" spans="1:67" x14ac:dyDescent="0.3">
      <c r="A34" s="13" t="s">
        <v>109</v>
      </c>
      <c r="B34" s="10" t="s">
        <v>110</v>
      </c>
      <c r="C34" s="10" t="s">
        <v>110</v>
      </c>
      <c r="D34" s="10" t="s">
        <v>110</v>
      </c>
      <c r="E34" s="10"/>
      <c r="F34" s="10"/>
      <c r="G34" s="10"/>
      <c r="H34" s="10"/>
      <c r="I34" s="10"/>
      <c r="J34" s="10"/>
      <c r="K34" s="13" t="s">
        <v>109</v>
      </c>
      <c r="L34" s="16" t="s">
        <v>110</v>
      </c>
      <c r="M34" s="16" t="s">
        <v>110</v>
      </c>
      <c r="N34" s="16" t="s">
        <v>110</v>
      </c>
      <c r="O34" s="20" t="s">
        <v>113</v>
      </c>
      <c r="P34" s="20" t="s">
        <v>114</v>
      </c>
      <c r="Q34" s="16"/>
      <c r="R34" s="16"/>
      <c r="S34" s="16"/>
      <c r="U34" s="13" t="s">
        <v>109</v>
      </c>
      <c r="V34" s="48">
        <v>0.1356</v>
      </c>
      <c r="W34" s="48">
        <v>0.14280000000000001</v>
      </c>
      <c r="X34" s="48">
        <v>0.1479</v>
      </c>
      <c r="Y34" s="48">
        <v>3.4363999999999999</v>
      </c>
      <c r="Z34" s="48">
        <v>2.0705</v>
      </c>
      <c r="AA34" s="59">
        <v>4.7899999999999998E-2</v>
      </c>
      <c r="AB34" s="59">
        <v>4.7800000000000002E-2</v>
      </c>
      <c r="AC34" s="59">
        <v>5.1200000000000002E-2</v>
      </c>
      <c r="AE34" s="13" t="s">
        <v>109</v>
      </c>
      <c r="AH34" s="21"/>
      <c r="AI34" s="19">
        <f>Y34-AVERAGE($V$34:$X$34)</f>
        <v>3.2942999999999998</v>
      </c>
      <c r="AJ34" s="19">
        <f>Z34-AVERAGE($V$34:$X$34)</f>
        <v>1.9283999999999999</v>
      </c>
      <c r="AK34" s="21"/>
      <c r="AY34" s="40" t="str">
        <f ca="1">G$8</f>
        <v>Dexamethasone (17)</v>
      </c>
      <c r="AZ34" s="43">
        <f ca="1">$Q$8</f>
        <v>10</v>
      </c>
      <c r="BA34" s="18">
        <f>$AU$8</f>
        <v>-1.6633177048448296E-2</v>
      </c>
      <c r="BB34" s="46"/>
      <c r="BC34" s="10" t="str">
        <f ca="1">G$20</f>
        <v>Maneb (38)</v>
      </c>
      <c r="BD34" s="32">
        <f t="shared" ca="1" si="0"/>
        <v>10</v>
      </c>
      <c r="BE34" s="18">
        <f>$AU$20</f>
        <v>-2.2571057031395121E-2</v>
      </c>
      <c r="BF34" s="46"/>
      <c r="BG34" s="10" t="str">
        <f ca="1">G$32</f>
        <v>Caffeine (18)</v>
      </c>
      <c r="BH34" s="32">
        <f t="shared" ca="1" si="1"/>
        <v>10</v>
      </c>
      <c r="BI34" s="18">
        <f>$AU$32</f>
        <v>-1.5268389662027841E-2</v>
      </c>
      <c r="BJ34" s="46"/>
      <c r="BK34" s="40" t="str">
        <f t="shared" ca="1" si="2"/>
        <v>Dexamethasone (17)</v>
      </c>
      <c r="BL34" s="32">
        <f t="shared" ca="1" si="2"/>
        <v>10</v>
      </c>
      <c r="BM34" s="18">
        <f t="shared" si="2"/>
        <v>-1.6633177048448296E-2</v>
      </c>
      <c r="BN34" s="18">
        <f t="shared" si="21"/>
        <v>-2.0899126880921399E-2</v>
      </c>
      <c r="BO34" s="18">
        <f t="shared" si="16"/>
        <v>2.266401590457239E-3</v>
      </c>
    </row>
    <row r="35" spans="1:67" x14ac:dyDescent="0.3">
      <c r="B35" s="10"/>
      <c r="C35" s="10"/>
      <c r="D35" s="10"/>
      <c r="E35" s="10"/>
      <c r="F35" s="10"/>
      <c r="G35" s="10"/>
      <c r="H35" s="10"/>
      <c r="I35" s="10"/>
      <c r="K35" s="13" t="s">
        <v>115</v>
      </c>
      <c r="L35" s="16" t="s">
        <v>100</v>
      </c>
      <c r="M35" s="16" t="s">
        <v>100</v>
      </c>
      <c r="N35" s="16" t="s">
        <v>100</v>
      </c>
      <c r="O35" s="22" t="s">
        <v>116</v>
      </c>
      <c r="P35" s="22" t="s">
        <v>116</v>
      </c>
      <c r="Q35" s="22" t="s">
        <v>116</v>
      </c>
      <c r="U35" s="13" t="s">
        <v>115</v>
      </c>
      <c r="V35" s="48">
        <v>0.8669</v>
      </c>
      <c r="W35" s="48">
        <v>0.90449999999999997</v>
      </c>
      <c r="X35" s="48">
        <v>0.92679999999999996</v>
      </c>
      <c r="Y35" s="48">
        <v>0.57909999999999995</v>
      </c>
      <c r="Z35" s="48">
        <v>0.54720000000000002</v>
      </c>
      <c r="AA35" s="48">
        <v>0.5575</v>
      </c>
      <c r="AB35" s="59">
        <v>4.9000000000000002E-2</v>
      </c>
      <c r="AC35" s="59">
        <v>4.7699999999999999E-2</v>
      </c>
      <c r="AE35" s="13" t="s">
        <v>115</v>
      </c>
      <c r="AF35" s="19">
        <f>V35-AVERAGE($V$34:$X$34)</f>
        <v>0.7248</v>
      </c>
      <c r="AG35" s="19">
        <f>W35-AVERAGE($V$34:$X$34)</f>
        <v>0.76239999999999997</v>
      </c>
      <c r="AH35" s="19">
        <f>X35-AVERAGE($V$34:$X$34)</f>
        <v>0.78469999999999995</v>
      </c>
      <c r="AI35" s="19">
        <f>Y35-AVERAGE($V$34:$X$34)</f>
        <v>0.43699999999999994</v>
      </c>
      <c r="AJ35" s="19">
        <f>Z35-AVERAGE($V$34:$X$34)</f>
        <v>0.40510000000000002</v>
      </c>
      <c r="AK35" s="19">
        <f>AA35-AVERAGE($V$34:$X$34)</f>
        <v>0.41539999999999999</v>
      </c>
      <c r="AY35" s="40" t="str">
        <f ca="1">H$8</f>
        <v>Dexamethasone (17)</v>
      </c>
      <c r="AZ35" s="32">
        <f ca="1">$R$8</f>
        <v>30</v>
      </c>
      <c r="BA35" s="18">
        <f>$AV$8</f>
        <v>-1.8810002232641211E-2</v>
      </c>
      <c r="BB35" s="46"/>
      <c r="BC35" s="10" t="str">
        <f ca="1">H$20</f>
        <v>Maneb (38)</v>
      </c>
      <c r="BD35" s="32">
        <f t="shared" ca="1" si="0"/>
        <v>30</v>
      </c>
      <c r="BE35" s="18">
        <f>$AV$20</f>
        <v>-2.2292402006316162E-2</v>
      </c>
      <c r="BF35" s="46"/>
      <c r="BG35" s="10" t="str">
        <f ca="1">H$32</f>
        <v>Caffeine (18)</v>
      </c>
      <c r="BH35" s="109">
        <f t="shared" ca="1" si="1"/>
        <v>30</v>
      </c>
      <c r="BI35" s="18">
        <f>$AV$32</f>
        <v>-1.3598409542743533E-2</v>
      </c>
      <c r="BJ35" s="46"/>
      <c r="BK35" s="108" t="str">
        <f t="shared" ca="1" si="2"/>
        <v>Dexamethasone (17)</v>
      </c>
      <c r="BL35" s="32">
        <f t="shared" ca="1" si="2"/>
        <v>30</v>
      </c>
      <c r="BM35" s="18">
        <f t="shared" si="2"/>
        <v>-1.8810002232641211E-2</v>
      </c>
      <c r="BN35" s="18">
        <f t="shared" si="21"/>
        <v>-2.3546349619171444E-2</v>
      </c>
      <c r="BO35" s="18">
        <f t="shared" si="16"/>
        <v>3.5785288270377105E-4</v>
      </c>
    </row>
    <row r="36" spans="1:67" x14ac:dyDescent="0.3">
      <c r="B36" s="10"/>
      <c r="C36" s="10"/>
      <c r="D36" s="10"/>
      <c r="E36" s="10"/>
      <c r="F36" s="10"/>
      <c r="G36" s="10"/>
      <c r="H36" s="10"/>
      <c r="I36" s="10"/>
      <c r="AY36" s="108" t="str">
        <f ca="1">I$8</f>
        <v>Dexamethasone (17)</v>
      </c>
      <c r="AZ36" s="32">
        <f ca="1">$S$8</f>
        <v>100</v>
      </c>
      <c r="BA36" s="18">
        <f>$AW$8</f>
        <v>2.4559053360125112E-3</v>
      </c>
      <c r="BB36" s="46"/>
      <c r="BC36" s="10" t="str">
        <f ca="1">I$20</f>
        <v>Maneb (38)</v>
      </c>
      <c r="BD36" s="32">
        <f t="shared" ca="1" si="0"/>
        <v>100</v>
      </c>
      <c r="BE36" s="36">
        <f>$AW$20</f>
        <v>-2.3128367081553022E-2</v>
      </c>
      <c r="BF36" s="46"/>
      <c r="BG36" s="10" t="str">
        <f ca="1">I$32</f>
        <v>Caffeine (18)</v>
      </c>
      <c r="BH36" s="109">
        <f t="shared" ca="1" si="1"/>
        <v>100</v>
      </c>
      <c r="BI36" s="18">
        <f>$AW$32</f>
        <v>-5.9642147117296282E-3</v>
      </c>
      <c r="BJ36" s="46"/>
      <c r="BK36" s="108" t="str">
        <f t="shared" ca="1" si="2"/>
        <v>Dexamethasone (17)</v>
      </c>
      <c r="BL36" s="32">
        <f t="shared" ca="1" si="2"/>
        <v>100</v>
      </c>
      <c r="BM36" s="18">
        <f t="shared" si="2"/>
        <v>2.4559053360125112E-3</v>
      </c>
      <c r="BN36" s="18">
        <f t="shared" si="21"/>
        <v>4.737135426342208E-3</v>
      </c>
      <c r="BO36" s="18">
        <f t="shared" si="16"/>
        <v>7.9920477137176756E-3</v>
      </c>
    </row>
    <row r="37" spans="1:67" x14ac:dyDescent="0.3">
      <c r="B37" s="39" t="str">
        <f t="shared" ref="B37:I37" si="22">B4</f>
        <v>DMSO</v>
      </c>
      <c r="C37" s="39" t="str">
        <f t="shared" ca="1" si="22"/>
        <v>6-PPD</v>
      </c>
      <c r="D37" s="39" t="str">
        <f t="shared" ca="1" si="22"/>
        <v>6-PPD</v>
      </c>
      <c r="E37" s="39" t="str">
        <f t="shared" ca="1" si="22"/>
        <v>6-PPD</v>
      </c>
      <c r="F37" s="39" t="str">
        <f t="shared" ca="1" si="22"/>
        <v>6-PPD</v>
      </c>
      <c r="G37" s="39" t="str">
        <f t="shared" ca="1" si="22"/>
        <v>6-PPD</v>
      </c>
      <c r="H37" s="39" t="str">
        <f t="shared" ca="1" si="22"/>
        <v>6-PPD</v>
      </c>
      <c r="I37" s="39" t="str">
        <f t="shared" ca="1" si="22"/>
        <v>6-PPD</v>
      </c>
      <c r="J37" s="39" t="str">
        <f t="shared" ref="J37:Q37" si="23">B5</f>
        <v>DMSO</v>
      </c>
      <c r="K37" s="39" t="str">
        <f t="shared" ca="1" si="23"/>
        <v>6-PPD Quinone</v>
      </c>
      <c r="L37" s="39" t="str">
        <f t="shared" ca="1" si="23"/>
        <v>6-PPD Quinone</v>
      </c>
      <c r="M37" s="39" t="str">
        <f t="shared" ca="1" si="23"/>
        <v>6-PPD Quinone</v>
      </c>
      <c r="N37" s="39" t="str">
        <f t="shared" ca="1" si="23"/>
        <v>6-PPD Quinone</v>
      </c>
      <c r="O37" s="39" t="str">
        <f t="shared" ca="1" si="23"/>
        <v>6-PPD Quinone</v>
      </c>
      <c r="P37" s="39" t="str">
        <f t="shared" ca="1" si="23"/>
        <v>6-PPD Quinone</v>
      </c>
      <c r="Q37" s="39" t="str">
        <f t="shared" ca="1" si="23"/>
        <v>6-PPD Quinone</v>
      </c>
      <c r="R37" s="39" t="str">
        <f t="shared" ref="R37:Y37" si="24">B6</f>
        <v>DMSO</v>
      </c>
      <c r="S37" s="39" t="str">
        <f t="shared" ca="1" si="24"/>
        <v>5,5'-Diphenylhydantoin (4)</v>
      </c>
      <c r="T37" s="39" t="str">
        <f t="shared" ca="1" si="24"/>
        <v>5,5'-Diphenylhydantoin (4)</v>
      </c>
      <c r="U37" s="39" t="str">
        <f t="shared" ca="1" si="24"/>
        <v>5,5'-Diphenylhydantoin (4)</v>
      </c>
      <c r="V37" s="39" t="str">
        <f t="shared" ca="1" si="24"/>
        <v>5,5'-Diphenylhydantoin (4)</v>
      </c>
      <c r="W37" s="39" t="str">
        <f t="shared" ca="1" si="24"/>
        <v>5,5'-Diphenylhydantoin (4)</v>
      </c>
      <c r="X37" s="39" t="str">
        <f t="shared" ca="1" si="24"/>
        <v>5,5'-Diphenylhydantoin (4)</v>
      </c>
      <c r="Y37" s="39" t="str">
        <f t="shared" ca="1" si="24"/>
        <v>5,5'-Diphenylhydantoin (4)</v>
      </c>
      <c r="Z37" s="39" t="str">
        <f t="shared" ref="Z37:AG37" si="25">B7</f>
        <v>PICRO</v>
      </c>
      <c r="AA37" s="39" t="str">
        <f t="shared" ca="1" si="25"/>
        <v>Caffeine (18)</v>
      </c>
      <c r="AB37" s="39" t="str">
        <f t="shared" ca="1" si="25"/>
        <v>Caffeine (18)</v>
      </c>
      <c r="AC37" s="39" t="str">
        <f t="shared" ca="1" si="25"/>
        <v>Caffeine (18)</v>
      </c>
      <c r="AD37" s="39" t="str">
        <f t="shared" ca="1" si="25"/>
        <v>Caffeine (18)</v>
      </c>
      <c r="AE37" s="39" t="str">
        <f t="shared" ca="1" si="25"/>
        <v>Caffeine (18)</v>
      </c>
      <c r="AF37" s="39" t="str">
        <f t="shared" ca="1" si="25"/>
        <v>Caffeine (18)</v>
      </c>
      <c r="AG37" s="39" t="str">
        <f t="shared" ca="1" si="25"/>
        <v>Caffeine (18)</v>
      </c>
      <c r="AH37" s="39" t="str">
        <f t="shared" ref="AH37:AO37" si="26">B8</f>
        <v>TTX</v>
      </c>
      <c r="AI37" s="40" t="str">
        <f t="shared" ca="1" si="26"/>
        <v>Dexamethasone (17)</v>
      </c>
      <c r="AJ37" s="41" t="str">
        <f t="shared" ca="1" si="26"/>
        <v>Dexamethasone (17)</v>
      </c>
      <c r="AK37" s="41" t="str">
        <f t="shared" ca="1" si="26"/>
        <v>Dexamethasone (17)</v>
      </c>
      <c r="AL37" s="40" t="str">
        <f t="shared" ca="1" si="26"/>
        <v>Dexamethasone (17)</v>
      </c>
      <c r="AM37" s="41" t="str">
        <f t="shared" ca="1" si="26"/>
        <v>Dexamethasone (17)</v>
      </c>
      <c r="AN37" s="41" t="str">
        <f t="shared" ca="1" si="26"/>
        <v>Dexamethasone (17)</v>
      </c>
      <c r="AO37" s="40" t="str">
        <f t="shared" ca="1" si="26"/>
        <v>Dexamethasone (17)</v>
      </c>
      <c r="AP37" s="39" t="str">
        <f t="shared" ref="AP37:AW37" si="27">B9</f>
        <v>Media</v>
      </c>
      <c r="AQ37" s="40" t="str">
        <f t="shared" ca="1" si="27"/>
        <v>Maneb (38)</v>
      </c>
      <c r="AR37" s="41" t="str">
        <f t="shared" ca="1" si="27"/>
        <v>Maneb (38)</v>
      </c>
      <c r="AS37" s="41" t="str">
        <f t="shared" ca="1" si="27"/>
        <v>Maneb (38)</v>
      </c>
      <c r="AT37" s="40" t="str">
        <f t="shared" ca="1" si="27"/>
        <v>Maneb (38)</v>
      </c>
      <c r="AU37" s="41" t="str">
        <f t="shared" ca="1" si="27"/>
        <v>Maneb (38)</v>
      </c>
      <c r="AV37" s="41" t="str">
        <f t="shared" ca="1" si="27"/>
        <v>Maneb (38)</v>
      </c>
      <c r="AW37" s="40" t="str">
        <f t="shared" ca="1" si="27"/>
        <v>Maneb (38)</v>
      </c>
      <c r="AY37" s="108" t="str">
        <f ca="1">C$9</f>
        <v>Maneb (38)</v>
      </c>
      <c r="AZ37" s="32">
        <f ca="1">$M$9</f>
        <v>9.9999999999999985E-3</v>
      </c>
      <c r="BA37" s="18">
        <f>$AQ$9</f>
        <v>-2.5675373967403426E-2</v>
      </c>
      <c r="BB37" s="46"/>
      <c r="BC37" s="10" t="str">
        <f ca="1">C$21</f>
        <v>Caffeine (18)</v>
      </c>
      <c r="BD37" s="32">
        <f t="shared" ca="1" si="0"/>
        <v>9.9999999999999985E-3</v>
      </c>
      <c r="BE37" s="18">
        <f>$AQ$21</f>
        <v>-5.15511796396059E-3</v>
      </c>
      <c r="BF37" s="46"/>
      <c r="BG37" s="10" t="str">
        <f ca="1">C$33</f>
        <v>Dexamethasone (17)</v>
      </c>
      <c r="BH37" s="109">
        <f t="shared" ca="1" si="1"/>
        <v>9.9999999999999985E-3</v>
      </c>
      <c r="BI37" s="18">
        <f>$AQ$33</f>
        <v>5.0099403578528941E-3</v>
      </c>
      <c r="BJ37" s="46"/>
      <c r="BK37" s="40" t="str">
        <f t="shared" ca="1" si="2"/>
        <v>Maneb (38)</v>
      </c>
      <c r="BL37" s="32">
        <f t="shared" ca="1" si="2"/>
        <v>9.9999999999999985E-3</v>
      </c>
      <c r="BM37" s="18">
        <f t="shared" si="2"/>
        <v>-2.5675373967403426E-2</v>
      </c>
      <c r="BN37" s="18">
        <f t="shared" si="21"/>
        <v>-1.4211406279026546E-2</v>
      </c>
      <c r="BO37" s="18">
        <f t="shared" ref="BO37:BO43" si="28">BI23</f>
        <v>-1.3479125248508953E-2</v>
      </c>
    </row>
    <row r="38" spans="1:67" x14ac:dyDescent="0.3">
      <c r="B38" s="16" t="str">
        <f t="shared" ref="B38:I38" si="29">L4</f>
        <v>Control</v>
      </c>
      <c r="C38" s="32">
        <f t="shared" ca="1" si="29"/>
        <v>0.03</v>
      </c>
      <c r="D38" s="32">
        <f t="shared" ca="1" si="29"/>
        <v>0.1</v>
      </c>
      <c r="E38" s="32">
        <f t="shared" ca="1" si="29"/>
        <v>0.3</v>
      </c>
      <c r="F38" s="32">
        <f t="shared" ca="1" si="29"/>
        <v>1</v>
      </c>
      <c r="G38" s="32">
        <f t="shared" ca="1" si="29"/>
        <v>3</v>
      </c>
      <c r="H38" s="32">
        <f t="shared" ca="1" si="29"/>
        <v>10</v>
      </c>
      <c r="I38" s="32">
        <f t="shared" ca="1" si="29"/>
        <v>30</v>
      </c>
      <c r="J38" s="16" t="str">
        <f t="shared" ref="J38:Q38" si="30">L5</f>
        <v>Control</v>
      </c>
      <c r="K38" s="32">
        <f t="shared" ca="1" si="30"/>
        <v>8.8812923118171475E-3</v>
      </c>
      <c r="L38" s="32">
        <f t="shared" ca="1" si="30"/>
        <v>2.960430770605716E-2</v>
      </c>
      <c r="M38" s="32">
        <f t="shared" ca="1" si="30"/>
        <v>8.8812923118171488E-2</v>
      </c>
      <c r="N38" s="32">
        <f t="shared" ca="1" si="30"/>
        <v>0.29604307706057159</v>
      </c>
      <c r="O38" s="32">
        <f t="shared" ca="1" si="30"/>
        <v>0.88812923118171472</v>
      </c>
      <c r="P38" s="32">
        <f t="shared" ca="1" si="30"/>
        <v>2.9604307706057158</v>
      </c>
      <c r="Q38" s="32">
        <f t="shared" ca="1" si="30"/>
        <v>8.8812923118171465</v>
      </c>
      <c r="R38" s="16" t="str">
        <f t="shared" ref="R38:Y38" si="31">L6</f>
        <v>Control</v>
      </c>
      <c r="S38" s="32">
        <f t="shared" ca="1" si="31"/>
        <v>1</v>
      </c>
      <c r="T38" s="32">
        <f t="shared" ca="1" si="31"/>
        <v>3</v>
      </c>
      <c r="U38" s="32">
        <f t="shared" ca="1" si="31"/>
        <v>10</v>
      </c>
      <c r="V38" s="32">
        <f t="shared" ca="1" si="31"/>
        <v>30</v>
      </c>
      <c r="W38" s="32">
        <f t="shared" ca="1" si="31"/>
        <v>100</v>
      </c>
      <c r="X38" s="32">
        <f t="shared" ca="1" si="31"/>
        <v>300</v>
      </c>
      <c r="Y38" s="32">
        <f t="shared" ca="1" si="31"/>
        <v>1000</v>
      </c>
      <c r="Z38" s="16">
        <f t="shared" ref="Z38:AG38" si="32">L7</f>
        <v>1</v>
      </c>
      <c r="AA38" s="32">
        <f t="shared" ca="1" si="32"/>
        <v>0.1</v>
      </c>
      <c r="AB38" s="32">
        <f t="shared" ca="1" si="32"/>
        <v>0.3</v>
      </c>
      <c r="AC38" s="32">
        <f t="shared" ca="1" si="32"/>
        <v>1</v>
      </c>
      <c r="AD38" s="32">
        <f t="shared" ca="1" si="32"/>
        <v>3</v>
      </c>
      <c r="AE38" s="32">
        <f t="shared" ca="1" si="32"/>
        <v>10</v>
      </c>
      <c r="AF38" s="32">
        <f t="shared" ca="1" si="32"/>
        <v>30</v>
      </c>
      <c r="AG38" s="32">
        <f t="shared" ca="1" si="32"/>
        <v>100</v>
      </c>
      <c r="AH38" s="16">
        <f t="shared" ref="AH38:AO38" si="33">L8</f>
        <v>25</v>
      </c>
      <c r="AI38" s="32">
        <f t="shared" ca="1" si="33"/>
        <v>0.1</v>
      </c>
      <c r="AJ38" s="32">
        <f t="shared" ca="1" si="33"/>
        <v>0.3</v>
      </c>
      <c r="AK38" s="32">
        <f t="shared" ca="1" si="33"/>
        <v>1</v>
      </c>
      <c r="AL38" s="32">
        <f t="shared" ca="1" si="33"/>
        <v>3</v>
      </c>
      <c r="AM38" s="32">
        <f t="shared" ca="1" si="33"/>
        <v>10</v>
      </c>
      <c r="AN38" s="32">
        <f t="shared" ca="1" si="33"/>
        <v>30</v>
      </c>
      <c r="AO38" s="32">
        <f t="shared" ca="1" si="33"/>
        <v>100</v>
      </c>
      <c r="AP38" s="16">
        <f t="shared" ref="AP38:AW38" si="34">L9</f>
        <v>0</v>
      </c>
      <c r="AQ38" s="32">
        <f t="shared" ca="1" si="34"/>
        <v>9.9999999999999985E-3</v>
      </c>
      <c r="AR38" s="32">
        <f t="shared" ca="1" si="34"/>
        <v>0.03</v>
      </c>
      <c r="AS38" s="32">
        <f t="shared" ca="1" si="34"/>
        <v>0.1</v>
      </c>
      <c r="AT38" s="32">
        <f t="shared" ca="1" si="34"/>
        <v>0.3</v>
      </c>
      <c r="AU38" s="32">
        <f t="shared" ca="1" si="34"/>
        <v>1</v>
      </c>
      <c r="AV38" s="32">
        <f t="shared" ca="1" si="34"/>
        <v>3</v>
      </c>
      <c r="AW38" s="32">
        <f t="shared" ca="1" si="34"/>
        <v>10</v>
      </c>
      <c r="AY38" s="108" t="str">
        <f ca="1">D$9</f>
        <v>Maneb (38)</v>
      </c>
      <c r="AZ38" s="32">
        <f ca="1">$N$9</f>
        <v>0.03</v>
      </c>
      <c r="BA38" s="18">
        <f>$AR$9</f>
        <v>-5.9164992185755747E-3</v>
      </c>
      <c r="BB38" s="46"/>
      <c r="BC38" s="10" t="str">
        <f ca="1">D$21</f>
        <v>Caffeine (18)</v>
      </c>
      <c r="BD38" s="32">
        <f t="shared" ca="1" si="0"/>
        <v>0.03</v>
      </c>
      <c r="BE38" s="18">
        <f>$AR$21</f>
        <v>-6.8270481144343132E-3</v>
      </c>
      <c r="BF38" s="46"/>
      <c r="BG38" s="10" t="str">
        <f ca="1">D$33</f>
        <v>Dexamethasone (17)</v>
      </c>
      <c r="BH38" s="109">
        <f t="shared" ca="1" si="1"/>
        <v>0.03</v>
      </c>
      <c r="BI38" s="18">
        <f>$AR$33</f>
        <v>-7.9920477137177086E-3</v>
      </c>
      <c r="BJ38" s="46"/>
      <c r="BK38" s="40" t="str">
        <f t="shared" ca="1" si="2"/>
        <v>Maneb (38)</v>
      </c>
      <c r="BL38" s="32">
        <f t="shared" ca="1" si="2"/>
        <v>0.03</v>
      </c>
      <c r="BM38" s="18">
        <f t="shared" si="2"/>
        <v>-5.9164992185755747E-3</v>
      </c>
      <c r="BN38" s="18">
        <f t="shared" si="21"/>
        <v>-2.1735091956158262E-2</v>
      </c>
      <c r="BO38" s="18">
        <f t="shared" si="28"/>
        <v>-2.6958250497017906E-2</v>
      </c>
    </row>
    <row r="39" spans="1:67" x14ac:dyDescent="0.3">
      <c r="A39" s="24"/>
      <c r="B39" s="18">
        <f t="shared" ref="B39:I39" si="35">AP4</f>
        <v>-2.0317035052467063E-2</v>
      </c>
      <c r="C39" s="18">
        <f t="shared" si="35"/>
        <v>-2.818709533377985E-2</v>
      </c>
      <c r="D39" s="18">
        <f t="shared" si="35"/>
        <v>-1.7972761777182406E-2</v>
      </c>
      <c r="E39" s="18">
        <f t="shared" si="35"/>
        <v>-1.1442286224603701E-2</v>
      </c>
      <c r="F39" s="18">
        <f t="shared" si="35"/>
        <v>-8.4282205849520002E-3</v>
      </c>
      <c r="G39" s="18">
        <f t="shared" si="35"/>
        <v>-4.5769144898414899E-3</v>
      </c>
      <c r="H39" s="18">
        <f t="shared" si="35"/>
        <v>-6.9211877651261262E-3</v>
      </c>
      <c r="I39" s="18">
        <f t="shared" si="35"/>
        <v>4.4317928108952895E-2</v>
      </c>
      <c r="J39" s="18">
        <f t="shared" ref="J39:Q39" si="36">AP5</f>
        <v>7.2114311230185316E-2</v>
      </c>
      <c r="K39" s="18">
        <f t="shared" si="36"/>
        <v>6.0392944853762003E-2</v>
      </c>
      <c r="L39" s="18">
        <f t="shared" si="36"/>
        <v>3.7787452556374217E-2</v>
      </c>
      <c r="M39" s="18">
        <f t="shared" si="36"/>
        <v>3.0084840366153196E-2</v>
      </c>
      <c r="N39" s="18">
        <f t="shared" si="36"/>
        <v>2.271712435811566E-2</v>
      </c>
      <c r="O39" s="18">
        <f t="shared" si="36"/>
        <v>2.8745255637419063E-2</v>
      </c>
      <c r="P39" s="18">
        <f t="shared" si="36"/>
        <v>2.1544987720473318E-2</v>
      </c>
      <c r="Q39" s="18">
        <f t="shared" si="36"/>
        <v>4.1136414378209446E-2</v>
      </c>
      <c r="R39" s="18">
        <f t="shared" ref="R39:Y39" si="37">AP6</f>
        <v>-2.6345166331770465E-2</v>
      </c>
      <c r="S39" s="18">
        <f t="shared" si="37"/>
        <v>-3.3880330430899747E-2</v>
      </c>
      <c r="T39" s="18">
        <f t="shared" si="37"/>
        <v>-3.4550122795266786E-2</v>
      </c>
      <c r="U39" s="18">
        <f t="shared" si="37"/>
        <v>-2.3665996874302299E-2</v>
      </c>
      <c r="V39" s="18">
        <f t="shared" si="37"/>
        <v>-2.1991515963384681E-2</v>
      </c>
      <c r="W39" s="18">
        <f t="shared" si="37"/>
        <v>-2.1154275507925872E-2</v>
      </c>
      <c r="X39" s="18">
        <f t="shared" si="37"/>
        <v>-2.5842822058495189E-2</v>
      </c>
      <c r="Y39" s="18">
        <f t="shared" si="37"/>
        <v>-7.590980129493192E-3</v>
      </c>
      <c r="Z39" s="36">
        <f t="shared" ref="Z39:AG39" si="38">AP7</f>
        <v>-2.5005581603036384E-2</v>
      </c>
      <c r="AA39" s="36">
        <f t="shared" si="38"/>
        <v>-2.1824067872292914E-2</v>
      </c>
      <c r="AB39" s="36">
        <f t="shared" si="38"/>
        <v>-3.4550122795266786E-2</v>
      </c>
      <c r="AC39" s="36">
        <f t="shared" si="38"/>
        <v>-2.0819379325742338E-2</v>
      </c>
      <c r="AD39" s="36">
        <f t="shared" si="38"/>
        <v>-1.7972761777182406E-2</v>
      </c>
      <c r="AE39" s="36">
        <f t="shared" si="38"/>
        <v>-2.3665996874302299E-2</v>
      </c>
      <c r="AF39" s="36">
        <f t="shared" si="38"/>
        <v>-1.110739004242017E-2</v>
      </c>
      <c r="AG39" s="36">
        <f t="shared" si="38"/>
        <v>1.4679615985711107E-2</v>
      </c>
      <c r="AH39" s="18">
        <f t="shared" ref="AH39:AO39" si="39">AP8</f>
        <v>-2.9861576244697468E-2</v>
      </c>
      <c r="AI39" s="18">
        <f t="shared" si="39"/>
        <v>-3.2205849519982128E-2</v>
      </c>
      <c r="AJ39" s="18">
        <f t="shared" si="39"/>
        <v>-2.7014958696137507E-2</v>
      </c>
      <c r="AK39" s="18">
        <f t="shared" si="39"/>
        <v>-3.0363920517972744E-2</v>
      </c>
      <c r="AL39" s="18">
        <f t="shared" si="39"/>
        <v>-2.5173029694128147E-2</v>
      </c>
      <c r="AM39" s="18">
        <f t="shared" si="39"/>
        <v>-1.6633177048448296E-2</v>
      </c>
      <c r="AN39" s="18">
        <f t="shared" si="39"/>
        <v>-1.8810002232641211E-2</v>
      </c>
      <c r="AO39" s="18">
        <f t="shared" si="39"/>
        <v>2.4559053360125112E-3</v>
      </c>
      <c r="AP39" s="18">
        <f t="shared" ref="AP39:AW39" si="40">AP9</f>
        <v>-2.3665996874302299E-2</v>
      </c>
      <c r="AQ39" s="18">
        <f t="shared" si="40"/>
        <v>-2.5675373967403426E-2</v>
      </c>
      <c r="AR39" s="18">
        <f t="shared" si="40"/>
        <v>-5.9164992185755747E-3</v>
      </c>
      <c r="AS39" s="18">
        <f t="shared" si="40"/>
        <v>-1.3284215226613062E-2</v>
      </c>
      <c r="AT39" s="18">
        <f t="shared" si="40"/>
        <v>-1.2781870953337786E-2</v>
      </c>
      <c r="AU39" s="18">
        <f t="shared" si="40"/>
        <v>-1.6130832775173021E-2</v>
      </c>
      <c r="AV39" s="18">
        <f t="shared" si="40"/>
        <v>-2.2996204509935232E-2</v>
      </c>
      <c r="AW39" s="18">
        <f t="shared" si="40"/>
        <v>-3.7564188434918488E-2</v>
      </c>
      <c r="AY39" s="39" t="str">
        <f ca="1">E$9</f>
        <v>Maneb (38)</v>
      </c>
      <c r="AZ39" s="32">
        <f ca="1">$O$9</f>
        <v>0.1</v>
      </c>
      <c r="BA39" s="18">
        <f>$AS$9</f>
        <v>-1.3284215226613062E-2</v>
      </c>
      <c r="BB39" s="46"/>
      <c r="BC39" s="10" t="str">
        <f ca="1">E$21</f>
        <v>Caffeine (18)</v>
      </c>
      <c r="BD39" s="32">
        <f t="shared" ca="1" si="0"/>
        <v>0.1</v>
      </c>
      <c r="BE39" s="18">
        <f>$AS$21</f>
        <v>-1.3932751253946079E-4</v>
      </c>
      <c r="BF39" s="46"/>
      <c r="BG39" s="10" t="str">
        <f ca="1">E$33</f>
        <v>Dexamethasone (17)</v>
      </c>
      <c r="BH39" s="109">
        <f t="shared" ca="1" si="1"/>
        <v>0.1</v>
      </c>
      <c r="BI39" s="36">
        <f>$AS$33</f>
        <v>-2.1471172962226593E-3</v>
      </c>
      <c r="BJ39" s="46"/>
      <c r="BK39" s="108" t="str">
        <f t="shared" ca="1" si="2"/>
        <v>Maneb (38)</v>
      </c>
      <c r="BL39" s="32">
        <f t="shared" ca="1" si="2"/>
        <v>0.1</v>
      </c>
      <c r="BM39" s="18">
        <f t="shared" si="2"/>
        <v>-1.3284215226613062E-2</v>
      </c>
      <c r="BN39" s="18">
        <f t="shared" si="21"/>
        <v>-2.4103659669329345E-2</v>
      </c>
      <c r="BO39" s="18">
        <f t="shared" si="28"/>
        <v>-2.2425447316103377E-2</v>
      </c>
    </row>
    <row r="40" spans="1:67" x14ac:dyDescent="0.3">
      <c r="A40" s="24"/>
      <c r="AY40" s="39" t="str">
        <f ca="1">F$9</f>
        <v>Maneb (38)</v>
      </c>
      <c r="AZ40" s="32">
        <f ca="1">$P$9</f>
        <v>0.3</v>
      </c>
      <c r="BA40" s="18">
        <f>$AT$9</f>
        <v>-1.2781870953337786E-2</v>
      </c>
      <c r="BB40" s="46"/>
      <c r="BC40" s="10" t="str">
        <f ca="1">F$21</f>
        <v>Caffeine (18)</v>
      </c>
      <c r="BD40" s="32">
        <f t="shared" ca="1" si="0"/>
        <v>0.3</v>
      </c>
      <c r="BE40" s="18">
        <f>$AT$21</f>
        <v>-2.3685677131710654E-3</v>
      </c>
      <c r="BF40" s="46"/>
      <c r="BG40" s="10" t="str">
        <f ca="1">F$33</f>
        <v>Dexamethasone (17)</v>
      </c>
      <c r="BH40" s="43">
        <f t="shared" ca="1" si="1"/>
        <v>0.3</v>
      </c>
      <c r="BI40" s="36">
        <f>$AT$33</f>
        <v>-7.6341948310139369E-3</v>
      </c>
      <c r="BJ40" s="46"/>
      <c r="BK40" s="108" t="str">
        <f t="shared" ca="1" si="2"/>
        <v>Maneb (38)</v>
      </c>
      <c r="BL40" s="32">
        <f t="shared" ca="1" si="2"/>
        <v>0.3</v>
      </c>
      <c r="BM40" s="18">
        <f t="shared" si="2"/>
        <v>-1.2781870953337786E-2</v>
      </c>
      <c r="BN40" s="18">
        <f t="shared" si="21"/>
        <v>-1.6858629017276593E-2</v>
      </c>
      <c r="BO40" s="18">
        <f t="shared" si="28"/>
        <v>-1.7176938369781309E-2</v>
      </c>
    </row>
    <row r="41" spans="1:67" x14ac:dyDescent="0.3">
      <c r="A41" s="24"/>
      <c r="B41" s="10" t="str">
        <f t="shared" ref="B41:I41" si="41">B16</f>
        <v>DMSO</v>
      </c>
      <c r="C41" s="10" t="str">
        <f t="shared" ca="1" si="41"/>
        <v>6-PPD Quinone</v>
      </c>
      <c r="D41" s="10" t="str">
        <f t="shared" ca="1" si="41"/>
        <v>6-PPD Quinone</v>
      </c>
      <c r="E41" s="10" t="str">
        <f t="shared" ca="1" si="41"/>
        <v>6-PPD Quinone</v>
      </c>
      <c r="F41" s="10" t="str">
        <f t="shared" ca="1" si="41"/>
        <v>6-PPD Quinone</v>
      </c>
      <c r="G41" s="10" t="str">
        <f t="shared" ca="1" si="41"/>
        <v>6-PPD Quinone</v>
      </c>
      <c r="H41" s="10" t="str">
        <f t="shared" ca="1" si="41"/>
        <v>6-PPD Quinone</v>
      </c>
      <c r="I41" s="10" t="str">
        <f t="shared" ca="1" si="41"/>
        <v>6-PPD Quinone</v>
      </c>
      <c r="J41" s="10" t="str">
        <f t="shared" ref="J41:Q41" si="42">B17</f>
        <v>DMSO</v>
      </c>
      <c r="K41" s="10" t="str">
        <f t="shared" ca="1" si="42"/>
        <v>5,5'-Diphenylhydantoin (4)</v>
      </c>
      <c r="L41" s="10" t="str">
        <f t="shared" ca="1" si="42"/>
        <v>5,5'-Diphenylhydantoin (4)</v>
      </c>
      <c r="M41" s="10" t="str">
        <f t="shared" ca="1" si="42"/>
        <v>5,5'-Diphenylhydantoin (4)</v>
      </c>
      <c r="N41" s="10" t="str">
        <f t="shared" ca="1" si="42"/>
        <v>5,5'-Diphenylhydantoin (4)</v>
      </c>
      <c r="O41" s="10" t="str">
        <f t="shared" ca="1" si="42"/>
        <v>5,5'-Diphenylhydantoin (4)</v>
      </c>
      <c r="P41" s="10" t="str">
        <f t="shared" ca="1" si="42"/>
        <v>5,5'-Diphenylhydantoin (4)</v>
      </c>
      <c r="Q41" s="10" t="str">
        <f t="shared" ca="1" si="42"/>
        <v>5,5'-Diphenylhydantoin (4)</v>
      </c>
      <c r="R41" s="10" t="str">
        <f t="shared" ref="R41:Y41" si="43">B18</f>
        <v>DMSO</v>
      </c>
      <c r="S41" s="10" t="str">
        <f t="shared" ca="1" si="43"/>
        <v>6-PPD</v>
      </c>
      <c r="T41" s="10" t="str">
        <f t="shared" ca="1" si="43"/>
        <v>6-PPD</v>
      </c>
      <c r="U41" s="10" t="str">
        <f t="shared" ca="1" si="43"/>
        <v>6-PPD</v>
      </c>
      <c r="V41" s="10" t="str">
        <f t="shared" ca="1" si="43"/>
        <v>6-PPD</v>
      </c>
      <c r="W41" s="10" t="str">
        <f t="shared" ca="1" si="43"/>
        <v>6-PPD</v>
      </c>
      <c r="X41" s="10" t="str">
        <f t="shared" ca="1" si="43"/>
        <v>6-PPD</v>
      </c>
      <c r="Y41" s="10" t="str">
        <f t="shared" ca="1" si="43"/>
        <v>6-PPD</v>
      </c>
      <c r="Z41" s="10" t="str">
        <f t="shared" ref="Z41:AG41" si="44">B19</f>
        <v>PICRO</v>
      </c>
      <c r="AA41" s="10" t="str">
        <f t="shared" ca="1" si="44"/>
        <v>Dexamethasone (17)</v>
      </c>
      <c r="AB41" s="10" t="str">
        <f t="shared" ca="1" si="44"/>
        <v>Dexamethasone (17)</v>
      </c>
      <c r="AC41" s="10" t="str">
        <f t="shared" ca="1" si="44"/>
        <v>Dexamethasone (17)</v>
      </c>
      <c r="AD41" s="10" t="str">
        <f t="shared" ca="1" si="44"/>
        <v>Dexamethasone (17)</v>
      </c>
      <c r="AE41" s="10" t="str">
        <f t="shared" ca="1" si="44"/>
        <v>Dexamethasone (17)</v>
      </c>
      <c r="AF41" s="10" t="str">
        <f t="shared" ca="1" si="44"/>
        <v>Dexamethasone (17)</v>
      </c>
      <c r="AG41" s="10" t="str">
        <f t="shared" ca="1" si="44"/>
        <v>Dexamethasone (17)</v>
      </c>
      <c r="AH41" s="10" t="str">
        <f t="shared" ref="AH41:AO41" si="45">B20</f>
        <v>TTX</v>
      </c>
      <c r="AI41" s="10" t="str">
        <f t="shared" ca="1" si="45"/>
        <v>Maneb (38)</v>
      </c>
      <c r="AJ41" s="10" t="str">
        <f t="shared" ca="1" si="45"/>
        <v>Maneb (38)</v>
      </c>
      <c r="AK41" s="10" t="str">
        <f t="shared" ca="1" si="45"/>
        <v>Maneb (38)</v>
      </c>
      <c r="AL41" s="10" t="str">
        <f t="shared" ca="1" si="45"/>
        <v>Maneb (38)</v>
      </c>
      <c r="AM41" s="10" t="str">
        <f t="shared" ca="1" si="45"/>
        <v>Maneb (38)</v>
      </c>
      <c r="AN41" s="10" t="str">
        <f t="shared" ca="1" si="45"/>
        <v>Maneb (38)</v>
      </c>
      <c r="AO41" s="10" t="str">
        <f t="shared" ca="1" si="45"/>
        <v>Maneb (38)</v>
      </c>
      <c r="AP41" s="10" t="str">
        <f t="shared" ref="AP41:AW41" si="46">B21</f>
        <v>Media</v>
      </c>
      <c r="AQ41" s="10" t="str">
        <f t="shared" ca="1" si="46"/>
        <v>Caffeine (18)</v>
      </c>
      <c r="AR41" s="10" t="str">
        <f t="shared" ca="1" si="46"/>
        <v>Caffeine (18)</v>
      </c>
      <c r="AS41" s="10" t="str">
        <f t="shared" ca="1" si="46"/>
        <v>Caffeine (18)</v>
      </c>
      <c r="AT41" s="10" t="str">
        <f t="shared" ca="1" si="46"/>
        <v>Caffeine (18)</v>
      </c>
      <c r="AU41" s="10" t="str">
        <f t="shared" ca="1" si="46"/>
        <v>Caffeine (18)</v>
      </c>
      <c r="AV41" s="10" t="str">
        <f t="shared" ca="1" si="46"/>
        <v>Caffeine (18)</v>
      </c>
      <c r="AW41" s="10" t="str">
        <f t="shared" ca="1" si="46"/>
        <v>Caffeine (18)</v>
      </c>
      <c r="AY41" s="39" t="str">
        <f ca="1">G$9</f>
        <v>Maneb (38)</v>
      </c>
      <c r="AZ41" s="32">
        <f ca="1">$Q$9</f>
        <v>1</v>
      </c>
      <c r="BA41" s="18">
        <f>$AU$9</f>
        <v>-1.6130832775173021E-2</v>
      </c>
      <c r="BB41" s="46"/>
      <c r="BC41" s="10" t="str">
        <f ca="1">G$21</f>
        <v>Caffeine (18)</v>
      </c>
      <c r="BD41" s="32">
        <f t="shared" ca="1" si="0"/>
        <v>1</v>
      </c>
      <c r="BE41" s="18">
        <f>$AU$21</f>
        <v>3.0652052758684853E-3</v>
      </c>
      <c r="BF41" s="46"/>
      <c r="BG41" s="10" t="str">
        <f ca="1">G$33</f>
        <v>Dexamethasone (17)</v>
      </c>
      <c r="BH41" s="43">
        <f t="shared" ca="1" si="1"/>
        <v>1</v>
      </c>
      <c r="BI41" s="36">
        <f>$AU$33</f>
        <v>2.266401590457239E-3</v>
      </c>
      <c r="BJ41" s="46"/>
      <c r="BK41" s="40" t="str">
        <f t="shared" ca="1" si="2"/>
        <v>Maneb (38)</v>
      </c>
      <c r="BL41" s="32">
        <f t="shared" ca="1" si="2"/>
        <v>1</v>
      </c>
      <c r="BM41" s="18">
        <f t="shared" si="2"/>
        <v>-1.6130832775173021E-2</v>
      </c>
      <c r="BN41" s="18">
        <f t="shared" si="21"/>
        <v>-2.2571057031395121E-2</v>
      </c>
      <c r="BO41" s="18">
        <f t="shared" si="28"/>
        <v>-1.8608349900596427E-2</v>
      </c>
    </row>
    <row r="42" spans="1:67" x14ac:dyDescent="0.3">
      <c r="A42" s="24"/>
      <c r="B42" s="16" t="str">
        <f t="shared" ref="B42:I42" si="47">L16</f>
        <v>Control</v>
      </c>
      <c r="C42" s="32">
        <f t="shared" ca="1" si="47"/>
        <v>8.8812923118171475E-3</v>
      </c>
      <c r="D42" s="32">
        <f t="shared" ca="1" si="47"/>
        <v>2.960430770605716E-2</v>
      </c>
      <c r="E42" s="32">
        <f t="shared" ca="1" si="47"/>
        <v>8.8812923118171488E-2</v>
      </c>
      <c r="F42" s="32">
        <f t="shared" ca="1" si="47"/>
        <v>0.29604307706057159</v>
      </c>
      <c r="G42" s="32">
        <f t="shared" ca="1" si="47"/>
        <v>0.88812923118171472</v>
      </c>
      <c r="H42" s="32">
        <f t="shared" ca="1" si="47"/>
        <v>2.9604307706057158</v>
      </c>
      <c r="I42" s="32">
        <f t="shared" ca="1" si="47"/>
        <v>8.8812923118171465</v>
      </c>
      <c r="J42" s="16" t="str">
        <f t="shared" ref="J42:Q42" si="48">L17</f>
        <v>Control</v>
      </c>
      <c r="K42" s="32">
        <f t="shared" ca="1" si="48"/>
        <v>1</v>
      </c>
      <c r="L42" s="32">
        <f t="shared" ca="1" si="48"/>
        <v>3</v>
      </c>
      <c r="M42" s="32">
        <f t="shared" ca="1" si="48"/>
        <v>10</v>
      </c>
      <c r="N42" s="32">
        <f t="shared" ca="1" si="48"/>
        <v>30</v>
      </c>
      <c r="O42" s="32">
        <f t="shared" ca="1" si="48"/>
        <v>100</v>
      </c>
      <c r="P42" s="32">
        <f t="shared" ca="1" si="48"/>
        <v>300</v>
      </c>
      <c r="Q42" s="32">
        <f t="shared" ca="1" si="48"/>
        <v>1000</v>
      </c>
      <c r="R42" s="16" t="str">
        <f t="shared" ref="R42:Y42" si="49">L18</f>
        <v>Control</v>
      </c>
      <c r="S42" s="32">
        <f t="shared" ca="1" si="49"/>
        <v>0.03</v>
      </c>
      <c r="T42" s="32">
        <f t="shared" ca="1" si="49"/>
        <v>0.1</v>
      </c>
      <c r="U42" s="32">
        <f t="shared" ca="1" si="49"/>
        <v>0.3</v>
      </c>
      <c r="V42" s="32">
        <f t="shared" ca="1" si="49"/>
        <v>1</v>
      </c>
      <c r="W42" s="32">
        <f t="shared" ca="1" si="49"/>
        <v>3</v>
      </c>
      <c r="X42" s="32">
        <f t="shared" ca="1" si="49"/>
        <v>10</v>
      </c>
      <c r="Y42" s="32">
        <f t="shared" ca="1" si="49"/>
        <v>30</v>
      </c>
      <c r="Z42" s="16">
        <f t="shared" ref="Z42:AG42" si="50">L19</f>
        <v>1</v>
      </c>
      <c r="AA42" s="32">
        <f t="shared" ca="1" si="50"/>
        <v>0.1</v>
      </c>
      <c r="AB42" s="32">
        <f t="shared" ca="1" si="50"/>
        <v>0.3</v>
      </c>
      <c r="AC42" s="32">
        <f t="shared" ca="1" si="50"/>
        <v>1</v>
      </c>
      <c r="AD42" s="32">
        <f t="shared" ca="1" si="50"/>
        <v>3</v>
      </c>
      <c r="AE42" s="32">
        <f t="shared" ca="1" si="50"/>
        <v>10</v>
      </c>
      <c r="AF42" s="32">
        <f t="shared" ca="1" si="50"/>
        <v>30</v>
      </c>
      <c r="AG42" s="32">
        <f t="shared" ca="1" si="50"/>
        <v>100</v>
      </c>
      <c r="AH42" s="16">
        <f t="shared" ref="AH42:AO42" si="51">L20</f>
        <v>25</v>
      </c>
      <c r="AI42" s="32">
        <f t="shared" ca="1" si="51"/>
        <v>9.9999999999999985E-3</v>
      </c>
      <c r="AJ42" s="32">
        <f t="shared" ca="1" si="51"/>
        <v>0.03</v>
      </c>
      <c r="AK42" s="32">
        <f t="shared" ca="1" si="51"/>
        <v>0.1</v>
      </c>
      <c r="AL42" s="32">
        <f t="shared" ca="1" si="51"/>
        <v>0.3</v>
      </c>
      <c r="AM42" s="32">
        <f t="shared" ca="1" si="51"/>
        <v>1</v>
      </c>
      <c r="AN42" s="32">
        <f t="shared" ca="1" si="51"/>
        <v>3</v>
      </c>
      <c r="AO42" s="32">
        <f t="shared" ca="1" si="51"/>
        <v>10</v>
      </c>
      <c r="AP42" s="16">
        <f t="shared" ref="AP42:AW42" si="52">L21</f>
        <v>0</v>
      </c>
      <c r="AQ42" s="32">
        <f t="shared" ca="1" si="52"/>
        <v>0.1</v>
      </c>
      <c r="AR42" s="32">
        <f t="shared" ca="1" si="52"/>
        <v>0.3</v>
      </c>
      <c r="AS42" s="32">
        <f t="shared" ca="1" si="52"/>
        <v>1</v>
      </c>
      <c r="AT42" s="32">
        <f t="shared" ca="1" si="52"/>
        <v>3</v>
      </c>
      <c r="AU42" s="32">
        <f t="shared" ca="1" si="52"/>
        <v>10</v>
      </c>
      <c r="AV42" s="32">
        <f t="shared" ca="1" si="52"/>
        <v>30</v>
      </c>
      <c r="AW42" s="32">
        <f t="shared" ca="1" si="52"/>
        <v>100</v>
      </c>
      <c r="AY42" s="108" t="str">
        <f ca="1">H$9</f>
        <v>Maneb (38)</v>
      </c>
      <c r="AZ42" s="32">
        <f ca="1">$R$9</f>
        <v>3</v>
      </c>
      <c r="BA42" s="18">
        <f>$AV$9</f>
        <v>-2.2996204509935232E-2</v>
      </c>
      <c r="BB42" s="46"/>
      <c r="BC42" s="10" t="str">
        <f ca="1">H$21</f>
        <v>Caffeine (18)</v>
      </c>
      <c r="BD42" s="32">
        <f t="shared" ca="1" si="0"/>
        <v>3</v>
      </c>
      <c r="BE42" s="18">
        <f>$AV$21</f>
        <v>-3.6225153260263671E-3</v>
      </c>
      <c r="BF42" s="46"/>
      <c r="BG42" s="10" t="str">
        <f ca="1">H$33</f>
        <v>Dexamethasone (17)</v>
      </c>
      <c r="BH42" s="32">
        <f t="shared" ca="1" si="1"/>
        <v>3</v>
      </c>
      <c r="BI42" s="18">
        <f>$AV$33</f>
        <v>3.5785288270377105E-4</v>
      </c>
      <c r="BJ42" s="46"/>
      <c r="BK42" s="108" t="str">
        <f t="shared" ca="1" si="2"/>
        <v>Maneb (38)</v>
      </c>
      <c r="BL42" s="32">
        <f t="shared" ca="1" si="2"/>
        <v>3</v>
      </c>
      <c r="BM42" s="18">
        <f t="shared" si="2"/>
        <v>-2.2996204509935232E-2</v>
      </c>
      <c r="BN42" s="18">
        <f t="shared" si="21"/>
        <v>-2.2292402006316162E-2</v>
      </c>
      <c r="BO42" s="18">
        <f t="shared" si="28"/>
        <v>-3.0536779324055664E-2</v>
      </c>
    </row>
    <row r="43" spans="1:67" x14ac:dyDescent="0.3">
      <c r="A43" s="24"/>
      <c r="B43" s="18">
        <f t="shared" ref="B43:I43" si="53">AP16</f>
        <v>-1.5604681404421309E-2</v>
      </c>
      <c r="C43" s="18">
        <f t="shared" si="53"/>
        <v>-7.3843581645922337E-3</v>
      </c>
      <c r="D43" s="18">
        <f t="shared" si="53"/>
        <v>-1.1703511053315982E-2</v>
      </c>
      <c r="E43" s="18">
        <f t="shared" si="53"/>
        <v>1.1842838565855482E-2</v>
      </c>
      <c r="F43" s="18">
        <f t="shared" si="53"/>
        <v>-5.15511796396059E-3</v>
      </c>
      <c r="G43" s="18">
        <f t="shared" si="53"/>
        <v>6.687720601894852E-3</v>
      </c>
      <c r="H43" s="18">
        <f t="shared" si="53"/>
        <v>3.3438603009474455E-3</v>
      </c>
      <c r="I43" s="18">
        <f t="shared" si="53"/>
        <v>1.2678803641092362E-2</v>
      </c>
      <c r="J43" s="18">
        <f t="shared" ref="J43:Q43" si="54">AP17</f>
        <v>6.3951328255619583E-2</v>
      </c>
      <c r="K43" s="18">
        <f t="shared" si="54"/>
        <v>5.4477057402935201E-2</v>
      </c>
      <c r="L43" s="18">
        <f t="shared" si="54"/>
        <v>3.956901356121123E-2</v>
      </c>
      <c r="M43" s="18">
        <f t="shared" si="54"/>
        <v>2.7726174995355752E-2</v>
      </c>
      <c r="N43" s="18">
        <f t="shared" si="54"/>
        <v>2.5218279769645188E-2</v>
      </c>
      <c r="O43" s="18">
        <f t="shared" si="54"/>
        <v>2.6611554895039947E-2</v>
      </c>
      <c r="P43" s="18">
        <f t="shared" si="54"/>
        <v>3.6225153260264057E-3</v>
      </c>
      <c r="Q43" s="18">
        <f t="shared" si="54"/>
        <v>4.1380271224224413E-2</v>
      </c>
      <c r="R43" s="18">
        <f t="shared" ref="R43:Y43" si="55">AP18</f>
        <v>-2.1735091956158262E-2</v>
      </c>
      <c r="S43" s="18">
        <f t="shared" si="55"/>
        <v>-2.8840795095671536E-2</v>
      </c>
      <c r="T43" s="18">
        <f t="shared" si="55"/>
        <v>-2.7168864945197831E-2</v>
      </c>
      <c r="U43" s="18">
        <f t="shared" si="55"/>
        <v>-5.15511796396059E-3</v>
      </c>
      <c r="V43" s="18">
        <f t="shared" si="55"/>
        <v>-2.2431729518855643E-2</v>
      </c>
      <c r="W43" s="18">
        <f t="shared" si="55"/>
        <v>-2.0202489318224017E-2</v>
      </c>
      <c r="X43" s="18">
        <f t="shared" si="55"/>
        <v>-4.333085639977706E-2</v>
      </c>
      <c r="Y43" s="18">
        <f t="shared" si="55"/>
        <v>2.4939624744566225E-2</v>
      </c>
      <c r="Z43" s="18">
        <f t="shared" ref="Z43:AG43" si="56">AP19</f>
        <v>-1.9227196730447697E-2</v>
      </c>
      <c r="AA43" s="18">
        <f t="shared" si="56"/>
        <v>-2.2849712056474063E-2</v>
      </c>
      <c r="AB43" s="18">
        <f t="shared" si="56"/>
        <v>-2.5775589819803067E-2</v>
      </c>
      <c r="AC43" s="18">
        <f t="shared" si="56"/>
        <v>-1.6719301504737112E-2</v>
      </c>
      <c r="AD43" s="18">
        <f t="shared" si="56"/>
        <v>-2.048114434330298E-2</v>
      </c>
      <c r="AE43" s="18">
        <f t="shared" si="56"/>
        <v>-2.0899126880921399E-2</v>
      </c>
      <c r="AF43" s="18">
        <f t="shared" si="56"/>
        <v>-2.3546349619171444E-2</v>
      </c>
      <c r="AG43" s="18">
        <f t="shared" si="56"/>
        <v>4.737135426342208E-3</v>
      </c>
      <c r="AH43" s="36">
        <f t="shared" ref="AH43:AO43" si="57">AP20</f>
        <v>-9.7529258777633177E-3</v>
      </c>
      <c r="AI43" s="36">
        <f t="shared" si="57"/>
        <v>-1.4211406279026546E-2</v>
      </c>
      <c r="AJ43" s="36">
        <f t="shared" si="57"/>
        <v>-2.1735091956158262E-2</v>
      </c>
      <c r="AK43" s="36">
        <f t="shared" si="57"/>
        <v>-2.4103659669329345E-2</v>
      </c>
      <c r="AL43" s="36">
        <f t="shared" si="57"/>
        <v>-1.6858629017276593E-2</v>
      </c>
      <c r="AM43" s="36">
        <f t="shared" si="57"/>
        <v>-2.2571057031395121E-2</v>
      </c>
      <c r="AN43" s="36">
        <f t="shared" si="57"/>
        <v>-2.2292402006316162E-2</v>
      </c>
      <c r="AO43" s="36">
        <f t="shared" si="57"/>
        <v>-2.3128367081553022E-2</v>
      </c>
      <c r="AP43" s="18">
        <f t="shared" ref="AP43:AW43" si="58">AP21</f>
        <v>-1.5186698866802888E-2</v>
      </c>
      <c r="AQ43" s="18">
        <f t="shared" si="58"/>
        <v>-5.15511796396059E-3</v>
      </c>
      <c r="AR43" s="18">
        <f t="shared" si="58"/>
        <v>-6.8270481144343132E-3</v>
      </c>
      <c r="AS43" s="18">
        <f t="shared" si="58"/>
        <v>-1.3932751253946079E-4</v>
      </c>
      <c r="AT43" s="18">
        <f t="shared" si="58"/>
        <v>-2.3685677131710654E-3</v>
      </c>
      <c r="AU43" s="18">
        <f t="shared" si="58"/>
        <v>3.0652052758684853E-3</v>
      </c>
      <c r="AV43" s="18">
        <f t="shared" si="58"/>
        <v>-3.6225153260263671E-3</v>
      </c>
      <c r="AW43" s="18">
        <f t="shared" si="58"/>
        <v>-5.0157904514211296E-3</v>
      </c>
      <c r="AY43" s="108" t="str">
        <f ca="1">I$9</f>
        <v>Maneb (38)</v>
      </c>
      <c r="AZ43" s="32">
        <f ca="1">$S$9</f>
        <v>10</v>
      </c>
      <c r="BA43" s="18">
        <f>$AW$9</f>
        <v>-3.7564188434918488E-2</v>
      </c>
      <c r="BB43" s="46"/>
      <c r="BC43" s="10" t="str">
        <f ca="1">I$21</f>
        <v>Caffeine (18)</v>
      </c>
      <c r="BD43" s="32">
        <f t="shared" ca="1" si="0"/>
        <v>10</v>
      </c>
      <c r="BE43" s="18">
        <f>$AW$21</f>
        <v>-5.0157904514211296E-3</v>
      </c>
      <c r="BF43" s="46"/>
      <c r="BG43" s="10" t="str">
        <f ca="1">I$33</f>
        <v>Dexamethasone (17)</v>
      </c>
      <c r="BH43" s="32">
        <f t="shared" ca="1" si="1"/>
        <v>10</v>
      </c>
      <c r="BI43" s="18">
        <f>$AW$33</f>
        <v>7.9920477137176756E-3</v>
      </c>
      <c r="BJ43" s="46"/>
      <c r="BK43" s="108" t="str">
        <f t="shared" ca="1" si="2"/>
        <v>Maneb (38)</v>
      </c>
      <c r="BL43" s="32">
        <f t="shared" ca="1" si="2"/>
        <v>10</v>
      </c>
      <c r="BM43" s="18">
        <f t="shared" si="2"/>
        <v>-3.7564188434918488E-2</v>
      </c>
      <c r="BN43" s="18">
        <f t="shared" si="21"/>
        <v>-2.3128367081553022E-2</v>
      </c>
      <c r="BO43" s="18">
        <f t="shared" si="28"/>
        <v>-3.7932405566600408E-2</v>
      </c>
    </row>
    <row r="44" spans="1:67" x14ac:dyDescent="0.3">
      <c r="A44" s="24"/>
      <c r="AY44" s="39" t="str">
        <f t="shared" ref="AY44:AY49" si="59">B4</f>
        <v>DMSO</v>
      </c>
      <c r="AZ44" s="32" t="str">
        <f>$L$4</f>
        <v>Control</v>
      </c>
      <c r="BA44" s="36">
        <f>$AP$4</f>
        <v>-2.0317035052467063E-2</v>
      </c>
      <c r="BB44" s="46"/>
      <c r="BC44" s="10" t="str">
        <f t="shared" ref="BC44:BC49" si="60">B16</f>
        <v>DMSO</v>
      </c>
      <c r="BD44" s="32" t="str">
        <f t="shared" si="0"/>
        <v>Control</v>
      </c>
      <c r="BE44" s="18">
        <f>$AP$16</f>
        <v>-1.5604681404421309E-2</v>
      </c>
      <c r="BF44" s="46"/>
      <c r="BG44" s="10" t="str">
        <f t="shared" ref="BG44:BG49" si="61">B28</f>
        <v>DMSO</v>
      </c>
      <c r="BH44" s="32" t="str">
        <f t="shared" si="1"/>
        <v>Control</v>
      </c>
      <c r="BI44" s="18">
        <f>$AP$28</f>
        <v>-1.252485089463222E-2</v>
      </c>
      <c r="BJ44" s="46"/>
      <c r="BK44" s="40" t="str">
        <f t="shared" si="2"/>
        <v>DMSO</v>
      </c>
      <c r="BL44" s="32" t="str">
        <f t="shared" si="2"/>
        <v>Control</v>
      </c>
      <c r="BM44" s="18">
        <f t="shared" si="2"/>
        <v>-2.0317035052467063E-2</v>
      </c>
      <c r="BN44" s="18">
        <f t="shared" ref="BN44:BN49" si="62">BE44</f>
        <v>-1.5604681404421309E-2</v>
      </c>
      <c r="BO44" s="18">
        <f t="shared" ref="BO44:BO49" si="63">BI44</f>
        <v>-1.252485089463222E-2</v>
      </c>
    </row>
    <row r="45" spans="1:67" x14ac:dyDescent="0.3">
      <c r="A45" s="24"/>
      <c r="B45" s="10" t="str">
        <f t="shared" ref="B45:I45" si="64">B28</f>
        <v>DMSO</v>
      </c>
      <c r="C45" s="10" t="str">
        <f t="shared" ca="1" si="64"/>
        <v>5,5'-Diphenylhydantoin (4)</v>
      </c>
      <c r="D45" s="10" t="str">
        <f t="shared" ca="1" si="64"/>
        <v>5,5'-Diphenylhydantoin (4)</v>
      </c>
      <c r="E45" s="10" t="str">
        <f t="shared" ca="1" si="64"/>
        <v>5,5'-Diphenylhydantoin (4)</v>
      </c>
      <c r="F45" s="10" t="str">
        <f t="shared" ca="1" si="64"/>
        <v>5,5'-Diphenylhydantoin (4)</v>
      </c>
      <c r="G45" s="10" t="str">
        <f t="shared" ca="1" si="64"/>
        <v>5,5'-Diphenylhydantoin (4)</v>
      </c>
      <c r="H45" s="10" t="str">
        <f t="shared" ca="1" si="64"/>
        <v>5,5'-Diphenylhydantoin (4)</v>
      </c>
      <c r="I45" s="10" t="str">
        <f t="shared" ca="1" si="64"/>
        <v>5,5'-Diphenylhydantoin (4)</v>
      </c>
      <c r="J45" s="10" t="str">
        <f t="shared" ref="J45:Q45" si="65">B29</f>
        <v>DMSO</v>
      </c>
      <c r="K45" s="10" t="str">
        <f t="shared" ca="1" si="65"/>
        <v>6-PPD</v>
      </c>
      <c r="L45" s="10" t="str">
        <f t="shared" ca="1" si="65"/>
        <v>6-PPD</v>
      </c>
      <c r="M45" s="10" t="str">
        <f t="shared" ca="1" si="65"/>
        <v>6-PPD</v>
      </c>
      <c r="N45" s="10" t="str">
        <f t="shared" ca="1" si="65"/>
        <v>6-PPD</v>
      </c>
      <c r="O45" s="10" t="str">
        <f t="shared" ca="1" si="65"/>
        <v>6-PPD</v>
      </c>
      <c r="P45" s="10" t="str">
        <f t="shared" ca="1" si="65"/>
        <v>6-PPD</v>
      </c>
      <c r="Q45" s="10" t="str">
        <f t="shared" ca="1" si="65"/>
        <v>6-PPD</v>
      </c>
      <c r="R45" s="10" t="str">
        <f t="shared" ref="R45:Y45" si="66">B30</f>
        <v>DMSO</v>
      </c>
      <c r="S45" s="10" t="str">
        <f t="shared" ca="1" si="66"/>
        <v>6-PPD Quinone</v>
      </c>
      <c r="T45" s="10" t="str">
        <f t="shared" ca="1" si="66"/>
        <v>6-PPD Quinone</v>
      </c>
      <c r="U45" s="10" t="str">
        <f t="shared" ca="1" si="66"/>
        <v>6-PPD Quinone</v>
      </c>
      <c r="V45" s="10" t="str">
        <f t="shared" ca="1" si="66"/>
        <v>6-PPD Quinone</v>
      </c>
      <c r="W45" s="10" t="str">
        <f t="shared" ca="1" si="66"/>
        <v>6-PPD Quinone</v>
      </c>
      <c r="X45" s="10" t="str">
        <f t="shared" ca="1" si="66"/>
        <v>6-PPD Quinone</v>
      </c>
      <c r="Y45" s="10" t="str">
        <f t="shared" ca="1" si="66"/>
        <v>6-PPD Quinone</v>
      </c>
      <c r="Z45" s="10" t="str">
        <f t="shared" ref="Z45:AG45" si="67">B31</f>
        <v>PICRO</v>
      </c>
      <c r="AA45" s="10" t="str">
        <f t="shared" ca="1" si="67"/>
        <v>Maneb (38)</v>
      </c>
      <c r="AB45" s="10" t="str">
        <f t="shared" ca="1" si="67"/>
        <v>Maneb (38)</v>
      </c>
      <c r="AC45" s="10" t="str">
        <f t="shared" ca="1" si="67"/>
        <v>Maneb (38)</v>
      </c>
      <c r="AD45" s="10" t="str">
        <f t="shared" ca="1" si="67"/>
        <v>Maneb (38)</v>
      </c>
      <c r="AE45" s="10" t="str">
        <f t="shared" ca="1" si="67"/>
        <v>Maneb (38)</v>
      </c>
      <c r="AF45" s="10" t="str">
        <f t="shared" ca="1" si="67"/>
        <v>Maneb (38)</v>
      </c>
      <c r="AG45" s="10" t="str">
        <f t="shared" ca="1" si="67"/>
        <v>Maneb (38)</v>
      </c>
      <c r="AH45" s="10" t="str">
        <f t="shared" ref="AH45:AO45" si="68">B32</f>
        <v>TTX</v>
      </c>
      <c r="AI45" s="10" t="str">
        <f t="shared" ca="1" si="68"/>
        <v>Caffeine (18)</v>
      </c>
      <c r="AJ45" s="10" t="str">
        <f t="shared" ca="1" si="68"/>
        <v>Caffeine (18)</v>
      </c>
      <c r="AK45" s="10" t="str">
        <f t="shared" ca="1" si="68"/>
        <v>Caffeine (18)</v>
      </c>
      <c r="AL45" s="10" t="str">
        <f t="shared" ca="1" si="68"/>
        <v>Caffeine (18)</v>
      </c>
      <c r="AM45" s="10" t="str">
        <f t="shared" ca="1" si="68"/>
        <v>Caffeine (18)</v>
      </c>
      <c r="AN45" s="10" t="str">
        <f t="shared" ca="1" si="68"/>
        <v>Caffeine (18)</v>
      </c>
      <c r="AO45" s="10" t="str">
        <f t="shared" ca="1" si="68"/>
        <v>Caffeine (18)</v>
      </c>
      <c r="AP45" s="10" t="str">
        <f t="shared" ref="AP45:AW45" si="69">B33</f>
        <v>Media</v>
      </c>
      <c r="AQ45" s="10" t="str">
        <f t="shared" ca="1" si="69"/>
        <v>Dexamethasone (17)</v>
      </c>
      <c r="AR45" s="10" t="str">
        <f t="shared" ca="1" si="69"/>
        <v>Dexamethasone (17)</v>
      </c>
      <c r="AS45" s="10" t="str">
        <f t="shared" ca="1" si="69"/>
        <v>Dexamethasone (17)</v>
      </c>
      <c r="AT45" s="10" t="str">
        <f t="shared" ca="1" si="69"/>
        <v>Dexamethasone (17)</v>
      </c>
      <c r="AU45" s="10" t="str">
        <f t="shared" ca="1" si="69"/>
        <v>Dexamethasone (17)</v>
      </c>
      <c r="AV45" s="10" t="str">
        <f t="shared" ca="1" si="69"/>
        <v>Dexamethasone (17)</v>
      </c>
      <c r="AW45" s="10" t="str">
        <f t="shared" ca="1" si="69"/>
        <v>Dexamethasone (17)</v>
      </c>
      <c r="AY45" s="40" t="str">
        <f t="shared" si="59"/>
        <v>DMSO</v>
      </c>
      <c r="AZ45" s="32" t="str">
        <f>$L$5</f>
        <v>Control</v>
      </c>
      <c r="BA45" s="18">
        <f>$AP$5</f>
        <v>7.2114311230185316E-2</v>
      </c>
      <c r="BB45" s="46"/>
      <c r="BC45" s="10" t="str">
        <f t="shared" si="60"/>
        <v>DMSO</v>
      </c>
      <c r="BD45" s="32" t="str">
        <f t="shared" si="0"/>
        <v>Control</v>
      </c>
      <c r="BE45" s="18">
        <f>$AP$17</f>
        <v>6.3951328255619583E-2</v>
      </c>
      <c r="BF45" s="46"/>
      <c r="BG45" s="10" t="str">
        <f t="shared" si="61"/>
        <v>DMSO</v>
      </c>
      <c r="BH45" s="32" t="str">
        <f t="shared" si="1"/>
        <v>Control</v>
      </c>
      <c r="BI45" s="18">
        <f>$AP$29</f>
        <v>7.0258449304174964E-2</v>
      </c>
      <c r="BJ45" s="46"/>
      <c r="BK45" s="39" t="str">
        <f t="shared" si="2"/>
        <v>DMSO</v>
      </c>
      <c r="BL45" s="109" t="str">
        <f t="shared" si="2"/>
        <v>Control</v>
      </c>
      <c r="BM45" s="18">
        <f t="shared" si="2"/>
        <v>7.2114311230185316E-2</v>
      </c>
      <c r="BN45" s="18">
        <f t="shared" si="62"/>
        <v>6.3951328255619583E-2</v>
      </c>
      <c r="BO45" s="18">
        <f t="shared" si="63"/>
        <v>7.0258449304174964E-2</v>
      </c>
    </row>
    <row r="46" spans="1:67" x14ac:dyDescent="0.3">
      <c r="A46" s="24"/>
      <c r="B46" s="16" t="str">
        <f t="shared" ref="B46:I46" si="70">L28</f>
        <v>Control</v>
      </c>
      <c r="C46" s="32">
        <f t="shared" ca="1" si="70"/>
        <v>1</v>
      </c>
      <c r="D46" s="32">
        <f t="shared" ca="1" si="70"/>
        <v>3</v>
      </c>
      <c r="E46" s="32">
        <f t="shared" ca="1" si="70"/>
        <v>10</v>
      </c>
      <c r="F46" s="32">
        <f t="shared" ca="1" si="70"/>
        <v>30</v>
      </c>
      <c r="G46" s="32">
        <f t="shared" ca="1" si="70"/>
        <v>100</v>
      </c>
      <c r="H46" s="32">
        <f t="shared" ca="1" si="70"/>
        <v>300</v>
      </c>
      <c r="I46" s="32">
        <f t="shared" ca="1" si="70"/>
        <v>1000</v>
      </c>
      <c r="J46" s="16" t="str">
        <f t="shared" ref="J46:Q46" si="71">L29</f>
        <v>Control</v>
      </c>
      <c r="K46" s="32">
        <f t="shared" ca="1" si="71"/>
        <v>0.03</v>
      </c>
      <c r="L46" s="32">
        <f t="shared" ca="1" si="71"/>
        <v>0.1</v>
      </c>
      <c r="M46" s="32">
        <f t="shared" ca="1" si="71"/>
        <v>0.3</v>
      </c>
      <c r="N46" s="32">
        <f t="shared" ca="1" si="71"/>
        <v>1</v>
      </c>
      <c r="O46" s="32">
        <f t="shared" ca="1" si="71"/>
        <v>3</v>
      </c>
      <c r="P46" s="32">
        <f t="shared" ca="1" si="71"/>
        <v>10</v>
      </c>
      <c r="Q46" s="32">
        <f t="shared" ca="1" si="71"/>
        <v>30</v>
      </c>
      <c r="R46" s="16" t="str">
        <f t="shared" ref="R46:Y46" si="72">L30</f>
        <v>Control</v>
      </c>
      <c r="S46" s="32">
        <f t="shared" ca="1" si="72"/>
        <v>8.8812923118171475E-3</v>
      </c>
      <c r="T46" s="32">
        <f t="shared" ca="1" si="72"/>
        <v>2.960430770605716E-2</v>
      </c>
      <c r="U46" s="32">
        <f t="shared" ca="1" si="72"/>
        <v>8.8812923118171488E-2</v>
      </c>
      <c r="V46" s="32">
        <f t="shared" ca="1" si="72"/>
        <v>0.29604307706057159</v>
      </c>
      <c r="W46" s="32">
        <f t="shared" ca="1" si="72"/>
        <v>0.88812923118171472</v>
      </c>
      <c r="X46" s="32">
        <f t="shared" ca="1" si="72"/>
        <v>2.9604307706057158</v>
      </c>
      <c r="Y46" s="32">
        <f t="shared" ca="1" si="72"/>
        <v>8.8812923118171465</v>
      </c>
      <c r="Z46" s="16">
        <f t="shared" ref="Z46:AG46" si="73">L31</f>
        <v>1</v>
      </c>
      <c r="AA46" s="32">
        <f t="shared" ca="1" si="73"/>
        <v>9.9999999999999985E-3</v>
      </c>
      <c r="AB46" s="32">
        <f t="shared" ca="1" si="73"/>
        <v>0.03</v>
      </c>
      <c r="AC46" s="32">
        <f t="shared" ca="1" si="73"/>
        <v>0.1</v>
      </c>
      <c r="AD46" s="32">
        <f t="shared" ca="1" si="73"/>
        <v>0.3</v>
      </c>
      <c r="AE46" s="32">
        <f t="shared" ca="1" si="73"/>
        <v>1</v>
      </c>
      <c r="AF46" s="32">
        <f t="shared" ca="1" si="73"/>
        <v>3</v>
      </c>
      <c r="AG46" s="32">
        <f t="shared" ca="1" si="73"/>
        <v>10</v>
      </c>
      <c r="AH46" s="16">
        <f t="shared" ref="AH46:AO46" si="74">L32</f>
        <v>25</v>
      </c>
      <c r="AI46" s="32">
        <f t="shared" ca="1" si="74"/>
        <v>0.1</v>
      </c>
      <c r="AJ46" s="32">
        <f t="shared" ca="1" si="74"/>
        <v>0.3</v>
      </c>
      <c r="AK46" s="32">
        <f t="shared" ca="1" si="74"/>
        <v>1</v>
      </c>
      <c r="AL46" s="32">
        <f t="shared" ca="1" si="74"/>
        <v>3</v>
      </c>
      <c r="AM46" s="32">
        <f t="shared" ca="1" si="74"/>
        <v>10</v>
      </c>
      <c r="AN46" s="32">
        <f t="shared" ca="1" si="74"/>
        <v>30</v>
      </c>
      <c r="AO46" s="32">
        <f t="shared" ca="1" si="74"/>
        <v>100</v>
      </c>
      <c r="AP46" s="16">
        <f t="shared" ref="AP46:AW46" si="75">L33</f>
        <v>0</v>
      </c>
      <c r="AQ46" s="16">
        <f t="shared" ca="1" si="75"/>
        <v>0.1</v>
      </c>
      <c r="AR46" s="32">
        <f t="shared" ca="1" si="75"/>
        <v>0.3</v>
      </c>
      <c r="AS46" s="32">
        <f t="shared" ca="1" si="75"/>
        <v>1</v>
      </c>
      <c r="AT46" s="32">
        <f t="shared" ca="1" si="75"/>
        <v>3</v>
      </c>
      <c r="AU46" s="32">
        <f t="shared" ca="1" si="75"/>
        <v>10</v>
      </c>
      <c r="AV46" s="32">
        <f t="shared" ca="1" si="75"/>
        <v>30</v>
      </c>
      <c r="AW46" s="32">
        <f t="shared" ca="1" si="75"/>
        <v>100</v>
      </c>
      <c r="AY46" s="39" t="str">
        <f t="shared" si="59"/>
        <v>DMSO</v>
      </c>
      <c r="AZ46" s="32" t="str">
        <f>$L$6</f>
        <v>Control</v>
      </c>
      <c r="BA46" s="18">
        <f>$AP$6</f>
        <v>-2.6345166331770465E-2</v>
      </c>
      <c r="BB46" s="46"/>
      <c r="BC46" s="10" t="str">
        <f t="shared" si="60"/>
        <v>DMSO</v>
      </c>
      <c r="BD46" s="32" t="str">
        <f t="shared" si="0"/>
        <v>Control</v>
      </c>
      <c r="BE46" s="36">
        <f>$AP$18</f>
        <v>-2.1735091956158262E-2</v>
      </c>
      <c r="BF46" s="46"/>
      <c r="BG46" s="10" t="str">
        <f t="shared" si="61"/>
        <v>DMSO</v>
      </c>
      <c r="BH46" s="32" t="str">
        <f t="shared" si="1"/>
        <v>Control</v>
      </c>
      <c r="BI46" s="18">
        <f>$AP$30</f>
        <v>-1.2047713717693835E-2</v>
      </c>
      <c r="BJ46" s="46"/>
      <c r="BK46" s="39" t="str">
        <f t="shared" si="2"/>
        <v>DMSO</v>
      </c>
      <c r="BL46" s="109" t="str">
        <f t="shared" si="2"/>
        <v>Control</v>
      </c>
      <c r="BM46" s="18">
        <f t="shared" si="2"/>
        <v>-2.6345166331770465E-2</v>
      </c>
      <c r="BN46" s="18">
        <f t="shared" si="62"/>
        <v>-2.1735091956158262E-2</v>
      </c>
      <c r="BO46" s="18">
        <f t="shared" si="63"/>
        <v>-1.2047713717693835E-2</v>
      </c>
    </row>
    <row r="47" spans="1:67" x14ac:dyDescent="0.3">
      <c r="A47" s="24"/>
      <c r="B47" s="18">
        <f t="shared" ref="B47:I47" si="76">AP28</f>
        <v>-1.252485089463222E-2</v>
      </c>
      <c r="C47" s="18">
        <f t="shared" si="76"/>
        <v>3.2206759443340056E-3</v>
      </c>
      <c r="D47" s="18">
        <f t="shared" si="76"/>
        <v>2.1471172962226593E-3</v>
      </c>
      <c r="E47" s="18">
        <f t="shared" si="76"/>
        <v>-2.3856858846919173E-4</v>
      </c>
      <c r="F47" s="18">
        <f t="shared" si="76"/>
        <v>1.0735586481113132E-3</v>
      </c>
      <c r="G47" s="18">
        <f t="shared" si="76"/>
        <v>7.9920477137176756E-3</v>
      </c>
      <c r="H47" s="18">
        <f t="shared" si="76"/>
        <v>8.111332007952287E-3</v>
      </c>
      <c r="I47" s="18">
        <f t="shared" si="76"/>
        <v>-3.3399602385685849E-3</v>
      </c>
      <c r="J47" s="18">
        <f t="shared" ref="J47:Q47" si="77">AP29</f>
        <v>7.0258449304174964E-2</v>
      </c>
      <c r="K47" s="18">
        <f t="shared" si="77"/>
        <v>4.1033797216699787E-2</v>
      </c>
      <c r="L47" s="18">
        <f t="shared" si="77"/>
        <v>3.3399602385685886E-2</v>
      </c>
      <c r="M47" s="18">
        <f t="shared" si="77"/>
        <v>3.1848906560636187E-2</v>
      </c>
      <c r="N47" s="18">
        <f t="shared" si="77"/>
        <v>2.1471172962226628E-2</v>
      </c>
      <c r="O47" s="18">
        <f t="shared" si="77"/>
        <v>2.7793240556660027E-2</v>
      </c>
      <c r="P47" s="18">
        <f t="shared" si="77"/>
        <v>3.9483101391650094E-2</v>
      </c>
      <c r="Q47" s="18">
        <f t="shared" si="77"/>
        <v>8.3379721669980117E-2</v>
      </c>
      <c r="R47" s="18">
        <f t="shared" ref="R47:Y47" si="78">AP30</f>
        <v>-1.2047713717693835E-2</v>
      </c>
      <c r="S47" s="18">
        <f t="shared" si="78"/>
        <v>-2.5646123260437383E-2</v>
      </c>
      <c r="T47" s="18">
        <f t="shared" si="78"/>
        <v>-2.5526838966202788E-2</v>
      </c>
      <c r="U47" s="18">
        <f t="shared" si="78"/>
        <v>-2.0755467196819085E-2</v>
      </c>
      <c r="V47" s="18">
        <f t="shared" si="78"/>
        <v>-2.0994035785288277E-2</v>
      </c>
      <c r="W47" s="18">
        <f t="shared" si="78"/>
        <v>-1.5745526838966226E-2</v>
      </c>
      <c r="X47" s="18">
        <f t="shared" si="78"/>
        <v>-1.5745526838966226E-2</v>
      </c>
      <c r="Y47" s="18">
        <f t="shared" si="78"/>
        <v>1.4671968190854878E-2</v>
      </c>
      <c r="Z47" s="18">
        <f t="shared" ref="Z47:AG47" si="79">AP31</f>
        <v>-8.5884691848906718E-3</v>
      </c>
      <c r="AA47" s="18">
        <f t="shared" si="79"/>
        <v>-1.3479125248508953E-2</v>
      </c>
      <c r="AB47" s="18">
        <f t="shared" si="79"/>
        <v>-2.6958250497017906E-2</v>
      </c>
      <c r="AC47" s="18">
        <f t="shared" si="79"/>
        <v>-2.2425447316103377E-2</v>
      </c>
      <c r="AD47" s="18">
        <f t="shared" si="79"/>
        <v>-1.7176938369781309E-2</v>
      </c>
      <c r="AE47" s="18">
        <f t="shared" si="79"/>
        <v>-1.8608349900596427E-2</v>
      </c>
      <c r="AF47" s="18">
        <f t="shared" si="79"/>
        <v>-3.0536779324055664E-2</v>
      </c>
      <c r="AG47" s="18">
        <f t="shared" si="79"/>
        <v>-3.7932405566600408E-2</v>
      </c>
      <c r="AH47" s="18">
        <f t="shared" ref="AH47:AO47" si="80">AP32</f>
        <v>-5.2485089463220856E-3</v>
      </c>
      <c r="AI47" s="18">
        <f t="shared" si="80"/>
        <v>-1.6222664015904574E-2</v>
      </c>
      <c r="AJ47" s="18">
        <f t="shared" si="80"/>
        <v>-2.5049701789264422E-2</v>
      </c>
      <c r="AK47" s="18">
        <f t="shared" si="80"/>
        <v>6.4413518886679783E-3</v>
      </c>
      <c r="AL47" s="18">
        <f t="shared" si="80"/>
        <v>-1.3717693836978144E-2</v>
      </c>
      <c r="AM47" s="18">
        <f t="shared" si="80"/>
        <v>-1.5268389662027841E-2</v>
      </c>
      <c r="AN47" s="18">
        <f t="shared" si="80"/>
        <v>-1.3598409542743533E-2</v>
      </c>
      <c r="AO47" s="18">
        <f t="shared" si="80"/>
        <v>-5.9642147117296282E-3</v>
      </c>
      <c r="AP47" s="18">
        <f t="shared" ref="AP47:AW47" si="81">AP33</f>
        <v>-1.0258449304174947E-2</v>
      </c>
      <c r="AQ47" s="36">
        <f t="shared" si="81"/>
        <v>5.0099403578528941E-3</v>
      </c>
      <c r="AR47" s="36">
        <f t="shared" si="81"/>
        <v>-7.9920477137177086E-3</v>
      </c>
      <c r="AS47" s="36">
        <f t="shared" si="81"/>
        <v>-2.1471172962226593E-3</v>
      </c>
      <c r="AT47" s="36">
        <f t="shared" si="81"/>
        <v>-7.6341948310139369E-3</v>
      </c>
      <c r="AU47" s="36">
        <f t="shared" si="81"/>
        <v>2.266401590457239E-3</v>
      </c>
      <c r="AV47" s="36">
        <f t="shared" si="81"/>
        <v>3.5785288270377105E-4</v>
      </c>
      <c r="AW47" s="36">
        <f t="shared" si="81"/>
        <v>7.9920477137176756E-3</v>
      </c>
      <c r="AY47" s="39" t="str">
        <f t="shared" si="59"/>
        <v>PICRO</v>
      </c>
      <c r="AZ47" s="32">
        <f>$L$7</f>
        <v>1</v>
      </c>
      <c r="BA47" s="18">
        <f>$AP$7</f>
        <v>-2.5005581603036384E-2</v>
      </c>
      <c r="BB47" s="46"/>
      <c r="BC47" s="10" t="str">
        <f t="shared" si="60"/>
        <v>PICRO</v>
      </c>
      <c r="BD47" s="32">
        <f t="shared" si="0"/>
        <v>1</v>
      </c>
      <c r="BE47" s="18">
        <f>$AP$19</f>
        <v>-1.9227196730447697E-2</v>
      </c>
      <c r="BF47" s="46"/>
      <c r="BG47" s="10" t="str">
        <f t="shared" si="61"/>
        <v>PICRO</v>
      </c>
      <c r="BH47" s="32">
        <f t="shared" si="1"/>
        <v>1</v>
      </c>
      <c r="BI47" s="18">
        <f>$AP$31</f>
        <v>-8.5884691848906718E-3</v>
      </c>
      <c r="BJ47" s="46"/>
      <c r="BK47" s="39" t="str">
        <f t="shared" si="2"/>
        <v>PICRO</v>
      </c>
      <c r="BL47" s="109">
        <f t="shared" si="2"/>
        <v>1</v>
      </c>
      <c r="BM47" s="18">
        <f t="shared" si="2"/>
        <v>-2.5005581603036384E-2</v>
      </c>
      <c r="BN47" s="18">
        <f t="shared" si="62"/>
        <v>-1.9227196730447697E-2</v>
      </c>
      <c r="BO47" s="18">
        <f t="shared" si="63"/>
        <v>-8.5884691848906718E-3</v>
      </c>
    </row>
    <row r="48" spans="1:67" x14ac:dyDescent="0.3">
      <c r="A48" s="24"/>
      <c r="B48" s="23"/>
      <c r="C48" s="24"/>
      <c r="D48" s="23"/>
      <c r="E48" s="24"/>
      <c r="F48" s="23"/>
      <c r="G48" s="24"/>
      <c r="AY48" s="40" t="str">
        <f t="shared" si="59"/>
        <v>TTX</v>
      </c>
      <c r="AZ48" s="32">
        <f>$L$8</f>
        <v>25</v>
      </c>
      <c r="BA48" s="18">
        <f>$AP$8</f>
        <v>-2.9861576244697468E-2</v>
      </c>
      <c r="BB48" s="46"/>
      <c r="BC48" s="10" t="str">
        <f t="shared" si="60"/>
        <v>TTX</v>
      </c>
      <c r="BD48" s="32">
        <f t="shared" si="0"/>
        <v>25</v>
      </c>
      <c r="BE48" s="36">
        <f>$AP$20</f>
        <v>-9.7529258777633177E-3</v>
      </c>
      <c r="BF48" s="46"/>
      <c r="BG48" s="10" t="str">
        <f t="shared" si="61"/>
        <v>TTX</v>
      </c>
      <c r="BH48" s="109">
        <f t="shared" si="1"/>
        <v>25</v>
      </c>
      <c r="BI48" s="18">
        <f>$AP$32</f>
        <v>-5.2485089463220856E-3</v>
      </c>
      <c r="BJ48" s="46"/>
      <c r="BK48" s="39" t="str">
        <f t="shared" si="2"/>
        <v>TTX</v>
      </c>
      <c r="BL48" s="109">
        <f t="shared" si="2"/>
        <v>25</v>
      </c>
      <c r="BM48" s="18">
        <f t="shared" si="2"/>
        <v>-2.9861576244697468E-2</v>
      </c>
      <c r="BN48" s="18">
        <f t="shared" si="62"/>
        <v>-9.7529258777633177E-3</v>
      </c>
      <c r="BO48" s="18">
        <f t="shared" si="63"/>
        <v>-5.2485089463220856E-3</v>
      </c>
    </row>
    <row r="49" spans="1:67" x14ac:dyDescent="0.3">
      <c r="A49" s="24"/>
      <c r="B49" s="23"/>
      <c r="C49" s="24"/>
      <c r="D49" s="23"/>
      <c r="E49" s="24"/>
      <c r="F49" s="23"/>
      <c r="G49" s="24"/>
      <c r="AY49" s="108" t="str">
        <f t="shared" si="59"/>
        <v>Media</v>
      </c>
      <c r="AZ49" s="32">
        <f>$L$9</f>
        <v>0</v>
      </c>
      <c r="BA49" s="18">
        <f>$AP$9</f>
        <v>-2.3665996874302299E-2</v>
      </c>
      <c r="BB49" s="46"/>
      <c r="BC49" s="10" t="str">
        <f t="shared" si="60"/>
        <v>Media</v>
      </c>
      <c r="BD49" s="32">
        <f t="shared" si="0"/>
        <v>0</v>
      </c>
      <c r="BE49" s="18">
        <f>$AP$21</f>
        <v>-1.5186698866802888E-2</v>
      </c>
      <c r="BF49" s="46"/>
      <c r="BG49" s="10" t="str">
        <f t="shared" si="61"/>
        <v>Media</v>
      </c>
      <c r="BH49" s="32">
        <f t="shared" si="1"/>
        <v>0</v>
      </c>
      <c r="BI49" s="18">
        <f>$AP$33</f>
        <v>-1.0258449304174947E-2</v>
      </c>
      <c r="BJ49" s="46"/>
      <c r="BK49" s="39" t="str">
        <f t="shared" si="2"/>
        <v>Media</v>
      </c>
      <c r="BL49" s="109">
        <f t="shared" si="2"/>
        <v>0</v>
      </c>
      <c r="BM49" s="18">
        <f t="shared" si="2"/>
        <v>-2.3665996874302299E-2</v>
      </c>
      <c r="BN49" s="18">
        <f t="shared" si="62"/>
        <v>-1.5186698866802888E-2</v>
      </c>
      <c r="BO49" s="18">
        <f t="shared" si="63"/>
        <v>-1.0258449304174947E-2</v>
      </c>
    </row>
    <row r="50" spans="1:67" x14ac:dyDescent="0.3">
      <c r="A50" s="24"/>
      <c r="B50" s="23"/>
      <c r="C50" s="24"/>
      <c r="D50" s="23"/>
      <c r="E50" s="24"/>
      <c r="F50" s="23"/>
      <c r="G50" s="24"/>
      <c r="AY50" s="39"/>
      <c r="AZ50" s="32"/>
      <c r="BA50" s="18"/>
      <c r="BC50" s="10"/>
      <c r="BD50" s="32"/>
      <c r="BE50" s="18"/>
      <c r="BG50" s="10"/>
      <c r="BH50" s="32"/>
      <c r="BI50" s="18"/>
      <c r="BK50" s="39"/>
      <c r="BL50" s="16"/>
      <c r="BM50" s="36"/>
      <c r="BN50" s="18"/>
      <c r="BO50" s="18"/>
    </row>
    <row r="51" spans="1:67" x14ac:dyDescent="0.3">
      <c r="A51" s="24"/>
      <c r="B51" s="23"/>
      <c r="C51" s="24"/>
      <c r="D51" s="23"/>
      <c r="E51" s="24"/>
      <c r="F51" s="23"/>
      <c r="G51" s="24"/>
    </row>
    <row r="52" spans="1:67" x14ac:dyDescent="0.3">
      <c r="A52" s="24"/>
      <c r="B52" s="23"/>
      <c r="C52" s="24"/>
      <c r="D52" s="23"/>
      <c r="E52" s="24"/>
      <c r="F52" s="23"/>
      <c r="G52" s="24"/>
    </row>
    <row r="53" spans="1:67" x14ac:dyDescent="0.3">
      <c r="A53" s="24"/>
      <c r="B53" s="23"/>
      <c r="C53" s="24"/>
      <c r="D53" s="23"/>
      <c r="E53" s="24"/>
      <c r="F53" s="23"/>
      <c r="G53" s="24"/>
    </row>
    <row r="54" spans="1:67" x14ac:dyDescent="0.3">
      <c r="A54" s="24"/>
      <c r="B54" s="23"/>
      <c r="C54" s="24"/>
      <c r="D54" s="23"/>
      <c r="E54" s="24"/>
      <c r="F54" s="23"/>
      <c r="G54" s="24"/>
    </row>
    <row r="55" spans="1:67" x14ac:dyDescent="0.3">
      <c r="A55" s="24"/>
      <c r="B55" s="23"/>
      <c r="C55" s="24"/>
      <c r="D55" s="23"/>
      <c r="E55" s="24"/>
      <c r="F55" s="23"/>
      <c r="G55" s="24"/>
    </row>
    <row r="56" spans="1:67" x14ac:dyDescent="0.3">
      <c r="A56" s="24"/>
      <c r="B56" s="23"/>
      <c r="C56" s="24"/>
      <c r="D56" s="23"/>
      <c r="E56" s="24"/>
      <c r="F56" s="23"/>
      <c r="G56" s="24"/>
    </row>
    <row r="57" spans="1:67" x14ac:dyDescent="0.3">
      <c r="A57" s="24"/>
      <c r="B57" s="23"/>
      <c r="C57" s="24"/>
      <c r="D57" s="23"/>
      <c r="E57" s="24"/>
      <c r="F57" s="23"/>
      <c r="G57" s="24"/>
    </row>
    <row r="58" spans="1:67" x14ac:dyDescent="0.3">
      <c r="A58" s="24"/>
      <c r="B58" s="23"/>
      <c r="C58" s="24"/>
      <c r="D58" s="23"/>
      <c r="E58" s="24"/>
      <c r="F58" s="23"/>
      <c r="G58" s="24"/>
    </row>
    <row r="59" spans="1:67" x14ac:dyDescent="0.3">
      <c r="A59" s="24"/>
      <c r="B59" s="23"/>
      <c r="C59" s="24"/>
      <c r="D59" s="23"/>
      <c r="E59" s="24"/>
      <c r="F59" s="23"/>
      <c r="G59" s="24"/>
    </row>
    <row r="60" spans="1:67" x14ac:dyDescent="0.3">
      <c r="A60" s="24"/>
      <c r="B60" s="23"/>
      <c r="C60" s="24"/>
      <c r="D60" s="23"/>
      <c r="E60" s="24"/>
      <c r="F60" s="23"/>
      <c r="G60" s="24"/>
    </row>
    <row r="61" spans="1:67" x14ac:dyDescent="0.3">
      <c r="A61" s="24"/>
      <c r="B61" s="23"/>
      <c r="C61" s="24"/>
      <c r="D61" s="23"/>
      <c r="E61" s="24"/>
      <c r="F61" s="23"/>
      <c r="G61" s="24"/>
    </row>
    <row r="62" spans="1:67" x14ac:dyDescent="0.3">
      <c r="A62" s="24"/>
      <c r="B62" s="23"/>
      <c r="C62" s="24"/>
      <c r="D62" s="23"/>
      <c r="E62" s="24"/>
      <c r="F62" s="23"/>
      <c r="G62" s="24"/>
    </row>
    <row r="63" spans="1:67" x14ac:dyDescent="0.3">
      <c r="A63" s="24"/>
      <c r="B63" s="23"/>
      <c r="C63" s="24"/>
      <c r="D63" s="23"/>
      <c r="E63" s="24"/>
      <c r="F63" s="23"/>
      <c r="G63" s="24"/>
    </row>
    <row r="64" spans="1:67" x14ac:dyDescent="0.3">
      <c r="A64" s="24"/>
      <c r="B64" s="23"/>
      <c r="C64" s="24"/>
      <c r="D64" s="23"/>
      <c r="E64" s="24"/>
      <c r="F64" s="23"/>
      <c r="G64" s="24"/>
    </row>
    <row r="65" spans="1:7" x14ac:dyDescent="0.3">
      <c r="A65" s="24"/>
      <c r="B65" s="23"/>
      <c r="C65" s="24"/>
      <c r="D65" s="23"/>
      <c r="E65" s="24"/>
      <c r="F65" s="23"/>
      <c r="G65" s="24"/>
    </row>
    <row r="66" spans="1:7" x14ac:dyDescent="0.3">
      <c r="A66" s="24"/>
      <c r="B66" s="23"/>
      <c r="C66" s="24"/>
      <c r="D66" s="23"/>
      <c r="E66" s="24"/>
      <c r="F66" s="23"/>
      <c r="G66" s="24"/>
    </row>
    <row r="67" spans="1:7" x14ac:dyDescent="0.3">
      <c r="A67" s="24"/>
      <c r="B67" s="23"/>
      <c r="C67" s="24"/>
      <c r="D67" s="23"/>
      <c r="E67" s="24"/>
      <c r="F67" s="23"/>
      <c r="G67" s="24"/>
    </row>
    <row r="68" spans="1:7" x14ac:dyDescent="0.3">
      <c r="A68" s="24"/>
      <c r="B68" s="23"/>
      <c r="C68" s="24"/>
      <c r="D68" s="23"/>
      <c r="E68" s="24"/>
      <c r="F68" s="23"/>
      <c r="G68" s="24"/>
    </row>
    <row r="69" spans="1:7" x14ac:dyDescent="0.3">
      <c r="A69" s="24"/>
      <c r="B69" s="23"/>
      <c r="C69" s="24"/>
      <c r="D69" s="23"/>
      <c r="E69" s="24"/>
      <c r="F69" s="23"/>
      <c r="G69" s="24"/>
    </row>
    <row r="70" spans="1:7" x14ac:dyDescent="0.3">
      <c r="A70" s="24"/>
      <c r="B70" s="23"/>
      <c r="C70" s="24"/>
      <c r="D70" s="23"/>
      <c r="E70" s="24"/>
      <c r="F70" s="23"/>
      <c r="G70" s="24"/>
    </row>
    <row r="71" spans="1:7" x14ac:dyDescent="0.3">
      <c r="A71" s="24"/>
      <c r="B71" s="23"/>
      <c r="C71" s="24"/>
      <c r="D71" s="23"/>
      <c r="E71" s="24"/>
      <c r="F71" s="23"/>
      <c r="G71" s="24"/>
    </row>
    <row r="72" spans="1:7" x14ac:dyDescent="0.3">
      <c r="A72" s="24"/>
      <c r="B72" s="23"/>
      <c r="C72" s="24"/>
      <c r="D72" s="23"/>
      <c r="E72" s="24"/>
      <c r="F72" s="23"/>
      <c r="G72" s="24"/>
    </row>
    <row r="73" spans="1:7" x14ac:dyDescent="0.3">
      <c r="A73" s="24"/>
      <c r="B73" s="23"/>
      <c r="C73" s="24"/>
      <c r="D73" s="23"/>
      <c r="E73" s="24"/>
      <c r="F73" s="23"/>
      <c r="G73" s="24"/>
    </row>
    <row r="74" spans="1:7" x14ac:dyDescent="0.3">
      <c r="A74" s="24"/>
      <c r="B74" s="23"/>
      <c r="C74" s="24"/>
      <c r="D74" s="23"/>
      <c r="E74" s="24"/>
      <c r="F74" s="23"/>
      <c r="G74" s="24"/>
    </row>
    <row r="75" spans="1:7" x14ac:dyDescent="0.3">
      <c r="A75" s="24"/>
      <c r="B75" s="23"/>
      <c r="C75" s="24"/>
      <c r="D75" s="23"/>
      <c r="E75" s="24"/>
      <c r="F75" s="23"/>
      <c r="G75" s="24"/>
    </row>
    <row r="76" spans="1:7" x14ac:dyDescent="0.3">
      <c r="A76" s="24"/>
      <c r="B76" s="23"/>
      <c r="C76" s="24"/>
      <c r="D76" s="23"/>
      <c r="E76" s="24"/>
      <c r="F76" s="23"/>
      <c r="G76" s="24"/>
    </row>
    <row r="77" spans="1:7" x14ac:dyDescent="0.3">
      <c r="A77" s="24"/>
      <c r="B77" s="23"/>
      <c r="C77" s="24"/>
      <c r="D77" s="23"/>
      <c r="E77" s="24"/>
      <c r="F77" s="23"/>
      <c r="G77" s="24"/>
    </row>
    <row r="78" spans="1:7" x14ac:dyDescent="0.3">
      <c r="A78" s="24"/>
      <c r="B78" s="23"/>
      <c r="C78" s="24"/>
      <c r="D78" s="23"/>
      <c r="E78" s="24"/>
      <c r="F78" s="23"/>
      <c r="G78" s="24"/>
    </row>
    <row r="79" spans="1:7" x14ac:dyDescent="0.3">
      <c r="A79" s="24"/>
      <c r="B79" s="23"/>
      <c r="C79" s="24"/>
      <c r="D79" s="23"/>
      <c r="E79" s="24"/>
      <c r="F79" s="23"/>
      <c r="G79" s="24"/>
    </row>
    <row r="80" spans="1:7" x14ac:dyDescent="0.3">
      <c r="A80" s="24"/>
      <c r="B80" s="23"/>
      <c r="C80" s="24"/>
      <c r="D80" s="23"/>
      <c r="E80" s="24"/>
      <c r="F80" s="23"/>
      <c r="G80" s="24"/>
    </row>
    <row r="81" spans="1:7" x14ac:dyDescent="0.3">
      <c r="A81" s="24"/>
      <c r="B81" s="23"/>
      <c r="C81" s="24"/>
      <c r="D81" s="23"/>
      <c r="E81" s="24"/>
      <c r="F81" s="23"/>
      <c r="G81" s="24"/>
    </row>
    <row r="82" spans="1:7" x14ac:dyDescent="0.3">
      <c r="A82" s="24"/>
      <c r="B82" s="23"/>
      <c r="C82" s="24"/>
      <c r="D82" s="23"/>
      <c r="E82" s="24"/>
      <c r="F82" s="23"/>
      <c r="G82" s="24"/>
    </row>
    <row r="83" spans="1:7" x14ac:dyDescent="0.3">
      <c r="A83" s="24"/>
      <c r="B83" s="23"/>
      <c r="C83" s="24"/>
      <c r="D83" s="23"/>
      <c r="E83" s="24"/>
      <c r="F83" s="23"/>
      <c r="G83" s="24"/>
    </row>
    <row r="84" spans="1:7" x14ac:dyDescent="0.3">
      <c r="A84" s="24"/>
      <c r="B84" s="23"/>
      <c r="C84" s="24"/>
      <c r="D84" s="23"/>
      <c r="E84" s="24"/>
      <c r="F84" s="23"/>
      <c r="G84" s="24"/>
    </row>
    <row r="85" spans="1:7" x14ac:dyDescent="0.3">
      <c r="A85" s="24"/>
      <c r="B85" s="23"/>
      <c r="C85" s="24"/>
      <c r="D85" s="23"/>
      <c r="E85" s="24"/>
      <c r="F85" s="23"/>
      <c r="G85" s="24"/>
    </row>
    <row r="86" spans="1:7" x14ac:dyDescent="0.3">
      <c r="A86" s="24"/>
      <c r="B86" s="23"/>
      <c r="C86" s="24"/>
      <c r="D86" s="23"/>
      <c r="E86" s="24"/>
      <c r="F86" s="23"/>
      <c r="G86" s="24"/>
    </row>
  </sheetData>
  <sortState xmlns:xlrd2="http://schemas.microsoft.com/office/spreadsheetml/2017/richdata2" ref="BG3:BI50">
    <sortCondition ref="BG3:BG50"/>
  </sortState>
  <conditionalFormatting sqref="BM2:BM49">
    <cfRule type="cellIs" dxfId="10" priority="2" operator="greaterThan">
      <formula>0.2</formula>
    </cfRule>
  </conditionalFormatting>
  <conditionalFormatting sqref="BN2:BO49">
    <cfRule type="cellIs" dxfId="9" priority="1" operator="greaterThan">
      <formula>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8F79-EE92-4EF2-9991-263AFD9186C3}">
  <dimension ref="A1:T47"/>
  <sheetViews>
    <sheetView zoomScaleNormal="100" zoomScalePageLayoutView="73" workbookViewId="0">
      <selection activeCell="I12" sqref="I12"/>
    </sheetView>
  </sheetViews>
  <sheetFormatPr defaultRowHeight="15.6" x14ac:dyDescent="0.3"/>
  <cols>
    <col min="1" max="1" width="4.33203125" style="72" customWidth="1"/>
    <col min="2" max="9" width="8.6640625" style="70" customWidth="1"/>
    <col min="10" max="10" width="5.88671875" style="70" customWidth="1"/>
    <col min="11" max="11" width="6.44140625" style="67" customWidth="1"/>
    <col min="12" max="19" width="8.6640625" style="70" customWidth="1"/>
  </cols>
  <sheetData>
    <row r="1" spans="1:20" x14ac:dyDescent="0.3">
      <c r="B1" s="70" t="s">
        <v>122</v>
      </c>
      <c r="D1" s="70" t="s">
        <v>134</v>
      </c>
      <c r="E1" s="71">
        <v>1</v>
      </c>
      <c r="G1" s="133">
        <v>20210811</v>
      </c>
      <c r="H1" s="133"/>
      <c r="I1" s="70" t="s">
        <v>138</v>
      </c>
    </row>
    <row r="2" spans="1:20" x14ac:dyDescent="0.3">
      <c r="G2" s="133">
        <v>20210831</v>
      </c>
      <c r="H2" s="133"/>
      <c r="I2" s="70" t="s">
        <v>139</v>
      </c>
      <c r="L2" s="70" t="str">
        <f>B3</f>
        <v>Plate 1</v>
      </c>
      <c r="M2" s="70" t="str">
        <f ca="1">C3</f>
        <v>75-9208</v>
      </c>
    </row>
    <row r="3" spans="1:20" x14ac:dyDescent="0.3">
      <c r="B3" s="70" t="s">
        <v>123</v>
      </c>
      <c r="C3" s="70" t="str">
        <f ca="1">OFFSET(Key!$A2,0,$E$1)</f>
        <v>75-9208</v>
      </c>
      <c r="E3" s="132"/>
      <c r="F3" s="132"/>
      <c r="L3" s="70" t="s">
        <v>142</v>
      </c>
    </row>
    <row r="4" spans="1:20" x14ac:dyDescent="0.3">
      <c r="B4" s="72">
        <v>1</v>
      </c>
      <c r="C4" s="72">
        <v>2</v>
      </c>
      <c r="D4" s="72">
        <v>3</v>
      </c>
      <c r="E4" s="72">
        <v>4</v>
      </c>
      <c r="F4" s="72">
        <v>5</v>
      </c>
      <c r="G4" s="72">
        <v>6</v>
      </c>
      <c r="H4" s="72">
        <v>7</v>
      </c>
      <c r="I4" s="72">
        <v>8</v>
      </c>
      <c r="J4" s="72"/>
      <c r="L4" s="72">
        <v>1</v>
      </c>
      <c r="M4" s="72">
        <v>2</v>
      </c>
      <c r="N4" s="72">
        <v>3</v>
      </c>
      <c r="O4" s="72">
        <v>4</v>
      </c>
      <c r="P4" s="117">
        <v>5</v>
      </c>
      <c r="Q4" s="117">
        <v>6</v>
      </c>
      <c r="R4" s="117">
        <v>7</v>
      </c>
      <c r="S4" s="117">
        <v>8</v>
      </c>
    </row>
    <row r="5" spans="1:20" s="9" customFormat="1" ht="20.100000000000001" customHeight="1" x14ac:dyDescent="0.3">
      <c r="A5" s="93" t="s">
        <v>91</v>
      </c>
      <c r="B5" s="73" t="s">
        <v>141</v>
      </c>
      <c r="C5" s="77" t="str">
        <f ca="1">OFFSET(Key!$A5,0,$E$1)</f>
        <v>6-PPD</v>
      </c>
      <c r="D5" s="77" t="str">
        <f ca="1">OFFSET(Key!$A5,0,$E$1)</f>
        <v>6-PPD</v>
      </c>
      <c r="E5" s="77" t="str">
        <f ca="1">OFFSET(Key!$A5,0,$E$1)</f>
        <v>6-PPD</v>
      </c>
      <c r="F5" s="77" t="str">
        <f ca="1">OFFSET(Key!$A5,0,$E$1)</f>
        <v>6-PPD</v>
      </c>
      <c r="G5" s="77" t="str">
        <f ca="1">OFFSET(Key!$A5,0,$E$1)</f>
        <v>6-PPD</v>
      </c>
      <c r="H5" s="77" t="str">
        <f ca="1">OFFSET(Key!$A5,0,$E$1)</f>
        <v>6-PPD</v>
      </c>
      <c r="I5" s="77" t="str">
        <f ca="1">OFFSET(Key!$A5,0,$E$1)</f>
        <v>6-PPD</v>
      </c>
      <c r="J5" s="77">
        <v>1</v>
      </c>
      <c r="K5" s="68" t="s">
        <v>91</v>
      </c>
      <c r="L5" s="85" t="str">
        <f>Key!B23</f>
        <v>Control</v>
      </c>
      <c r="M5" s="77">
        <f ca="1">Key!C23</f>
        <v>0.03</v>
      </c>
      <c r="N5" s="77">
        <f ca="1">Key!D23</f>
        <v>0.1</v>
      </c>
      <c r="O5" s="77">
        <f ca="1">Key!E23</f>
        <v>0.3</v>
      </c>
      <c r="P5" s="77">
        <f ca="1">Key!F23</f>
        <v>1</v>
      </c>
      <c r="Q5" s="77">
        <f ca="1">Key!G23</f>
        <v>3</v>
      </c>
      <c r="R5" s="77">
        <f ca="1">Key!H23</f>
        <v>10</v>
      </c>
      <c r="S5" s="77">
        <f ca="1">Key!I23</f>
        <v>30</v>
      </c>
    </row>
    <row r="6" spans="1:20" s="9" customFormat="1" ht="20.100000000000001" customHeight="1" x14ac:dyDescent="0.3">
      <c r="A6" s="93" t="s">
        <v>93</v>
      </c>
      <c r="B6" s="73" t="s">
        <v>141</v>
      </c>
      <c r="C6" s="128" t="str">
        <f ca="1">OFFSET(Key!$A6,0,$E$1)</f>
        <v>6-PPD Quinone</v>
      </c>
      <c r="D6" s="128" t="str">
        <f ca="1">OFFSET(Key!$A6,0,$E$1)</f>
        <v>6-PPD Quinone</v>
      </c>
      <c r="E6" s="128" t="str">
        <f ca="1">OFFSET(Key!$A6,0,$E$1)</f>
        <v>6-PPD Quinone</v>
      </c>
      <c r="F6" s="128" t="str">
        <f ca="1">OFFSET(Key!$A6,0,$E$1)</f>
        <v>6-PPD Quinone</v>
      </c>
      <c r="G6" s="128" t="str">
        <f ca="1">OFFSET(Key!$A6,0,$E$1)</f>
        <v>6-PPD Quinone</v>
      </c>
      <c r="H6" s="128" t="str">
        <f ca="1">OFFSET(Key!$A6,0,$E$1)</f>
        <v>6-PPD Quinone</v>
      </c>
      <c r="I6" s="128" t="str">
        <f ca="1">OFFSET(Key!$A6,0,$E$1)</f>
        <v>6-PPD Quinone</v>
      </c>
      <c r="J6" s="74">
        <v>2</v>
      </c>
      <c r="K6" s="68" t="s">
        <v>93</v>
      </c>
      <c r="L6" s="85" t="str">
        <f>Key!B24</f>
        <v>Control</v>
      </c>
      <c r="M6" s="74">
        <f ca="1">Key!C24</f>
        <v>8.8812923118171475E-3</v>
      </c>
      <c r="N6" s="74">
        <f ca="1">Key!D24</f>
        <v>2.960430770605716E-2</v>
      </c>
      <c r="O6" s="74">
        <f ca="1">Key!E24</f>
        <v>8.8812923118171488E-2</v>
      </c>
      <c r="P6" s="74">
        <f ca="1">Key!F24</f>
        <v>0.29604307706057159</v>
      </c>
      <c r="Q6" s="74">
        <f ca="1">Key!G24</f>
        <v>0.88812923118171472</v>
      </c>
      <c r="R6" s="74">
        <f ca="1">Key!H24</f>
        <v>2.9604307706057158</v>
      </c>
      <c r="S6" s="74">
        <f ca="1">Key!I24</f>
        <v>8.8812923118171465</v>
      </c>
    </row>
    <row r="7" spans="1:20" s="9" customFormat="1" ht="20.100000000000001" customHeight="1" x14ac:dyDescent="0.3">
      <c r="A7" s="93" t="s">
        <v>94</v>
      </c>
      <c r="B7" s="73" t="s">
        <v>141</v>
      </c>
      <c r="C7" s="129" t="str">
        <f ca="1">OFFSET(Key!$A7,0,$E$1)</f>
        <v>5,5'-Diphenylhydantoin (4)</v>
      </c>
      <c r="D7" s="129" t="str">
        <f ca="1">OFFSET(Key!$A7,0,$E$1)</f>
        <v>5,5'-Diphenylhydantoin (4)</v>
      </c>
      <c r="E7" s="129" t="str">
        <f ca="1">OFFSET(Key!$A7,0,$E$1)</f>
        <v>5,5'-Diphenylhydantoin (4)</v>
      </c>
      <c r="F7" s="129" t="str">
        <f ca="1">OFFSET(Key!$A7,0,$E$1)</f>
        <v>5,5'-Diphenylhydantoin (4)</v>
      </c>
      <c r="G7" s="129" t="str">
        <f ca="1">OFFSET(Key!$A7,0,$E$1)</f>
        <v>5,5'-Diphenylhydantoin (4)</v>
      </c>
      <c r="H7" s="129" t="str">
        <f ca="1">OFFSET(Key!$A7,0,$E$1)</f>
        <v>5,5'-Diphenylhydantoin (4)</v>
      </c>
      <c r="I7" s="129" t="str">
        <f ca="1">OFFSET(Key!$A7,0,$E$1)</f>
        <v>5,5'-Diphenylhydantoin (4)</v>
      </c>
      <c r="J7" s="75">
        <v>3</v>
      </c>
      <c r="K7" s="68" t="s">
        <v>94</v>
      </c>
      <c r="L7" s="85" t="str">
        <f>Key!B25</f>
        <v>Control</v>
      </c>
      <c r="M7" s="75">
        <f ca="1">Key!C25</f>
        <v>1</v>
      </c>
      <c r="N7" s="75">
        <f ca="1">Key!D25</f>
        <v>3</v>
      </c>
      <c r="O7" s="75">
        <f ca="1">Key!E25</f>
        <v>10</v>
      </c>
      <c r="P7" s="113">
        <f ca="1">Key!F25</f>
        <v>30</v>
      </c>
      <c r="Q7" s="113">
        <f ca="1">Key!G25</f>
        <v>100</v>
      </c>
      <c r="R7" s="113">
        <f ca="1">Key!H25</f>
        <v>300</v>
      </c>
      <c r="S7" s="113">
        <f ca="1">Key!I25</f>
        <v>1000</v>
      </c>
    </row>
    <row r="8" spans="1:20" s="9" customFormat="1" ht="20.100000000000001" customHeight="1" x14ac:dyDescent="0.3">
      <c r="A8" s="93" t="s">
        <v>95</v>
      </c>
      <c r="B8" s="73" t="s">
        <v>119</v>
      </c>
      <c r="C8" s="130" t="str">
        <f ca="1">OFFSET(Key!$A8,0,$E$1)</f>
        <v>Caffeine (18)</v>
      </c>
      <c r="D8" s="130" t="str">
        <f ca="1">OFFSET(Key!$A8,0,$E$1)</f>
        <v>Caffeine (18)</v>
      </c>
      <c r="E8" s="130" t="str">
        <f ca="1">OFFSET(Key!$A8,0,$E$1)</f>
        <v>Caffeine (18)</v>
      </c>
      <c r="F8" s="130" t="str">
        <f ca="1">OFFSET(Key!$A8,0,$E$1)</f>
        <v>Caffeine (18)</v>
      </c>
      <c r="G8" s="130" t="str">
        <f ca="1">OFFSET(Key!$A8,0,$E$1)</f>
        <v>Caffeine (18)</v>
      </c>
      <c r="H8" s="130" t="str">
        <f ca="1">OFFSET(Key!$A8,0,$E$1)</f>
        <v>Caffeine (18)</v>
      </c>
      <c r="I8" s="130" t="str">
        <f ca="1">OFFSET(Key!$A8,0,$E$1)</f>
        <v>Caffeine (18)</v>
      </c>
      <c r="J8" s="78">
        <v>4</v>
      </c>
      <c r="K8" s="68" t="s">
        <v>95</v>
      </c>
      <c r="L8" s="83">
        <f>Key!B26</f>
        <v>1</v>
      </c>
      <c r="M8" s="78">
        <f ca="1">Key!C26</f>
        <v>0.1</v>
      </c>
      <c r="N8" s="78">
        <f ca="1">Key!D26</f>
        <v>0.3</v>
      </c>
      <c r="O8" s="78">
        <f ca="1">Key!E26</f>
        <v>1</v>
      </c>
      <c r="P8" s="114">
        <f ca="1">Key!F26</f>
        <v>3</v>
      </c>
      <c r="Q8" s="114">
        <f ca="1">Key!G26</f>
        <v>10</v>
      </c>
      <c r="R8" s="114">
        <f ca="1">Key!H26</f>
        <v>30</v>
      </c>
      <c r="S8" s="114">
        <f ca="1">Key!I26</f>
        <v>100</v>
      </c>
    </row>
    <row r="9" spans="1:20" s="9" customFormat="1" ht="20.100000000000001" customHeight="1" x14ac:dyDescent="0.3">
      <c r="A9" s="93" t="s">
        <v>96</v>
      </c>
      <c r="B9" s="73" t="s">
        <v>118</v>
      </c>
      <c r="C9" s="131" t="str">
        <f ca="1">OFFSET(Key!$A9,0,$E$1)</f>
        <v>Dexamethasone (17)</v>
      </c>
      <c r="D9" s="131" t="str">
        <f ca="1">OFFSET(Key!$A9,0,$E$1)</f>
        <v>Dexamethasone (17)</v>
      </c>
      <c r="E9" s="131" t="str">
        <f ca="1">OFFSET(Key!$A9,0,$E$1)</f>
        <v>Dexamethasone (17)</v>
      </c>
      <c r="F9" s="131" t="str">
        <f ca="1">OFFSET(Key!$A9,0,$E$1)</f>
        <v>Dexamethasone (17)</v>
      </c>
      <c r="G9" s="131" t="str">
        <f ca="1">OFFSET(Key!$A9,0,$E$1)</f>
        <v>Dexamethasone (17)</v>
      </c>
      <c r="H9" s="131" t="str">
        <f ca="1">OFFSET(Key!$A9,0,$E$1)</f>
        <v>Dexamethasone (17)</v>
      </c>
      <c r="I9" s="131" t="str">
        <f ca="1">OFFSET(Key!$A9,0,$E$1)</f>
        <v>Dexamethasone (17)</v>
      </c>
      <c r="J9" s="77">
        <v>5</v>
      </c>
      <c r="K9" s="68" t="s">
        <v>96</v>
      </c>
      <c r="L9" s="83">
        <f>Key!B27</f>
        <v>25</v>
      </c>
      <c r="M9" s="89">
        <f ca="1">Key!C27</f>
        <v>0.1</v>
      </c>
      <c r="N9" s="89">
        <f ca="1">Key!D27</f>
        <v>0.3</v>
      </c>
      <c r="O9" s="89">
        <f ca="1">Key!E27</f>
        <v>1</v>
      </c>
      <c r="P9" s="115">
        <f ca="1">Key!F27</f>
        <v>3</v>
      </c>
      <c r="Q9" s="115">
        <f ca="1">Key!G27</f>
        <v>10</v>
      </c>
      <c r="R9" s="115">
        <f ca="1">Key!H27</f>
        <v>30</v>
      </c>
      <c r="S9" s="115">
        <f ca="1">Key!I27</f>
        <v>100</v>
      </c>
    </row>
    <row r="10" spans="1:20" s="9" customFormat="1" ht="20.100000000000001" customHeight="1" x14ac:dyDescent="0.3">
      <c r="A10" s="93" t="s">
        <v>97</v>
      </c>
      <c r="B10" s="73" t="s">
        <v>120</v>
      </c>
      <c r="C10" s="128" t="str">
        <f ca="1">OFFSET(Key!$A10,0,$E$1)</f>
        <v>Maneb (38)</v>
      </c>
      <c r="D10" s="128" t="str">
        <f ca="1">OFFSET(Key!$A10,0,$E$1)</f>
        <v>Maneb (38)</v>
      </c>
      <c r="E10" s="128" t="str">
        <f ca="1">OFFSET(Key!$A10,0,$E$1)</f>
        <v>Maneb (38)</v>
      </c>
      <c r="F10" s="128" t="str">
        <f ca="1">OFFSET(Key!$A10,0,$E$1)</f>
        <v>Maneb (38)</v>
      </c>
      <c r="G10" s="128" t="str">
        <f ca="1">OFFSET(Key!$A10,0,$E$1)</f>
        <v>Maneb (38)</v>
      </c>
      <c r="H10" s="128" t="str">
        <f ca="1">OFFSET(Key!$A10,0,$E$1)</f>
        <v>Maneb (38)</v>
      </c>
      <c r="I10" s="128" t="str">
        <f ca="1">OFFSET(Key!$A10,0,$E$1)</f>
        <v>Maneb (38)</v>
      </c>
      <c r="J10" s="74">
        <v>6</v>
      </c>
      <c r="K10" s="68" t="s">
        <v>97</v>
      </c>
      <c r="L10" s="85">
        <f>Key!B28</f>
        <v>0</v>
      </c>
      <c r="M10" s="86">
        <f ca="1">Key!C28</f>
        <v>9.9999999999999985E-3</v>
      </c>
      <c r="N10" s="86">
        <f ca="1">Key!D28</f>
        <v>0.03</v>
      </c>
      <c r="O10" s="86">
        <f ca="1">Key!E28</f>
        <v>0.1</v>
      </c>
      <c r="P10" s="116">
        <f ca="1">Key!F28</f>
        <v>0.3</v>
      </c>
      <c r="Q10" s="116">
        <f ca="1">Key!G28</f>
        <v>1</v>
      </c>
      <c r="R10" s="116">
        <f ca="1">Key!H28</f>
        <v>3</v>
      </c>
      <c r="S10" s="116">
        <f ca="1">Key!I28</f>
        <v>10</v>
      </c>
    </row>
    <row r="11" spans="1:20" x14ac:dyDescent="0.3">
      <c r="B11" s="79"/>
      <c r="C11" s="80"/>
      <c r="D11" s="81"/>
      <c r="E11" s="81"/>
      <c r="F11" s="81"/>
      <c r="G11" s="81"/>
      <c r="H11" s="81"/>
      <c r="I11" s="81"/>
      <c r="J11" s="81"/>
      <c r="K11" s="69"/>
      <c r="L11" s="91"/>
      <c r="M11" s="91"/>
      <c r="N11" s="91"/>
      <c r="O11" s="91"/>
      <c r="P11" s="91"/>
      <c r="Q11" s="91"/>
      <c r="R11" s="91"/>
      <c r="S11" s="91"/>
      <c r="T11" s="26"/>
    </row>
    <row r="12" spans="1:20" x14ac:dyDescent="0.3">
      <c r="A12" s="93"/>
      <c r="B12" s="82"/>
      <c r="L12" s="70" t="str">
        <f>B13</f>
        <v>Plate 2</v>
      </c>
      <c r="M12" s="70" t="str">
        <f ca="1">C13</f>
        <v>75-9209</v>
      </c>
      <c r="N12" s="92"/>
      <c r="O12" s="92"/>
      <c r="P12" s="92"/>
      <c r="Q12" s="92"/>
      <c r="R12" s="92"/>
      <c r="S12" s="92"/>
    </row>
    <row r="13" spans="1:20" x14ac:dyDescent="0.3">
      <c r="B13" s="70" t="s">
        <v>124</v>
      </c>
      <c r="C13" s="70" t="str">
        <f ca="1">OFFSET(Key!$A3,0,$E$1)</f>
        <v>75-9209</v>
      </c>
      <c r="E13" s="132"/>
      <c r="F13" s="132"/>
      <c r="L13" s="70" t="s">
        <v>142</v>
      </c>
    </row>
    <row r="14" spans="1:20" x14ac:dyDescent="0.3">
      <c r="B14" s="72">
        <v>1</v>
      </c>
      <c r="C14" s="72">
        <v>2</v>
      </c>
      <c r="D14" s="72">
        <v>3</v>
      </c>
      <c r="E14" s="72">
        <v>4</v>
      </c>
      <c r="F14" s="72">
        <v>5</v>
      </c>
      <c r="G14" s="72">
        <v>6</v>
      </c>
      <c r="H14" s="72">
        <v>7</v>
      </c>
      <c r="I14" s="72">
        <v>8</v>
      </c>
      <c r="J14" s="72"/>
      <c r="L14" s="72">
        <v>1</v>
      </c>
      <c r="M14" s="72">
        <v>2</v>
      </c>
      <c r="N14" s="72">
        <v>3</v>
      </c>
      <c r="O14" s="72">
        <v>4</v>
      </c>
      <c r="P14" s="72">
        <v>5</v>
      </c>
      <c r="Q14" s="72">
        <v>6</v>
      </c>
      <c r="R14" s="72">
        <v>7</v>
      </c>
      <c r="S14" s="72">
        <v>8</v>
      </c>
    </row>
    <row r="15" spans="1:20" s="9" customFormat="1" ht="20.100000000000001" customHeight="1" x14ac:dyDescent="0.3">
      <c r="A15" s="93" t="s">
        <v>91</v>
      </c>
      <c r="B15" s="73" t="str">
        <f t="shared" ref="B15" si="0">B5</f>
        <v>DMSO</v>
      </c>
      <c r="C15" s="128" t="str">
        <f ca="1">C6</f>
        <v>6-PPD Quinone</v>
      </c>
      <c r="D15" s="128" t="str">
        <f t="shared" ref="C15:J16" ca="1" si="1">D6</f>
        <v>6-PPD Quinone</v>
      </c>
      <c r="E15" s="128" t="str">
        <f t="shared" ca="1" si="1"/>
        <v>6-PPD Quinone</v>
      </c>
      <c r="F15" s="128" t="str">
        <f t="shared" ca="1" si="1"/>
        <v>6-PPD Quinone</v>
      </c>
      <c r="G15" s="128" t="str">
        <f t="shared" ca="1" si="1"/>
        <v>6-PPD Quinone</v>
      </c>
      <c r="H15" s="128" t="str">
        <f t="shared" ca="1" si="1"/>
        <v>6-PPD Quinone</v>
      </c>
      <c r="I15" s="128" t="str">
        <f t="shared" ca="1" si="1"/>
        <v>6-PPD Quinone</v>
      </c>
      <c r="J15" s="74">
        <f t="shared" si="1"/>
        <v>2</v>
      </c>
      <c r="K15" s="68" t="s">
        <v>91</v>
      </c>
      <c r="L15" s="85" t="str">
        <f t="shared" ref="L15:L20" si="2">L5</f>
        <v>Control</v>
      </c>
      <c r="M15" s="74">
        <f t="shared" ref="M15:S15" ca="1" si="3">M6</f>
        <v>8.8812923118171475E-3</v>
      </c>
      <c r="N15" s="74">
        <f t="shared" ca="1" si="3"/>
        <v>2.960430770605716E-2</v>
      </c>
      <c r="O15" s="74">
        <f t="shared" ca="1" si="3"/>
        <v>8.8812923118171488E-2</v>
      </c>
      <c r="P15" s="74">
        <f t="shared" ca="1" si="3"/>
        <v>0.29604307706057159</v>
      </c>
      <c r="Q15" s="74">
        <f t="shared" ca="1" si="3"/>
        <v>0.88812923118171472</v>
      </c>
      <c r="R15" s="74">
        <f t="shared" ca="1" si="3"/>
        <v>2.9604307706057158</v>
      </c>
      <c r="S15" s="74">
        <f t="shared" ca="1" si="3"/>
        <v>8.8812923118171465</v>
      </c>
    </row>
    <row r="16" spans="1:20" s="9" customFormat="1" ht="20.100000000000001" customHeight="1" x14ac:dyDescent="0.3">
      <c r="A16" s="93" t="s">
        <v>93</v>
      </c>
      <c r="B16" s="73" t="str">
        <f t="shared" ref="B16" si="4">B6</f>
        <v>DMSO</v>
      </c>
      <c r="C16" s="129" t="str">
        <f t="shared" ca="1" si="1"/>
        <v>5,5'-Diphenylhydantoin (4)</v>
      </c>
      <c r="D16" s="129" t="str">
        <f t="shared" ca="1" si="1"/>
        <v>5,5'-Diphenylhydantoin (4)</v>
      </c>
      <c r="E16" s="129" t="str">
        <f t="shared" ca="1" si="1"/>
        <v>5,5'-Diphenylhydantoin (4)</v>
      </c>
      <c r="F16" s="129" t="str">
        <f t="shared" ca="1" si="1"/>
        <v>5,5'-Diphenylhydantoin (4)</v>
      </c>
      <c r="G16" s="129" t="str">
        <f t="shared" ca="1" si="1"/>
        <v>5,5'-Diphenylhydantoin (4)</v>
      </c>
      <c r="H16" s="129" t="str">
        <f t="shared" ca="1" si="1"/>
        <v>5,5'-Diphenylhydantoin (4)</v>
      </c>
      <c r="I16" s="129" t="str">
        <f t="shared" ca="1" si="1"/>
        <v>5,5'-Diphenylhydantoin (4)</v>
      </c>
      <c r="J16" s="75">
        <f t="shared" si="1"/>
        <v>3</v>
      </c>
      <c r="K16" s="68" t="s">
        <v>93</v>
      </c>
      <c r="L16" s="85" t="str">
        <f t="shared" si="2"/>
        <v>Control</v>
      </c>
      <c r="M16" s="75">
        <f t="shared" ref="M16:S16" ca="1" si="5">M7</f>
        <v>1</v>
      </c>
      <c r="N16" s="75">
        <f t="shared" ca="1" si="5"/>
        <v>3</v>
      </c>
      <c r="O16" s="75">
        <f t="shared" ca="1" si="5"/>
        <v>10</v>
      </c>
      <c r="P16" s="113">
        <f t="shared" ca="1" si="5"/>
        <v>30</v>
      </c>
      <c r="Q16" s="113">
        <f t="shared" ca="1" si="5"/>
        <v>100</v>
      </c>
      <c r="R16" s="113">
        <f t="shared" ca="1" si="5"/>
        <v>300</v>
      </c>
      <c r="S16" s="113">
        <f t="shared" ca="1" si="5"/>
        <v>1000</v>
      </c>
    </row>
    <row r="17" spans="1:19" s="9" customFormat="1" ht="20.100000000000001" customHeight="1" x14ac:dyDescent="0.3">
      <c r="A17" s="93" t="s">
        <v>94</v>
      </c>
      <c r="B17" s="73" t="str">
        <f t="shared" ref="B17" si="6">B7</f>
        <v>DMSO</v>
      </c>
      <c r="C17" s="77" t="str">
        <f t="shared" ref="C17:J17" ca="1" si="7">C5</f>
        <v>6-PPD</v>
      </c>
      <c r="D17" s="77" t="str">
        <f t="shared" ca="1" si="7"/>
        <v>6-PPD</v>
      </c>
      <c r="E17" s="77" t="str">
        <f t="shared" ca="1" si="7"/>
        <v>6-PPD</v>
      </c>
      <c r="F17" s="77" t="str">
        <f t="shared" ca="1" si="7"/>
        <v>6-PPD</v>
      </c>
      <c r="G17" s="77" t="str">
        <f t="shared" ca="1" si="7"/>
        <v>6-PPD</v>
      </c>
      <c r="H17" s="77" t="str">
        <f t="shared" ca="1" si="7"/>
        <v>6-PPD</v>
      </c>
      <c r="I17" s="77" t="str">
        <f t="shared" ca="1" si="7"/>
        <v>6-PPD</v>
      </c>
      <c r="J17" s="77">
        <f t="shared" si="7"/>
        <v>1</v>
      </c>
      <c r="K17" s="68" t="s">
        <v>94</v>
      </c>
      <c r="L17" s="85" t="str">
        <f t="shared" si="2"/>
        <v>Control</v>
      </c>
      <c r="M17" s="77">
        <f t="shared" ref="M17:S17" ca="1" si="8">M5</f>
        <v>0.03</v>
      </c>
      <c r="N17" s="77">
        <f t="shared" ca="1" si="8"/>
        <v>0.1</v>
      </c>
      <c r="O17" s="77">
        <f t="shared" ca="1" si="8"/>
        <v>0.3</v>
      </c>
      <c r="P17" s="115">
        <f t="shared" ca="1" si="8"/>
        <v>1</v>
      </c>
      <c r="Q17" s="115">
        <f t="shared" ca="1" si="8"/>
        <v>3</v>
      </c>
      <c r="R17" s="115">
        <f t="shared" ca="1" si="8"/>
        <v>10</v>
      </c>
      <c r="S17" s="115">
        <f t="shared" ca="1" si="8"/>
        <v>30</v>
      </c>
    </row>
    <row r="18" spans="1:19" s="9" customFormat="1" ht="20.100000000000001" customHeight="1" x14ac:dyDescent="0.3">
      <c r="A18" s="93" t="s">
        <v>95</v>
      </c>
      <c r="B18" s="73" t="str">
        <f t="shared" ref="B18" si="9">B8</f>
        <v>PICRO</v>
      </c>
      <c r="C18" s="131" t="str">
        <f t="shared" ref="C18:J19" ca="1" si="10">C9</f>
        <v>Dexamethasone (17)</v>
      </c>
      <c r="D18" s="131" t="str">
        <f t="shared" ca="1" si="10"/>
        <v>Dexamethasone (17)</v>
      </c>
      <c r="E18" s="131" t="str">
        <f t="shared" ca="1" si="10"/>
        <v>Dexamethasone (17)</v>
      </c>
      <c r="F18" s="131" t="str">
        <f t="shared" ca="1" si="10"/>
        <v>Dexamethasone (17)</v>
      </c>
      <c r="G18" s="131" t="str">
        <f t="shared" ca="1" si="10"/>
        <v>Dexamethasone (17)</v>
      </c>
      <c r="H18" s="131" t="str">
        <f t="shared" ca="1" si="10"/>
        <v>Dexamethasone (17)</v>
      </c>
      <c r="I18" s="131" t="str">
        <f t="shared" ca="1" si="10"/>
        <v>Dexamethasone (17)</v>
      </c>
      <c r="J18" s="77">
        <f t="shared" si="10"/>
        <v>5</v>
      </c>
      <c r="K18" s="68" t="s">
        <v>95</v>
      </c>
      <c r="L18" s="83">
        <f t="shared" si="2"/>
        <v>1</v>
      </c>
      <c r="M18" s="89">
        <f t="shared" ref="M18:S18" ca="1" si="11">M9</f>
        <v>0.1</v>
      </c>
      <c r="N18" s="89">
        <f t="shared" ca="1" si="11"/>
        <v>0.3</v>
      </c>
      <c r="O18" s="89">
        <f t="shared" ca="1" si="11"/>
        <v>1</v>
      </c>
      <c r="P18" s="115">
        <f t="shared" ca="1" si="11"/>
        <v>3</v>
      </c>
      <c r="Q18" s="115">
        <f t="shared" ca="1" si="11"/>
        <v>10</v>
      </c>
      <c r="R18" s="115">
        <f t="shared" ca="1" si="11"/>
        <v>30</v>
      </c>
      <c r="S18" s="115">
        <f t="shared" ca="1" si="11"/>
        <v>100</v>
      </c>
    </row>
    <row r="19" spans="1:19" s="9" customFormat="1" ht="20.100000000000001" customHeight="1" x14ac:dyDescent="0.3">
      <c r="A19" s="93" t="s">
        <v>96</v>
      </c>
      <c r="B19" s="73" t="str">
        <f t="shared" ref="B19" si="12">B9</f>
        <v>TTX</v>
      </c>
      <c r="C19" s="128" t="str">
        <f t="shared" ca="1" si="10"/>
        <v>Maneb (38)</v>
      </c>
      <c r="D19" s="128" t="str">
        <f t="shared" ca="1" si="10"/>
        <v>Maneb (38)</v>
      </c>
      <c r="E19" s="128" t="str">
        <f t="shared" ca="1" si="10"/>
        <v>Maneb (38)</v>
      </c>
      <c r="F19" s="128" t="str">
        <f t="shared" ca="1" si="10"/>
        <v>Maneb (38)</v>
      </c>
      <c r="G19" s="128" t="str">
        <f t="shared" ca="1" si="10"/>
        <v>Maneb (38)</v>
      </c>
      <c r="H19" s="128" t="str">
        <f t="shared" ca="1" si="10"/>
        <v>Maneb (38)</v>
      </c>
      <c r="I19" s="128" t="str">
        <f t="shared" ca="1" si="10"/>
        <v>Maneb (38)</v>
      </c>
      <c r="J19" s="74">
        <f t="shared" si="10"/>
        <v>6</v>
      </c>
      <c r="K19" s="68" t="s">
        <v>96</v>
      </c>
      <c r="L19" s="85">
        <f t="shared" si="2"/>
        <v>25</v>
      </c>
      <c r="M19" s="86">
        <f t="shared" ref="M19:S19" ca="1" si="13">M10</f>
        <v>9.9999999999999985E-3</v>
      </c>
      <c r="N19" s="86">
        <f t="shared" ca="1" si="13"/>
        <v>0.03</v>
      </c>
      <c r="O19" s="86">
        <f t="shared" ca="1" si="13"/>
        <v>0.1</v>
      </c>
      <c r="P19" s="116">
        <f t="shared" ca="1" si="13"/>
        <v>0.3</v>
      </c>
      <c r="Q19" s="116">
        <f t="shared" ca="1" si="13"/>
        <v>1</v>
      </c>
      <c r="R19" s="116">
        <f t="shared" ca="1" si="13"/>
        <v>3</v>
      </c>
      <c r="S19" s="116">
        <f t="shared" ca="1" si="13"/>
        <v>10</v>
      </c>
    </row>
    <row r="20" spans="1:19" s="9" customFormat="1" ht="20.100000000000001" customHeight="1" x14ac:dyDescent="0.3">
      <c r="A20" s="93" t="s">
        <v>97</v>
      </c>
      <c r="B20" s="73" t="str">
        <f t="shared" ref="B20" si="14">B10</f>
        <v>Media</v>
      </c>
      <c r="C20" s="130" t="str">
        <f t="shared" ref="C20:J20" ca="1" si="15">C8</f>
        <v>Caffeine (18)</v>
      </c>
      <c r="D20" s="130" t="str">
        <f t="shared" ca="1" si="15"/>
        <v>Caffeine (18)</v>
      </c>
      <c r="E20" s="130" t="str">
        <f t="shared" ca="1" si="15"/>
        <v>Caffeine (18)</v>
      </c>
      <c r="F20" s="130" t="str">
        <f t="shared" ca="1" si="15"/>
        <v>Caffeine (18)</v>
      </c>
      <c r="G20" s="130" t="str">
        <f t="shared" ca="1" si="15"/>
        <v>Caffeine (18)</v>
      </c>
      <c r="H20" s="130" t="str">
        <f t="shared" ca="1" si="15"/>
        <v>Caffeine (18)</v>
      </c>
      <c r="I20" s="130" t="str">
        <f t="shared" ca="1" si="15"/>
        <v>Caffeine (18)</v>
      </c>
      <c r="J20" s="78">
        <f t="shared" si="15"/>
        <v>4</v>
      </c>
      <c r="K20" s="68" t="s">
        <v>97</v>
      </c>
      <c r="L20" s="83">
        <f t="shared" si="2"/>
        <v>0</v>
      </c>
      <c r="M20" s="78">
        <f t="shared" ref="M20:S20" ca="1" si="16">M8</f>
        <v>0.1</v>
      </c>
      <c r="N20" s="78">
        <f t="shared" ca="1" si="16"/>
        <v>0.3</v>
      </c>
      <c r="O20" s="78">
        <f t="shared" ca="1" si="16"/>
        <v>1</v>
      </c>
      <c r="P20" s="114">
        <f t="shared" ca="1" si="16"/>
        <v>3</v>
      </c>
      <c r="Q20" s="114">
        <f t="shared" ca="1" si="16"/>
        <v>10</v>
      </c>
      <c r="R20" s="114">
        <f t="shared" ca="1" si="16"/>
        <v>30</v>
      </c>
      <c r="S20" s="114">
        <f t="shared" ca="1" si="16"/>
        <v>100</v>
      </c>
    </row>
    <row r="21" spans="1:19" x14ac:dyDescent="0.3">
      <c r="B21" s="79"/>
      <c r="C21" s="80"/>
      <c r="D21" s="81"/>
      <c r="E21" s="81"/>
      <c r="F21" s="81"/>
      <c r="G21" s="81"/>
      <c r="H21" s="81"/>
      <c r="I21" s="81"/>
      <c r="J21" s="81"/>
      <c r="K21" s="69"/>
      <c r="L21" s="92"/>
      <c r="M21" s="92"/>
      <c r="N21" s="92"/>
      <c r="O21" s="92"/>
      <c r="P21" s="92"/>
      <c r="Q21" s="92"/>
      <c r="R21" s="92"/>
      <c r="S21" s="92"/>
    </row>
    <row r="22" spans="1:19" x14ac:dyDescent="0.3">
      <c r="L22" s="70" t="str">
        <f>B23</f>
        <v>Plate 3</v>
      </c>
      <c r="M22" s="70" t="str">
        <f ca="1">C23</f>
        <v>75-9210</v>
      </c>
      <c r="N22" s="92"/>
      <c r="O22" s="92"/>
      <c r="P22" s="92"/>
      <c r="Q22" s="92"/>
      <c r="R22" s="92"/>
      <c r="S22" s="92"/>
    </row>
    <row r="23" spans="1:19" x14ac:dyDescent="0.3">
      <c r="B23" s="70" t="s">
        <v>125</v>
      </c>
      <c r="C23" s="70" t="str">
        <f ca="1">OFFSET(Key!$A4,0,$E$1)</f>
        <v>75-9210</v>
      </c>
      <c r="E23" s="132"/>
      <c r="F23" s="132"/>
      <c r="L23" s="70" t="s">
        <v>142</v>
      </c>
    </row>
    <row r="24" spans="1:19" x14ac:dyDescent="0.3">
      <c r="B24" s="72">
        <v>1</v>
      </c>
      <c r="C24" s="72">
        <v>2</v>
      </c>
      <c r="D24" s="72">
        <v>3</v>
      </c>
      <c r="E24" s="72">
        <v>4</v>
      </c>
      <c r="F24" s="72">
        <v>5</v>
      </c>
      <c r="G24" s="72">
        <v>6</v>
      </c>
      <c r="H24" s="72">
        <v>7</v>
      </c>
      <c r="I24" s="72">
        <v>8</v>
      </c>
      <c r="J24" s="72"/>
      <c r="L24" s="72">
        <v>1</v>
      </c>
      <c r="M24" s="72">
        <v>2</v>
      </c>
      <c r="N24" s="72">
        <v>3</v>
      </c>
      <c r="O24" s="72">
        <v>4</v>
      </c>
      <c r="P24" s="72">
        <v>5</v>
      </c>
      <c r="Q24" s="72">
        <v>6</v>
      </c>
      <c r="R24" s="72">
        <v>7</v>
      </c>
      <c r="S24" s="72">
        <v>8</v>
      </c>
    </row>
    <row r="25" spans="1:19" s="9" customFormat="1" ht="20.100000000000001" customHeight="1" x14ac:dyDescent="0.3">
      <c r="A25" s="93" t="s">
        <v>91</v>
      </c>
      <c r="B25" s="73" t="str">
        <f t="shared" ref="B25" si="17">B5</f>
        <v>DMSO</v>
      </c>
      <c r="C25" s="129" t="str">
        <f t="shared" ref="C25:J25" ca="1" si="18">C7</f>
        <v>5,5'-Diphenylhydantoin (4)</v>
      </c>
      <c r="D25" s="129" t="str">
        <f t="shared" ca="1" si="18"/>
        <v>5,5'-Diphenylhydantoin (4)</v>
      </c>
      <c r="E25" s="129" t="str">
        <f t="shared" ca="1" si="18"/>
        <v>5,5'-Diphenylhydantoin (4)</v>
      </c>
      <c r="F25" s="129" t="str">
        <f t="shared" ca="1" si="18"/>
        <v>5,5'-Diphenylhydantoin (4)</v>
      </c>
      <c r="G25" s="129" t="str">
        <f t="shared" ca="1" si="18"/>
        <v>5,5'-Diphenylhydantoin (4)</v>
      </c>
      <c r="H25" s="129" t="str">
        <f t="shared" ca="1" si="18"/>
        <v>5,5'-Diphenylhydantoin (4)</v>
      </c>
      <c r="I25" s="129" t="str">
        <f t="shared" ca="1" si="18"/>
        <v>5,5'-Diphenylhydantoin (4)</v>
      </c>
      <c r="J25" s="75">
        <f t="shared" si="18"/>
        <v>3</v>
      </c>
      <c r="K25" s="68" t="s">
        <v>91</v>
      </c>
      <c r="L25" s="85" t="str">
        <f t="shared" ref="L25:L30" si="19">L5</f>
        <v>Control</v>
      </c>
      <c r="M25" s="75">
        <f t="shared" ref="M25:S25" ca="1" si="20">M7</f>
        <v>1</v>
      </c>
      <c r="N25" s="75">
        <f t="shared" ca="1" si="20"/>
        <v>3</v>
      </c>
      <c r="O25" s="75">
        <f t="shared" ca="1" si="20"/>
        <v>10</v>
      </c>
      <c r="P25" s="113">
        <f t="shared" ca="1" si="20"/>
        <v>30</v>
      </c>
      <c r="Q25" s="113">
        <f t="shared" ca="1" si="20"/>
        <v>100</v>
      </c>
      <c r="R25" s="113">
        <f t="shared" ca="1" si="20"/>
        <v>300</v>
      </c>
      <c r="S25" s="113">
        <f t="shared" ca="1" si="20"/>
        <v>1000</v>
      </c>
    </row>
    <row r="26" spans="1:19" s="9" customFormat="1" ht="20.100000000000001" customHeight="1" x14ac:dyDescent="0.3">
      <c r="A26" s="93" t="s">
        <v>93</v>
      </c>
      <c r="B26" s="73" t="str">
        <f t="shared" ref="B26" si="21">B6</f>
        <v>DMSO</v>
      </c>
      <c r="C26" s="77" t="str">
        <f t="shared" ref="C26:J27" ca="1" si="22">C5</f>
        <v>6-PPD</v>
      </c>
      <c r="D26" s="77" t="str">
        <f t="shared" ca="1" si="22"/>
        <v>6-PPD</v>
      </c>
      <c r="E26" s="77" t="str">
        <f t="shared" ca="1" si="22"/>
        <v>6-PPD</v>
      </c>
      <c r="F26" s="77" t="str">
        <f t="shared" ca="1" si="22"/>
        <v>6-PPD</v>
      </c>
      <c r="G26" s="77" t="str">
        <f t="shared" ca="1" si="22"/>
        <v>6-PPD</v>
      </c>
      <c r="H26" s="77" t="str">
        <f t="shared" ca="1" si="22"/>
        <v>6-PPD</v>
      </c>
      <c r="I26" s="77" t="str">
        <f t="shared" ca="1" si="22"/>
        <v>6-PPD</v>
      </c>
      <c r="J26" s="77">
        <f t="shared" si="22"/>
        <v>1</v>
      </c>
      <c r="K26" s="68" t="s">
        <v>93</v>
      </c>
      <c r="L26" s="85" t="str">
        <f t="shared" si="19"/>
        <v>Control</v>
      </c>
      <c r="M26" s="77">
        <f t="shared" ref="M26:S26" ca="1" si="23">M5</f>
        <v>0.03</v>
      </c>
      <c r="N26" s="77">
        <f t="shared" ca="1" si="23"/>
        <v>0.1</v>
      </c>
      <c r="O26" s="77">
        <f t="shared" ca="1" si="23"/>
        <v>0.3</v>
      </c>
      <c r="P26" s="77">
        <f t="shared" ca="1" si="23"/>
        <v>1</v>
      </c>
      <c r="Q26" s="77">
        <f t="shared" ca="1" si="23"/>
        <v>3</v>
      </c>
      <c r="R26" s="77">
        <f t="shared" ca="1" si="23"/>
        <v>10</v>
      </c>
      <c r="S26" s="77">
        <f t="shared" ca="1" si="23"/>
        <v>30</v>
      </c>
    </row>
    <row r="27" spans="1:19" s="9" customFormat="1" ht="20.100000000000001" customHeight="1" x14ac:dyDescent="0.3">
      <c r="A27" s="93" t="s">
        <v>94</v>
      </c>
      <c r="B27" s="73" t="str">
        <f t="shared" ref="B27" si="24">B7</f>
        <v>DMSO</v>
      </c>
      <c r="C27" s="128" t="str">
        <f t="shared" ca="1" si="22"/>
        <v>6-PPD Quinone</v>
      </c>
      <c r="D27" s="128" t="str">
        <f t="shared" ca="1" si="22"/>
        <v>6-PPD Quinone</v>
      </c>
      <c r="E27" s="128" t="str">
        <f t="shared" ca="1" si="22"/>
        <v>6-PPD Quinone</v>
      </c>
      <c r="F27" s="128" t="str">
        <f t="shared" ca="1" si="22"/>
        <v>6-PPD Quinone</v>
      </c>
      <c r="G27" s="128" t="str">
        <f t="shared" ca="1" si="22"/>
        <v>6-PPD Quinone</v>
      </c>
      <c r="H27" s="128" t="str">
        <f t="shared" ca="1" si="22"/>
        <v>6-PPD Quinone</v>
      </c>
      <c r="I27" s="128" t="str">
        <f t="shared" ca="1" si="22"/>
        <v>6-PPD Quinone</v>
      </c>
      <c r="J27" s="74">
        <f t="shared" si="22"/>
        <v>2</v>
      </c>
      <c r="K27" s="68" t="s">
        <v>94</v>
      </c>
      <c r="L27" s="85" t="str">
        <f t="shared" si="19"/>
        <v>Control</v>
      </c>
      <c r="M27" s="74">
        <f t="shared" ref="M27:S27" ca="1" si="25">M6</f>
        <v>8.8812923118171475E-3</v>
      </c>
      <c r="N27" s="74">
        <f t="shared" ca="1" si="25"/>
        <v>2.960430770605716E-2</v>
      </c>
      <c r="O27" s="74">
        <f t="shared" ca="1" si="25"/>
        <v>8.8812923118171488E-2</v>
      </c>
      <c r="P27" s="74">
        <f t="shared" ca="1" si="25"/>
        <v>0.29604307706057159</v>
      </c>
      <c r="Q27" s="74">
        <f t="shared" ca="1" si="25"/>
        <v>0.88812923118171472</v>
      </c>
      <c r="R27" s="74">
        <f t="shared" ca="1" si="25"/>
        <v>2.9604307706057158</v>
      </c>
      <c r="S27" s="74">
        <f t="shared" ca="1" si="25"/>
        <v>8.8812923118171465</v>
      </c>
    </row>
    <row r="28" spans="1:19" s="9" customFormat="1" ht="20.100000000000001" customHeight="1" x14ac:dyDescent="0.3">
      <c r="A28" s="93" t="s">
        <v>95</v>
      </c>
      <c r="B28" s="73" t="str">
        <f t="shared" ref="B28" si="26">B8</f>
        <v>PICRO</v>
      </c>
      <c r="C28" s="128" t="str">
        <f t="shared" ref="C28:J28" ca="1" si="27">C10</f>
        <v>Maneb (38)</v>
      </c>
      <c r="D28" s="128" t="str">
        <f t="shared" ca="1" si="27"/>
        <v>Maneb (38)</v>
      </c>
      <c r="E28" s="128" t="str">
        <f t="shared" ca="1" si="27"/>
        <v>Maneb (38)</v>
      </c>
      <c r="F28" s="128" t="str">
        <f t="shared" ca="1" si="27"/>
        <v>Maneb (38)</v>
      </c>
      <c r="G28" s="128" t="str">
        <f t="shared" ca="1" si="27"/>
        <v>Maneb (38)</v>
      </c>
      <c r="H28" s="128" t="str">
        <f t="shared" ca="1" si="27"/>
        <v>Maneb (38)</v>
      </c>
      <c r="I28" s="128" t="str">
        <f t="shared" ca="1" si="27"/>
        <v>Maneb (38)</v>
      </c>
      <c r="J28" s="74">
        <f t="shared" si="27"/>
        <v>6</v>
      </c>
      <c r="K28" s="68" t="s">
        <v>95</v>
      </c>
      <c r="L28" s="85">
        <f t="shared" si="19"/>
        <v>1</v>
      </c>
      <c r="M28" s="86">
        <f t="shared" ref="M28:S28" ca="1" si="28">M10</f>
        <v>9.9999999999999985E-3</v>
      </c>
      <c r="N28" s="86">
        <f t="shared" ca="1" si="28"/>
        <v>0.03</v>
      </c>
      <c r="O28" s="86">
        <f t="shared" ca="1" si="28"/>
        <v>0.1</v>
      </c>
      <c r="P28" s="116">
        <f t="shared" ca="1" si="28"/>
        <v>0.3</v>
      </c>
      <c r="Q28" s="116">
        <f t="shared" ca="1" si="28"/>
        <v>1</v>
      </c>
      <c r="R28" s="116">
        <f t="shared" ca="1" si="28"/>
        <v>3</v>
      </c>
      <c r="S28" s="116">
        <f t="shared" ca="1" si="28"/>
        <v>10</v>
      </c>
    </row>
    <row r="29" spans="1:19" s="9" customFormat="1" ht="20.100000000000001" customHeight="1" x14ac:dyDescent="0.3">
      <c r="A29" s="93" t="s">
        <v>96</v>
      </c>
      <c r="B29" s="73" t="str">
        <f t="shared" ref="B29" si="29">B9</f>
        <v>TTX</v>
      </c>
      <c r="C29" s="130" t="str">
        <f t="shared" ref="C29:J30" ca="1" si="30">C8</f>
        <v>Caffeine (18)</v>
      </c>
      <c r="D29" s="130" t="str">
        <f t="shared" ca="1" si="30"/>
        <v>Caffeine (18)</v>
      </c>
      <c r="E29" s="130" t="str">
        <f t="shared" ca="1" si="30"/>
        <v>Caffeine (18)</v>
      </c>
      <c r="F29" s="130" t="str">
        <f t="shared" ca="1" si="30"/>
        <v>Caffeine (18)</v>
      </c>
      <c r="G29" s="130" t="str">
        <f t="shared" ca="1" si="30"/>
        <v>Caffeine (18)</v>
      </c>
      <c r="H29" s="130" t="str">
        <f t="shared" ca="1" si="30"/>
        <v>Caffeine (18)</v>
      </c>
      <c r="I29" s="130" t="str">
        <f t="shared" ca="1" si="30"/>
        <v>Caffeine (18)</v>
      </c>
      <c r="J29" s="78">
        <f t="shared" si="30"/>
        <v>4</v>
      </c>
      <c r="K29" s="68" t="s">
        <v>96</v>
      </c>
      <c r="L29" s="83">
        <f t="shared" si="19"/>
        <v>25</v>
      </c>
      <c r="M29" s="78">
        <f t="shared" ref="M29:S29" ca="1" si="31">M8</f>
        <v>0.1</v>
      </c>
      <c r="N29" s="78">
        <f t="shared" ca="1" si="31"/>
        <v>0.3</v>
      </c>
      <c r="O29" s="78">
        <f t="shared" ca="1" si="31"/>
        <v>1</v>
      </c>
      <c r="P29" s="114">
        <f t="shared" ca="1" si="31"/>
        <v>3</v>
      </c>
      <c r="Q29" s="114">
        <f t="shared" ca="1" si="31"/>
        <v>10</v>
      </c>
      <c r="R29" s="114">
        <f t="shared" ca="1" si="31"/>
        <v>30</v>
      </c>
      <c r="S29" s="114">
        <f t="shared" ca="1" si="31"/>
        <v>100</v>
      </c>
    </row>
    <row r="30" spans="1:19" s="9" customFormat="1" ht="20.100000000000001" customHeight="1" x14ac:dyDescent="0.3">
      <c r="A30" s="93" t="s">
        <v>97</v>
      </c>
      <c r="B30" s="73" t="str">
        <f t="shared" ref="B30" si="32">B10</f>
        <v>Media</v>
      </c>
      <c r="C30" s="131" t="str">
        <f t="shared" ca="1" si="30"/>
        <v>Dexamethasone (17)</v>
      </c>
      <c r="D30" s="131" t="str">
        <f t="shared" ca="1" si="30"/>
        <v>Dexamethasone (17)</v>
      </c>
      <c r="E30" s="131" t="str">
        <f t="shared" ca="1" si="30"/>
        <v>Dexamethasone (17)</v>
      </c>
      <c r="F30" s="131" t="str">
        <f t="shared" ca="1" si="30"/>
        <v>Dexamethasone (17)</v>
      </c>
      <c r="G30" s="131" t="str">
        <f t="shared" ca="1" si="30"/>
        <v>Dexamethasone (17)</v>
      </c>
      <c r="H30" s="131" t="str">
        <f t="shared" ca="1" si="30"/>
        <v>Dexamethasone (17)</v>
      </c>
      <c r="I30" s="131" t="str">
        <f t="shared" ca="1" si="30"/>
        <v>Dexamethasone (17)</v>
      </c>
      <c r="J30" s="77">
        <f t="shared" si="30"/>
        <v>5</v>
      </c>
      <c r="K30" s="68" t="s">
        <v>97</v>
      </c>
      <c r="L30" s="83">
        <f t="shared" si="19"/>
        <v>0</v>
      </c>
      <c r="M30" s="89">
        <f t="shared" ref="M30:S30" ca="1" si="33">M9</f>
        <v>0.1</v>
      </c>
      <c r="N30" s="89">
        <f t="shared" ca="1" si="33"/>
        <v>0.3</v>
      </c>
      <c r="O30" s="89">
        <f t="shared" ca="1" si="33"/>
        <v>1</v>
      </c>
      <c r="P30" s="115">
        <f t="shared" ca="1" si="33"/>
        <v>3</v>
      </c>
      <c r="Q30" s="115">
        <f t="shared" ca="1" si="33"/>
        <v>10</v>
      </c>
      <c r="R30" s="115">
        <f t="shared" ca="1" si="33"/>
        <v>30</v>
      </c>
      <c r="S30" s="115">
        <f t="shared" ca="1" si="33"/>
        <v>100</v>
      </c>
    </row>
    <row r="31" spans="1:19" x14ac:dyDescent="0.3">
      <c r="B31" s="79"/>
      <c r="C31" s="80"/>
      <c r="D31" s="81"/>
      <c r="E31" s="81"/>
      <c r="F31" s="81"/>
      <c r="G31" s="81"/>
      <c r="H31" s="81"/>
      <c r="I31" s="81"/>
      <c r="J31" s="81"/>
    </row>
    <row r="32" spans="1:19" x14ac:dyDescent="0.3">
      <c r="E32" s="132"/>
      <c r="F32" s="132"/>
    </row>
    <row r="34" spans="2:10" x14ac:dyDescent="0.3">
      <c r="B34" s="84"/>
      <c r="C34" s="84"/>
      <c r="D34" s="84"/>
      <c r="E34" s="84"/>
      <c r="F34" s="84"/>
      <c r="G34" s="84"/>
      <c r="H34" s="84"/>
      <c r="I34" s="84"/>
      <c r="J34" s="84"/>
    </row>
    <row r="35" spans="2:10" x14ac:dyDescent="0.3">
      <c r="B35" s="84"/>
    </row>
    <row r="36" spans="2:10" x14ac:dyDescent="0.3">
      <c r="B36" s="84"/>
    </row>
    <row r="37" spans="2:10" x14ac:dyDescent="0.3">
      <c r="B37" s="84"/>
    </row>
    <row r="38" spans="2:10" x14ac:dyDescent="0.3">
      <c r="B38" s="84"/>
      <c r="C38" s="84"/>
      <c r="D38" s="84"/>
      <c r="E38" s="84"/>
      <c r="G38" s="84"/>
      <c r="H38" s="84"/>
      <c r="I38" s="84"/>
      <c r="J38" s="84"/>
    </row>
    <row r="39" spans="2:10" x14ac:dyDescent="0.3">
      <c r="B39" s="84"/>
      <c r="C39" s="84"/>
      <c r="D39" s="84"/>
      <c r="E39" s="84"/>
      <c r="G39" s="84"/>
      <c r="H39" s="84"/>
      <c r="I39" s="84"/>
      <c r="J39" s="84"/>
    </row>
    <row r="40" spans="2:10" x14ac:dyDescent="0.3">
      <c r="B40" s="84"/>
    </row>
    <row r="41" spans="2:10" x14ac:dyDescent="0.3">
      <c r="B41" s="84"/>
    </row>
    <row r="42" spans="2:10" x14ac:dyDescent="0.3">
      <c r="B42" s="84"/>
    </row>
    <row r="43" spans="2:10" x14ac:dyDescent="0.3">
      <c r="B43" s="84"/>
    </row>
    <row r="44" spans="2:10" x14ac:dyDescent="0.3">
      <c r="B44" s="84"/>
    </row>
    <row r="45" spans="2:10" x14ac:dyDescent="0.3">
      <c r="B45" s="84"/>
    </row>
    <row r="46" spans="2:10" x14ac:dyDescent="0.3">
      <c r="B46" s="84"/>
    </row>
    <row r="47" spans="2:10" x14ac:dyDescent="0.3">
      <c r="B47" s="84"/>
    </row>
  </sheetData>
  <mergeCells count="6">
    <mergeCell ref="E23:F23"/>
    <mergeCell ref="E32:F32"/>
    <mergeCell ref="E3:F3"/>
    <mergeCell ref="E13:F13"/>
    <mergeCell ref="G1:H1"/>
    <mergeCell ref="G2:H2"/>
  </mergeCells>
  <phoneticPr fontId="32" type="noConversion"/>
  <printOptions horizontalCentered="1"/>
  <pageMargins left="0.7" right="0.7" top="0.75" bottom="0.75" header="0.3" footer="0.3"/>
  <pageSetup scale="110" fitToWidth="0" fitToHeight="0" orientation="portrait" r:id="rId1"/>
  <headerFooter>
    <oddHeader>&amp;RE-ISTD-0031880-QP-1-0</oddHeader>
    <oddFooter>&amp;L&amp;9&amp;Z&amp;F&amp;A</oddFooter>
  </headerFooter>
  <ignoredErrors>
    <ignoredError sqref="M17:S1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EA5E-F05C-483A-9F3C-15AC184D82CB}">
  <dimension ref="A1:AQ57"/>
  <sheetViews>
    <sheetView tabSelected="1" workbookViewId="0">
      <selection activeCell="G23" sqref="G23"/>
    </sheetView>
  </sheetViews>
  <sheetFormatPr defaultColWidth="9.109375" defaultRowHeight="14.4" x14ac:dyDescent="0.3"/>
  <cols>
    <col min="1" max="1" width="11.33203125" style="46" customWidth="1"/>
    <col min="2" max="11" width="9.109375" style="46"/>
    <col min="12" max="12" width="9.109375" style="46" customWidth="1"/>
    <col min="13" max="13" width="9.109375" style="46"/>
    <col min="14" max="14" width="9.109375" style="46" customWidth="1"/>
    <col min="15" max="16384" width="9.109375" style="46"/>
  </cols>
  <sheetData>
    <row r="1" spans="1:43" x14ac:dyDescent="0.3">
      <c r="A1" s="66" t="s">
        <v>134</v>
      </c>
      <c r="B1" s="94">
        <v>1</v>
      </c>
      <c r="C1" s="94">
        <v>2</v>
      </c>
      <c r="D1" s="94">
        <v>3</v>
      </c>
      <c r="E1" s="94">
        <v>4</v>
      </c>
      <c r="F1" s="94">
        <v>5</v>
      </c>
      <c r="G1" s="94">
        <v>6</v>
      </c>
      <c r="H1" s="94">
        <v>7</v>
      </c>
      <c r="I1" s="94">
        <v>8</v>
      </c>
      <c r="J1" s="94">
        <v>9</v>
      </c>
      <c r="K1" s="97">
        <v>10</v>
      </c>
      <c r="L1" s="97">
        <v>11</v>
      </c>
      <c r="M1" s="97">
        <v>12</v>
      </c>
      <c r="N1" s="97">
        <v>13</v>
      </c>
      <c r="O1" s="97">
        <v>14</v>
      </c>
      <c r="P1" s="97">
        <v>15</v>
      </c>
      <c r="Q1" s="97">
        <v>16</v>
      </c>
      <c r="R1" s="97">
        <v>17</v>
      </c>
      <c r="S1" s="97">
        <v>18</v>
      </c>
      <c r="T1" s="97">
        <v>19</v>
      </c>
      <c r="U1" s="97">
        <v>20</v>
      </c>
      <c r="V1" s="97">
        <v>21</v>
      </c>
      <c r="W1" s="97">
        <v>22</v>
      </c>
      <c r="X1" s="97">
        <v>23</v>
      </c>
      <c r="Y1" s="97">
        <v>24</v>
      </c>
      <c r="Z1" s="97">
        <v>25</v>
      </c>
      <c r="AA1" s="97">
        <v>26</v>
      </c>
      <c r="AB1" s="97">
        <v>27</v>
      </c>
      <c r="AC1" s="94">
        <v>28</v>
      </c>
      <c r="AD1" s="94">
        <v>29</v>
      </c>
      <c r="AE1" s="94">
        <v>30</v>
      </c>
      <c r="AF1" s="94">
        <v>31</v>
      </c>
      <c r="AG1" s="94">
        <v>32</v>
      </c>
      <c r="AH1" s="94">
        <v>33</v>
      </c>
      <c r="AI1" s="94">
        <v>34</v>
      </c>
      <c r="AJ1" s="94">
        <v>35</v>
      </c>
      <c r="AK1" s="94">
        <v>36</v>
      </c>
      <c r="AL1" s="94">
        <v>37</v>
      </c>
      <c r="AM1" s="94">
        <v>38</v>
      </c>
      <c r="AN1" s="94">
        <v>39</v>
      </c>
      <c r="AO1" s="94">
        <v>40</v>
      </c>
      <c r="AP1" s="94">
        <v>41</v>
      </c>
      <c r="AQ1" s="94">
        <v>42</v>
      </c>
    </row>
    <row r="2" spans="1:43" ht="15.6" x14ac:dyDescent="0.3">
      <c r="A2" s="136" t="s">
        <v>135</v>
      </c>
      <c r="B2" s="95" t="s">
        <v>423</v>
      </c>
      <c r="C2" s="111" t="s">
        <v>308</v>
      </c>
      <c r="D2" s="111" t="s">
        <v>311</v>
      </c>
      <c r="E2" s="70" t="s">
        <v>314</v>
      </c>
      <c r="F2" s="70" t="s">
        <v>315</v>
      </c>
      <c r="G2" s="70" t="s">
        <v>320</v>
      </c>
      <c r="H2" s="70" t="s">
        <v>323</v>
      </c>
      <c r="I2" s="111" t="s">
        <v>326</v>
      </c>
      <c r="J2" s="91" t="s">
        <v>329</v>
      </c>
      <c r="K2" s="70" t="s">
        <v>332</v>
      </c>
      <c r="L2" s="70" t="s">
        <v>335</v>
      </c>
      <c r="M2" s="70" t="s">
        <v>338</v>
      </c>
      <c r="N2" s="70" t="s">
        <v>341</v>
      </c>
      <c r="O2" s="70" t="s">
        <v>344</v>
      </c>
      <c r="P2" s="70" t="s">
        <v>347</v>
      </c>
      <c r="Q2" s="70" t="s">
        <v>350</v>
      </c>
      <c r="R2" s="70" t="s">
        <v>353</v>
      </c>
      <c r="S2" s="70" t="s">
        <v>357</v>
      </c>
      <c r="T2" s="70" t="s">
        <v>358</v>
      </c>
      <c r="U2" s="70" t="s">
        <v>359</v>
      </c>
      <c r="V2" s="70" t="s">
        <v>360</v>
      </c>
      <c r="W2" s="70" t="s">
        <v>369</v>
      </c>
      <c r="X2" s="70" t="s">
        <v>372</v>
      </c>
      <c r="Y2" s="70" t="s">
        <v>375</v>
      </c>
      <c r="Z2" s="70" t="s">
        <v>378</v>
      </c>
      <c r="AA2" s="70" t="s">
        <v>381</v>
      </c>
      <c r="AB2" s="70" t="s">
        <v>384</v>
      </c>
      <c r="AC2" s="70" t="s">
        <v>411</v>
      </c>
      <c r="AD2" s="70" t="s">
        <v>412</v>
      </c>
      <c r="AE2" s="70" t="s">
        <v>387</v>
      </c>
      <c r="AF2" s="70" t="s">
        <v>388</v>
      </c>
      <c r="AG2" s="70" t="s">
        <v>389</v>
      </c>
      <c r="AH2" s="82" t="s">
        <v>390</v>
      </c>
      <c r="AI2" s="70" t="s">
        <v>391</v>
      </c>
      <c r="AJ2" s="70" t="s">
        <v>392</v>
      </c>
      <c r="AK2" s="70" t="s">
        <v>393</v>
      </c>
      <c r="AL2" s="70" t="s">
        <v>394</v>
      </c>
    </row>
    <row r="3" spans="1:43" ht="15.6" x14ac:dyDescent="0.3">
      <c r="A3" s="136"/>
      <c r="B3" s="95" t="s">
        <v>424</v>
      </c>
      <c r="C3" s="111" t="s">
        <v>309</v>
      </c>
      <c r="D3" s="111" t="s">
        <v>312</v>
      </c>
      <c r="E3" s="70" t="s">
        <v>316</v>
      </c>
      <c r="F3" s="70" t="s">
        <v>317</v>
      </c>
      <c r="G3" s="70" t="s">
        <v>321</v>
      </c>
      <c r="H3" s="70" t="s">
        <v>324</v>
      </c>
      <c r="I3" s="111" t="s">
        <v>327</v>
      </c>
      <c r="J3" s="91" t="s">
        <v>330</v>
      </c>
      <c r="K3" s="70" t="s">
        <v>333</v>
      </c>
      <c r="L3" s="70" t="s">
        <v>336</v>
      </c>
      <c r="M3" s="70" t="s">
        <v>339</v>
      </c>
      <c r="N3" s="70" t="s">
        <v>342</v>
      </c>
      <c r="O3" s="70" t="s">
        <v>345</v>
      </c>
      <c r="P3" s="70" t="s">
        <v>348</v>
      </c>
      <c r="Q3" s="70" t="s">
        <v>351</v>
      </c>
      <c r="R3" s="70" t="s">
        <v>354</v>
      </c>
      <c r="S3" s="70" t="s">
        <v>361</v>
      </c>
      <c r="T3" s="70" t="s">
        <v>362</v>
      </c>
      <c r="U3" s="70" t="s">
        <v>363</v>
      </c>
      <c r="V3" s="70" t="s">
        <v>364</v>
      </c>
      <c r="W3" s="70" t="s">
        <v>370</v>
      </c>
      <c r="X3" s="70" t="s">
        <v>373</v>
      </c>
      <c r="Y3" s="70" t="s">
        <v>376</v>
      </c>
      <c r="Z3" s="70" t="s">
        <v>379</v>
      </c>
      <c r="AA3" s="70" t="s">
        <v>382</v>
      </c>
      <c r="AB3" s="70" t="s">
        <v>385</v>
      </c>
      <c r="AC3" s="70" t="s">
        <v>413</v>
      </c>
      <c r="AD3" s="70" t="s">
        <v>414</v>
      </c>
      <c r="AE3" s="70" t="s">
        <v>395</v>
      </c>
      <c r="AF3" s="70" t="s">
        <v>396</v>
      </c>
      <c r="AG3" s="70" t="s">
        <v>397</v>
      </c>
      <c r="AH3" s="82" t="s">
        <v>398</v>
      </c>
      <c r="AI3" s="70" t="s">
        <v>399</v>
      </c>
      <c r="AJ3" s="70" t="s">
        <v>400</v>
      </c>
      <c r="AK3" s="70" t="s">
        <v>401</v>
      </c>
      <c r="AL3" s="70" t="s">
        <v>402</v>
      </c>
    </row>
    <row r="4" spans="1:43" ht="15.6" x14ac:dyDescent="0.3">
      <c r="A4" s="137"/>
      <c r="B4" s="96" t="s">
        <v>425</v>
      </c>
      <c r="C4" s="112" t="s">
        <v>310</v>
      </c>
      <c r="D4" s="112" t="s">
        <v>313</v>
      </c>
      <c r="E4" s="112" t="s">
        <v>318</v>
      </c>
      <c r="F4" s="112" t="s">
        <v>319</v>
      </c>
      <c r="G4" s="70" t="s">
        <v>322</v>
      </c>
      <c r="H4" s="70" t="s">
        <v>325</v>
      </c>
      <c r="I4" s="112" t="s">
        <v>328</v>
      </c>
      <c r="J4" s="112" t="s">
        <v>331</v>
      </c>
      <c r="K4" s="112" t="s">
        <v>334</v>
      </c>
      <c r="L4" s="112" t="s">
        <v>337</v>
      </c>
      <c r="M4" s="112" t="s">
        <v>340</v>
      </c>
      <c r="N4" s="112" t="s">
        <v>343</v>
      </c>
      <c r="O4" s="70" t="s">
        <v>346</v>
      </c>
      <c r="P4" s="70" t="s">
        <v>349</v>
      </c>
      <c r="Q4" s="70" t="s">
        <v>352</v>
      </c>
      <c r="R4" s="70" t="s">
        <v>355</v>
      </c>
      <c r="S4" s="112" t="s">
        <v>365</v>
      </c>
      <c r="T4" s="112" t="s">
        <v>366</v>
      </c>
      <c r="U4" s="70" t="s">
        <v>367</v>
      </c>
      <c r="V4" s="70" t="s">
        <v>368</v>
      </c>
      <c r="W4" s="70" t="s">
        <v>371</v>
      </c>
      <c r="X4" s="70" t="s">
        <v>374</v>
      </c>
      <c r="Y4" s="70" t="s">
        <v>377</v>
      </c>
      <c r="Z4" s="70" t="s">
        <v>380</v>
      </c>
      <c r="AA4" s="70" t="s">
        <v>383</v>
      </c>
      <c r="AB4" s="70" t="s">
        <v>386</v>
      </c>
      <c r="AC4" s="70" t="s">
        <v>415</v>
      </c>
      <c r="AD4" s="70" t="s">
        <v>416</v>
      </c>
      <c r="AE4" s="70" t="s">
        <v>403</v>
      </c>
      <c r="AF4" s="70" t="s">
        <v>404</v>
      </c>
      <c r="AG4" s="70" t="s">
        <v>405</v>
      </c>
      <c r="AH4" s="82" t="s">
        <v>406</v>
      </c>
      <c r="AI4" s="70" t="s">
        <v>407</v>
      </c>
      <c r="AJ4" s="70" t="s">
        <v>408</v>
      </c>
      <c r="AK4" s="70" t="s">
        <v>409</v>
      </c>
      <c r="AL4" s="70" t="s">
        <v>410</v>
      </c>
    </row>
    <row r="5" spans="1:43" ht="15.6" x14ac:dyDescent="0.3">
      <c r="A5" s="138" t="s">
        <v>136</v>
      </c>
      <c r="B5" s="118" t="s">
        <v>417</v>
      </c>
      <c r="C5" s="78" t="s">
        <v>143</v>
      </c>
      <c r="D5" s="78" t="s">
        <v>161</v>
      </c>
      <c r="E5" s="103" t="s">
        <v>157</v>
      </c>
      <c r="F5" s="101" t="s">
        <v>149</v>
      </c>
      <c r="G5" s="74" t="s">
        <v>167</v>
      </c>
      <c r="H5" s="74" t="s">
        <v>173</v>
      </c>
      <c r="I5" s="74" t="s">
        <v>179</v>
      </c>
      <c r="J5" s="77" t="s">
        <v>185</v>
      </c>
      <c r="K5" s="74" t="s">
        <v>221</v>
      </c>
      <c r="L5" s="99" t="s">
        <v>227</v>
      </c>
      <c r="M5" s="75" t="s">
        <v>233</v>
      </c>
      <c r="N5" s="76" t="s">
        <v>239</v>
      </c>
      <c r="O5" s="77" t="s">
        <v>245</v>
      </c>
      <c r="P5" s="98" t="s">
        <v>196</v>
      </c>
      <c r="Q5" s="98" t="s">
        <v>202</v>
      </c>
      <c r="R5" s="77" t="s">
        <v>208</v>
      </c>
      <c r="S5" s="99" t="s">
        <v>214</v>
      </c>
      <c r="T5" s="76" t="s">
        <v>220</v>
      </c>
      <c r="U5" s="76" t="s">
        <v>251</v>
      </c>
      <c r="V5" s="77" t="s">
        <v>257</v>
      </c>
      <c r="W5" s="74" t="s">
        <v>263</v>
      </c>
      <c r="X5" s="104" t="s">
        <v>269</v>
      </c>
      <c r="Y5" s="75" t="s">
        <v>275</v>
      </c>
      <c r="Z5" s="74" t="s">
        <v>283</v>
      </c>
      <c r="AA5" s="76" t="s">
        <v>289</v>
      </c>
      <c r="AB5" s="99" t="s">
        <v>295</v>
      </c>
      <c r="AC5" s="106" t="s">
        <v>281</v>
      </c>
      <c r="AD5" s="76" t="s">
        <v>304</v>
      </c>
      <c r="AE5" s="99" t="s">
        <v>187</v>
      </c>
      <c r="AF5" s="103" t="s">
        <v>199</v>
      </c>
      <c r="AG5" s="74" t="s">
        <v>219</v>
      </c>
      <c r="AH5" s="75" t="s">
        <v>292</v>
      </c>
      <c r="AI5" s="75" t="s">
        <v>303</v>
      </c>
      <c r="AJ5" s="103" t="s">
        <v>248</v>
      </c>
      <c r="AK5" s="77" t="s">
        <v>172</v>
      </c>
      <c r="AL5" s="77" t="s">
        <v>190</v>
      </c>
      <c r="AM5" s="75" t="s">
        <v>259</v>
      </c>
      <c r="AN5" s="99" t="s">
        <v>290</v>
      </c>
      <c r="AO5" s="78" t="s">
        <v>299</v>
      </c>
      <c r="AP5" s="76" t="s">
        <v>304</v>
      </c>
    </row>
    <row r="6" spans="1:43" ht="15.6" x14ac:dyDescent="0.3">
      <c r="A6" s="138"/>
      <c r="B6" s="119" t="s">
        <v>418</v>
      </c>
      <c r="C6" s="77" t="s">
        <v>144</v>
      </c>
      <c r="D6" s="76" t="s">
        <v>162</v>
      </c>
      <c r="E6" s="104" t="s">
        <v>158</v>
      </c>
      <c r="F6" s="99" t="s">
        <v>150</v>
      </c>
      <c r="G6" s="99" t="s">
        <v>168</v>
      </c>
      <c r="H6" s="99" t="s">
        <v>174</v>
      </c>
      <c r="I6" s="75" t="s">
        <v>180</v>
      </c>
      <c r="J6" s="74" t="s">
        <v>186</v>
      </c>
      <c r="K6" s="99" t="s">
        <v>222</v>
      </c>
      <c r="L6" s="75" t="s">
        <v>228</v>
      </c>
      <c r="M6" s="78" t="s">
        <v>234</v>
      </c>
      <c r="N6" s="77" t="s">
        <v>240</v>
      </c>
      <c r="O6" s="74" t="s">
        <v>246</v>
      </c>
      <c r="P6" s="101" t="s">
        <v>197</v>
      </c>
      <c r="Q6" s="101" t="s">
        <v>203</v>
      </c>
      <c r="R6" s="76" t="s">
        <v>209</v>
      </c>
      <c r="S6" s="75" t="s">
        <v>215</v>
      </c>
      <c r="T6" s="77" t="s">
        <v>195</v>
      </c>
      <c r="U6" s="77" t="s">
        <v>252</v>
      </c>
      <c r="V6" s="74" t="s">
        <v>258</v>
      </c>
      <c r="W6" s="78" t="s">
        <v>264</v>
      </c>
      <c r="X6" s="105" t="s">
        <v>270</v>
      </c>
      <c r="Y6" s="77" t="s">
        <v>276</v>
      </c>
      <c r="Z6" s="99" t="s">
        <v>284</v>
      </c>
      <c r="AA6" s="99" t="s">
        <v>290</v>
      </c>
      <c r="AB6" s="75" t="s">
        <v>296</v>
      </c>
      <c r="AC6" s="107" t="s">
        <v>282</v>
      </c>
      <c r="AD6" s="77" t="s">
        <v>305</v>
      </c>
      <c r="AE6" s="75" t="s">
        <v>188</v>
      </c>
      <c r="AF6" s="104" t="s">
        <v>200</v>
      </c>
      <c r="AG6" s="75" t="s">
        <v>192</v>
      </c>
      <c r="AH6" s="76" t="s">
        <v>293</v>
      </c>
      <c r="AI6" s="99" t="s">
        <v>187</v>
      </c>
      <c r="AJ6" s="78" t="s">
        <v>217</v>
      </c>
      <c r="AK6" s="77" t="s">
        <v>185</v>
      </c>
      <c r="AL6" s="74" t="s">
        <v>241</v>
      </c>
      <c r="AM6" s="74" t="s">
        <v>260</v>
      </c>
      <c r="AN6" s="75" t="s">
        <v>291</v>
      </c>
      <c r="AO6" s="107" t="s">
        <v>282</v>
      </c>
      <c r="AP6" s="77" t="s">
        <v>305</v>
      </c>
    </row>
    <row r="7" spans="1:43" ht="15.6" x14ac:dyDescent="0.3">
      <c r="A7" s="138"/>
      <c r="B7" s="120" t="s">
        <v>419</v>
      </c>
      <c r="C7" s="74" t="s">
        <v>145</v>
      </c>
      <c r="D7" s="77" t="s">
        <v>163</v>
      </c>
      <c r="E7" s="98" t="s">
        <v>159</v>
      </c>
      <c r="F7" s="75" t="s">
        <v>151</v>
      </c>
      <c r="G7" s="75" t="s">
        <v>169</v>
      </c>
      <c r="H7" s="75" t="s">
        <v>175</v>
      </c>
      <c r="I7" s="76" t="s">
        <v>181</v>
      </c>
      <c r="J7" s="99" t="s">
        <v>187</v>
      </c>
      <c r="K7" s="75" t="s">
        <v>223</v>
      </c>
      <c r="L7" s="78" t="s">
        <v>229</v>
      </c>
      <c r="M7" s="76" t="s">
        <v>235</v>
      </c>
      <c r="N7" s="74" t="s">
        <v>241</v>
      </c>
      <c r="O7" s="102" t="s">
        <v>247</v>
      </c>
      <c r="P7" s="102" t="s">
        <v>198</v>
      </c>
      <c r="Q7" s="99" t="s">
        <v>204</v>
      </c>
      <c r="R7" s="77" t="s">
        <v>210</v>
      </c>
      <c r="S7" s="78" t="s">
        <v>216</v>
      </c>
      <c r="T7" s="74" t="s">
        <v>194</v>
      </c>
      <c r="U7" s="76" t="s">
        <v>253</v>
      </c>
      <c r="V7" s="75" t="s">
        <v>259</v>
      </c>
      <c r="W7" s="76" t="s">
        <v>265</v>
      </c>
      <c r="X7" s="98" t="s">
        <v>271</v>
      </c>
      <c r="Y7" s="74" t="s">
        <v>277</v>
      </c>
      <c r="Z7" s="78" t="s">
        <v>285</v>
      </c>
      <c r="AA7" s="75" t="s">
        <v>291</v>
      </c>
      <c r="AB7" s="78" t="s">
        <v>307</v>
      </c>
      <c r="AC7" s="76" t="s">
        <v>300</v>
      </c>
      <c r="AD7" s="99" t="s">
        <v>306</v>
      </c>
      <c r="AE7" s="78" t="s">
        <v>189</v>
      </c>
      <c r="AF7" s="105" t="s">
        <v>201</v>
      </c>
      <c r="AG7" s="74" t="s">
        <v>267</v>
      </c>
      <c r="AH7" s="77" t="s">
        <v>294</v>
      </c>
      <c r="AI7" s="75" t="s">
        <v>188</v>
      </c>
      <c r="AJ7" s="75" t="s">
        <v>278</v>
      </c>
      <c r="AK7" s="74" t="s">
        <v>186</v>
      </c>
      <c r="AL7" s="75" t="s">
        <v>243</v>
      </c>
      <c r="AM7" s="78" t="s">
        <v>261</v>
      </c>
      <c r="AN7" s="99" t="s">
        <v>295</v>
      </c>
      <c r="AO7" s="76" t="s">
        <v>300</v>
      </c>
      <c r="AP7" s="99" t="s">
        <v>306</v>
      </c>
    </row>
    <row r="8" spans="1:43" ht="15.6" x14ac:dyDescent="0.3">
      <c r="A8" s="138"/>
      <c r="B8" s="121" t="s">
        <v>420</v>
      </c>
      <c r="C8" s="76" t="s">
        <v>146</v>
      </c>
      <c r="D8" s="78" t="s">
        <v>164</v>
      </c>
      <c r="E8" s="101" t="s">
        <v>160</v>
      </c>
      <c r="F8" s="78" t="s">
        <v>152</v>
      </c>
      <c r="G8" s="78" t="s">
        <v>170</v>
      </c>
      <c r="H8" s="78" t="s">
        <v>176</v>
      </c>
      <c r="I8" s="75" t="s">
        <v>182</v>
      </c>
      <c r="J8" s="75" t="s">
        <v>188</v>
      </c>
      <c r="K8" s="78" t="s">
        <v>224</v>
      </c>
      <c r="L8" s="77" t="s">
        <v>230</v>
      </c>
      <c r="M8" s="74" t="s">
        <v>236</v>
      </c>
      <c r="N8" s="99" t="s">
        <v>242</v>
      </c>
      <c r="O8" s="103" t="s">
        <v>248</v>
      </c>
      <c r="P8" s="103" t="s">
        <v>199</v>
      </c>
      <c r="Q8" s="75" t="s">
        <v>205</v>
      </c>
      <c r="R8" s="76" t="s">
        <v>211</v>
      </c>
      <c r="S8" s="78" t="s">
        <v>217</v>
      </c>
      <c r="T8" s="99" t="s">
        <v>193</v>
      </c>
      <c r="U8" s="75" t="s">
        <v>254</v>
      </c>
      <c r="V8" s="74" t="s">
        <v>260</v>
      </c>
      <c r="W8" s="77" t="s">
        <v>266</v>
      </c>
      <c r="X8" s="102" t="s">
        <v>272</v>
      </c>
      <c r="Y8" s="75" t="s">
        <v>278</v>
      </c>
      <c r="Z8" s="76" t="s">
        <v>286</v>
      </c>
      <c r="AA8" s="75" t="s">
        <v>292</v>
      </c>
      <c r="AB8" s="77" t="s">
        <v>297</v>
      </c>
      <c r="AC8" s="74" t="s">
        <v>301</v>
      </c>
      <c r="AD8" s="77" t="s">
        <v>172</v>
      </c>
      <c r="AE8" s="77" t="s">
        <v>190</v>
      </c>
      <c r="AF8" s="76" t="s">
        <v>211</v>
      </c>
      <c r="AG8" s="103" t="s">
        <v>268</v>
      </c>
      <c r="AH8" s="77" t="s">
        <v>297</v>
      </c>
      <c r="AI8" s="78" t="s">
        <v>189</v>
      </c>
      <c r="AJ8" s="99" t="s">
        <v>302</v>
      </c>
      <c r="AK8" s="99" t="s">
        <v>187</v>
      </c>
      <c r="AL8" s="78" t="s">
        <v>244</v>
      </c>
      <c r="AM8" s="76" t="s">
        <v>262</v>
      </c>
      <c r="AN8" s="75" t="s">
        <v>296</v>
      </c>
      <c r="AO8" s="74" t="s">
        <v>301</v>
      </c>
    </row>
    <row r="9" spans="1:43" ht="15.6" x14ac:dyDescent="0.3">
      <c r="A9" s="138"/>
      <c r="B9" s="122" t="s">
        <v>421</v>
      </c>
      <c r="C9" s="74" t="s">
        <v>147</v>
      </c>
      <c r="D9" s="77" t="s">
        <v>165</v>
      </c>
      <c r="E9" s="102" t="s">
        <v>156</v>
      </c>
      <c r="F9" s="76" t="s">
        <v>153</v>
      </c>
      <c r="G9" s="76" t="s">
        <v>171</v>
      </c>
      <c r="H9" s="76" t="s">
        <v>177</v>
      </c>
      <c r="I9" s="78" t="s">
        <v>183</v>
      </c>
      <c r="J9" s="78" t="s">
        <v>189</v>
      </c>
      <c r="K9" s="76" t="s">
        <v>225</v>
      </c>
      <c r="L9" s="74" t="s">
        <v>231</v>
      </c>
      <c r="M9" s="75" t="s">
        <v>237</v>
      </c>
      <c r="N9" s="75" t="s">
        <v>243</v>
      </c>
      <c r="O9" s="104" t="s">
        <v>249</v>
      </c>
      <c r="P9" s="104" t="s">
        <v>200</v>
      </c>
      <c r="Q9" s="78" t="s">
        <v>206</v>
      </c>
      <c r="R9" s="77" t="s">
        <v>212</v>
      </c>
      <c r="S9" s="76" t="s">
        <v>218</v>
      </c>
      <c r="T9" s="75" t="s">
        <v>192</v>
      </c>
      <c r="U9" s="78" t="s">
        <v>255</v>
      </c>
      <c r="V9" s="78" t="s">
        <v>261</v>
      </c>
      <c r="W9" s="74" t="s">
        <v>267</v>
      </c>
      <c r="X9" s="102" t="s">
        <v>273</v>
      </c>
      <c r="Y9" s="76" t="s">
        <v>279</v>
      </c>
      <c r="Z9" s="99" t="s">
        <v>287</v>
      </c>
      <c r="AA9" s="76" t="s">
        <v>293</v>
      </c>
      <c r="AB9" s="74" t="s">
        <v>298</v>
      </c>
      <c r="AC9" s="99" t="s">
        <v>302</v>
      </c>
      <c r="AD9" s="77" t="s">
        <v>185</v>
      </c>
      <c r="AE9" s="76" t="s">
        <v>235</v>
      </c>
      <c r="AF9" s="77" t="s">
        <v>212</v>
      </c>
      <c r="AG9" s="102" t="s">
        <v>272</v>
      </c>
      <c r="AH9" s="106" t="s">
        <v>281</v>
      </c>
      <c r="AI9" s="77" t="s">
        <v>190</v>
      </c>
      <c r="AJ9" s="76" t="s">
        <v>235</v>
      </c>
      <c r="AK9" s="75" t="s">
        <v>188</v>
      </c>
      <c r="AL9" s="77" t="s">
        <v>257</v>
      </c>
      <c r="AM9" s="74" t="s">
        <v>267</v>
      </c>
      <c r="AN9" s="78" t="s">
        <v>307</v>
      </c>
      <c r="AO9" s="99" t="s">
        <v>302</v>
      </c>
    </row>
    <row r="10" spans="1:43" ht="15.6" x14ac:dyDescent="0.3">
      <c r="A10" s="139"/>
      <c r="B10" s="123" t="s">
        <v>422</v>
      </c>
      <c r="C10" s="75" t="s">
        <v>148</v>
      </c>
      <c r="D10" s="102" t="s">
        <v>166</v>
      </c>
      <c r="E10" s="105" t="s">
        <v>155</v>
      </c>
      <c r="F10" s="77" t="s">
        <v>154</v>
      </c>
      <c r="G10" s="77" t="s">
        <v>172</v>
      </c>
      <c r="H10" s="77" t="s">
        <v>178</v>
      </c>
      <c r="I10" s="76" t="s">
        <v>184</v>
      </c>
      <c r="J10" s="77" t="s">
        <v>190</v>
      </c>
      <c r="K10" s="77" t="s">
        <v>226</v>
      </c>
      <c r="L10" s="99" t="s">
        <v>232</v>
      </c>
      <c r="M10" s="78" t="s">
        <v>238</v>
      </c>
      <c r="N10" s="78" t="s">
        <v>244</v>
      </c>
      <c r="O10" s="105" t="s">
        <v>250</v>
      </c>
      <c r="P10" s="105" t="s">
        <v>201</v>
      </c>
      <c r="Q10" s="76" t="s">
        <v>207</v>
      </c>
      <c r="R10" s="74" t="s">
        <v>213</v>
      </c>
      <c r="S10" s="74" t="s">
        <v>219</v>
      </c>
      <c r="T10" s="78" t="s">
        <v>191</v>
      </c>
      <c r="U10" s="76" t="s">
        <v>256</v>
      </c>
      <c r="V10" s="76" t="s">
        <v>262</v>
      </c>
      <c r="W10" s="103" t="s">
        <v>268</v>
      </c>
      <c r="X10" s="75" t="s">
        <v>274</v>
      </c>
      <c r="Y10" s="77" t="s">
        <v>280</v>
      </c>
      <c r="Z10" s="75" t="s">
        <v>288</v>
      </c>
      <c r="AA10" s="77" t="s">
        <v>294</v>
      </c>
      <c r="AB10" s="78" t="s">
        <v>299</v>
      </c>
      <c r="AC10" s="75" t="s">
        <v>303</v>
      </c>
      <c r="AD10" s="74" t="s">
        <v>186</v>
      </c>
      <c r="AE10" s="103" t="s">
        <v>248</v>
      </c>
      <c r="AF10" s="99"/>
      <c r="AG10" s="99"/>
      <c r="AH10" s="99"/>
      <c r="AI10" s="99"/>
      <c r="AJ10" s="2"/>
      <c r="AK10" s="78" t="s">
        <v>189</v>
      </c>
      <c r="AL10" s="74" t="s">
        <v>258</v>
      </c>
      <c r="AM10" s="76" t="s">
        <v>289</v>
      </c>
      <c r="AN10" s="74" t="s">
        <v>298</v>
      </c>
      <c r="AO10" s="75" t="s">
        <v>303</v>
      </c>
    </row>
    <row r="11" spans="1:43" ht="14.25" customHeight="1" x14ac:dyDescent="0.3">
      <c r="A11" s="140" t="s">
        <v>137</v>
      </c>
      <c r="B11" s="86">
        <v>30</v>
      </c>
      <c r="C11" s="90">
        <v>19.9983</v>
      </c>
      <c r="D11" s="90">
        <v>20</v>
      </c>
      <c r="E11" s="87">
        <v>20</v>
      </c>
      <c r="F11" s="86">
        <v>20</v>
      </c>
      <c r="G11" s="86">
        <v>20</v>
      </c>
      <c r="H11" s="86">
        <v>20</v>
      </c>
      <c r="I11" s="86">
        <v>20</v>
      </c>
      <c r="J11" s="89">
        <v>20</v>
      </c>
      <c r="K11" s="86">
        <v>20.0075</v>
      </c>
      <c r="L11" s="100">
        <v>19.999300000000002</v>
      </c>
      <c r="M11" s="87">
        <v>20</v>
      </c>
      <c r="N11" s="88">
        <v>20</v>
      </c>
      <c r="O11" s="89">
        <v>20.000299999999999</v>
      </c>
      <c r="P11" s="89">
        <v>19.9998</v>
      </c>
      <c r="Q11" s="89">
        <v>19.9998</v>
      </c>
      <c r="R11" s="89">
        <v>19.9998</v>
      </c>
      <c r="S11" s="100">
        <v>20.000299999999999</v>
      </c>
      <c r="T11" s="88">
        <v>19.999500000000001</v>
      </c>
      <c r="U11" s="88">
        <v>20.000299999999999</v>
      </c>
      <c r="V11" s="89">
        <v>20.625699999999998</v>
      </c>
      <c r="W11" s="86">
        <v>20</v>
      </c>
      <c r="X11" s="90">
        <v>20.000299999999999</v>
      </c>
      <c r="Y11" s="87">
        <v>20</v>
      </c>
      <c r="Z11" s="86">
        <v>20</v>
      </c>
      <c r="AA11" s="88">
        <v>19.9998</v>
      </c>
      <c r="AB11" s="100">
        <v>20</v>
      </c>
      <c r="AC11" s="88">
        <v>20.0002</v>
      </c>
      <c r="AD11" s="88">
        <v>19.999700000000001</v>
      </c>
      <c r="AE11" s="100">
        <v>20</v>
      </c>
      <c r="AF11" s="87">
        <v>20</v>
      </c>
      <c r="AG11" s="86">
        <v>20</v>
      </c>
      <c r="AH11" s="87">
        <v>20</v>
      </c>
      <c r="AI11" s="87">
        <v>20.008199999999999</v>
      </c>
      <c r="AJ11" s="87">
        <v>20</v>
      </c>
      <c r="AK11" s="89">
        <v>19.999700000000001</v>
      </c>
      <c r="AL11" s="89">
        <v>20</v>
      </c>
      <c r="AM11" s="87">
        <v>20.888500000000001</v>
      </c>
      <c r="AN11" s="100">
        <v>19.9956</v>
      </c>
      <c r="AO11" s="90">
        <v>20.000299999999999</v>
      </c>
      <c r="AP11" s="88">
        <v>19.999700000000001</v>
      </c>
    </row>
    <row r="12" spans="1:43" ht="15.6" x14ac:dyDescent="0.3">
      <c r="A12" s="138"/>
      <c r="B12" s="87">
        <v>8.8812923118171465</v>
      </c>
      <c r="C12" s="89">
        <v>20.000599999999999</v>
      </c>
      <c r="D12" s="88">
        <v>20</v>
      </c>
      <c r="E12" s="90">
        <v>20</v>
      </c>
      <c r="F12" s="100">
        <v>19.9984</v>
      </c>
      <c r="G12" s="100">
        <v>20</v>
      </c>
      <c r="H12" s="100">
        <v>19.999600000000001</v>
      </c>
      <c r="I12" s="87">
        <v>20</v>
      </c>
      <c r="J12" s="86">
        <v>19.9894</v>
      </c>
      <c r="K12" s="100">
        <v>20.013999999999999</v>
      </c>
      <c r="L12" s="87">
        <v>20.5047</v>
      </c>
      <c r="M12" s="90">
        <v>19.999700000000001</v>
      </c>
      <c r="N12" s="89">
        <v>20.000299999999999</v>
      </c>
      <c r="O12" s="86">
        <v>19.999500000000001</v>
      </c>
      <c r="P12" s="86">
        <v>20.005199999999999</v>
      </c>
      <c r="Q12" s="86">
        <v>19.999600000000001</v>
      </c>
      <c r="R12" s="88">
        <v>20.000499999999999</v>
      </c>
      <c r="S12" s="87">
        <v>19.986799999999999</v>
      </c>
      <c r="T12" s="89">
        <v>20</v>
      </c>
      <c r="U12" s="89">
        <v>19.9998</v>
      </c>
      <c r="V12" s="86">
        <v>19.984400000000001</v>
      </c>
      <c r="W12" s="90">
        <v>20</v>
      </c>
      <c r="X12" s="88">
        <v>19.9907</v>
      </c>
      <c r="Y12" s="89">
        <v>19.999700000000001</v>
      </c>
      <c r="Z12" s="100">
        <v>19.999700000000001</v>
      </c>
      <c r="AA12" s="100">
        <v>19.9956</v>
      </c>
      <c r="AB12" s="87">
        <v>20.009699999999999</v>
      </c>
      <c r="AC12" s="90">
        <v>20.000299999999999</v>
      </c>
      <c r="AD12" s="89">
        <v>20.006599999999999</v>
      </c>
      <c r="AE12" s="87">
        <v>20.006799999999998</v>
      </c>
      <c r="AF12" s="90">
        <v>20.000299999999999</v>
      </c>
      <c r="AG12" s="87">
        <v>19.999500000000001</v>
      </c>
      <c r="AH12" s="88">
        <v>20</v>
      </c>
      <c r="AI12" s="100">
        <v>20</v>
      </c>
      <c r="AJ12" s="90">
        <v>20</v>
      </c>
      <c r="AK12" s="89">
        <v>20</v>
      </c>
      <c r="AL12" s="86">
        <v>20</v>
      </c>
      <c r="AM12" s="86">
        <v>20</v>
      </c>
      <c r="AN12" s="87">
        <v>20</v>
      </c>
      <c r="AO12" s="90">
        <v>20.000299999999999</v>
      </c>
      <c r="AP12" s="89">
        <v>20.006599999999999</v>
      </c>
    </row>
    <row r="13" spans="1:43" ht="15.6" x14ac:dyDescent="0.3">
      <c r="A13" s="138"/>
      <c r="B13" s="124">
        <v>1000</v>
      </c>
      <c r="C13" s="86">
        <v>20.0002</v>
      </c>
      <c r="D13" s="89">
        <v>19.999700000000001</v>
      </c>
      <c r="E13" s="89">
        <v>19.9998</v>
      </c>
      <c r="F13" s="87">
        <v>20.000499999999999</v>
      </c>
      <c r="G13" s="87">
        <v>19.999500000000001</v>
      </c>
      <c r="H13" s="87">
        <v>19.999600000000001</v>
      </c>
      <c r="I13" s="88">
        <v>19.999400000000001</v>
      </c>
      <c r="J13" s="100">
        <v>20</v>
      </c>
      <c r="K13" s="87">
        <v>19.897099999999998</v>
      </c>
      <c r="L13" s="90">
        <v>20</v>
      </c>
      <c r="M13" s="88">
        <v>19.999500000000001</v>
      </c>
      <c r="N13" s="86">
        <v>20</v>
      </c>
      <c r="O13" s="100">
        <v>20.000699999999998</v>
      </c>
      <c r="P13" s="100">
        <v>19.990300000000001</v>
      </c>
      <c r="Q13" s="100">
        <v>19.997499999999999</v>
      </c>
      <c r="R13" s="89">
        <v>20</v>
      </c>
      <c r="S13" s="90">
        <v>20</v>
      </c>
      <c r="T13" s="86">
        <v>19.999700000000001</v>
      </c>
      <c r="U13" s="88">
        <v>19.998699999999999</v>
      </c>
      <c r="V13" s="87">
        <v>20.888500000000001</v>
      </c>
      <c r="W13" s="88">
        <v>20</v>
      </c>
      <c r="X13" s="89">
        <v>19.9955</v>
      </c>
      <c r="Y13" s="86">
        <v>19.997599999999998</v>
      </c>
      <c r="Z13" s="90">
        <v>20</v>
      </c>
      <c r="AA13" s="87">
        <v>20</v>
      </c>
      <c r="AB13" s="90">
        <v>19.999700000000001</v>
      </c>
      <c r="AC13" s="88">
        <v>19.991599999999998</v>
      </c>
      <c r="AD13" s="100">
        <v>20</v>
      </c>
      <c r="AE13" s="90">
        <v>19.994599999999998</v>
      </c>
      <c r="AF13" s="88">
        <v>20.525099999999998</v>
      </c>
      <c r="AG13" s="86">
        <v>19.996200000000002</v>
      </c>
      <c r="AH13" s="89">
        <v>20</v>
      </c>
      <c r="AI13" s="87">
        <v>20.006799999999998</v>
      </c>
      <c r="AJ13" s="87">
        <v>20</v>
      </c>
      <c r="AK13" s="86">
        <v>19.9894</v>
      </c>
      <c r="AL13" s="87">
        <v>20.000299999999999</v>
      </c>
      <c r="AM13" s="90">
        <v>20</v>
      </c>
      <c r="AN13" s="100">
        <v>20</v>
      </c>
      <c r="AO13" s="88">
        <v>19.991599999999998</v>
      </c>
      <c r="AP13" s="100">
        <v>20</v>
      </c>
    </row>
    <row r="14" spans="1:43" ht="15.6" x14ac:dyDescent="0.3">
      <c r="A14" s="138"/>
      <c r="B14" s="125">
        <v>100</v>
      </c>
      <c r="C14" s="88">
        <v>20</v>
      </c>
      <c r="D14" s="90">
        <v>20</v>
      </c>
      <c r="E14" s="86">
        <v>19.9834</v>
      </c>
      <c r="F14" s="90">
        <v>19.989799999999999</v>
      </c>
      <c r="G14" s="90">
        <v>20</v>
      </c>
      <c r="H14" s="90">
        <v>19.993200000000002</v>
      </c>
      <c r="I14" s="87">
        <v>20</v>
      </c>
      <c r="J14" s="87">
        <v>20.006799999999998</v>
      </c>
      <c r="K14" s="90">
        <v>20</v>
      </c>
      <c r="L14" s="89">
        <v>20</v>
      </c>
      <c r="M14" s="86">
        <v>20.000299999999999</v>
      </c>
      <c r="N14" s="100">
        <v>20</v>
      </c>
      <c r="O14" s="87">
        <v>20</v>
      </c>
      <c r="P14" s="87">
        <v>20</v>
      </c>
      <c r="Q14" s="87">
        <v>20.000299999999999</v>
      </c>
      <c r="R14" s="88">
        <v>20</v>
      </c>
      <c r="S14" s="90">
        <v>20</v>
      </c>
      <c r="T14" s="100">
        <v>20</v>
      </c>
      <c r="U14" s="87">
        <v>20</v>
      </c>
      <c r="V14" s="86">
        <v>20</v>
      </c>
      <c r="W14" s="89">
        <v>20</v>
      </c>
      <c r="X14" s="100">
        <v>20</v>
      </c>
      <c r="Y14" s="87">
        <v>20.000499999999999</v>
      </c>
      <c r="Z14" s="88">
        <v>20</v>
      </c>
      <c r="AA14" s="87">
        <v>20</v>
      </c>
      <c r="AB14" s="89">
        <v>19.999700000000001</v>
      </c>
      <c r="AC14" s="86">
        <v>20</v>
      </c>
      <c r="AD14" s="89">
        <v>19.999700000000001</v>
      </c>
      <c r="AE14" s="89">
        <v>20</v>
      </c>
      <c r="AF14" s="88">
        <v>20</v>
      </c>
      <c r="AG14" s="87">
        <v>19.999500000000001</v>
      </c>
      <c r="AH14" s="89">
        <v>19.999700000000001</v>
      </c>
      <c r="AI14" s="90">
        <v>19.994599999999998</v>
      </c>
      <c r="AJ14" s="100">
        <v>20</v>
      </c>
      <c r="AK14" s="100">
        <v>20</v>
      </c>
      <c r="AL14" s="90">
        <v>19.9998</v>
      </c>
      <c r="AM14" s="88">
        <v>20.0091</v>
      </c>
      <c r="AN14" s="87">
        <v>20.009699999999999</v>
      </c>
      <c r="AO14" s="86">
        <v>20</v>
      </c>
    </row>
    <row r="15" spans="1:43" ht="15.6" x14ac:dyDescent="0.3">
      <c r="A15" s="138"/>
      <c r="B15" s="126">
        <v>100</v>
      </c>
      <c r="C15" s="86">
        <v>19.999700000000001</v>
      </c>
      <c r="D15" s="89">
        <v>20</v>
      </c>
      <c r="E15" s="100">
        <v>19.999700000000001</v>
      </c>
      <c r="F15" s="88">
        <v>20</v>
      </c>
      <c r="G15" s="88">
        <v>13.9642</v>
      </c>
      <c r="H15" s="88">
        <v>20</v>
      </c>
      <c r="I15" s="90">
        <v>20</v>
      </c>
      <c r="J15" s="90">
        <v>19.994599999999998</v>
      </c>
      <c r="K15" s="88">
        <v>20</v>
      </c>
      <c r="L15" s="86">
        <v>20.004999999999999</v>
      </c>
      <c r="M15" s="87">
        <v>20.000499999999999</v>
      </c>
      <c r="N15" s="87">
        <v>20.000299999999999</v>
      </c>
      <c r="O15" s="90">
        <v>19.999700000000001</v>
      </c>
      <c r="P15" s="90">
        <v>20.000299999999999</v>
      </c>
      <c r="Q15" s="90">
        <v>20</v>
      </c>
      <c r="R15" s="89">
        <v>19.999700000000001</v>
      </c>
      <c r="S15" s="88">
        <v>20.000599999999999</v>
      </c>
      <c r="T15" s="87">
        <v>19.999500000000001</v>
      </c>
      <c r="U15" s="90">
        <v>20</v>
      </c>
      <c r="V15" s="90">
        <v>20</v>
      </c>
      <c r="W15" s="86">
        <v>19.996200000000002</v>
      </c>
      <c r="X15" s="100">
        <v>20</v>
      </c>
      <c r="Y15" s="88">
        <v>20</v>
      </c>
      <c r="Z15" s="100">
        <v>20</v>
      </c>
      <c r="AA15" s="88">
        <v>20</v>
      </c>
      <c r="AB15" s="86">
        <v>19.991900000000001</v>
      </c>
      <c r="AC15" s="100">
        <v>19.999700000000001</v>
      </c>
      <c r="AD15" s="89">
        <v>20</v>
      </c>
      <c r="AE15" s="88">
        <v>19.999500000000001</v>
      </c>
      <c r="AF15" s="89">
        <v>19.999700000000001</v>
      </c>
      <c r="AG15" s="100">
        <v>20</v>
      </c>
      <c r="AH15" s="88">
        <v>20.0002</v>
      </c>
      <c r="AI15" s="89">
        <v>20</v>
      </c>
      <c r="AJ15" s="88">
        <v>20</v>
      </c>
      <c r="AK15" s="87">
        <v>20.006799999999998</v>
      </c>
      <c r="AL15" s="89">
        <v>20.625699999999998</v>
      </c>
      <c r="AM15" s="86">
        <v>19.996200000000002</v>
      </c>
      <c r="AN15" s="90">
        <v>19.999700000000001</v>
      </c>
      <c r="AO15" s="100">
        <v>19.999700000000001</v>
      </c>
    </row>
    <row r="16" spans="1:43" ht="15.6" x14ac:dyDescent="0.3">
      <c r="A16" s="139"/>
      <c r="B16" s="127">
        <v>10</v>
      </c>
      <c r="C16" s="87">
        <v>20</v>
      </c>
      <c r="D16" s="100">
        <v>20.0002</v>
      </c>
      <c r="E16" s="88">
        <v>20</v>
      </c>
      <c r="F16" s="89">
        <v>20</v>
      </c>
      <c r="G16" s="89">
        <v>19.999700000000001</v>
      </c>
      <c r="H16" s="89">
        <v>20.000299999999999</v>
      </c>
      <c r="I16" s="88">
        <v>20.000299999999999</v>
      </c>
      <c r="J16" s="89">
        <v>20</v>
      </c>
      <c r="K16" s="89">
        <v>20</v>
      </c>
      <c r="L16" s="100">
        <v>20</v>
      </c>
      <c r="M16" s="90">
        <v>19.999300000000002</v>
      </c>
      <c r="N16" s="90">
        <v>19.9998</v>
      </c>
      <c r="O16" s="88">
        <v>5.0001100000000003</v>
      </c>
      <c r="P16" s="88">
        <v>20.525099999999998</v>
      </c>
      <c r="Q16" s="88">
        <v>10.6647</v>
      </c>
      <c r="R16" s="86">
        <v>20</v>
      </c>
      <c r="S16" s="86">
        <v>20</v>
      </c>
      <c r="T16" s="90">
        <v>20.0002</v>
      </c>
      <c r="U16" s="88">
        <v>20</v>
      </c>
      <c r="V16" s="88">
        <v>20.0091</v>
      </c>
      <c r="W16" s="87">
        <v>19.999500000000001</v>
      </c>
      <c r="X16" s="87">
        <v>20</v>
      </c>
      <c r="Y16" s="89">
        <v>19.988600000000002</v>
      </c>
      <c r="Z16" s="87">
        <v>20.000299999999999</v>
      </c>
      <c r="AA16" s="89">
        <v>20</v>
      </c>
      <c r="AB16" s="90">
        <v>20.000299999999999</v>
      </c>
      <c r="AC16" s="87">
        <v>20.008199999999999</v>
      </c>
      <c r="AD16" s="86">
        <v>19.9894</v>
      </c>
      <c r="AE16" s="87">
        <v>20</v>
      </c>
      <c r="AF16" s="100"/>
      <c r="AG16" s="100"/>
      <c r="AH16" s="100"/>
      <c r="AI16" s="100"/>
      <c r="AJ16" s="100"/>
      <c r="AK16" s="90">
        <v>19.994599999999998</v>
      </c>
      <c r="AL16" s="86">
        <v>19.984400000000001</v>
      </c>
      <c r="AM16" s="88">
        <v>19.9998</v>
      </c>
      <c r="AN16" s="86">
        <v>19.991900000000001</v>
      </c>
      <c r="AO16" s="87">
        <v>20.008199999999999</v>
      </c>
    </row>
    <row r="17" spans="2:34" x14ac:dyDescent="0.3">
      <c r="F17" s="26"/>
      <c r="AH17" s="9"/>
    </row>
    <row r="18" spans="2:34" x14ac:dyDescent="0.3">
      <c r="F18" s="26"/>
      <c r="AH18" s="9"/>
    </row>
    <row r="19" spans="2:34" x14ac:dyDescent="0.3">
      <c r="AH19" s="9"/>
    </row>
    <row r="20" spans="2:34" x14ac:dyDescent="0.3">
      <c r="D20" s="141" t="s">
        <v>140</v>
      </c>
      <c r="E20" s="141"/>
      <c r="F20" s="141"/>
      <c r="G20" s="141"/>
      <c r="U20" s="9"/>
      <c r="AH20" s="9"/>
    </row>
    <row r="21" spans="2:34" x14ac:dyDescent="0.3">
      <c r="E21" s="46" t="s">
        <v>134</v>
      </c>
      <c r="F21" s="26">
        <f>'Dosing Plate'!$E$1</f>
        <v>1</v>
      </c>
      <c r="U21" s="9"/>
      <c r="AH21" s="9"/>
    </row>
    <row r="22" spans="2:34" x14ac:dyDescent="0.3">
      <c r="F22" s="26"/>
      <c r="U22" s="9"/>
      <c r="AH22" s="9"/>
    </row>
    <row r="23" spans="2:34" x14ac:dyDescent="0.3">
      <c r="B23" s="46" t="s">
        <v>132</v>
      </c>
      <c r="C23" s="28">
        <f t="shared" ref="C23:C24" ca="1" si="0">D23*15/(35+15)</f>
        <v>0.03</v>
      </c>
      <c r="D23" s="28">
        <f ca="1">E23*15/(30+15)</f>
        <v>0.1</v>
      </c>
      <c r="E23" s="28">
        <f ca="1">F23*15/(35+15)</f>
        <v>0.3</v>
      </c>
      <c r="F23" s="28">
        <f ca="1">G23*15/(30+15)</f>
        <v>1</v>
      </c>
      <c r="G23" s="145">
        <f ca="1">H23*15/(35+15)</f>
        <v>3</v>
      </c>
      <c r="H23" s="145">
        <f ca="1">I23*15/(30+15)</f>
        <v>10</v>
      </c>
      <c r="I23" s="145">
        <f ca="1">J23</f>
        <v>30</v>
      </c>
      <c r="J23" s="28">
        <f t="shared" ref="J23:J28" ca="1" si="1">OFFSET($A11,0,$F$21)</f>
        <v>30</v>
      </c>
      <c r="U23" s="9"/>
      <c r="AH23" s="9"/>
    </row>
    <row r="24" spans="2:34" x14ac:dyDescent="0.3">
      <c r="B24" s="46" t="s">
        <v>132</v>
      </c>
      <c r="C24" s="144">
        <f t="shared" ca="1" si="0"/>
        <v>8.8812923118171475E-3</v>
      </c>
      <c r="D24" s="144">
        <f t="shared" ref="C24:G28" ca="1" si="2">E24*15/(30+15)</f>
        <v>2.960430770605716E-2</v>
      </c>
      <c r="E24" s="21">
        <f t="shared" ref="E24" ca="1" si="3">F24*15/(35+15)</f>
        <v>8.8812923118171488E-2</v>
      </c>
      <c r="F24" s="21">
        <f t="shared" ref="F24:H24" ca="1" si="4">G24*15/(30+15)</f>
        <v>0.29604307706057159</v>
      </c>
      <c r="G24" s="28">
        <f t="shared" ref="D24:H28" ca="1" si="5">H24*15/(35+15)</f>
        <v>0.88812923118171472</v>
      </c>
      <c r="H24" s="28">
        <f t="shared" ca="1" si="4"/>
        <v>2.9604307706057158</v>
      </c>
      <c r="I24" s="145">
        <f t="shared" ref="I24:I28" ca="1" si="6">J24</f>
        <v>8.8812923118171465</v>
      </c>
      <c r="J24" s="145">
        <f t="shared" ca="1" si="1"/>
        <v>8.8812923118171465</v>
      </c>
      <c r="U24" s="9"/>
      <c r="AH24" s="9"/>
    </row>
    <row r="25" spans="2:34" x14ac:dyDescent="0.3">
      <c r="B25" s="46" t="s">
        <v>132</v>
      </c>
      <c r="C25" s="28">
        <f t="shared" ref="C25" ca="1" si="7">D25*15/(30+15)</f>
        <v>1</v>
      </c>
      <c r="D25" s="28">
        <f t="shared" ca="1" si="5"/>
        <v>3</v>
      </c>
      <c r="E25" s="28">
        <f t="shared" ref="E25" ca="1" si="8">F25*15/(30+15)</f>
        <v>10</v>
      </c>
      <c r="F25" s="28">
        <f t="shared" ca="1" si="5"/>
        <v>30</v>
      </c>
      <c r="G25" s="145">
        <f t="shared" ref="G25" ca="1" si="9">H25*15/(30+15)</f>
        <v>100</v>
      </c>
      <c r="H25" s="145">
        <f t="shared" ca="1" si="5"/>
        <v>300</v>
      </c>
      <c r="I25" s="145">
        <f t="shared" ca="1" si="6"/>
        <v>1000</v>
      </c>
      <c r="J25" s="28">
        <f t="shared" ca="1" si="1"/>
        <v>1000</v>
      </c>
      <c r="U25" s="9"/>
      <c r="AH25" s="9"/>
    </row>
    <row r="26" spans="2:34" x14ac:dyDescent="0.3">
      <c r="B26" s="46">
        <v>1</v>
      </c>
      <c r="C26" s="28">
        <f t="shared" ca="1" si="2"/>
        <v>0.1</v>
      </c>
      <c r="D26" s="28">
        <f t="shared" ca="1" si="5"/>
        <v>0.3</v>
      </c>
      <c r="E26" s="28">
        <f t="shared" ca="1" si="2"/>
        <v>1</v>
      </c>
      <c r="F26" s="28">
        <f t="shared" ca="1" si="5"/>
        <v>3</v>
      </c>
      <c r="G26" s="145">
        <f t="shared" ca="1" si="2"/>
        <v>10</v>
      </c>
      <c r="H26" s="145">
        <f t="shared" ca="1" si="5"/>
        <v>30</v>
      </c>
      <c r="I26" s="145">
        <f t="shared" ca="1" si="6"/>
        <v>100</v>
      </c>
      <c r="J26" s="28">
        <f t="shared" ca="1" si="1"/>
        <v>100</v>
      </c>
      <c r="U26" s="9"/>
      <c r="AH26" s="9"/>
    </row>
    <row r="27" spans="2:34" x14ac:dyDescent="0.3">
      <c r="B27" s="46">
        <v>25</v>
      </c>
      <c r="C27" s="28">
        <f t="shared" ca="1" si="2"/>
        <v>0.1</v>
      </c>
      <c r="D27" s="28">
        <f t="shared" ca="1" si="5"/>
        <v>0.3</v>
      </c>
      <c r="E27" s="28">
        <f t="shared" ca="1" si="2"/>
        <v>1</v>
      </c>
      <c r="F27" s="28">
        <f t="shared" ca="1" si="5"/>
        <v>3</v>
      </c>
      <c r="G27" s="145">
        <f t="shared" ca="1" si="2"/>
        <v>10</v>
      </c>
      <c r="H27" s="145">
        <f t="shared" ca="1" si="5"/>
        <v>30</v>
      </c>
      <c r="I27" s="145">
        <f t="shared" ca="1" si="6"/>
        <v>100</v>
      </c>
      <c r="J27" s="28">
        <f t="shared" ca="1" si="1"/>
        <v>100</v>
      </c>
      <c r="U27" s="9"/>
      <c r="AH27" s="9"/>
    </row>
    <row r="28" spans="2:34" x14ac:dyDescent="0.3">
      <c r="B28" s="46">
        <v>0</v>
      </c>
      <c r="C28" s="28">
        <f t="shared" ca="1" si="2"/>
        <v>9.9999999999999985E-3</v>
      </c>
      <c r="D28" s="28">
        <f t="shared" ca="1" si="5"/>
        <v>0.03</v>
      </c>
      <c r="E28" s="28">
        <f t="shared" ca="1" si="2"/>
        <v>0.1</v>
      </c>
      <c r="F28" s="28">
        <f t="shared" ca="1" si="5"/>
        <v>0.3</v>
      </c>
      <c r="G28" s="145">
        <f t="shared" ca="1" si="2"/>
        <v>1</v>
      </c>
      <c r="H28" s="145">
        <f t="shared" ca="1" si="5"/>
        <v>3</v>
      </c>
      <c r="I28" s="145">
        <f t="shared" ca="1" si="6"/>
        <v>10</v>
      </c>
      <c r="J28" s="28">
        <f t="shared" ca="1" si="1"/>
        <v>10</v>
      </c>
      <c r="U28" s="9"/>
      <c r="AH28" s="9"/>
    </row>
    <row r="29" spans="2:34" x14ac:dyDescent="0.3">
      <c r="F29" s="26"/>
      <c r="U29" s="9"/>
      <c r="AH29" s="9"/>
    </row>
    <row r="30" spans="2:34" x14ac:dyDescent="0.3">
      <c r="F30" s="26"/>
      <c r="U30" s="9"/>
      <c r="AH30" s="9"/>
    </row>
    <row r="31" spans="2:34" x14ac:dyDescent="0.3">
      <c r="U31" s="9"/>
      <c r="AH31" s="9"/>
    </row>
    <row r="32" spans="2:34" x14ac:dyDescent="0.3">
      <c r="B32" s="134"/>
      <c r="C32" s="134"/>
      <c r="D32" s="134"/>
      <c r="E32" s="134"/>
      <c r="F32" s="134"/>
      <c r="G32" s="134"/>
      <c r="H32" s="65"/>
      <c r="I32" s="65"/>
      <c r="K32" s="64"/>
      <c r="U32" s="9"/>
      <c r="AH32" s="9"/>
    </row>
    <row r="33" spans="2:21" x14ac:dyDescent="0.3">
      <c r="C33" s="134"/>
      <c r="D33" s="134"/>
      <c r="E33" s="134"/>
      <c r="U33" s="9"/>
    </row>
    <row r="34" spans="2:21" x14ac:dyDescent="0.3">
      <c r="B34" s="135"/>
      <c r="E34" s="26"/>
      <c r="U34" s="9"/>
    </row>
    <row r="35" spans="2:21" x14ac:dyDescent="0.3">
      <c r="B35" s="135"/>
      <c r="E35" s="26"/>
      <c r="U35" s="9"/>
    </row>
    <row r="36" spans="2:21" x14ac:dyDescent="0.3">
      <c r="B36" s="135"/>
      <c r="E36" s="26"/>
      <c r="U36" s="9"/>
    </row>
    <row r="37" spans="2:21" x14ac:dyDescent="0.3">
      <c r="B37" s="135"/>
      <c r="E37" s="26"/>
      <c r="G37" s="26"/>
      <c r="U37" s="9"/>
    </row>
    <row r="38" spans="2:21" x14ac:dyDescent="0.3">
      <c r="B38" s="135"/>
      <c r="E38" s="26"/>
      <c r="G38" s="26"/>
      <c r="U38" s="9"/>
    </row>
    <row r="39" spans="2:21" x14ac:dyDescent="0.3">
      <c r="B39" s="135"/>
      <c r="E39" s="26"/>
      <c r="G39" s="26"/>
      <c r="U39" s="9"/>
    </row>
    <row r="40" spans="2:21" x14ac:dyDescent="0.3">
      <c r="F40" s="26"/>
      <c r="U40" s="9"/>
    </row>
    <row r="41" spans="2:21" x14ac:dyDescent="0.3">
      <c r="D41" s="26"/>
      <c r="F41" s="26"/>
      <c r="K41" s="64"/>
      <c r="U41" s="9"/>
    </row>
    <row r="42" spans="2:21" x14ac:dyDescent="0.3">
      <c r="D42" s="26"/>
      <c r="F42" s="26"/>
      <c r="U42" s="9"/>
    </row>
    <row r="43" spans="2:21" x14ac:dyDescent="0.3">
      <c r="D43" s="26"/>
      <c r="F43" s="26"/>
      <c r="U43" s="9"/>
    </row>
    <row r="44" spans="2:21" x14ac:dyDescent="0.3">
      <c r="D44" s="26"/>
      <c r="F44" s="26"/>
      <c r="U44" s="9"/>
    </row>
    <row r="45" spans="2:21" x14ac:dyDescent="0.3">
      <c r="D45" s="26"/>
      <c r="F45" s="26"/>
      <c r="U45" s="9"/>
    </row>
    <row r="46" spans="2:21" x14ac:dyDescent="0.3">
      <c r="D46" s="26"/>
      <c r="F46" s="26"/>
      <c r="U46" s="9"/>
    </row>
    <row r="47" spans="2:21" x14ac:dyDescent="0.3">
      <c r="F47" s="26"/>
      <c r="U47" s="9"/>
    </row>
    <row r="48" spans="2:21" x14ac:dyDescent="0.3">
      <c r="F48" s="26"/>
      <c r="U48" s="9"/>
    </row>
    <row r="49" spans="6:21" x14ac:dyDescent="0.3">
      <c r="F49" s="26"/>
      <c r="U49" s="9"/>
    </row>
    <row r="50" spans="6:21" x14ac:dyDescent="0.3">
      <c r="F50" s="26"/>
      <c r="K50" s="64"/>
      <c r="U50" s="9"/>
    </row>
    <row r="51" spans="6:21" x14ac:dyDescent="0.3">
      <c r="F51" s="26"/>
      <c r="U51" s="9"/>
    </row>
    <row r="52" spans="6:21" x14ac:dyDescent="0.3">
      <c r="F52" s="26"/>
      <c r="U52" s="9"/>
    </row>
    <row r="53" spans="6:21" x14ac:dyDescent="0.3">
      <c r="F53" s="26"/>
      <c r="U53" s="9"/>
    </row>
    <row r="54" spans="6:21" x14ac:dyDescent="0.3">
      <c r="F54" s="26"/>
      <c r="U54" s="9"/>
    </row>
    <row r="55" spans="6:21" x14ac:dyDescent="0.3">
      <c r="F55" s="26"/>
      <c r="U55" s="9"/>
    </row>
    <row r="56" spans="6:21" x14ac:dyDescent="0.3">
      <c r="U56" s="9"/>
    </row>
    <row r="57" spans="6:21" x14ac:dyDescent="0.3">
      <c r="U57" s="9"/>
    </row>
  </sheetData>
  <mergeCells count="7">
    <mergeCell ref="C33:E33"/>
    <mergeCell ref="B34:B39"/>
    <mergeCell ref="B32:G32"/>
    <mergeCell ref="A2:A4"/>
    <mergeCell ref="A5:A10"/>
    <mergeCell ref="A11:A16"/>
    <mergeCell ref="D20:G20"/>
  </mergeCells>
  <phoneticPr fontId="32" type="noConversion"/>
  <pageMargins left="0.7" right="0.7" top="0.75" bottom="0.75" header="0.3" footer="0.3"/>
  <pageSetup orientation="landscape" r:id="rId1"/>
  <headerFooter>
    <oddHeader>&amp;RNHEERL-RTP-H-NTD-CMTB-WRM-2007-01-r3</oddHeader>
  </headerFooter>
  <ignoredErrors>
    <ignoredError sqref="E5:E10 D10 F5 O7:P10 P5:Q6 W10 X5:X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71E9-7CD0-4191-85AA-C1221F156E19}">
  <dimension ref="A1:AX105"/>
  <sheetViews>
    <sheetView topLeftCell="A43" zoomScale="60" zoomScaleNormal="60" workbookViewId="0">
      <selection activeCell="B2" sqref="B2"/>
    </sheetView>
  </sheetViews>
  <sheetFormatPr defaultColWidth="9.109375" defaultRowHeight="14.4" x14ac:dyDescent="0.3"/>
  <cols>
    <col min="1" max="1" width="29.6640625" style="46" bestFit="1" customWidth="1"/>
    <col min="2" max="2" width="10.5546875" style="46" bestFit="1" customWidth="1"/>
    <col min="3" max="16384" width="9.109375" style="46"/>
  </cols>
  <sheetData>
    <row r="1" spans="1:50" x14ac:dyDescent="0.3">
      <c r="A1" s="46" t="str">
        <f>'Plate 1'!A1</f>
        <v>Culture Date</v>
      </c>
      <c r="B1" s="51">
        <f>'Plate 1'!B1</f>
        <v>20210811</v>
      </c>
    </row>
    <row r="2" spans="1:50" x14ac:dyDescent="0.3">
      <c r="A2" s="46" t="str">
        <f>'Plate 1'!A2</f>
        <v>Experiment ID</v>
      </c>
      <c r="B2" s="50">
        <f>'Plate 1'!B2</f>
        <v>20210831</v>
      </c>
    </row>
    <row r="3" spans="1:50" x14ac:dyDescent="0.3">
      <c r="A3" s="46" t="str">
        <f>'Plate 1'!A3</f>
        <v>Plate Number</v>
      </c>
      <c r="B3" s="61" t="str">
        <f ca="1">'Plate 1'!B3</f>
        <v>75-9208</v>
      </c>
    </row>
    <row r="5" spans="1:50" s="26" customFormat="1" x14ac:dyDescent="0.3">
      <c r="A5" s="26" t="str">
        <f>'Plate 1'!A13</f>
        <v>BASELINE</v>
      </c>
      <c r="B5" s="52" t="str">
        <f>'Plate 1'!B13</f>
        <v>DMSO</v>
      </c>
      <c r="C5" s="52" t="str">
        <f ca="1">'Plate 1'!C13</f>
        <v>6-PPD</v>
      </c>
      <c r="D5" s="52" t="str">
        <f ca="1">'Plate 1'!D13</f>
        <v>6-PPD</v>
      </c>
      <c r="E5" s="52" t="str">
        <f ca="1">'Plate 1'!E13</f>
        <v>6-PPD</v>
      </c>
      <c r="F5" s="52" t="str">
        <f ca="1">'Plate 1'!F13</f>
        <v>6-PPD</v>
      </c>
      <c r="G5" s="52" t="str">
        <f ca="1">'Plate 1'!G13</f>
        <v>6-PPD</v>
      </c>
      <c r="H5" s="52" t="str">
        <f ca="1">'Plate 1'!H13</f>
        <v>6-PPD</v>
      </c>
      <c r="I5" s="52" t="str">
        <f ca="1">'Plate 1'!I13</f>
        <v>6-PPD</v>
      </c>
      <c r="J5" s="52" t="str">
        <f>'Plate 1'!J13</f>
        <v>DMSO</v>
      </c>
      <c r="K5" s="52" t="str">
        <f ca="1">'Plate 1'!K13</f>
        <v>6-PPD Quinone</v>
      </c>
      <c r="L5" s="52" t="str">
        <f ca="1">'Plate 1'!L13</f>
        <v>6-PPD Quinone</v>
      </c>
      <c r="M5" s="52" t="str">
        <f ca="1">'Plate 1'!M13</f>
        <v>6-PPD Quinone</v>
      </c>
      <c r="N5" s="52" t="str">
        <f ca="1">'Plate 1'!N13</f>
        <v>6-PPD Quinone</v>
      </c>
      <c r="O5" s="52" t="str">
        <f ca="1">'Plate 1'!O13</f>
        <v>6-PPD Quinone</v>
      </c>
      <c r="P5" s="52" t="str">
        <f ca="1">'Plate 1'!P13</f>
        <v>6-PPD Quinone</v>
      </c>
      <c r="Q5" s="52" t="str">
        <f ca="1">'Plate 1'!Q13</f>
        <v>6-PPD Quinone</v>
      </c>
      <c r="R5" s="52" t="str">
        <f>'Plate 1'!R13</f>
        <v>DMSO</v>
      </c>
      <c r="S5" s="52" t="str">
        <f ca="1">'Plate 1'!S13</f>
        <v>5,5'-Diphenylhydantoin (4)</v>
      </c>
      <c r="T5" s="52" t="str">
        <f ca="1">'Plate 1'!T13</f>
        <v>5,5'-Diphenylhydantoin (4)</v>
      </c>
      <c r="U5" s="52" t="str">
        <f ca="1">'Plate 1'!U13</f>
        <v>5,5'-Diphenylhydantoin (4)</v>
      </c>
      <c r="V5" s="52" t="str">
        <f ca="1">'Plate 1'!V13</f>
        <v>5,5'-Diphenylhydantoin (4)</v>
      </c>
      <c r="W5" s="52" t="str">
        <f ca="1">'Plate 1'!W13</f>
        <v>5,5'-Diphenylhydantoin (4)</v>
      </c>
      <c r="X5" s="52" t="str">
        <f ca="1">'Plate 1'!X13</f>
        <v>5,5'-Diphenylhydantoin (4)</v>
      </c>
      <c r="Y5" s="52" t="str">
        <f ca="1">'Plate 1'!Y13</f>
        <v>5,5'-Diphenylhydantoin (4)</v>
      </c>
      <c r="Z5" s="52" t="str">
        <f>'Plate 1'!Z13</f>
        <v>PICRO</v>
      </c>
      <c r="AA5" s="52" t="str">
        <f ca="1">'Plate 1'!AA13</f>
        <v>Caffeine (18)</v>
      </c>
      <c r="AB5" s="52" t="str">
        <f ca="1">'Plate 1'!AB13</f>
        <v>Caffeine (18)</v>
      </c>
      <c r="AC5" s="52" t="str">
        <f ca="1">'Plate 1'!AC13</f>
        <v>Caffeine (18)</v>
      </c>
      <c r="AD5" s="52" t="str">
        <f ca="1">'Plate 1'!AD13</f>
        <v>Caffeine (18)</v>
      </c>
      <c r="AE5" s="52" t="str">
        <f ca="1">'Plate 1'!AE13</f>
        <v>Caffeine (18)</v>
      </c>
      <c r="AF5" s="52" t="str">
        <f ca="1">'Plate 1'!AF13</f>
        <v>Caffeine (18)</v>
      </c>
      <c r="AG5" s="52" t="str">
        <f ca="1">'Plate 1'!AG13</f>
        <v>Caffeine (18)</v>
      </c>
      <c r="AH5" s="52" t="str">
        <f>'Plate 1'!AH13</f>
        <v>TTX</v>
      </c>
      <c r="AI5" s="52" t="str">
        <f ca="1">'Plate 1'!AI13</f>
        <v>Dexamethasone (17)</v>
      </c>
      <c r="AJ5" s="52" t="str">
        <f ca="1">'Plate 1'!AJ13</f>
        <v>Dexamethasone (17)</v>
      </c>
      <c r="AK5" s="52" t="str">
        <f ca="1">'Plate 1'!AK13</f>
        <v>Dexamethasone (17)</v>
      </c>
      <c r="AL5" s="52" t="str">
        <f ca="1">'Plate 1'!AL13</f>
        <v>Dexamethasone (17)</v>
      </c>
      <c r="AM5" s="52" t="str">
        <f ca="1">'Plate 1'!AM13</f>
        <v>Dexamethasone (17)</v>
      </c>
      <c r="AN5" s="52" t="str">
        <f ca="1">'Plate 1'!AN13</f>
        <v>Dexamethasone (17)</v>
      </c>
      <c r="AO5" s="52" t="str">
        <f ca="1">'Plate 1'!AO13</f>
        <v>Dexamethasone (17)</v>
      </c>
      <c r="AP5" s="52" t="str">
        <f>'Plate 1'!AP13</f>
        <v>Media</v>
      </c>
      <c r="AQ5" s="52" t="str">
        <f ca="1">'Plate 1'!AQ13</f>
        <v>Maneb (38)</v>
      </c>
      <c r="AR5" s="52" t="str">
        <f ca="1">'Plate 1'!AR13</f>
        <v>Maneb (38)</v>
      </c>
      <c r="AS5" s="52" t="str">
        <f ca="1">'Plate 1'!AS13</f>
        <v>Maneb (38)</v>
      </c>
      <c r="AT5" s="52" t="str">
        <f ca="1">'Plate 1'!AT13</f>
        <v>Maneb (38)</v>
      </c>
      <c r="AU5" s="52" t="str">
        <f ca="1">'Plate 1'!AU13</f>
        <v>Maneb (38)</v>
      </c>
      <c r="AV5" s="52" t="str">
        <f ca="1">'Plate 1'!AV13</f>
        <v>Maneb (38)</v>
      </c>
      <c r="AW5" s="52" t="str">
        <f ca="1">'Plate 1'!AW13</f>
        <v>Maneb (38)</v>
      </c>
    </row>
    <row r="6" spans="1:50" s="26" customFormat="1" x14ac:dyDescent="0.3">
      <c r="A6" s="26" t="str">
        <f>'Plate 1'!A14</f>
        <v>Well Averages</v>
      </c>
      <c r="B6" s="52" t="str">
        <f>'Plate 1'!B14</f>
        <v>A1</v>
      </c>
      <c r="C6" s="52" t="str">
        <f>'Plate 1'!C14</f>
        <v>A2</v>
      </c>
      <c r="D6" s="52" t="str">
        <f>'Plate 1'!D14</f>
        <v>A3</v>
      </c>
      <c r="E6" s="52" t="str">
        <f>'Plate 1'!E14</f>
        <v>A4</v>
      </c>
      <c r="F6" s="52" t="str">
        <f>'Plate 1'!F14</f>
        <v>A5</v>
      </c>
      <c r="G6" s="52" t="str">
        <f>'Plate 1'!G14</f>
        <v>A6</v>
      </c>
      <c r="H6" s="52" t="str">
        <f>'Plate 1'!H14</f>
        <v>A7</v>
      </c>
      <c r="I6" s="52" t="str">
        <f>'Plate 1'!I14</f>
        <v>A8</v>
      </c>
      <c r="J6" s="52" t="str">
        <f>'Plate 1'!J14</f>
        <v>B1</v>
      </c>
      <c r="K6" s="52" t="str">
        <f>'Plate 1'!K14</f>
        <v>B2</v>
      </c>
      <c r="L6" s="52" t="str">
        <f>'Plate 1'!L14</f>
        <v>B3</v>
      </c>
      <c r="M6" s="52" t="str">
        <f>'Plate 1'!M14</f>
        <v>B4</v>
      </c>
      <c r="N6" s="52" t="str">
        <f>'Plate 1'!N14</f>
        <v>B5</v>
      </c>
      <c r="O6" s="52" t="str">
        <f>'Plate 1'!O14</f>
        <v>B6</v>
      </c>
      <c r="P6" s="52" t="str">
        <f>'Plate 1'!P14</f>
        <v>B7</v>
      </c>
      <c r="Q6" s="52" t="str">
        <f>'Plate 1'!Q14</f>
        <v>B8</v>
      </c>
      <c r="R6" s="52" t="str">
        <f>'Plate 1'!R14</f>
        <v>C1</v>
      </c>
      <c r="S6" s="52" t="str">
        <f>'Plate 1'!S14</f>
        <v>C2</v>
      </c>
      <c r="T6" s="52" t="str">
        <f>'Plate 1'!T14</f>
        <v>C3</v>
      </c>
      <c r="U6" s="52" t="str">
        <f>'Plate 1'!U14</f>
        <v>C4</v>
      </c>
      <c r="V6" s="52" t="str">
        <f>'Plate 1'!V14</f>
        <v>C5</v>
      </c>
      <c r="W6" s="52" t="str">
        <f>'Plate 1'!W14</f>
        <v>C6</v>
      </c>
      <c r="X6" s="52" t="str">
        <f>'Plate 1'!X14</f>
        <v>C7</v>
      </c>
      <c r="Y6" s="52" t="str">
        <f>'Plate 1'!Y14</f>
        <v>C8</v>
      </c>
      <c r="Z6" s="52" t="str">
        <f>'Plate 1'!Z14</f>
        <v>D1</v>
      </c>
      <c r="AA6" s="52" t="str">
        <f>'Plate 1'!AA14</f>
        <v>D2</v>
      </c>
      <c r="AB6" s="52" t="str">
        <f>'Plate 1'!AB14</f>
        <v>D3</v>
      </c>
      <c r="AC6" s="52" t="str">
        <f>'Plate 1'!AC14</f>
        <v>D4</v>
      </c>
      <c r="AD6" s="52" t="str">
        <f>'Plate 1'!AD14</f>
        <v>D5</v>
      </c>
      <c r="AE6" s="52" t="str">
        <f>'Plate 1'!AE14</f>
        <v>D6</v>
      </c>
      <c r="AF6" s="52" t="str">
        <f>'Plate 1'!AF14</f>
        <v>D7</v>
      </c>
      <c r="AG6" s="52" t="str">
        <f>'Plate 1'!AG14</f>
        <v>D8</v>
      </c>
      <c r="AH6" s="52" t="str">
        <f>'Plate 1'!AH14</f>
        <v>E1</v>
      </c>
      <c r="AI6" s="52" t="str">
        <f>'Plate 1'!AI14</f>
        <v>E2</v>
      </c>
      <c r="AJ6" s="52" t="str">
        <f>'Plate 1'!AJ14</f>
        <v>E3</v>
      </c>
      <c r="AK6" s="52" t="str">
        <f>'Plate 1'!AK14</f>
        <v>E4</v>
      </c>
      <c r="AL6" s="52" t="str">
        <f>'Plate 1'!AL14</f>
        <v>E5</v>
      </c>
      <c r="AM6" s="52" t="str">
        <f>'Plate 1'!AM14</f>
        <v>E6</v>
      </c>
      <c r="AN6" s="52" t="str">
        <f>'Plate 1'!AN14</f>
        <v>E7</v>
      </c>
      <c r="AO6" s="52" t="str">
        <f>'Plate 1'!AO14</f>
        <v>E8</v>
      </c>
      <c r="AP6" s="52" t="str">
        <f>'Plate 1'!AP14</f>
        <v>F1</v>
      </c>
      <c r="AQ6" s="52" t="str">
        <f>'Plate 1'!AQ14</f>
        <v>F2</v>
      </c>
      <c r="AR6" s="52" t="str">
        <f>'Plate 1'!AR14</f>
        <v>F3</v>
      </c>
      <c r="AS6" s="52" t="str">
        <f>'Plate 1'!AS14</f>
        <v>F4</v>
      </c>
      <c r="AT6" s="52" t="str">
        <f>'Plate 1'!AT14</f>
        <v>F5</v>
      </c>
      <c r="AU6" s="52" t="str">
        <f>'Plate 1'!AU14</f>
        <v>F6</v>
      </c>
      <c r="AV6" s="52" t="str">
        <f>'Plate 1'!AV14</f>
        <v>F7</v>
      </c>
      <c r="AW6" s="52" t="str">
        <f>'Plate 1'!AW14</f>
        <v>F8</v>
      </c>
    </row>
    <row r="7" spans="1:50" s="26" customFormat="1" x14ac:dyDescent="0.3">
      <c r="A7" s="26" t="str">
        <f>'Plate 1'!A15</f>
        <v>Treatment/ID</v>
      </c>
      <c r="B7" s="52" t="str">
        <f>'Plate 1'!B15</f>
        <v>Control</v>
      </c>
      <c r="C7" s="53">
        <f ca="1">'Plate 1'!C15</f>
        <v>0.03</v>
      </c>
      <c r="D7" s="53">
        <f ca="1">'Plate 1'!D15</f>
        <v>0.1</v>
      </c>
      <c r="E7" s="53">
        <f ca="1">'Plate 1'!E15</f>
        <v>0.3</v>
      </c>
      <c r="F7" s="53">
        <f ca="1">'Plate 1'!F15</f>
        <v>1</v>
      </c>
      <c r="G7" s="53">
        <f ca="1">'Plate 1'!G15</f>
        <v>3</v>
      </c>
      <c r="H7" s="53">
        <f ca="1">'Plate 1'!H15</f>
        <v>10</v>
      </c>
      <c r="I7" s="53">
        <f ca="1">'Plate 1'!I15</f>
        <v>30</v>
      </c>
      <c r="J7" s="52" t="str">
        <f>'Plate 1'!J15</f>
        <v>Control</v>
      </c>
      <c r="K7" s="53">
        <f ca="1">'Plate 1'!K15</f>
        <v>8.8812923118171475E-3</v>
      </c>
      <c r="L7" s="53">
        <f ca="1">'Plate 1'!L15</f>
        <v>2.960430770605716E-2</v>
      </c>
      <c r="M7" s="53">
        <f ca="1">'Plate 1'!M15</f>
        <v>8.8812923118171488E-2</v>
      </c>
      <c r="N7" s="53">
        <f ca="1">'Plate 1'!N15</f>
        <v>0.29604307706057159</v>
      </c>
      <c r="O7" s="53">
        <f ca="1">'Plate 1'!O15</f>
        <v>0.88812923118171472</v>
      </c>
      <c r="P7" s="53">
        <f ca="1">'Plate 1'!P15</f>
        <v>2.9604307706057158</v>
      </c>
      <c r="Q7" s="53">
        <f ca="1">'Plate 1'!Q15</f>
        <v>8.8812923118171465</v>
      </c>
      <c r="R7" s="52" t="str">
        <f>'Plate 1'!R15</f>
        <v>Control</v>
      </c>
      <c r="S7" s="53">
        <f ca="1">'Plate 1'!S15</f>
        <v>1</v>
      </c>
      <c r="T7" s="53">
        <f ca="1">'Plate 1'!T15</f>
        <v>3</v>
      </c>
      <c r="U7" s="53">
        <f ca="1">'Plate 1'!U15</f>
        <v>10</v>
      </c>
      <c r="V7" s="53">
        <f ca="1">'Plate 1'!V15</f>
        <v>30</v>
      </c>
      <c r="W7" s="53">
        <f ca="1">'Plate 1'!W15</f>
        <v>100</v>
      </c>
      <c r="X7" s="53">
        <f ca="1">'Plate 1'!X15</f>
        <v>300</v>
      </c>
      <c r="Y7" s="53">
        <f ca="1">'Plate 1'!Y15</f>
        <v>1000</v>
      </c>
      <c r="Z7" s="52">
        <f>'Plate 1'!Z15</f>
        <v>1</v>
      </c>
      <c r="AA7" s="53">
        <f ca="1">'Plate 1'!AA15</f>
        <v>0.1</v>
      </c>
      <c r="AB7" s="53">
        <f ca="1">'Plate 1'!AB15</f>
        <v>0.3</v>
      </c>
      <c r="AC7" s="53">
        <f ca="1">'Plate 1'!AC15</f>
        <v>1</v>
      </c>
      <c r="AD7" s="53">
        <f ca="1">'Plate 1'!AD15</f>
        <v>3</v>
      </c>
      <c r="AE7" s="53">
        <f ca="1">'Plate 1'!AE15</f>
        <v>10</v>
      </c>
      <c r="AF7" s="53">
        <f ca="1">'Plate 1'!AF15</f>
        <v>30</v>
      </c>
      <c r="AG7" s="53">
        <f ca="1">'Plate 1'!AG15</f>
        <v>100</v>
      </c>
      <c r="AH7" s="52">
        <f>'Plate 1'!AH15</f>
        <v>25</v>
      </c>
      <c r="AI7" s="53">
        <f ca="1">'Plate 1'!AI15</f>
        <v>0.1</v>
      </c>
      <c r="AJ7" s="53">
        <f ca="1">'Plate 1'!AJ15</f>
        <v>0.3</v>
      </c>
      <c r="AK7" s="53">
        <f ca="1">'Plate 1'!AK15</f>
        <v>1</v>
      </c>
      <c r="AL7" s="53">
        <f ca="1">'Plate 1'!AL15</f>
        <v>3</v>
      </c>
      <c r="AM7" s="53">
        <f ca="1">'Plate 1'!AM15</f>
        <v>10</v>
      </c>
      <c r="AN7" s="53">
        <f ca="1">'Plate 1'!AN15</f>
        <v>30</v>
      </c>
      <c r="AO7" s="53">
        <f ca="1">'Plate 1'!AO15</f>
        <v>100</v>
      </c>
      <c r="AP7" s="52">
        <f>'Plate 1'!AP15</f>
        <v>0</v>
      </c>
      <c r="AQ7" s="53">
        <f ca="1">'Plate 1'!AQ15</f>
        <v>9.9999999999999985E-3</v>
      </c>
      <c r="AR7" s="53">
        <f ca="1">'Plate 1'!AR15</f>
        <v>0.03</v>
      </c>
      <c r="AS7" s="53">
        <f ca="1">'Plate 1'!AS15</f>
        <v>0.1</v>
      </c>
      <c r="AT7" s="53">
        <f ca="1">'Plate 1'!AT15</f>
        <v>0.3</v>
      </c>
      <c r="AU7" s="53">
        <f ca="1">'Plate 1'!AU15</f>
        <v>1</v>
      </c>
      <c r="AV7" s="53">
        <f ca="1">'Plate 1'!AV15</f>
        <v>3</v>
      </c>
      <c r="AW7" s="53">
        <f ca="1">'Plate 1'!AW15</f>
        <v>10</v>
      </c>
    </row>
    <row r="8" spans="1:50" s="26" customFormat="1" x14ac:dyDescent="0.3">
      <c r="A8" s="26" t="str">
        <f>'Plate 1'!A18</f>
        <v>Number of Active Electrodes</v>
      </c>
      <c r="B8" s="63">
        <f>'Plate 1'!B18</f>
        <v>15</v>
      </c>
      <c r="C8" s="63">
        <f>'Plate 1'!C18</f>
        <v>16</v>
      </c>
      <c r="D8" s="63">
        <f>'Plate 1'!D18</f>
        <v>16</v>
      </c>
      <c r="E8" s="63">
        <f>'Plate 1'!E18</f>
        <v>16</v>
      </c>
      <c r="F8" s="63">
        <f>'Plate 1'!F18</f>
        <v>16</v>
      </c>
      <c r="G8" s="63">
        <f>'Plate 1'!G18</f>
        <v>16</v>
      </c>
      <c r="H8" s="63">
        <f>'Plate 1'!H18</f>
        <v>16</v>
      </c>
      <c r="I8" s="63">
        <f>'Plate 1'!I18</f>
        <v>16</v>
      </c>
      <c r="J8" s="63">
        <f>'Plate 1'!J18</f>
        <v>16</v>
      </c>
      <c r="K8" s="63">
        <f>'Plate 1'!K18</f>
        <v>16</v>
      </c>
      <c r="L8" s="63">
        <f>'Plate 1'!L18</f>
        <v>16</v>
      </c>
      <c r="M8" s="63">
        <f>'Plate 1'!M18</f>
        <v>16</v>
      </c>
      <c r="N8" s="63">
        <f>'Plate 1'!N18</f>
        <v>16</v>
      </c>
      <c r="O8" s="63">
        <f>'Plate 1'!O18</f>
        <v>16</v>
      </c>
      <c r="P8" s="63">
        <f>'Plate 1'!P18</f>
        <v>16</v>
      </c>
      <c r="Q8" s="63">
        <f>'Plate 1'!Q18</f>
        <v>16</v>
      </c>
      <c r="R8" s="63">
        <f>'Plate 1'!R18</f>
        <v>16</v>
      </c>
      <c r="S8" s="63">
        <f>'Plate 1'!S18</f>
        <v>16</v>
      </c>
      <c r="T8" s="63">
        <f>'Plate 1'!T18</f>
        <v>16</v>
      </c>
      <c r="U8" s="63">
        <f>'Plate 1'!U18</f>
        <v>16</v>
      </c>
      <c r="V8" s="63">
        <f>'Plate 1'!V18</f>
        <v>16</v>
      </c>
      <c r="W8" s="63">
        <f>'Plate 1'!W18</f>
        <v>16</v>
      </c>
      <c r="X8" s="63">
        <f>'Plate 1'!X18</f>
        <v>16</v>
      </c>
      <c r="Y8" s="63">
        <f>'Plate 1'!Y18</f>
        <v>16</v>
      </c>
      <c r="Z8" s="63">
        <f>'Plate 1'!Z18</f>
        <v>16</v>
      </c>
      <c r="AA8" s="63">
        <f>'Plate 1'!AA18</f>
        <v>16</v>
      </c>
      <c r="AB8" s="63">
        <f>'Plate 1'!AB18</f>
        <v>16</v>
      </c>
      <c r="AC8" s="63">
        <f>'Plate 1'!AC18</f>
        <v>13</v>
      </c>
      <c r="AD8" s="63">
        <f>'Plate 1'!AD18</f>
        <v>14</v>
      </c>
      <c r="AE8" s="63">
        <f>'Plate 1'!AE18</f>
        <v>15</v>
      </c>
      <c r="AF8" s="63">
        <f>'Plate 1'!AF18</f>
        <v>13</v>
      </c>
      <c r="AG8" s="63">
        <f>'Plate 1'!AG18</f>
        <v>13</v>
      </c>
      <c r="AH8" s="63">
        <f>'Plate 1'!AH18</f>
        <v>16</v>
      </c>
      <c r="AI8" s="63">
        <f>'Plate 1'!AI18</f>
        <v>15</v>
      </c>
      <c r="AJ8" s="63">
        <f>'Plate 1'!AJ18</f>
        <v>16</v>
      </c>
      <c r="AK8" s="63">
        <f>'Plate 1'!AK18</f>
        <v>15</v>
      </c>
      <c r="AL8" s="63">
        <f>'Plate 1'!AL18</f>
        <v>16</v>
      </c>
      <c r="AM8" s="63">
        <f>'Plate 1'!AM18</f>
        <v>7</v>
      </c>
      <c r="AN8" s="63">
        <f>'Plate 1'!AN18</f>
        <v>5</v>
      </c>
      <c r="AO8" s="63">
        <f>'Plate 1'!AO18</f>
        <v>0</v>
      </c>
      <c r="AP8" s="63">
        <f>'Plate 1'!AP18</f>
        <v>16</v>
      </c>
      <c r="AQ8" s="63">
        <f>'Plate 1'!AQ18</f>
        <v>16</v>
      </c>
      <c r="AR8" s="63">
        <f>'Plate 1'!AR18</f>
        <v>16</v>
      </c>
      <c r="AS8" s="63">
        <f>'Plate 1'!AS18</f>
        <v>16</v>
      </c>
      <c r="AT8" s="63">
        <f>'Plate 1'!AT18</f>
        <v>16</v>
      </c>
      <c r="AU8" s="63">
        <f>'Plate 1'!AU18</f>
        <v>12</v>
      </c>
      <c r="AV8" s="63">
        <f>'Plate 1'!AV18</f>
        <v>3</v>
      </c>
      <c r="AW8" s="63">
        <f>'Plate 1'!AW18</f>
        <v>4</v>
      </c>
      <c r="AX8" s="26">
        <f>COUNTIF(B8:AW8,"&gt;9")</f>
        <v>43</v>
      </c>
    </row>
    <row r="9" spans="1:50" s="26" customFormat="1" x14ac:dyDescent="0.3">
      <c r="A9" s="26" t="str">
        <f>'Plate 1'!A19</f>
        <v>Weighted Mean Firing Rate (Hz)</v>
      </c>
      <c r="B9" s="53">
        <f>'Plate 1'!B19</f>
        <v>1.662507</v>
      </c>
      <c r="C9" s="53">
        <f>'Plate 1'!C19</f>
        <v>1.8015680000000001</v>
      </c>
      <c r="D9" s="53">
        <f>'Plate 1'!D19</f>
        <v>1.917179</v>
      </c>
      <c r="E9" s="53">
        <f>'Plate 1'!E19</f>
        <v>2.0939939999999999</v>
      </c>
      <c r="F9" s="53">
        <f>'Plate 1'!F19</f>
        <v>1.8689709999999999</v>
      </c>
      <c r="G9" s="53">
        <f>'Plate 1'!G19</f>
        <v>2.0554480000000002</v>
      </c>
      <c r="H9" s="53">
        <f>'Plate 1'!H19</f>
        <v>1.929003</v>
      </c>
      <c r="I9" s="53">
        <f>'Plate 1'!I19</f>
        <v>2.359985</v>
      </c>
      <c r="J9" s="53">
        <f>'Plate 1'!J19</f>
        <v>1.441114</v>
      </c>
      <c r="K9" s="53">
        <f>'Plate 1'!K19</f>
        <v>1.8686320000000001</v>
      </c>
      <c r="L9" s="53">
        <f>'Plate 1'!L19</f>
        <v>1.4062140000000001</v>
      </c>
      <c r="M9" s="53">
        <f>'Plate 1'!M19</f>
        <v>1.6098030000000001</v>
      </c>
      <c r="N9" s="53">
        <f>'Plate 1'!N19</f>
        <v>1.9475210000000001</v>
      </c>
      <c r="O9" s="53">
        <f>'Plate 1'!O19</f>
        <v>1.024794</v>
      </c>
      <c r="P9" s="53">
        <f>'Plate 1'!P19</f>
        <v>1.6282430000000001</v>
      </c>
      <c r="Q9" s="53">
        <f>'Plate 1'!Q19</f>
        <v>2.1864520000000001</v>
      </c>
      <c r="R9" s="53">
        <f>'Plate 1'!R19</f>
        <v>1.0801909999999999</v>
      </c>
      <c r="S9" s="53">
        <f>'Plate 1'!S19</f>
        <v>1.071231</v>
      </c>
      <c r="T9" s="53">
        <f>'Plate 1'!T19</f>
        <v>1.3865510000000001</v>
      </c>
      <c r="U9" s="53">
        <f>'Plate 1'!U19</f>
        <v>1.579383</v>
      </c>
      <c r="V9" s="53">
        <f>'Plate 1'!V19</f>
        <v>1.289614</v>
      </c>
      <c r="W9" s="53">
        <f>'Plate 1'!W19</f>
        <v>1.3256589999999999</v>
      </c>
      <c r="X9" s="53">
        <f>'Plate 1'!X19</f>
        <v>1.261225</v>
      </c>
      <c r="Y9" s="53">
        <f>'Plate 1'!Y19</f>
        <v>1.237447</v>
      </c>
      <c r="Z9" s="53">
        <f>'Plate 1'!Z19</f>
        <v>1.0576620000000001</v>
      </c>
      <c r="AA9" s="53">
        <f>'Plate 1'!AA19</f>
        <v>0.81057900000000005</v>
      </c>
      <c r="AB9" s="53">
        <f>'Plate 1'!AB19</f>
        <v>0.81841900000000001</v>
      </c>
      <c r="AC9" s="53">
        <f>'Plate 1'!AC19</f>
        <v>1.3142389999999999</v>
      </c>
      <c r="AD9" s="53">
        <f>'Plate 1'!AD19</f>
        <v>1.2075959999999999</v>
      </c>
      <c r="AE9" s="53">
        <f>'Plate 1'!AE19</f>
        <v>1.0946419999999999</v>
      </c>
      <c r="AF9" s="53">
        <f>'Plate 1'!AF19</f>
        <v>1.4544459999999999</v>
      </c>
      <c r="AG9" s="53">
        <f>'Plate 1'!AG19</f>
        <v>1.138228</v>
      </c>
      <c r="AH9" s="53">
        <f>'Plate 1'!AH19</f>
        <v>1.7554689999999999</v>
      </c>
      <c r="AI9" s="53">
        <f>'Plate 1'!AI19</f>
        <v>1.027385</v>
      </c>
      <c r="AJ9" s="53">
        <f>'Plate 1'!AJ19</f>
        <v>1.02206</v>
      </c>
      <c r="AK9" s="53">
        <f>'Plate 1'!AK19</f>
        <v>1.8055490000000001</v>
      </c>
      <c r="AL9" s="53">
        <f>'Plate 1'!AL19</f>
        <v>2.5620120000000002</v>
      </c>
      <c r="AM9" s="53">
        <f>'Plate 1'!AM19</f>
        <v>1.77203</v>
      </c>
      <c r="AN9" s="53">
        <f>'Plate 1'!AN19</f>
        <v>1.6689240000000001</v>
      </c>
      <c r="AO9" s="53">
        <f>'Plate 1'!AO19</f>
        <v>0</v>
      </c>
      <c r="AP9" s="53">
        <f>'Plate 1'!AP19</f>
        <v>0.949708</v>
      </c>
      <c r="AQ9" s="53">
        <f>'Plate 1'!AQ19</f>
        <v>1.3116730000000001</v>
      </c>
      <c r="AR9" s="53">
        <f>'Plate 1'!AR19</f>
        <v>1.531331</v>
      </c>
      <c r="AS9" s="53">
        <f>'Plate 1'!AS19</f>
        <v>1.7210129999999999</v>
      </c>
      <c r="AT9" s="53">
        <f>'Plate 1'!AT19</f>
        <v>2.2422650000000002</v>
      </c>
      <c r="AU9" s="53">
        <f>'Plate 1'!AU19</f>
        <v>2.2740559999999999</v>
      </c>
      <c r="AV9" s="53">
        <f>'Plate 1'!AV19</f>
        <v>1.013161</v>
      </c>
      <c r="AW9" s="53">
        <f>'Plate 1'!AW19</f>
        <v>1.5413060000000001</v>
      </c>
      <c r="AX9" s="54">
        <f>AVERAGE(B9:AW9)*60</f>
        <v>90.158102500000027</v>
      </c>
    </row>
    <row r="10" spans="1:50" s="26" customFormat="1" x14ac:dyDescent="0.3">
      <c r="A10" s="26" t="str">
        <f>'Plate 1'!A65</f>
        <v>Number of Active Electrodes</v>
      </c>
      <c r="B10" s="52">
        <f>'Plate 1'!B65</f>
        <v>15</v>
      </c>
      <c r="C10" s="52">
        <f>'Plate 1'!C65</f>
        <v>15</v>
      </c>
      <c r="D10" s="52">
        <f>'Plate 1'!D65</f>
        <v>12</v>
      </c>
      <c r="E10" s="52">
        <f>'Plate 1'!E65</f>
        <v>16</v>
      </c>
      <c r="F10" s="52">
        <f>'Plate 1'!F65</f>
        <v>16</v>
      </c>
      <c r="G10" s="52">
        <f>'Plate 1'!G65</f>
        <v>3</v>
      </c>
      <c r="H10" s="52">
        <f>'Plate 1'!H65</f>
        <v>0</v>
      </c>
      <c r="I10" s="52">
        <f>'Plate 1'!I65</f>
        <v>0</v>
      </c>
      <c r="J10" s="52">
        <f>'Plate 1'!J65</f>
        <v>16</v>
      </c>
      <c r="K10" s="52">
        <f>'Plate 1'!K65</f>
        <v>14</v>
      </c>
      <c r="L10" s="52">
        <f>'Plate 1'!L65</f>
        <v>1</v>
      </c>
      <c r="M10" s="52">
        <f>'Plate 1'!M65</f>
        <v>3</v>
      </c>
      <c r="N10" s="52">
        <f>'Plate 1'!N65</f>
        <v>6</v>
      </c>
      <c r="O10" s="52">
        <f>'Plate 1'!O65</f>
        <v>2</v>
      </c>
      <c r="P10" s="52">
        <f>'Plate 1'!P65</f>
        <v>1</v>
      </c>
      <c r="Q10" s="52">
        <f>'Plate 1'!Q65</f>
        <v>4</v>
      </c>
      <c r="R10" s="52">
        <f>'Plate 1'!R65</f>
        <v>14</v>
      </c>
      <c r="S10" s="52">
        <f>'Plate 1'!S65</f>
        <v>4</v>
      </c>
      <c r="T10" s="52">
        <f>'Plate 1'!T65</f>
        <v>1</v>
      </c>
      <c r="U10" s="52">
        <f>'Plate 1'!U65</f>
        <v>1</v>
      </c>
      <c r="V10" s="52">
        <f>'Plate 1'!V65</f>
        <v>0</v>
      </c>
      <c r="W10" s="52">
        <f>'Plate 1'!W65</f>
        <v>0</v>
      </c>
      <c r="X10" s="52">
        <f>'Plate 1'!X65</f>
        <v>0</v>
      </c>
      <c r="Y10" s="52">
        <f>'Plate 1'!Y65</f>
        <v>0</v>
      </c>
      <c r="Z10" s="52">
        <f>'Plate 1'!Z65</f>
        <v>15</v>
      </c>
      <c r="AA10" s="52">
        <f>'Plate 1'!AA65</f>
        <v>3</v>
      </c>
      <c r="AB10" s="52">
        <f>'Plate 1'!AB65</f>
        <v>6</v>
      </c>
      <c r="AC10" s="52">
        <f>'Plate 1'!AC65</f>
        <v>4</v>
      </c>
      <c r="AD10" s="52">
        <f>'Plate 1'!AD65</f>
        <v>12</v>
      </c>
      <c r="AE10" s="52">
        <f>'Plate 1'!AE65</f>
        <v>6</v>
      </c>
      <c r="AF10" s="52">
        <f>'Plate 1'!AF65</f>
        <v>4</v>
      </c>
      <c r="AG10" s="52">
        <f>'Plate 1'!AG65</f>
        <v>13</v>
      </c>
      <c r="AH10" s="52">
        <f>'Plate 1'!AH65</f>
        <v>0</v>
      </c>
      <c r="AI10" s="52">
        <f>'Plate 1'!AI65</f>
        <v>6</v>
      </c>
      <c r="AJ10" s="52">
        <f>'Plate 1'!AJ65</f>
        <v>4</v>
      </c>
      <c r="AK10" s="52">
        <f>'Plate 1'!AK65</f>
        <v>2</v>
      </c>
      <c r="AL10" s="52">
        <f>'Plate 1'!AL65</f>
        <v>10</v>
      </c>
      <c r="AM10" s="52">
        <f>'Plate 1'!AM65</f>
        <v>0</v>
      </c>
      <c r="AN10" s="52">
        <f>'Plate 1'!AN65</f>
        <v>1</v>
      </c>
      <c r="AO10" s="52">
        <f>'Plate 1'!AO65</f>
        <v>0</v>
      </c>
      <c r="AP10" s="52">
        <f>'Plate 1'!AP65</f>
        <v>16</v>
      </c>
      <c r="AQ10" s="52">
        <f>'Plate 1'!AQ65</f>
        <v>16</v>
      </c>
      <c r="AR10" s="52">
        <f>'Plate 1'!AR65</f>
        <v>16</v>
      </c>
      <c r="AS10" s="52">
        <f>'Plate 1'!AS65</f>
        <v>15</v>
      </c>
      <c r="AT10" s="52">
        <f>'Plate 1'!AT65</f>
        <v>16</v>
      </c>
      <c r="AU10" s="52">
        <f>'Plate 1'!AU65</f>
        <v>12</v>
      </c>
      <c r="AV10" s="52">
        <f>'Plate 1'!AV65</f>
        <v>3</v>
      </c>
      <c r="AW10" s="52">
        <f>'Plate 1'!AW65</f>
        <v>4</v>
      </c>
    </row>
    <row r="11" spans="1:50" s="26" customFormat="1" x14ac:dyDescent="0.3">
      <c r="A11" s="26" t="str">
        <f>'Plate 1'!A66</f>
        <v>Weighted Mean Firing Rate (Hz)</v>
      </c>
      <c r="B11" s="53">
        <f>'Plate 1'!B66</f>
        <v>1.196861</v>
      </c>
      <c r="C11" s="53">
        <f>'Plate 1'!C66</f>
        <v>0.65108299999999997</v>
      </c>
      <c r="D11" s="53">
        <f>'Plate 1'!D66</f>
        <v>0.47590300000000002</v>
      </c>
      <c r="E11" s="53">
        <f>'Plate 1'!E66</f>
        <v>0.64705699999999999</v>
      </c>
      <c r="F11" s="53">
        <f>'Plate 1'!F66</f>
        <v>0.39299499999999998</v>
      </c>
      <c r="G11" s="53">
        <f>'Plate 1'!G66</f>
        <v>0.15125</v>
      </c>
      <c r="H11" s="53">
        <f>'Plate 1'!H66</f>
        <v>0</v>
      </c>
      <c r="I11" s="53">
        <f>'Plate 1'!I66</f>
        <v>0</v>
      </c>
      <c r="J11" s="53">
        <f>'Plate 1'!J66</f>
        <v>1.0461720000000001</v>
      </c>
      <c r="K11" s="53">
        <f>'Plate 1'!K66</f>
        <v>0.32118999999999998</v>
      </c>
      <c r="L11" s="53">
        <f>'Plate 1'!L66</f>
        <v>0.17624999999999999</v>
      </c>
      <c r="M11" s="53">
        <f>'Plate 1'!M66</f>
        <v>0.16430600000000001</v>
      </c>
      <c r="N11" s="53">
        <f>'Plate 1'!N66</f>
        <v>0.230486</v>
      </c>
      <c r="O11" s="53">
        <f>'Plate 1'!O66</f>
        <v>8.8957999999999995E-2</v>
      </c>
      <c r="P11" s="53">
        <f>'Plate 1'!P66</f>
        <v>3.1995830000000001</v>
      </c>
      <c r="Q11" s="53">
        <f>'Plate 1'!Q66</f>
        <v>0.823021</v>
      </c>
      <c r="R11" s="53">
        <f>'Plate 1'!R66</f>
        <v>0.41648800000000002</v>
      </c>
      <c r="S11" s="53">
        <f>'Plate 1'!S66</f>
        <v>0.143229</v>
      </c>
      <c r="T11" s="53">
        <f>'Plate 1'!T66</f>
        <v>0.30375000000000002</v>
      </c>
      <c r="U11" s="53">
        <f>'Plate 1'!U66</f>
        <v>0.10333299999999999</v>
      </c>
      <c r="V11" s="53">
        <f>'Plate 1'!V66</f>
        <v>0</v>
      </c>
      <c r="W11" s="53">
        <f>'Plate 1'!W66</f>
        <v>0</v>
      </c>
      <c r="X11" s="53">
        <f>'Plate 1'!X66</f>
        <v>0</v>
      </c>
      <c r="Y11" s="53">
        <f>'Plate 1'!Y66</f>
        <v>0</v>
      </c>
      <c r="Z11" s="53">
        <f>'Plate 1'!Z66</f>
        <v>0.65386100000000003</v>
      </c>
      <c r="AA11" s="53">
        <f>'Plate 1'!AA66</f>
        <v>0.47486099999999998</v>
      </c>
      <c r="AB11" s="53">
        <f>'Plate 1'!AB66</f>
        <v>0.15159700000000001</v>
      </c>
      <c r="AC11" s="53">
        <f>'Plate 1'!AC66</f>
        <v>0.35885400000000001</v>
      </c>
      <c r="AD11" s="53">
        <f>'Plate 1'!AD66</f>
        <v>0.26583299999999999</v>
      </c>
      <c r="AE11" s="53">
        <f>'Plate 1'!AE66</f>
        <v>0.74777800000000005</v>
      </c>
      <c r="AF11" s="53">
        <f>'Plate 1'!AF66</f>
        <v>0.34125</v>
      </c>
      <c r="AG11" s="53">
        <f>'Plate 1'!AG66</f>
        <v>0.44214700000000001</v>
      </c>
      <c r="AH11" s="53">
        <f>'Plate 1'!AH66</f>
        <v>0</v>
      </c>
      <c r="AI11" s="53">
        <f>'Plate 1'!AI66</f>
        <v>0.35083300000000001</v>
      </c>
      <c r="AJ11" s="53">
        <f>'Plate 1'!AJ66</f>
        <v>0.18395800000000001</v>
      </c>
      <c r="AK11" s="53">
        <f>'Plate 1'!AK66</f>
        <v>0.93645800000000001</v>
      </c>
      <c r="AL11" s="53">
        <f>'Plate 1'!AL66</f>
        <v>0.479458</v>
      </c>
      <c r="AM11" s="53">
        <f>'Plate 1'!AM66</f>
        <v>0</v>
      </c>
      <c r="AN11" s="53">
        <f>'Plate 1'!AN66</f>
        <v>0.26791700000000002</v>
      </c>
      <c r="AO11" s="53">
        <f>'Plate 1'!AO66</f>
        <v>0</v>
      </c>
      <c r="AP11" s="53">
        <f>'Plate 1'!AP66</f>
        <v>1.012891</v>
      </c>
      <c r="AQ11" s="53">
        <f>'Plate 1'!AQ66</f>
        <v>1.147578</v>
      </c>
      <c r="AR11" s="53">
        <f>'Plate 1'!AR66</f>
        <v>0.93737000000000004</v>
      </c>
      <c r="AS11" s="53">
        <f>'Plate 1'!AS66</f>
        <v>0.73563900000000004</v>
      </c>
      <c r="AT11" s="53">
        <f>'Plate 1'!AT66</f>
        <v>1.054557</v>
      </c>
      <c r="AU11" s="53">
        <f>'Plate 1'!AU66</f>
        <v>0.81680600000000003</v>
      </c>
      <c r="AV11" s="53">
        <f>'Plate 1'!AV66</f>
        <v>0.87208300000000005</v>
      </c>
      <c r="AW11" s="53">
        <f>'Plate 1'!AW66</f>
        <v>0.46562500000000001</v>
      </c>
    </row>
    <row r="12" spans="1:50" s="26" customFormat="1" x14ac:dyDescent="0.3"/>
    <row r="13" spans="1:50" s="26" customFormat="1" x14ac:dyDescent="0.3"/>
    <row r="14" spans="1:50" s="26" customFormat="1" x14ac:dyDescent="0.3">
      <c r="A14" s="26" t="str">
        <f>A8</f>
        <v>Number of Active Electrodes</v>
      </c>
      <c r="B14" s="55">
        <f t="shared" ref="B14:AW15" si="0">B10/B8</f>
        <v>1</v>
      </c>
      <c r="C14" s="55">
        <f t="shared" si="0"/>
        <v>0.9375</v>
      </c>
      <c r="D14" s="55">
        <f t="shared" si="0"/>
        <v>0.75</v>
      </c>
      <c r="E14" s="55">
        <f t="shared" si="0"/>
        <v>1</v>
      </c>
      <c r="F14" s="55">
        <f t="shared" si="0"/>
        <v>1</v>
      </c>
      <c r="G14" s="55">
        <f t="shared" si="0"/>
        <v>0.1875</v>
      </c>
      <c r="H14" s="55">
        <f t="shared" si="0"/>
        <v>0</v>
      </c>
      <c r="I14" s="55">
        <f t="shared" si="0"/>
        <v>0</v>
      </c>
      <c r="J14" s="55">
        <f t="shared" si="0"/>
        <v>1</v>
      </c>
      <c r="K14" s="55">
        <f t="shared" si="0"/>
        <v>0.875</v>
      </c>
      <c r="L14" s="55">
        <f t="shared" si="0"/>
        <v>6.25E-2</v>
      </c>
      <c r="M14" s="55">
        <f t="shared" si="0"/>
        <v>0.1875</v>
      </c>
      <c r="N14" s="55">
        <f t="shared" si="0"/>
        <v>0.375</v>
      </c>
      <c r="O14" s="55">
        <f t="shared" si="0"/>
        <v>0.125</v>
      </c>
      <c r="P14" s="55">
        <f t="shared" si="0"/>
        <v>6.25E-2</v>
      </c>
      <c r="Q14" s="55">
        <f t="shared" si="0"/>
        <v>0.25</v>
      </c>
      <c r="R14" s="55">
        <f t="shared" si="0"/>
        <v>0.875</v>
      </c>
      <c r="S14" s="55">
        <f t="shared" si="0"/>
        <v>0.25</v>
      </c>
      <c r="T14" s="55">
        <f t="shared" si="0"/>
        <v>6.25E-2</v>
      </c>
      <c r="U14" s="55">
        <f t="shared" si="0"/>
        <v>6.25E-2</v>
      </c>
      <c r="V14" s="55">
        <f t="shared" si="0"/>
        <v>0</v>
      </c>
      <c r="W14" s="55">
        <f t="shared" si="0"/>
        <v>0</v>
      </c>
      <c r="X14" s="55">
        <f t="shared" si="0"/>
        <v>0</v>
      </c>
      <c r="Y14" s="55">
        <f t="shared" si="0"/>
        <v>0</v>
      </c>
      <c r="Z14" s="55">
        <f t="shared" si="0"/>
        <v>0.9375</v>
      </c>
      <c r="AA14" s="55">
        <f t="shared" si="0"/>
        <v>0.1875</v>
      </c>
      <c r="AB14" s="55">
        <f t="shared" si="0"/>
        <v>0.375</v>
      </c>
      <c r="AC14" s="55">
        <f t="shared" si="0"/>
        <v>0.30769230769230771</v>
      </c>
      <c r="AD14" s="55">
        <f t="shared" si="0"/>
        <v>0.8571428571428571</v>
      </c>
      <c r="AE14" s="55">
        <f t="shared" si="0"/>
        <v>0.4</v>
      </c>
      <c r="AF14" s="55">
        <f t="shared" si="0"/>
        <v>0.30769230769230771</v>
      </c>
      <c r="AG14" s="55">
        <f t="shared" si="0"/>
        <v>1</v>
      </c>
      <c r="AH14" s="55">
        <f t="shared" si="0"/>
        <v>0</v>
      </c>
      <c r="AI14" s="55">
        <f t="shared" si="0"/>
        <v>0.4</v>
      </c>
      <c r="AJ14" s="55">
        <f t="shared" si="0"/>
        <v>0.25</v>
      </c>
      <c r="AK14" s="55">
        <f t="shared" si="0"/>
        <v>0.13333333333333333</v>
      </c>
      <c r="AL14" s="55">
        <f t="shared" si="0"/>
        <v>0.625</v>
      </c>
      <c r="AM14" s="55">
        <f t="shared" si="0"/>
        <v>0</v>
      </c>
      <c r="AN14" s="55">
        <f t="shared" si="0"/>
        <v>0.2</v>
      </c>
      <c r="AO14" s="55" t="e">
        <f t="shared" si="0"/>
        <v>#DIV/0!</v>
      </c>
      <c r="AP14" s="55">
        <f t="shared" si="0"/>
        <v>1</v>
      </c>
      <c r="AQ14" s="55">
        <f t="shared" si="0"/>
        <v>1</v>
      </c>
      <c r="AR14" s="55">
        <f t="shared" si="0"/>
        <v>1</v>
      </c>
      <c r="AS14" s="55">
        <f t="shared" si="0"/>
        <v>0.9375</v>
      </c>
      <c r="AT14" s="55">
        <f t="shared" si="0"/>
        <v>1</v>
      </c>
      <c r="AU14" s="55">
        <f t="shared" si="0"/>
        <v>1</v>
      </c>
      <c r="AV14" s="55">
        <f t="shared" si="0"/>
        <v>1</v>
      </c>
      <c r="AW14" s="55">
        <f t="shared" si="0"/>
        <v>1</v>
      </c>
    </row>
    <row r="15" spans="1:50" s="26" customFormat="1" x14ac:dyDescent="0.3">
      <c r="A15" s="26" t="str">
        <f>A9</f>
        <v>Weighted Mean Firing Rate (Hz)</v>
      </c>
      <c r="B15" s="55">
        <f t="shared" si="0"/>
        <v>0.71991335976329718</v>
      </c>
      <c r="C15" s="55">
        <f t="shared" si="0"/>
        <v>0.36139795999928948</v>
      </c>
      <c r="D15" s="55">
        <f t="shared" si="0"/>
        <v>0.24823086420203852</v>
      </c>
      <c r="E15" s="55">
        <f t="shared" si="0"/>
        <v>0.30900613850851533</v>
      </c>
      <c r="F15" s="55">
        <f t="shared" si="0"/>
        <v>0.21027346063689592</v>
      </c>
      <c r="G15" s="55">
        <f t="shared" si="0"/>
        <v>7.3584931362895095E-2</v>
      </c>
      <c r="H15" s="55">
        <f t="shared" si="0"/>
        <v>0</v>
      </c>
      <c r="I15" s="55">
        <f t="shared" si="0"/>
        <v>0</v>
      </c>
      <c r="J15" s="55">
        <f t="shared" si="0"/>
        <v>0.72594673287470668</v>
      </c>
      <c r="K15" s="55">
        <f t="shared" si="0"/>
        <v>0.17188510097226203</v>
      </c>
      <c r="L15" s="55">
        <f t="shared" si="0"/>
        <v>0.1253365419488072</v>
      </c>
      <c r="M15" s="55">
        <f t="shared" si="0"/>
        <v>0.10206590495855704</v>
      </c>
      <c r="N15" s="55">
        <f t="shared" si="0"/>
        <v>0.11834840291837674</v>
      </c>
      <c r="O15" s="55">
        <f t="shared" si="0"/>
        <v>8.6805738519156045E-2</v>
      </c>
      <c r="P15" s="55">
        <f t="shared" si="0"/>
        <v>1.9650525136604302</v>
      </c>
      <c r="Q15" s="55">
        <f t="shared" si="0"/>
        <v>0.37641850815842287</v>
      </c>
      <c r="R15" s="55">
        <f t="shared" si="0"/>
        <v>0.38556884847216838</v>
      </c>
      <c r="S15" s="55">
        <f t="shared" si="0"/>
        <v>0.13370505521218112</v>
      </c>
      <c r="T15" s="55">
        <f t="shared" si="0"/>
        <v>0.21906875405232118</v>
      </c>
      <c r="U15" s="55">
        <f t="shared" si="0"/>
        <v>6.5426182249650647E-2</v>
      </c>
      <c r="V15" s="55">
        <f t="shared" si="0"/>
        <v>0</v>
      </c>
      <c r="W15" s="55">
        <f t="shared" si="0"/>
        <v>0</v>
      </c>
      <c r="X15" s="55">
        <f t="shared" si="0"/>
        <v>0</v>
      </c>
      <c r="Y15" s="55">
        <f t="shared" si="0"/>
        <v>0</v>
      </c>
      <c r="Z15" s="55">
        <f t="shared" si="0"/>
        <v>0.61821356917427306</v>
      </c>
      <c r="AA15" s="55">
        <f t="shared" si="0"/>
        <v>0.58582938862220701</v>
      </c>
      <c r="AB15" s="55">
        <f t="shared" si="0"/>
        <v>0.18523152566106116</v>
      </c>
      <c r="AC15" s="55">
        <f t="shared" si="0"/>
        <v>0.27305079213141598</v>
      </c>
      <c r="AD15" s="55">
        <f t="shared" si="0"/>
        <v>0.22013405145429432</v>
      </c>
      <c r="AE15" s="55">
        <f t="shared" si="0"/>
        <v>0.68312562463344195</v>
      </c>
      <c r="AF15" s="55">
        <f t="shared" si="0"/>
        <v>0.23462541751292246</v>
      </c>
      <c r="AG15" s="55">
        <f t="shared" si="0"/>
        <v>0.38845205002864103</v>
      </c>
      <c r="AH15" s="55">
        <f t="shared" si="0"/>
        <v>0</v>
      </c>
      <c r="AI15" s="55">
        <f t="shared" si="0"/>
        <v>0.34148152834623829</v>
      </c>
      <c r="AJ15" s="55">
        <f t="shared" si="0"/>
        <v>0.17998747627340861</v>
      </c>
      <c r="AK15" s="55">
        <f t="shared" si="0"/>
        <v>0.51865554465705443</v>
      </c>
      <c r="AL15" s="55">
        <f t="shared" si="0"/>
        <v>0.18714119996315395</v>
      </c>
      <c r="AM15" s="55">
        <f t="shared" si="0"/>
        <v>0</v>
      </c>
      <c r="AN15" s="55">
        <f t="shared" si="0"/>
        <v>0.16053277441033864</v>
      </c>
      <c r="AO15" s="55" t="e">
        <f t="shared" si="0"/>
        <v>#DIV/0!</v>
      </c>
      <c r="AP15" s="55">
        <f t="shared" si="0"/>
        <v>1.0665288699263353</v>
      </c>
      <c r="AQ15" s="55">
        <f t="shared" si="0"/>
        <v>0.87489641091948978</v>
      </c>
      <c r="AR15" s="55">
        <f t="shared" si="0"/>
        <v>0.61212761969815799</v>
      </c>
      <c r="AS15" s="55">
        <f t="shared" si="0"/>
        <v>0.42744534759470154</v>
      </c>
      <c r="AT15" s="55">
        <f t="shared" si="0"/>
        <v>0.47030881720046464</v>
      </c>
      <c r="AU15" s="55">
        <f t="shared" si="0"/>
        <v>0.35918464628839397</v>
      </c>
      <c r="AV15" s="55">
        <f t="shared" si="0"/>
        <v>0.86075460859626463</v>
      </c>
      <c r="AW15" s="55">
        <f t="shared" si="0"/>
        <v>0.30209770155958648</v>
      </c>
    </row>
    <row r="16" spans="1:50" s="26" customFormat="1" x14ac:dyDescent="0.3"/>
    <row r="17" spans="1:50" s="26" customFormat="1" x14ac:dyDescent="0.3">
      <c r="A17" s="26" t="s">
        <v>89</v>
      </c>
      <c r="B17" s="62" t="str">
        <f ca="1">'Plate 2'!B3</f>
        <v>75-9209</v>
      </c>
    </row>
    <row r="18" spans="1:50" s="26" customFormat="1" x14ac:dyDescent="0.3">
      <c r="A18" s="26" t="str">
        <f>'Plate 2'!A13</f>
        <v>BASELINE</v>
      </c>
      <c r="B18" s="52" t="str">
        <f>'Plate 2'!B13</f>
        <v>DMSO</v>
      </c>
      <c r="C18" s="52" t="str">
        <f ca="1">'Plate 2'!C13</f>
        <v>6-PPD Quinone</v>
      </c>
      <c r="D18" s="52" t="str">
        <f ca="1">'Plate 2'!D13</f>
        <v>6-PPD Quinone</v>
      </c>
      <c r="E18" s="52" t="str">
        <f ca="1">'Plate 2'!E13</f>
        <v>6-PPD Quinone</v>
      </c>
      <c r="F18" s="52" t="str">
        <f ca="1">'Plate 2'!F13</f>
        <v>6-PPD Quinone</v>
      </c>
      <c r="G18" s="52" t="str">
        <f ca="1">'Plate 2'!G13</f>
        <v>6-PPD Quinone</v>
      </c>
      <c r="H18" s="52" t="str">
        <f ca="1">'Plate 2'!H13</f>
        <v>6-PPD Quinone</v>
      </c>
      <c r="I18" s="52" t="str">
        <f ca="1">'Plate 2'!I13</f>
        <v>6-PPD Quinone</v>
      </c>
      <c r="J18" s="52" t="str">
        <f>'Plate 2'!J13</f>
        <v>DMSO</v>
      </c>
      <c r="K18" s="52" t="str">
        <f ca="1">'Plate 2'!K13</f>
        <v>5,5'-Diphenylhydantoin (4)</v>
      </c>
      <c r="L18" s="52" t="str">
        <f ca="1">'Plate 2'!L13</f>
        <v>5,5'-Diphenylhydantoin (4)</v>
      </c>
      <c r="M18" s="52" t="str">
        <f ca="1">'Plate 2'!M13</f>
        <v>5,5'-Diphenylhydantoin (4)</v>
      </c>
      <c r="N18" s="52" t="str">
        <f ca="1">'Plate 2'!N13</f>
        <v>5,5'-Diphenylhydantoin (4)</v>
      </c>
      <c r="O18" s="52" t="str">
        <f ca="1">'Plate 2'!O13</f>
        <v>5,5'-Diphenylhydantoin (4)</v>
      </c>
      <c r="P18" s="52" t="str">
        <f ca="1">'Plate 2'!P13</f>
        <v>5,5'-Diphenylhydantoin (4)</v>
      </c>
      <c r="Q18" s="52" t="str">
        <f ca="1">'Plate 2'!Q13</f>
        <v>5,5'-Diphenylhydantoin (4)</v>
      </c>
      <c r="R18" s="52" t="str">
        <f>'Plate 2'!R13</f>
        <v>DMSO</v>
      </c>
      <c r="S18" s="52" t="str">
        <f ca="1">'Plate 2'!S13</f>
        <v>6-PPD</v>
      </c>
      <c r="T18" s="52" t="str">
        <f ca="1">'Plate 2'!T13</f>
        <v>6-PPD</v>
      </c>
      <c r="U18" s="52" t="str">
        <f ca="1">'Plate 2'!U13</f>
        <v>6-PPD</v>
      </c>
      <c r="V18" s="52" t="str">
        <f ca="1">'Plate 2'!V13</f>
        <v>6-PPD</v>
      </c>
      <c r="W18" s="52" t="str">
        <f ca="1">'Plate 2'!W13</f>
        <v>6-PPD</v>
      </c>
      <c r="X18" s="52" t="str">
        <f ca="1">'Plate 2'!X13</f>
        <v>6-PPD</v>
      </c>
      <c r="Y18" s="52" t="str">
        <f ca="1">'Plate 2'!Y13</f>
        <v>6-PPD</v>
      </c>
      <c r="Z18" s="52" t="str">
        <f>'Plate 2'!Z13</f>
        <v>PICRO</v>
      </c>
      <c r="AA18" s="52" t="str">
        <f ca="1">'Plate 2'!AA13</f>
        <v>Dexamethasone (17)</v>
      </c>
      <c r="AB18" s="52" t="str">
        <f ca="1">'Plate 2'!AB13</f>
        <v>Dexamethasone (17)</v>
      </c>
      <c r="AC18" s="52" t="str">
        <f ca="1">'Plate 2'!AC13</f>
        <v>Dexamethasone (17)</v>
      </c>
      <c r="AD18" s="52" t="str">
        <f ca="1">'Plate 2'!AD13</f>
        <v>Dexamethasone (17)</v>
      </c>
      <c r="AE18" s="52" t="str">
        <f ca="1">'Plate 2'!AE13</f>
        <v>Dexamethasone (17)</v>
      </c>
      <c r="AF18" s="52" t="str">
        <f ca="1">'Plate 2'!AF13</f>
        <v>Dexamethasone (17)</v>
      </c>
      <c r="AG18" s="52" t="str">
        <f ca="1">'Plate 2'!AG13</f>
        <v>Dexamethasone (17)</v>
      </c>
      <c r="AH18" s="52" t="str">
        <f>'Plate 2'!AH13</f>
        <v>TTX</v>
      </c>
      <c r="AI18" s="52" t="str">
        <f ca="1">'Plate 2'!AI13</f>
        <v>Maneb (38)</v>
      </c>
      <c r="AJ18" s="52" t="str">
        <f ca="1">'Plate 2'!AJ13</f>
        <v>Maneb (38)</v>
      </c>
      <c r="AK18" s="52" t="str">
        <f ca="1">'Plate 2'!AK13</f>
        <v>Maneb (38)</v>
      </c>
      <c r="AL18" s="52" t="str">
        <f ca="1">'Plate 2'!AL13</f>
        <v>Maneb (38)</v>
      </c>
      <c r="AM18" s="52" t="str">
        <f ca="1">'Plate 2'!AM13</f>
        <v>Maneb (38)</v>
      </c>
      <c r="AN18" s="52" t="str">
        <f ca="1">'Plate 2'!AN13</f>
        <v>Maneb (38)</v>
      </c>
      <c r="AO18" s="52" t="str">
        <f ca="1">'Plate 2'!AO13</f>
        <v>Maneb (38)</v>
      </c>
      <c r="AP18" s="52" t="str">
        <f>'Plate 2'!AP13</f>
        <v>Media</v>
      </c>
      <c r="AQ18" s="52" t="str">
        <f ca="1">'Plate 2'!AQ13</f>
        <v>Caffeine (18)</v>
      </c>
      <c r="AR18" s="52" t="str">
        <f ca="1">'Plate 2'!AR13</f>
        <v>Caffeine (18)</v>
      </c>
      <c r="AS18" s="52" t="str">
        <f ca="1">'Plate 2'!AS13</f>
        <v>Caffeine (18)</v>
      </c>
      <c r="AT18" s="52" t="str">
        <f ca="1">'Plate 2'!AT13</f>
        <v>Caffeine (18)</v>
      </c>
      <c r="AU18" s="52" t="str">
        <f ca="1">'Plate 2'!AU13</f>
        <v>Caffeine (18)</v>
      </c>
      <c r="AV18" s="52" t="str">
        <f ca="1">'Plate 2'!AV13</f>
        <v>Caffeine (18)</v>
      </c>
      <c r="AW18" s="52" t="str">
        <f ca="1">'Plate 2'!AW13</f>
        <v>Caffeine (18)</v>
      </c>
    </row>
    <row r="19" spans="1:50" s="26" customFormat="1" x14ac:dyDescent="0.3">
      <c r="A19" s="26" t="str">
        <f>'Plate 2'!A14</f>
        <v>Well Averages</v>
      </c>
      <c r="B19" s="52" t="str">
        <f>'Plate 2'!B14</f>
        <v>A1</v>
      </c>
      <c r="C19" s="52" t="str">
        <f>'Plate 2'!C14</f>
        <v>A2</v>
      </c>
      <c r="D19" s="52" t="str">
        <f>'Plate 2'!D14</f>
        <v>A3</v>
      </c>
      <c r="E19" s="52" t="str">
        <f>'Plate 2'!E14</f>
        <v>A4</v>
      </c>
      <c r="F19" s="52" t="str">
        <f>'Plate 2'!F14</f>
        <v>A5</v>
      </c>
      <c r="G19" s="52" t="str">
        <f>'Plate 2'!G14</f>
        <v>A6</v>
      </c>
      <c r="H19" s="52" t="str">
        <f>'Plate 2'!H14</f>
        <v>A7</v>
      </c>
      <c r="I19" s="52" t="str">
        <f>'Plate 2'!I14</f>
        <v>A8</v>
      </c>
      <c r="J19" s="52" t="str">
        <f>'Plate 2'!J14</f>
        <v>B1</v>
      </c>
      <c r="K19" s="52" t="str">
        <f>'Plate 2'!K14</f>
        <v>B2</v>
      </c>
      <c r="L19" s="52" t="str">
        <f>'Plate 2'!L14</f>
        <v>B3</v>
      </c>
      <c r="M19" s="52" t="str">
        <f>'Plate 2'!M14</f>
        <v>B4</v>
      </c>
      <c r="N19" s="52" t="str">
        <f>'Plate 2'!N14</f>
        <v>B5</v>
      </c>
      <c r="O19" s="52" t="str">
        <f>'Plate 2'!O14</f>
        <v>B6</v>
      </c>
      <c r="P19" s="52" t="str">
        <f>'Plate 2'!P14</f>
        <v>B7</v>
      </c>
      <c r="Q19" s="52" t="str">
        <f>'Plate 2'!Q14</f>
        <v>B8</v>
      </c>
      <c r="R19" s="52" t="str">
        <f>'Plate 2'!R14</f>
        <v>C1</v>
      </c>
      <c r="S19" s="52" t="str">
        <f>'Plate 2'!S14</f>
        <v>C2</v>
      </c>
      <c r="T19" s="52" t="str">
        <f>'Plate 2'!T14</f>
        <v>C3</v>
      </c>
      <c r="U19" s="52" t="str">
        <f>'Plate 2'!U14</f>
        <v>C4</v>
      </c>
      <c r="V19" s="52" t="str">
        <f>'Plate 2'!V14</f>
        <v>C5</v>
      </c>
      <c r="W19" s="52" t="str">
        <f>'Plate 2'!W14</f>
        <v>C6</v>
      </c>
      <c r="X19" s="52" t="str">
        <f>'Plate 2'!X14</f>
        <v>C7</v>
      </c>
      <c r="Y19" s="52" t="str">
        <f>'Plate 2'!Y14</f>
        <v>C8</v>
      </c>
      <c r="Z19" s="52" t="str">
        <f>'Plate 2'!Z14</f>
        <v>D1</v>
      </c>
      <c r="AA19" s="52" t="str">
        <f>'Plate 2'!AA14</f>
        <v>D2</v>
      </c>
      <c r="AB19" s="52" t="str">
        <f>'Plate 2'!AB14</f>
        <v>D3</v>
      </c>
      <c r="AC19" s="52" t="str">
        <f>'Plate 2'!AC14</f>
        <v>D4</v>
      </c>
      <c r="AD19" s="52" t="str">
        <f>'Plate 2'!AD14</f>
        <v>D5</v>
      </c>
      <c r="AE19" s="52" t="str">
        <f>'Plate 2'!AE14</f>
        <v>D6</v>
      </c>
      <c r="AF19" s="52" t="str">
        <f>'Plate 2'!AF14</f>
        <v>D7</v>
      </c>
      <c r="AG19" s="52" t="str">
        <f>'Plate 2'!AG14</f>
        <v>D8</v>
      </c>
      <c r="AH19" s="52" t="str">
        <f>'Plate 2'!AH14</f>
        <v>E1</v>
      </c>
      <c r="AI19" s="52" t="str">
        <f>'Plate 2'!AI14</f>
        <v>E2</v>
      </c>
      <c r="AJ19" s="52" t="str">
        <f>'Plate 2'!AJ14</f>
        <v>E3</v>
      </c>
      <c r="AK19" s="52" t="str">
        <f>'Plate 2'!AK14</f>
        <v>E4</v>
      </c>
      <c r="AL19" s="52" t="str">
        <f>'Plate 2'!AL14</f>
        <v>E5</v>
      </c>
      <c r="AM19" s="52" t="str">
        <f>'Plate 2'!AM14</f>
        <v>E6</v>
      </c>
      <c r="AN19" s="52" t="str">
        <f>'Plate 2'!AN14</f>
        <v>E7</v>
      </c>
      <c r="AO19" s="52" t="str">
        <f>'Plate 2'!AO14</f>
        <v>E8</v>
      </c>
      <c r="AP19" s="52" t="str">
        <f>'Plate 2'!AP14</f>
        <v>F1</v>
      </c>
      <c r="AQ19" s="52" t="str">
        <f>'Plate 2'!AQ14</f>
        <v>F2</v>
      </c>
      <c r="AR19" s="52" t="str">
        <f>'Plate 2'!AR14</f>
        <v>F3</v>
      </c>
      <c r="AS19" s="52" t="str">
        <f>'Plate 2'!AS14</f>
        <v>F4</v>
      </c>
      <c r="AT19" s="52" t="str">
        <f>'Plate 2'!AT14</f>
        <v>F5</v>
      </c>
      <c r="AU19" s="52" t="str">
        <f>'Plate 2'!AU14</f>
        <v>F6</v>
      </c>
      <c r="AV19" s="52" t="str">
        <f>'Plate 2'!AV14</f>
        <v>F7</v>
      </c>
      <c r="AW19" s="52" t="str">
        <f>'Plate 2'!AW14</f>
        <v>F8</v>
      </c>
    </row>
    <row r="20" spans="1:50" s="26" customFormat="1" x14ac:dyDescent="0.3">
      <c r="A20" s="26" t="str">
        <f>'Plate 2'!A15</f>
        <v>Treatment/ID</v>
      </c>
      <c r="B20" s="52" t="str">
        <f>'Plate 2'!B15</f>
        <v>Control</v>
      </c>
      <c r="C20" s="53">
        <f ca="1">'Plate 2'!C15</f>
        <v>8.8812923118171475E-3</v>
      </c>
      <c r="D20" s="53">
        <f ca="1">'Plate 2'!D15</f>
        <v>2.960430770605716E-2</v>
      </c>
      <c r="E20" s="53">
        <f ca="1">'Plate 2'!E15</f>
        <v>8.8812923118171488E-2</v>
      </c>
      <c r="F20" s="53">
        <f ca="1">'Plate 2'!F15</f>
        <v>0.29604307706057159</v>
      </c>
      <c r="G20" s="53">
        <f ca="1">'Plate 2'!G15</f>
        <v>0.88812923118171472</v>
      </c>
      <c r="H20" s="53">
        <f ca="1">'Plate 2'!H15</f>
        <v>2.9604307706057158</v>
      </c>
      <c r="I20" s="53">
        <f ca="1">'Plate 2'!I15</f>
        <v>8.8812923118171465</v>
      </c>
      <c r="J20" s="52" t="str">
        <f>'Plate 2'!J15</f>
        <v>Control</v>
      </c>
      <c r="K20" s="53">
        <f ca="1">'Plate 2'!K15</f>
        <v>1</v>
      </c>
      <c r="L20" s="53">
        <f ca="1">'Plate 2'!L15</f>
        <v>3</v>
      </c>
      <c r="M20" s="53">
        <f ca="1">'Plate 2'!M15</f>
        <v>10</v>
      </c>
      <c r="N20" s="53">
        <f ca="1">'Plate 2'!N15</f>
        <v>30</v>
      </c>
      <c r="O20" s="53">
        <f ca="1">'Plate 2'!O15</f>
        <v>100</v>
      </c>
      <c r="P20" s="53">
        <f ca="1">'Plate 2'!P15</f>
        <v>300</v>
      </c>
      <c r="Q20" s="53">
        <f ca="1">'Plate 2'!Q15</f>
        <v>1000</v>
      </c>
      <c r="R20" s="52" t="str">
        <f>'Plate 2'!R15</f>
        <v>Control</v>
      </c>
      <c r="S20" s="53">
        <f ca="1">'Plate 2'!S15</f>
        <v>0.03</v>
      </c>
      <c r="T20" s="53">
        <f ca="1">'Plate 2'!T15</f>
        <v>0.1</v>
      </c>
      <c r="U20" s="53">
        <f ca="1">'Plate 2'!U15</f>
        <v>0.3</v>
      </c>
      <c r="V20" s="53">
        <f ca="1">'Plate 2'!V15</f>
        <v>1</v>
      </c>
      <c r="W20" s="53">
        <f ca="1">'Plate 2'!W15</f>
        <v>3</v>
      </c>
      <c r="X20" s="53">
        <f ca="1">'Plate 2'!X15</f>
        <v>10</v>
      </c>
      <c r="Y20" s="53">
        <f ca="1">'Plate 2'!Y15</f>
        <v>30</v>
      </c>
      <c r="Z20" s="52">
        <f>'Plate 2'!Z15</f>
        <v>1</v>
      </c>
      <c r="AA20" s="53">
        <f ca="1">'Plate 2'!AA15</f>
        <v>0.1</v>
      </c>
      <c r="AB20" s="53">
        <f ca="1">'Plate 2'!AB15</f>
        <v>0.3</v>
      </c>
      <c r="AC20" s="53">
        <f ca="1">'Plate 2'!AC15</f>
        <v>1</v>
      </c>
      <c r="AD20" s="53">
        <f ca="1">'Plate 2'!AD15</f>
        <v>3</v>
      </c>
      <c r="AE20" s="53">
        <f ca="1">'Plate 2'!AE15</f>
        <v>10</v>
      </c>
      <c r="AF20" s="53">
        <f ca="1">'Plate 2'!AF15</f>
        <v>30</v>
      </c>
      <c r="AG20" s="53">
        <f ca="1">'Plate 2'!AG15</f>
        <v>100</v>
      </c>
      <c r="AH20" s="52">
        <f>'Plate 2'!AH15</f>
        <v>25</v>
      </c>
      <c r="AI20" s="53">
        <f ca="1">'Plate 2'!AI15</f>
        <v>9.9999999999999985E-3</v>
      </c>
      <c r="AJ20" s="53">
        <f ca="1">'Plate 2'!AJ15</f>
        <v>0.03</v>
      </c>
      <c r="AK20" s="53">
        <f ca="1">'Plate 2'!AK15</f>
        <v>0.1</v>
      </c>
      <c r="AL20" s="53">
        <f ca="1">'Plate 2'!AL15</f>
        <v>0.3</v>
      </c>
      <c r="AM20" s="53">
        <f ca="1">'Plate 2'!AM15</f>
        <v>1</v>
      </c>
      <c r="AN20" s="53">
        <f ca="1">'Plate 2'!AN15</f>
        <v>3</v>
      </c>
      <c r="AO20" s="53">
        <f ca="1">'Plate 2'!AO15</f>
        <v>10</v>
      </c>
      <c r="AP20" s="52">
        <f>'Plate 2'!AP15</f>
        <v>0</v>
      </c>
      <c r="AQ20" s="53">
        <f ca="1">'Plate 2'!AQ15</f>
        <v>0.1</v>
      </c>
      <c r="AR20" s="53">
        <f ca="1">'Plate 2'!AR15</f>
        <v>0.3</v>
      </c>
      <c r="AS20" s="53">
        <f ca="1">'Plate 2'!AS15</f>
        <v>1</v>
      </c>
      <c r="AT20" s="53">
        <f ca="1">'Plate 2'!AT15</f>
        <v>3</v>
      </c>
      <c r="AU20" s="53">
        <f ca="1">'Plate 2'!AU15</f>
        <v>10</v>
      </c>
      <c r="AV20" s="53">
        <f ca="1">'Plate 2'!AV15</f>
        <v>30</v>
      </c>
      <c r="AW20" s="53">
        <f ca="1">'Plate 2'!AW15</f>
        <v>100</v>
      </c>
    </row>
    <row r="21" spans="1:50" s="26" customFormat="1" x14ac:dyDescent="0.3">
      <c r="A21" s="26" t="str">
        <f>'Plate 2'!A18</f>
        <v>Number of Active Electrodes</v>
      </c>
      <c r="B21" s="63">
        <f>'Plate 2'!B18</f>
        <v>16</v>
      </c>
      <c r="C21" s="63">
        <f>'Plate 2'!C18</f>
        <v>16</v>
      </c>
      <c r="D21" s="63">
        <f>'Plate 2'!D18</f>
        <v>16</v>
      </c>
      <c r="E21" s="63">
        <f>'Plate 2'!E18</f>
        <v>15</v>
      </c>
      <c r="F21" s="63">
        <f>'Plate 2'!F18</f>
        <v>15</v>
      </c>
      <c r="G21" s="63">
        <f>'Plate 2'!G18</f>
        <v>16</v>
      </c>
      <c r="H21" s="63">
        <f>'Plate 2'!H18</f>
        <v>16</v>
      </c>
      <c r="I21" s="63">
        <f>'Plate 2'!I18</f>
        <v>16</v>
      </c>
      <c r="J21" s="63">
        <f>'Plate 2'!J18</f>
        <v>16</v>
      </c>
      <c r="K21" s="63">
        <f>'Plate 2'!K18</f>
        <v>16</v>
      </c>
      <c r="L21" s="63">
        <f>'Plate 2'!L18</f>
        <v>16</v>
      </c>
      <c r="M21" s="63">
        <f>'Plate 2'!M18</f>
        <v>16</v>
      </c>
      <c r="N21" s="63">
        <f>'Plate 2'!N18</f>
        <v>16</v>
      </c>
      <c r="O21" s="63">
        <f>'Plate 2'!O18</f>
        <v>16</v>
      </c>
      <c r="P21" s="63">
        <f>'Plate 2'!P18</f>
        <v>16</v>
      </c>
      <c r="Q21" s="63">
        <f>'Plate 2'!Q18</f>
        <v>16</v>
      </c>
      <c r="R21" s="63">
        <f>'Plate 2'!R18</f>
        <v>16</v>
      </c>
      <c r="S21" s="63">
        <f>'Plate 2'!S18</f>
        <v>16</v>
      </c>
      <c r="T21" s="63">
        <f>'Plate 2'!T18</f>
        <v>16</v>
      </c>
      <c r="U21" s="63">
        <f>'Plate 2'!U18</f>
        <v>16</v>
      </c>
      <c r="V21" s="63">
        <f>'Plate 2'!V18</f>
        <v>16</v>
      </c>
      <c r="W21" s="63">
        <f>'Plate 2'!W18</f>
        <v>16</v>
      </c>
      <c r="X21" s="63">
        <f>'Plate 2'!X18</f>
        <v>16</v>
      </c>
      <c r="Y21" s="63">
        <f>'Plate 2'!Y18</f>
        <v>14</v>
      </c>
      <c r="Z21" s="63">
        <f>'Plate 2'!Z18</f>
        <v>16</v>
      </c>
      <c r="AA21" s="63">
        <f>'Plate 2'!AA18</f>
        <v>16</v>
      </c>
      <c r="AB21" s="63">
        <f>'Plate 2'!AB18</f>
        <v>16</v>
      </c>
      <c r="AC21" s="63">
        <f>'Plate 2'!AC18</f>
        <v>16</v>
      </c>
      <c r="AD21" s="63">
        <f>'Plate 2'!AD18</f>
        <v>16</v>
      </c>
      <c r="AE21" s="63">
        <f>'Plate 2'!AE18</f>
        <v>15</v>
      </c>
      <c r="AF21" s="63">
        <f>'Plate 2'!AF18</f>
        <v>16</v>
      </c>
      <c r="AG21" s="63">
        <f>'Plate 2'!AG18</f>
        <v>16</v>
      </c>
      <c r="AH21" s="63">
        <f>'Plate 2'!AH18</f>
        <v>16</v>
      </c>
      <c r="AI21" s="63">
        <f>'Plate 2'!AI18</f>
        <v>16</v>
      </c>
      <c r="AJ21" s="63">
        <f>'Plate 2'!AJ18</f>
        <v>16</v>
      </c>
      <c r="AK21" s="63">
        <f>'Plate 2'!AK18</f>
        <v>16</v>
      </c>
      <c r="AL21" s="63">
        <f>'Plate 2'!AL18</f>
        <v>16</v>
      </c>
      <c r="AM21" s="63">
        <f>'Plate 2'!AM18</f>
        <v>16</v>
      </c>
      <c r="AN21" s="63">
        <f>'Plate 2'!AN18</f>
        <v>16</v>
      </c>
      <c r="AO21" s="63">
        <f>'Plate 2'!AO18</f>
        <v>16</v>
      </c>
      <c r="AP21" s="63">
        <f>'Plate 2'!AP18</f>
        <v>16</v>
      </c>
      <c r="AQ21" s="63">
        <f>'Plate 2'!AQ18</f>
        <v>16</v>
      </c>
      <c r="AR21" s="63">
        <f>'Plate 2'!AR18</f>
        <v>16</v>
      </c>
      <c r="AS21" s="63">
        <f>'Plate 2'!AS18</f>
        <v>16</v>
      </c>
      <c r="AT21" s="63">
        <f>'Plate 2'!AT18</f>
        <v>16</v>
      </c>
      <c r="AU21" s="63">
        <f>'Plate 2'!AU18</f>
        <v>16</v>
      </c>
      <c r="AV21" s="63">
        <f>'Plate 2'!AV18</f>
        <v>16</v>
      </c>
      <c r="AW21" s="63">
        <f>'Plate 2'!AW18</f>
        <v>16</v>
      </c>
      <c r="AX21" s="26">
        <f>COUNTIF(B21:AW21,"&gt;9")</f>
        <v>48</v>
      </c>
    </row>
    <row r="22" spans="1:50" s="26" customFormat="1" x14ac:dyDescent="0.3">
      <c r="A22" s="26" t="str">
        <f>'Plate 2'!A19</f>
        <v>Weighted Mean Firing Rate (Hz)</v>
      </c>
      <c r="B22" s="53">
        <f>'Plate 2'!B19</f>
        <v>1.5690360000000001</v>
      </c>
      <c r="C22" s="53">
        <f>'Plate 2'!C19</f>
        <v>2.5369269999999999</v>
      </c>
      <c r="D22" s="53">
        <f>'Plate 2'!D19</f>
        <v>1.8257810000000001</v>
      </c>
      <c r="E22" s="53">
        <f>'Plate 2'!E19</f>
        <v>2.4476939999999998</v>
      </c>
      <c r="F22" s="53">
        <f>'Plate 2'!F19</f>
        <v>2.3615560000000002</v>
      </c>
      <c r="G22" s="53">
        <f>'Plate 2'!G19</f>
        <v>2.3236720000000002</v>
      </c>
      <c r="H22" s="53">
        <f>'Plate 2'!H19</f>
        <v>2.1106509999999998</v>
      </c>
      <c r="I22" s="53">
        <f>'Plate 2'!I19</f>
        <v>2.3530730000000002</v>
      </c>
      <c r="J22" s="53">
        <f>'Plate 2'!J19</f>
        <v>1.83013</v>
      </c>
      <c r="K22" s="53">
        <f>'Plate 2'!K19</f>
        <v>2.0613800000000002</v>
      </c>
      <c r="L22" s="53">
        <f>'Plate 2'!L19</f>
        <v>2.5335420000000002</v>
      </c>
      <c r="M22" s="53">
        <f>'Plate 2'!M19</f>
        <v>1.848932</v>
      </c>
      <c r="N22" s="53">
        <f>'Plate 2'!N19</f>
        <v>2.285911</v>
      </c>
      <c r="O22" s="53">
        <f>'Plate 2'!O19</f>
        <v>3.3678650000000001</v>
      </c>
      <c r="P22" s="53">
        <f>'Plate 2'!P19</f>
        <v>1.933802</v>
      </c>
      <c r="Q22" s="53">
        <f>'Plate 2'!Q19</f>
        <v>1.982396</v>
      </c>
      <c r="R22" s="53">
        <f>'Plate 2'!R19</f>
        <v>0.82739600000000002</v>
      </c>
      <c r="S22" s="53">
        <f>'Plate 2'!S19</f>
        <v>1.787865</v>
      </c>
      <c r="T22" s="53">
        <f>'Plate 2'!T19</f>
        <v>1.446458</v>
      </c>
      <c r="U22" s="53">
        <f>'Plate 2'!U19</f>
        <v>1.734688</v>
      </c>
      <c r="V22" s="53">
        <f>'Plate 2'!V19</f>
        <v>1.239323</v>
      </c>
      <c r="W22" s="53">
        <f>'Plate 2'!W19</f>
        <v>1.832865</v>
      </c>
      <c r="X22" s="53">
        <f>'Plate 2'!X19</f>
        <v>1.866042</v>
      </c>
      <c r="Y22" s="53">
        <f>'Plate 2'!Y19</f>
        <v>0.951905</v>
      </c>
      <c r="Z22" s="53">
        <f>'Plate 2'!Z19</f>
        <v>1.305469</v>
      </c>
      <c r="AA22" s="53">
        <f>'Plate 2'!AA19</f>
        <v>1.216693</v>
      </c>
      <c r="AB22" s="53">
        <f>'Plate 2'!AB19</f>
        <v>1.2142710000000001</v>
      </c>
      <c r="AC22" s="53">
        <f>'Plate 2'!AC19</f>
        <v>1.4215100000000001</v>
      </c>
      <c r="AD22" s="53">
        <f>'Plate 2'!AD19</f>
        <v>1.2313799999999999</v>
      </c>
      <c r="AE22" s="53">
        <f>'Plate 2'!AE19</f>
        <v>1.8961110000000001</v>
      </c>
      <c r="AF22" s="53">
        <f>'Plate 2'!AF19</f>
        <v>1.6702079999999999</v>
      </c>
      <c r="AG22" s="53">
        <f>'Plate 2'!AG19</f>
        <v>1.487031</v>
      </c>
      <c r="AH22" s="53">
        <f>'Plate 2'!AH19</f>
        <v>1.903125</v>
      </c>
      <c r="AI22" s="53">
        <f>'Plate 2'!AI19</f>
        <v>2.3671869999999999</v>
      </c>
      <c r="AJ22" s="53">
        <f>'Plate 2'!AJ19</f>
        <v>2.3052600000000001</v>
      </c>
      <c r="AK22" s="53">
        <f>'Plate 2'!AK19</f>
        <v>2.1064059999999998</v>
      </c>
      <c r="AL22" s="53">
        <f>'Plate 2'!AL19</f>
        <v>2.0629430000000002</v>
      </c>
      <c r="AM22" s="53">
        <f>'Plate 2'!AM19</f>
        <v>1.7457549999999999</v>
      </c>
      <c r="AN22" s="53">
        <f>'Plate 2'!AN19</f>
        <v>2.7999740000000002</v>
      </c>
      <c r="AO22" s="53">
        <f>'Plate 2'!AO19</f>
        <v>1.6570830000000001</v>
      </c>
      <c r="AP22" s="53">
        <f>'Plate 2'!AP19</f>
        <v>0.84463500000000002</v>
      </c>
      <c r="AQ22" s="53">
        <f>'Plate 2'!AQ19</f>
        <v>1.6662760000000001</v>
      </c>
      <c r="AR22" s="53">
        <f>'Plate 2'!AR19</f>
        <v>1.9352860000000001</v>
      </c>
      <c r="AS22" s="53">
        <f>'Plate 2'!AS19</f>
        <v>1.9129689999999999</v>
      </c>
      <c r="AT22" s="53">
        <f>'Plate 2'!AT19</f>
        <v>1.1011200000000001</v>
      </c>
      <c r="AU22" s="53">
        <f>'Plate 2'!AU19</f>
        <v>1.2353909999999999</v>
      </c>
      <c r="AV22" s="53">
        <f>'Plate 2'!AV19</f>
        <v>2.1900520000000001</v>
      </c>
      <c r="AW22" s="53">
        <f>'Plate 2'!AW19</f>
        <v>2.1652339999999999</v>
      </c>
      <c r="AX22" s="54">
        <f>AVERAGE(B22:AW22)*60</f>
        <v>110.62532375000002</v>
      </c>
    </row>
    <row r="23" spans="1:50" s="26" customFormat="1" x14ac:dyDescent="0.3">
      <c r="A23" s="26" t="str">
        <f>'Plate 2'!A65</f>
        <v>Number of Active Electrodes</v>
      </c>
      <c r="B23" s="52">
        <f>'Plate 2'!B65</f>
        <v>16</v>
      </c>
      <c r="C23" s="52">
        <f>'Plate 2'!C65</f>
        <v>16</v>
      </c>
      <c r="D23" s="52">
        <f>'Plate 2'!D65</f>
        <v>16</v>
      </c>
      <c r="E23" s="52">
        <f>'Plate 2'!E65</f>
        <v>15</v>
      </c>
      <c r="F23" s="52">
        <f>'Plate 2'!F65</f>
        <v>15</v>
      </c>
      <c r="G23" s="52">
        <f>'Plate 2'!G65</f>
        <v>16</v>
      </c>
      <c r="H23" s="52">
        <f>'Plate 2'!H65</f>
        <v>16</v>
      </c>
      <c r="I23" s="52">
        <f>'Plate 2'!I65</f>
        <v>6</v>
      </c>
      <c r="J23" s="52">
        <f>'Plate 2'!J65</f>
        <v>16</v>
      </c>
      <c r="K23" s="52">
        <f>'Plate 2'!K65</f>
        <v>1</v>
      </c>
      <c r="L23" s="52">
        <f>'Plate 2'!L65</f>
        <v>0</v>
      </c>
      <c r="M23" s="52">
        <f>'Plate 2'!M65</f>
        <v>1</v>
      </c>
      <c r="N23" s="52">
        <f>'Plate 2'!N65</f>
        <v>0</v>
      </c>
      <c r="O23" s="52">
        <f>'Plate 2'!O65</f>
        <v>0</v>
      </c>
      <c r="P23" s="52">
        <f>'Plate 2'!P65</f>
        <v>0</v>
      </c>
      <c r="Q23" s="52">
        <f>'Plate 2'!Q65</f>
        <v>0</v>
      </c>
      <c r="R23" s="52">
        <f>'Plate 2'!R65</f>
        <v>16</v>
      </c>
      <c r="S23" s="52">
        <f>'Plate 2'!S65</f>
        <v>5</v>
      </c>
      <c r="T23" s="52">
        <f>'Plate 2'!T65</f>
        <v>3</v>
      </c>
      <c r="U23" s="52">
        <f>'Plate 2'!U65</f>
        <v>5</v>
      </c>
      <c r="V23" s="52">
        <f>'Plate 2'!V65</f>
        <v>2</v>
      </c>
      <c r="W23" s="52">
        <f>'Plate 2'!W65</f>
        <v>0</v>
      </c>
      <c r="X23" s="52">
        <f>'Plate 2'!X65</f>
        <v>0</v>
      </c>
      <c r="Y23" s="52">
        <f>'Plate 2'!Y65</f>
        <v>0</v>
      </c>
      <c r="Z23" s="52">
        <f>'Plate 2'!Z65</f>
        <v>15</v>
      </c>
      <c r="AA23" s="52">
        <f>'Plate 2'!AA65</f>
        <v>7</v>
      </c>
      <c r="AB23" s="52">
        <f>'Plate 2'!AB65</f>
        <v>4</v>
      </c>
      <c r="AC23" s="52">
        <f>'Plate 2'!AC65</f>
        <v>9</v>
      </c>
      <c r="AD23" s="52">
        <f>'Plate 2'!AD65</f>
        <v>7</v>
      </c>
      <c r="AE23" s="52">
        <f>'Plate 2'!AE65</f>
        <v>3</v>
      </c>
      <c r="AF23" s="52">
        <f>'Plate 2'!AF65</f>
        <v>6</v>
      </c>
      <c r="AG23" s="52">
        <f>'Plate 2'!AG65</f>
        <v>0</v>
      </c>
      <c r="AH23" s="52">
        <f>'Plate 2'!AH65</f>
        <v>0</v>
      </c>
      <c r="AI23" s="52">
        <f>'Plate 2'!AI65</f>
        <v>3</v>
      </c>
      <c r="AJ23" s="52">
        <f>'Plate 2'!AJ65</f>
        <v>2</v>
      </c>
      <c r="AK23" s="52">
        <f>'Plate 2'!AK65</f>
        <v>8</v>
      </c>
      <c r="AL23" s="52">
        <f>'Plate 2'!AL65</f>
        <v>5</v>
      </c>
      <c r="AM23" s="52">
        <f>'Plate 2'!AM65</f>
        <v>4</v>
      </c>
      <c r="AN23" s="52">
        <f>'Plate 2'!AN65</f>
        <v>7</v>
      </c>
      <c r="AO23" s="52">
        <f>'Plate 2'!AO65</f>
        <v>15</v>
      </c>
      <c r="AP23" s="52">
        <f>'Plate 2'!AP65</f>
        <v>16</v>
      </c>
      <c r="AQ23" s="52">
        <f>'Plate 2'!AQ65</f>
        <v>15</v>
      </c>
      <c r="AR23" s="52">
        <f>'Plate 2'!AR65</f>
        <v>14</v>
      </c>
      <c r="AS23" s="52">
        <f>'Plate 2'!AS65</f>
        <v>16</v>
      </c>
      <c r="AT23" s="52">
        <f>'Plate 2'!AT65</f>
        <v>15</v>
      </c>
      <c r="AU23" s="52">
        <f>'Plate 2'!AU65</f>
        <v>16</v>
      </c>
      <c r="AV23" s="52">
        <f>'Plate 2'!AV65</f>
        <v>16</v>
      </c>
      <c r="AW23" s="52">
        <f>'Plate 2'!AW65</f>
        <v>16</v>
      </c>
    </row>
    <row r="24" spans="1:50" s="26" customFormat="1" x14ac:dyDescent="0.3">
      <c r="A24" s="26" t="str">
        <f>'Plate 2'!A66</f>
        <v>Weighted Mean Firing Rate (Hz)</v>
      </c>
      <c r="B24" s="53">
        <f>'Plate 2'!B66</f>
        <v>1.0488230000000001</v>
      </c>
      <c r="C24" s="53">
        <f>'Plate 2'!C66</f>
        <v>0.96213899999999997</v>
      </c>
      <c r="D24" s="53">
        <f>'Plate 2'!D66</f>
        <v>0.87498699999999996</v>
      </c>
      <c r="E24" s="53">
        <f>'Plate 2'!E66</f>
        <v>0.41509600000000002</v>
      </c>
      <c r="F24" s="53">
        <f>'Plate 2'!F66</f>
        <v>0.39862500000000001</v>
      </c>
      <c r="G24" s="53">
        <f>'Plate 2'!G66</f>
        <v>0.47703400000000001</v>
      </c>
      <c r="H24" s="53">
        <f>'Plate 2'!H66</f>
        <v>1.2247680000000001</v>
      </c>
      <c r="I24" s="53">
        <f>'Plate 2'!I66</f>
        <v>0.70235700000000001</v>
      </c>
      <c r="J24" s="53">
        <f>'Plate 2'!J66</f>
        <v>0.58316800000000002</v>
      </c>
      <c r="K24" s="53">
        <f>'Plate 2'!K66</f>
        <v>0.349964</v>
      </c>
      <c r="L24" s="53">
        <f>'Plate 2'!L66</f>
        <v>0</v>
      </c>
      <c r="M24" s="53">
        <f>'Plate 2'!M66</f>
        <v>0.15290100000000001</v>
      </c>
      <c r="N24" s="53">
        <f>'Plate 2'!N66</f>
        <v>0</v>
      </c>
      <c r="O24" s="53">
        <f>'Plate 2'!O66</f>
        <v>0</v>
      </c>
      <c r="P24" s="53">
        <f>'Plate 2'!P66</f>
        <v>0</v>
      </c>
      <c r="Q24" s="53">
        <f>'Plate 2'!Q66</f>
        <v>0</v>
      </c>
      <c r="R24" s="53">
        <f>'Plate 2'!R66</f>
        <v>0.59189099999999994</v>
      </c>
      <c r="S24" s="53">
        <f>'Plate 2'!S66</f>
        <v>0.27613799999999999</v>
      </c>
      <c r="T24" s="53">
        <f>'Plate 2'!T66</f>
        <v>0.54397099999999998</v>
      </c>
      <c r="U24" s="53">
        <f>'Plate 2'!U66</f>
        <v>1.2122900000000001</v>
      </c>
      <c r="V24" s="53">
        <f>'Plate 2'!V66</f>
        <v>0.39266699999999999</v>
      </c>
      <c r="W24" s="53">
        <f>'Plate 2'!W66</f>
        <v>0</v>
      </c>
      <c r="X24" s="53">
        <f>'Plate 2'!X66</f>
        <v>0</v>
      </c>
      <c r="Y24" s="53">
        <f>'Plate 2'!Y66</f>
        <v>0</v>
      </c>
      <c r="Z24" s="53">
        <f>'Plate 2'!Z66</f>
        <v>0.48192200000000002</v>
      </c>
      <c r="AA24" s="53">
        <f>'Plate 2'!AA66</f>
        <v>0.32139499999999999</v>
      </c>
      <c r="AB24" s="53">
        <f>'Plate 2'!AB66</f>
        <v>0.28132499999999999</v>
      </c>
      <c r="AC24" s="53">
        <f>'Plate 2'!AC66</f>
        <v>0.24025299999999999</v>
      </c>
      <c r="AD24" s="53">
        <f>'Plate 2'!AD66</f>
        <v>0.18426699999999999</v>
      </c>
      <c r="AE24" s="53">
        <f>'Plate 2'!AE66</f>
        <v>0.31191200000000002</v>
      </c>
      <c r="AF24" s="53">
        <f>'Plate 2'!AF66</f>
        <v>0.62361599999999995</v>
      </c>
      <c r="AG24" s="53">
        <f>'Plate 2'!AG66</f>
        <v>0</v>
      </c>
      <c r="AH24" s="53">
        <f>'Plate 2'!AH66</f>
        <v>0</v>
      </c>
      <c r="AI24" s="53">
        <f>'Plate 2'!AI66</f>
        <v>0.72117500000000001</v>
      </c>
      <c r="AJ24" s="53">
        <f>'Plate 2'!AJ66</f>
        <v>1.1807099999999999</v>
      </c>
      <c r="AK24" s="53">
        <f>'Plate 2'!AK66</f>
        <v>0.515988</v>
      </c>
      <c r="AL24" s="53">
        <f>'Plate 2'!AL66</f>
        <v>0.91348799999999997</v>
      </c>
      <c r="AM24" s="53">
        <f>'Plate 2'!AM66</f>
        <v>0.410999</v>
      </c>
      <c r="AN24" s="53">
        <f>'Plate 2'!AN66</f>
        <v>0.84979199999999999</v>
      </c>
      <c r="AO24" s="53">
        <f>'Plate 2'!AO66</f>
        <v>0.33977000000000002</v>
      </c>
      <c r="AP24" s="53">
        <f>'Plate 2'!AP66</f>
        <v>0.76497199999999999</v>
      </c>
      <c r="AQ24" s="53">
        <f>'Plate 2'!AQ66</f>
        <v>0.429178</v>
      </c>
      <c r="AR24" s="53">
        <f>'Plate 2'!AR66</f>
        <v>0.37290800000000002</v>
      </c>
      <c r="AS24" s="53">
        <f>'Plate 2'!AS66</f>
        <v>1.6809970000000001</v>
      </c>
      <c r="AT24" s="53">
        <f>'Plate 2'!AT66</f>
        <v>0.28949799999999998</v>
      </c>
      <c r="AU24" s="53">
        <f>'Plate 2'!AU66</f>
        <v>0.58332499999999998</v>
      </c>
      <c r="AV24" s="53">
        <f>'Plate 2'!AV66</f>
        <v>1.0241899999999999</v>
      </c>
      <c r="AW24" s="53">
        <f>'Plate 2'!AW66</f>
        <v>1.5906940000000001</v>
      </c>
    </row>
    <row r="25" spans="1:50" s="26" customFormat="1" x14ac:dyDescent="0.3"/>
    <row r="26" spans="1:50" s="26" customFormat="1" x14ac:dyDescent="0.3"/>
    <row r="27" spans="1:50" s="26" customFormat="1" x14ac:dyDescent="0.3">
      <c r="A27" s="26" t="str">
        <f t="shared" ref="A27:A28" si="1">A21</f>
        <v>Number of Active Electrodes</v>
      </c>
      <c r="B27" s="55">
        <f>B23/B21</f>
        <v>1</v>
      </c>
      <c r="C27" s="55">
        <f t="shared" ref="C27:AW28" si="2">C23/C21</f>
        <v>1</v>
      </c>
      <c r="D27" s="55">
        <f t="shared" si="2"/>
        <v>1</v>
      </c>
      <c r="E27" s="55">
        <f t="shared" si="2"/>
        <v>1</v>
      </c>
      <c r="F27" s="55">
        <f t="shared" si="2"/>
        <v>1</v>
      </c>
      <c r="G27" s="55">
        <f t="shared" si="2"/>
        <v>1</v>
      </c>
      <c r="H27" s="55">
        <f t="shared" si="2"/>
        <v>1</v>
      </c>
      <c r="I27" s="55">
        <f t="shared" si="2"/>
        <v>0.375</v>
      </c>
      <c r="J27" s="55">
        <f t="shared" si="2"/>
        <v>1</v>
      </c>
      <c r="K27" s="55">
        <f t="shared" si="2"/>
        <v>6.25E-2</v>
      </c>
      <c r="L27" s="55">
        <f t="shared" si="2"/>
        <v>0</v>
      </c>
      <c r="M27" s="55">
        <f t="shared" si="2"/>
        <v>6.25E-2</v>
      </c>
      <c r="N27" s="55">
        <f t="shared" si="2"/>
        <v>0</v>
      </c>
      <c r="O27" s="55">
        <f t="shared" si="2"/>
        <v>0</v>
      </c>
      <c r="P27" s="55">
        <f t="shared" si="2"/>
        <v>0</v>
      </c>
      <c r="Q27" s="55">
        <f t="shared" si="2"/>
        <v>0</v>
      </c>
      <c r="R27" s="55">
        <f t="shared" si="2"/>
        <v>1</v>
      </c>
      <c r="S27" s="55">
        <f t="shared" si="2"/>
        <v>0.3125</v>
      </c>
      <c r="T27" s="55">
        <f t="shared" si="2"/>
        <v>0.1875</v>
      </c>
      <c r="U27" s="55">
        <f t="shared" si="2"/>
        <v>0.3125</v>
      </c>
      <c r="V27" s="55">
        <f t="shared" si="2"/>
        <v>0.125</v>
      </c>
      <c r="W27" s="55">
        <f t="shared" si="2"/>
        <v>0</v>
      </c>
      <c r="X27" s="55">
        <f t="shared" si="2"/>
        <v>0</v>
      </c>
      <c r="Y27" s="55">
        <f t="shared" si="2"/>
        <v>0</v>
      </c>
      <c r="Z27" s="55">
        <f t="shared" si="2"/>
        <v>0.9375</v>
      </c>
      <c r="AA27" s="55">
        <f t="shared" si="2"/>
        <v>0.4375</v>
      </c>
      <c r="AB27" s="55">
        <f t="shared" si="2"/>
        <v>0.25</v>
      </c>
      <c r="AC27" s="55">
        <f t="shared" si="2"/>
        <v>0.5625</v>
      </c>
      <c r="AD27" s="55">
        <f t="shared" si="2"/>
        <v>0.4375</v>
      </c>
      <c r="AE27" s="55">
        <f t="shared" si="2"/>
        <v>0.2</v>
      </c>
      <c r="AF27" s="55">
        <f t="shared" si="2"/>
        <v>0.375</v>
      </c>
      <c r="AG27" s="55">
        <f t="shared" si="2"/>
        <v>0</v>
      </c>
      <c r="AH27" s="55">
        <f t="shared" si="2"/>
        <v>0</v>
      </c>
      <c r="AI27" s="55">
        <f t="shared" si="2"/>
        <v>0.1875</v>
      </c>
      <c r="AJ27" s="55">
        <f t="shared" si="2"/>
        <v>0.125</v>
      </c>
      <c r="AK27" s="55">
        <f t="shared" si="2"/>
        <v>0.5</v>
      </c>
      <c r="AL27" s="55">
        <f t="shared" si="2"/>
        <v>0.3125</v>
      </c>
      <c r="AM27" s="55">
        <f t="shared" si="2"/>
        <v>0.25</v>
      </c>
      <c r="AN27" s="55">
        <f t="shared" si="2"/>
        <v>0.4375</v>
      </c>
      <c r="AO27" s="55">
        <f t="shared" si="2"/>
        <v>0.9375</v>
      </c>
      <c r="AP27" s="55">
        <f t="shared" si="2"/>
        <v>1</v>
      </c>
      <c r="AQ27" s="55">
        <f t="shared" si="2"/>
        <v>0.9375</v>
      </c>
      <c r="AR27" s="55">
        <f t="shared" si="2"/>
        <v>0.875</v>
      </c>
      <c r="AS27" s="55">
        <f t="shared" si="2"/>
        <v>1</v>
      </c>
      <c r="AT27" s="55">
        <f t="shared" si="2"/>
        <v>0.9375</v>
      </c>
      <c r="AU27" s="55">
        <f t="shared" si="2"/>
        <v>1</v>
      </c>
      <c r="AV27" s="55">
        <f t="shared" si="2"/>
        <v>1</v>
      </c>
      <c r="AW27" s="55">
        <f t="shared" si="2"/>
        <v>1</v>
      </c>
    </row>
    <row r="28" spans="1:50" s="26" customFormat="1" x14ac:dyDescent="0.3">
      <c r="A28" s="26" t="str">
        <f t="shared" si="1"/>
        <v>Weighted Mean Firing Rate (Hz)</v>
      </c>
      <c r="B28" s="55">
        <f>B24/B22</f>
        <v>0.66845056455046281</v>
      </c>
      <c r="C28" s="55">
        <f t="shared" si="2"/>
        <v>0.37925371916495826</v>
      </c>
      <c r="D28" s="55">
        <f t="shared" si="2"/>
        <v>0.47923984311371404</v>
      </c>
      <c r="E28" s="55">
        <f t="shared" si="2"/>
        <v>0.16958655779684881</v>
      </c>
      <c r="F28" s="55">
        <f t="shared" si="2"/>
        <v>0.16879760632396604</v>
      </c>
      <c r="G28" s="55">
        <f t="shared" si="2"/>
        <v>0.20529317390750501</v>
      </c>
      <c r="H28" s="55">
        <f t="shared" si="2"/>
        <v>0.58027973359878071</v>
      </c>
      <c r="I28" s="55">
        <f t="shared" si="2"/>
        <v>0.29848500237774178</v>
      </c>
      <c r="J28" s="55">
        <f t="shared" si="2"/>
        <v>0.31864840202608558</v>
      </c>
      <c r="K28" s="55">
        <f t="shared" si="2"/>
        <v>0.16977170633265093</v>
      </c>
      <c r="L28" s="55">
        <f t="shared" si="2"/>
        <v>0</v>
      </c>
      <c r="M28" s="55">
        <f t="shared" si="2"/>
        <v>8.269692990331716E-2</v>
      </c>
      <c r="N28" s="55">
        <f t="shared" si="2"/>
        <v>0</v>
      </c>
      <c r="O28" s="55">
        <f t="shared" si="2"/>
        <v>0</v>
      </c>
      <c r="P28" s="55">
        <f t="shared" si="2"/>
        <v>0</v>
      </c>
      <c r="Q28" s="55">
        <f t="shared" si="2"/>
        <v>0</v>
      </c>
      <c r="R28" s="55">
        <f t="shared" si="2"/>
        <v>0.71536603996151771</v>
      </c>
      <c r="S28" s="55">
        <f t="shared" si="2"/>
        <v>0.15445125890377628</v>
      </c>
      <c r="T28" s="55">
        <f t="shared" si="2"/>
        <v>0.37607106462821593</v>
      </c>
      <c r="U28" s="55">
        <f t="shared" si="2"/>
        <v>0.69885189728642849</v>
      </c>
      <c r="V28" s="55">
        <f t="shared" si="2"/>
        <v>0.31683991985947169</v>
      </c>
      <c r="W28" s="55">
        <f t="shared" si="2"/>
        <v>0</v>
      </c>
      <c r="X28" s="55">
        <f t="shared" si="2"/>
        <v>0</v>
      </c>
      <c r="Y28" s="55">
        <f t="shared" si="2"/>
        <v>0</v>
      </c>
      <c r="Z28" s="55">
        <f t="shared" si="2"/>
        <v>0.36915621895272888</v>
      </c>
      <c r="AA28" s="55">
        <f t="shared" si="2"/>
        <v>0.26415455665480114</v>
      </c>
      <c r="AB28" s="55">
        <f t="shared" si="2"/>
        <v>0.23168221920806803</v>
      </c>
      <c r="AC28" s="55">
        <f t="shared" si="2"/>
        <v>0.16901252893050348</v>
      </c>
      <c r="AD28" s="55">
        <f t="shared" si="2"/>
        <v>0.14964267732137926</v>
      </c>
      <c r="AE28" s="55">
        <f t="shared" si="2"/>
        <v>0.16450091793149241</v>
      </c>
      <c r="AF28" s="55">
        <f t="shared" si="2"/>
        <v>0.37337625014369469</v>
      </c>
      <c r="AG28" s="55">
        <f t="shared" si="2"/>
        <v>0</v>
      </c>
      <c r="AH28" s="55">
        <f t="shared" si="2"/>
        <v>0</v>
      </c>
      <c r="AI28" s="55">
        <f t="shared" si="2"/>
        <v>0.3046548498280871</v>
      </c>
      <c r="AJ28" s="55">
        <f t="shared" si="2"/>
        <v>0.51218083860388841</v>
      </c>
      <c r="AK28" s="55">
        <f t="shared" si="2"/>
        <v>0.2449613227459474</v>
      </c>
      <c r="AL28" s="55">
        <f t="shared" si="2"/>
        <v>0.44280816290125313</v>
      </c>
      <c r="AM28" s="55">
        <f t="shared" si="2"/>
        <v>0.23542765164642232</v>
      </c>
      <c r="AN28" s="55">
        <f t="shared" si="2"/>
        <v>0.30349996107106708</v>
      </c>
      <c r="AO28" s="55">
        <f t="shared" si="2"/>
        <v>0.20504102691295487</v>
      </c>
      <c r="AP28" s="55">
        <f t="shared" si="2"/>
        <v>0.90568352010039832</v>
      </c>
      <c r="AQ28" s="55">
        <f t="shared" si="2"/>
        <v>0.25756717374552596</v>
      </c>
      <c r="AR28" s="55">
        <f t="shared" si="2"/>
        <v>0.19268883255498154</v>
      </c>
      <c r="AS28" s="55">
        <f t="shared" si="2"/>
        <v>0.87873718810916446</v>
      </c>
      <c r="AT28" s="55">
        <f t="shared" si="2"/>
        <v>0.26291230746875904</v>
      </c>
      <c r="AU28" s="55">
        <f t="shared" si="2"/>
        <v>0.47217844390966102</v>
      </c>
      <c r="AV28" s="55">
        <f t="shared" si="2"/>
        <v>0.46765556251632379</v>
      </c>
      <c r="AW28" s="55">
        <f t="shared" si="2"/>
        <v>0.73465223620172238</v>
      </c>
    </row>
    <row r="29" spans="1:50" s="26" customFormat="1" x14ac:dyDescent="0.3"/>
    <row r="30" spans="1:50" s="26" customFormat="1" x14ac:dyDescent="0.3">
      <c r="A30" s="26" t="s">
        <v>89</v>
      </c>
      <c r="B30" s="62" t="str">
        <f ca="1">'Plate 3'!B3</f>
        <v>75-9210</v>
      </c>
    </row>
    <row r="31" spans="1:50" s="26" customFormat="1" x14ac:dyDescent="0.3">
      <c r="A31" s="26" t="str">
        <f>'Plate 3'!A13</f>
        <v>BASELINE</v>
      </c>
      <c r="B31" s="52" t="str">
        <f>'Plate 3'!B13</f>
        <v>DMSO</v>
      </c>
      <c r="C31" s="52" t="str">
        <f ca="1">'Plate 3'!C13</f>
        <v>5,5'-Diphenylhydantoin (4)</v>
      </c>
      <c r="D31" s="52" t="str">
        <f ca="1">'Plate 3'!D13</f>
        <v>5,5'-Diphenylhydantoin (4)</v>
      </c>
      <c r="E31" s="52" t="str">
        <f ca="1">'Plate 3'!E13</f>
        <v>5,5'-Diphenylhydantoin (4)</v>
      </c>
      <c r="F31" s="52" t="str">
        <f ca="1">'Plate 3'!F13</f>
        <v>5,5'-Diphenylhydantoin (4)</v>
      </c>
      <c r="G31" s="52" t="str">
        <f ca="1">'Plate 3'!G13</f>
        <v>5,5'-Diphenylhydantoin (4)</v>
      </c>
      <c r="H31" s="52" t="str">
        <f ca="1">'Plate 3'!H13</f>
        <v>5,5'-Diphenylhydantoin (4)</v>
      </c>
      <c r="I31" s="52" t="str">
        <f ca="1">'Plate 3'!I13</f>
        <v>5,5'-Diphenylhydantoin (4)</v>
      </c>
      <c r="J31" s="52" t="str">
        <f>'Plate 3'!J13</f>
        <v>DMSO</v>
      </c>
      <c r="K31" s="52" t="str">
        <f ca="1">'Plate 3'!K13</f>
        <v>6-PPD</v>
      </c>
      <c r="L31" s="52" t="str">
        <f ca="1">'Plate 3'!L13</f>
        <v>6-PPD</v>
      </c>
      <c r="M31" s="52" t="str">
        <f ca="1">'Plate 3'!M13</f>
        <v>6-PPD</v>
      </c>
      <c r="N31" s="52" t="str">
        <f ca="1">'Plate 3'!N13</f>
        <v>6-PPD</v>
      </c>
      <c r="O31" s="52" t="str">
        <f ca="1">'Plate 3'!O13</f>
        <v>6-PPD</v>
      </c>
      <c r="P31" s="52" t="str">
        <f ca="1">'Plate 3'!P13</f>
        <v>6-PPD</v>
      </c>
      <c r="Q31" s="52" t="str">
        <f ca="1">'Plate 3'!Q13</f>
        <v>6-PPD</v>
      </c>
      <c r="R31" s="52" t="str">
        <f>'Plate 3'!R13</f>
        <v>DMSO</v>
      </c>
      <c r="S31" s="52" t="str">
        <f ca="1">'Plate 3'!S13</f>
        <v>6-PPD Quinone</v>
      </c>
      <c r="T31" s="52" t="str">
        <f ca="1">'Plate 3'!T13</f>
        <v>6-PPD Quinone</v>
      </c>
      <c r="U31" s="52" t="str">
        <f ca="1">'Plate 3'!U13</f>
        <v>6-PPD Quinone</v>
      </c>
      <c r="V31" s="52" t="str">
        <f ca="1">'Plate 3'!V13</f>
        <v>6-PPD Quinone</v>
      </c>
      <c r="W31" s="52" t="str">
        <f ca="1">'Plate 3'!W13</f>
        <v>6-PPD Quinone</v>
      </c>
      <c r="X31" s="52" t="str">
        <f ca="1">'Plate 3'!X13</f>
        <v>6-PPD Quinone</v>
      </c>
      <c r="Y31" s="52" t="str">
        <f ca="1">'Plate 3'!Y13</f>
        <v>6-PPD Quinone</v>
      </c>
      <c r="Z31" s="52" t="str">
        <f>'Plate 3'!Z13</f>
        <v>PICRO</v>
      </c>
      <c r="AA31" s="52" t="str">
        <f ca="1">'Plate 3'!AA13</f>
        <v>Maneb (38)</v>
      </c>
      <c r="AB31" s="52" t="str">
        <f ca="1">'Plate 3'!AB13</f>
        <v>Maneb (38)</v>
      </c>
      <c r="AC31" s="52" t="str">
        <f ca="1">'Plate 3'!AC13</f>
        <v>Maneb (38)</v>
      </c>
      <c r="AD31" s="52" t="str">
        <f ca="1">'Plate 3'!AD13</f>
        <v>Maneb (38)</v>
      </c>
      <c r="AE31" s="52" t="str">
        <f ca="1">'Plate 3'!AE13</f>
        <v>Maneb (38)</v>
      </c>
      <c r="AF31" s="52" t="str">
        <f ca="1">'Plate 3'!AF13</f>
        <v>Maneb (38)</v>
      </c>
      <c r="AG31" s="52" t="str">
        <f ca="1">'Plate 3'!AG13</f>
        <v>Maneb (38)</v>
      </c>
      <c r="AH31" s="52" t="str">
        <f>'Plate 3'!AH13</f>
        <v>TTX</v>
      </c>
      <c r="AI31" s="52" t="str">
        <f ca="1">'Plate 3'!AI13</f>
        <v>Caffeine (18)</v>
      </c>
      <c r="AJ31" s="52" t="str">
        <f ca="1">'Plate 3'!AJ13</f>
        <v>Caffeine (18)</v>
      </c>
      <c r="AK31" s="52" t="str">
        <f ca="1">'Plate 3'!AK13</f>
        <v>Caffeine (18)</v>
      </c>
      <c r="AL31" s="52" t="str">
        <f ca="1">'Plate 3'!AL13</f>
        <v>Caffeine (18)</v>
      </c>
      <c r="AM31" s="52" t="str">
        <f ca="1">'Plate 3'!AM13</f>
        <v>Caffeine (18)</v>
      </c>
      <c r="AN31" s="52" t="str">
        <f ca="1">'Plate 3'!AN13</f>
        <v>Caffeine (18)</v>
      </c>
      <c r="AO31" s="52" t="str">
        <f ca="1">'Plate 3'!AO13</f>
        <v>Caffeine (18)</v>
      </c>
      <c r="AP31" s="52" t="str">
        <f>'Plate 3'!AP13</f>
        <v>Media</v>
      </c>
      <c r="AQ31" s="52" t="str">
        <f ca="1">'Plate 3'!AQ13</f>
        <v>Dexamethasone (17)</v>
      </c>
      <c r="AR31" s="52" t="str">
        <f ca="1">'Plate 3'!AR13</f>
        <v>Dexamethasone (17)</v>
      </c>
      <c r="AS31" s="52" t="str">
        <f ca="1">'Plate 3'!AS13</f>
        <v>Dexamethasone (17)</v>
      </c>
      <c r="AT31" s="52" t="str">
        <f ca="1">'Plate 3'!AT13</f>
        <v>Dexamethasone (17)</v>
      </c>
      <c r="AU31" s="52" t="str">
        <f ca="1">'Plate 3'!AU13</f>
        <v>Dexamethasone (17)</v>
      </c>
      <c r="AV31" s="52" t="str">
        <f ca="1">'Plate 3'!AV13</f>
        <v>Dexamethasone (17)</v>
      </c>
      <c r="AW31" s="52" t="str">
        <f ca="1">'Plate 3'!AW13</f>
        <v>Dexamethasone (17)</v>
      </c>
    </row>
    <row r="32" spans="1:50" s="26" customFormat="1" x14ac:dyDescent="0.3">
      <c r="A32" s="26" t="str">
        <f>'Plate 3'!A14</f>
        <v>Well Averages</v>
      </c>
      <c r="B32" s="52" t="str">
        <f>'Plate 3'!B14</f>
        <v>A1</v>
      </c>
      <c r="C32" s="52" t="str">
        <f>'Plate 3'!C14</f>
        <v>A2</v>
      </c>
      <c r="D32" s="52" t="str">
        <f>'Plate 3'!D14</f>
        <v>A3</v>
      </c>
      <c r="E32" s="52" t="str">
        <f>'Plate 3'!E14</f>
        <v>A4</v>
      </c>
      <c r="F32" s="52" t="str">
        <f>'Plate 3'!F14</f>
        <v>A5</v>
      </c>
      <c r="G32" s="52" t="str">
        <f>'Plate 3'!G14</f>
        <v>A6</v>
      </c>
      <c r="H32" s="52" t="str">
        <f>'Plate 3'!H14</f>
        <v>A7</v>
      </c>
      <c r="I32" s="52" t="str">
        <f>'Plate 3'!I14</f>
        <v>A8</v>
      </c>
      <c r="J32" s="52" t="str">
        <f>'Plate 3'!J14</f>
        <v>B1</v>
      </c>
      <c r="K32" s="52" t="str">
        <f>'Plate 3'!K14</f>
        <v>B2</v>
      </c>
      <c r="L32" s="52" t="str">
        <f>'Plate 3'!L14</f>
        <v>B3</v>
      </c>
      <c r="M32" s="52" t="str">
        <f>'Plate 3'!M14</f>
        <v>B4</v>
      </c>
      <c r="N32" s="52" t="str">
        <f>'Plate 3'!N14</f>
        <v>B5</v>
      </c>
      <c r="O32" s="52" t="str">
        <f>'Plate 3'!O14</f>
        <v>B6</v>
      </c>
      <c r="P32" s="52" t="str">
        <f>'Plate 3'!P14</f>
        <v>B7</v>
      </c>
      <c r="Q32" s="52" t="str">
        <f>'Plate 3'!Q14</f>
        <v>B8</v>
      </c>
      <c r="R32" s="52" t="str">
        <f>'Plate 3'!R14</f>
        <v>C1</v>
      </c>
      <c r="S32" s="52" t="str">
        <f>'Plate 3'!S14</f>
        <v>C2</v>
      </c>
      <c r="T32" s="52" t="str">
        <f>'Plate 3'!T14</f>
        <v>C3</v>
      </c>
      <c r="U32" s="52" t="str">
        <f>'Plate 3'!U14</f>
        <v>C4</v>
      </c>
      <c r="V32" s="52" t="str">
        <f>'Plate 3'!V14</f>
        <v>C5</v>
      </c>
      <c r="W32" s="52" t="str">
        <f>'Plate 3'!W14</f>
        <v>C6</v>
      </c>
      <c r="X32" s="52" t="str">
        <f>'Plate 3'!X14</f>
        <v>C7</v>
      </c>
      <c r="Y32" s="52" t="str">
        <f>'Plate 3'!Y14</f>
        <v>C8</v>
      </c>
      <c r="Z32" s="52" t="str">
        <f>'Plate 3'!Z14</f>
        <v>D1</v>
      </c>
      <c r="AA32" s="52" t="str">
        <f>'Plate 3'!AA14</f>
        <v>D2</v>
      </c>
      <c r="AB32" s="52" t="str">
        <f>'Plate 3'!AB14</f>
        <v>D3</v>
      </c>
      <c r="AC32" s="52" t="str">
        <f>'Plate 3'!AC14</f>
        <v>D4</v>
      </c>
      <c r="AD32" s="52" t="str">
        <f>'Plate 3'!AD14</f>
        <v>D5</v>
      </c>
      <c r="AE32" s="52" t="str">
        <f>'Plate 3'!AE14</f>
        <v>D6</v>
      </c>
      <c r="AF32" s="52" t="str">
        <f>'Plate 3'!AF14</f>
        <v>D7</v>
      </c>
      <c r="AG32" s="52" t="str">
        <f>'Plate 3'!AG14</f>
        <v>D8</v>
      </c>
      <c r="AH32" s="52" t="str">
        <f>'Plate 3'!AH14</f>
        <v>E1</v>
      </c>
      <c r="AI32" s="52" t="str">
        <f>'Plate 3'!AI14</f>
        <v>E2</v>
      </c>
      <c r="AJ32" s="52" t="str">
        <f>'Plate 3'!AJ14</f>
        <v>E3</v>
      </c>
      <c r="AK32" s="52" t="str">
        <f>'Plate 3'!AK14</f>
        <v>E4</v>
      </c>
      <c r="AL32" s="52" t="str">
        <f>'Plate 3'!AL14</f>
        <v>E5</v>
      </c>
      <c r="AM32" s="52" t="str">
        <f>'Plate 3'!AM14</f>
        <v>E6</v>
      </c>
      <c r="AN32" s="52" t="str">
        <f>'Plate 3'!AN14</f>
        <v>E7</v>
      </c>
      <c r="AO32" s="52" t="str">
        <f>'Plate 3'!AO14</f>
        <v>E8</v>
      </c>
      <c r="AP32" s="52" t="str">
        <f>'Plate 3'!AP14</f>
        <v>F1</v>
      </c>
      <c r="AQ32" s="52" t="str">
        <f>'Plate 3'!AQ14</f>
        <v>F2</v>
      </c>
      <c r="AR32" s="52" t="str">
        <f>'Plate 3'!AR14</f>
        <v>F3</v>
      </c>
      <c r="AS32" s="52" t="str">
        <f>'Plate 3'!AS14</f>
        <v>F4</v>
      </c>
      <c r="AT32" s="52" t="str">
        <f>'Plate 3'!AT14</f>
        <v>F5</v>
      </c>
      <c r="AU32" s="52" t="str">
        <f>'Plate 3'!AU14</f>
        <v>F6</v>
      </c>
      <c r="AV32" s="52" t="str">
        <f>'Plate 3'!AV14</f>
        <v>F7</v>
      </c>
      <c r="AW32" s="52" t="str">
        <f>'Plate 3'!AW14</f>
        <v>F8</v>
      </c>
    </row>
    <row r="33" spans="1:50" s="26" customFormat="1" x14ac:dyDescent="0.3">
      <c r="A33" s="26" t="str">
        <f>'Plate 3'!A15</f>
        <v>Treatment/ID</v>
      </c>
      <c r="B33" s="52" t="str">
        <f>'Plate 3'!B15</f>
        <v>Control</v>
      </c>
      <c r="C33" s="53">
        <f ca="1">'Plate 3'!C15</f>
        <v>1</v>
      </c>
      <c r="D33" s="53">
        <f ca="1">'Plate 3'!D15</f>
        <v>3</v>
      </c>
      <c r="E33" s="53">
        <f ca="1">'Plate 3'!E15</f>
        <v>10</v>
      </c>
      <c r="F33" s="53">
        <f ca="1">'Plate 3'!F15</f>
        <v>30</v>
      </c>
      <c r="G33" s="53">
        <f ca="1">'Plate 3'!G15</f>
        <v>100</v>
      </c>
      <c r="H33" s="53">
        <f ca="1">'Plate 3'!H15</f>
        <v>300</v>
      </c>
      <c r="I33" s="53">
        <f ca="1">'Plate 3'!I15</f>
        <v>1000</v>
      </c>
      <c r="J33" s="52" t="str">
        <f>'Plate 3'!J15</f>
        <v>Control</v>
      </c>
      <c r="K33" s="53">
        <f ca="1">'Plate 3'!K15</f>
        <v>0.03</v>
      </c>
      <c r="L33" s="53">
        <f ca="1">'Plate 3'!L15</f>
        <v>0.1</v>
      </c>
      <c r="M33" s="53">
        <f ca="1">'Plate 3'!M15</f>
        <v>0.3</v>
      </c>
      <c r="N33" s="53">
        <f ca="1">'Plate 3'!N15</f>
        <v>1</v>
      </c>
      <c r="O33" s="53">
        <f ca="1">'Plate 3'!O15</f>
        <v>3</v>
      </c>
      <c r="P33" s="53">
        <f ca="1">'Plate 3'!P15</f>
        <v>10</v>
      </c>
      <c r="Q33" s="53">
        <f ca="1">'Plate 3'!Q15</f>
        <v>30</v>
      </c>
      <c r="R33" s="52" t="str">
        <f>'Plate 3'!R15</f>
        <v>Control</v>
      </c>
      <c r="S33" s="53">
        <f ca="1">'Plate 3'!S15</f>
        <v>8.8812923118171475E-3</v>
      </c>
      <c r="T33" s="53">
        <f ca="1">'Plate 3'!T15</f>
        <v>2.960430770605716E-2</v>
      </c>
      <c r="U33" s="53">
        <f ca="1">'Plate 3'!U15</f>
        <v>8.8812923118171488E-2</v>
      </c>
      <c r="V33" s="53">
        <f ca="1">'Plate 3'!V15</f>
        <v>0.29604307706057159</v>
      </c>
      <c r="W33" s="53">
        <f ca="1">'Plate 3'!W15</f>
        <v>0.88812923118171472</v>
      </c>
      <c r="X33" s="53">
        <f ca="1">'Plate 3'!X15</f>
        <v>2.9604307706057158</v>
      </c>
      <c r="Y33" s="53">
        <f ca="1">'Plate 3'!Y15</f>
        <v>8.8812923118171465</v>
      </c>
      <c r="Z33" s="52">
        <f>'Plate 3'!Z15</f>
        <v>1</v>
      </c>
      <c r="AA33" s="53">
        <f ca="1">'Plate 3'!AA15</f>
        <v>9.9999999999999985E-3</v>
      </c>
      <c r="AB33" s="53">
        <f ca="1">'Plate 3'!AB15</f>
        <v>0.03</v>
      </c>
      <c r="AC33" s="53">
        <f ca="1">'Plate 3'!AC15</f>
        <v>0.1</v>
      </c>
      <c r="AD33" s="53">
        <f ca="1">'Plate 3'!AD15</f>
        <v>0.3</v>
      </c>
      <c r="AE33" s="53">
        <f ca="1">'Plate 3'!AE15</f>
        <v>1</v>
      </c>
      <c r="AF33" s="53">
        <f ca="1">'Plate 3'!AF15</f>
        <v>3</v>
      </c>
      <c r="AG33" s="53">
        <f ca="1">'Plate 3'!AG15</f>
        <v>10</v>
      </c>
      <c r="AH33" s="52">
        <f>'Plate 3'!AH15</f>
        <v>25</v>
      </c>
      <c r="AI33" s="53">
        <f ca="1">'Plate 3'!AI15</f>
        <v>0.1</v>
      </c>
      <c r="AJ33" s="53">
        <f ca="1">'Plate 3'!AJ15</f>
        <v>0.3</v>
      </c>
      <c r="AK33" s="53">
        <f ca="1">'Plate 3'!AK15</f>
        <v>1</v>
      </c>
      <c r="AL33" s="53">
        <f ca="1">'Plate 3'!AL15</f>
        <v>3</v>
      </c>
      <c r="AM33" s="53">
        <f ca="1">'Plate 3'!AM15</f>
        <v>10</v>
      </c>
      <c r="AN33" s="53">
        <f ca="1">'Plate 3'!AN15</f>
        <v>30</v>
      </c>
      <c r="AO33" s="53">
        <f ca="1">'Plate 3'!AO15</f>
        <v>100</v>
      </c>
      <c r="AP33" s="52">
        <f>'Plate 3'!AP15</f>
        <v>0</v>
      </c>
      <c r="AQ33" s="53">
        <f ca="1">'Plate 3'!AQ15</f>
        <v>0.1</v>
      </c>
      <c r="AR33" s="53">
        <f ca="1">'Plate 3'!AR15</f>
        <v>0.3</v>
      </c>
      <c r="AS33" s="53">
        <f ca="1">'Plate 3'!AS15</f>
        <v>1</v>
      </c>
      <c r="AT33" s="53">
        <f ca="1">'Plate 3'!AT15</f>
        <v>3</v>
      </c>
      <c r="AU33" s="53">
        <f ca="1">'Plate 3'!AU15</f>
        <v>10</v>
      </c>
      <c r="AV33" s="53">
        <f ca="1">'Plate 3'!AV15</f>
        <v>30</v>
      </c>
      <c r="AW33" s="53">
        <f ca="1">'Plate 3'!AW15</f>
        <v>100</v>
      </c>
    </row>
    <row r="34" spans="1:50" s="26" customFormat="1" x14ac:dyDescent="0.3">
      <c r="A34" s="26" t="str">
        <f>'Plate 3'!A18</f>
        <v>Number of Active Electrodes</v>
      </c>
      <c r="B34" s="63">
        <f>'Plate 3'!B18</f>
        <v>16</v>
      </c>
      <c r="C34" s="63">
        <f>'Plate 3'!C18</f>
        <v>16</v>
      </c>
      <c r="D34" s="63">
        <f>'Plate 3'!D18</f>
        <v>16</v>
      </c>
      <c r="E34" s="63">
        <f>'Plate 3'!E18</f>
        <v>15</v>
      </c>
      <c r="F34" s="63">
        <f>'Plate 3'!F18</f>
        <v>16</v>
      </c>
      <c r="G34" s="63">
        <f>'Plate 3'!G18</f>
        <v>16</v>
      </c>
      <c r="H34" s="63">
        <f>'Plate 3'!H18</f>
        <v>16</v>
      </c>
      <c r="I34" s="63">
        <f>'Plate 3'!I18</f>
        <v>16</v>
      </c>
      <c r="J34" s="63">
        <f>'Plate 3'!J18</f>
        <v>16</v>
      </c>
      <c r="K34" s="63">
        <f>'Plate 3'!K18</f>
        <v>16</v>
      </c>
      <c r="L34" s="63">
        <f>'Plate 3'!L18</f>
        <v>16</v>
      </c>
      <c r="M34" s="63">
        <f>'Plate 3'!M18</f>
        <v>16</v>
      </c>
      <c r="N34" s="63">
        <f>'Plate 3'!N18</f>
        <v>15</v>
      </c>
      <c r="O34" s="63">
        <f>'Plate 3'!O18</f>
        <v>16</v>
      </c>
      <c r="P34" s="63">
        <f>'Plate 3'!P18</f>
        <v>16</v>
      </c>
      <c r="Q34" s="63">
        <f>'Plate 3'!Q18</f>
        <v>16</v>
      </c>
      <c r="R34" s="63">
        <f>'Plate 3'!R18</f>
        <v>16</v>
      </c>
      <c r="S34" s="63">
        <f>'Plate 3'!S18</f>
        <v>16</v>
      </c>
      <c r="T34" s="63">
        <f>'Plate 3'!T18</f>
        <v>16</v>
      </c>
      <c r="U34" s="63">
        <f>'Plate 3'!U18</f>
        <v>16</v>
      </c>
      <c r="V34" s="63">
        <f>'Plate 3'!V18</f>
        <v>16</v>
      </c>
      <c r="W34" s="63">
        <f>'Plate 3'!W18</f>
        <v>16</v>
      </c>
      <c r="X34" s="63">
        <f>'Plate 3'!X18</f>
        <v>16</v>
      </c>
      <c r="Y34" s="63">
        <f>'Plate 3'!Y18</f>
        <v>16</v>
      </c>
      <c r="Z34" s="63">
        <f>'Plate 3'!Z18</f>
        <v>16</v>
      </c>
      <c r="AA34" s="63">
        <f>'Plate 3'!AA18</f>
        <v>16</v>
      </c>
      <c r="AB34" s="63">
        <f>'Plate 3'!AB18</f>
        <v>16</v>
      </c>
      <c r="AC34" s="63">
        <f>'Plate 3'!AC18</f>
        <v>16</v>
      </c>
      <c r="AD34" s="63">
        <f>'Plate 3'!AD18</f>
        <v>16</v>
      </c>
      <c r="AE34" s="63">
        <f>'Plate 3'!AE18</f>
        <v>16</v>
      </c>
      <c r="AF34" s="63">
        <f>'Plate 3'!AF18</f>
        <v>16</v>
      </c>
      <c r="AG34" s="63">
        <f>'Plate 3'!AG18</f>
        <v>15</v>
      </c>
      <c r="AH34" s="63">
        <f>'Plate 3'!AH18</f>
        <v>16</v>
      </c>
      <c r="AI34" s="63">
        <f>'Plate 3'!AI18</f>
        <v>16</v>
      </c>
      <c r="AJ34" s="63">
        <f>'Plate 3'!AJ18</f>
        <v>16</v>
      </c>
      <c r="AK34" s="63">
        <f>'Plate 3'!AK18</f>
        <v>16</v>
      </c>
      <c r="AL34" s="63">
        <f>'Plate 3'!AL18</f>
        <v>16</v>
      </c>
      <c r="AM34" s="63">
        <f>'Plate 3'!AM18</f>
        <v>16</v>
      </c>
      <c r="AN34" s="63">
        <f>'Plate 3'!AN18</f>
        <v>15</v>
      </c>
      <c r="AO34" s="63">
        <f>'Plate 3'!AO18</f>
        <v>15</v>
      </c>
      <c r="AP34" s="63">
        <f>'Plate 3'!AP18</f>
        <v>16</v>
      </c>
      <c r="AQ34" s="63">
        <f>'Plate 3'!AQ18</f>
        <v>15</v>
      </c>
      <c r="AR34" s="63">
        <f>'Plate 3'!AR18</f>
        <v>16</v>
      </c>
      <c r="AS34" s="63">
        <f>'Plate 3'!AS18</f>
        <v>16</v>
      </c>
      <c r="AT34" s="63">
        <f>'Plate 3'!AT18</f>
        <v>16</v>
      </c>
      <c r="AU34" s="63">
        <f>'Plate 3'!AU18</f>
        <v>16</v>
      </c>
      <c r="AV34" s="63">
        <f>'Plate 3'!AV18</f>
        <v>13</v>
      </c>
      <c r="AW34" s="63">
        <f>'Plate 3'!AW18</f>
        <v>15</v>
      </c>
      <c r="AX34" s="26">
        <f>COUNTIF(B34:AW34,"&gt;9")</f>
        <v>48</v>
      </c>
    </row>
    <row r="35" spans="1:50" s="26" customFormat="1" x14ac:dyDescent="0.3">
      <c r="A35" s="26" t="str">
        <f>'Plate 3'!A19</f>
        <v>Weighted Mean Firing Rate (Hz)</v>
      </c>
      <c r="B35" s="53">
        <f>'Plate 3'!B19</f>
        <v>2.1607720000000001</v>
      </c>
      <c r="C35" s="53">
        <f>'Plate 3'!C19</f>
        <v>2.553938</v>
      </c>
      <c r="D35" s="53">
        <f>'Plate 3'!D19</f>
        <v>2.3111519999999999</v>
      </c>
      <c r="E35" s="53">
        <f>'Plate 3'!E19</f>
        <v>2.3162129999999999</v>
      </c>
      <c r="F35" s="53">
        <f>'Plate 3'!F19</f>
        <v>2.0484429999999998</v>
      </c>
      <c r="G35" s="53">
        <f>'Plate 3'!G19</f>
        <v>1.932024</v>
      </c>
      <c r="H35" s="53">
        <f>'Plate 3'!H19</f>
        <v>1.684056</v>
      </c>
      <c r="I35" s="53">
        <f>'Plate 3'!I19</f>
        <v>2.2245550000000001</v>
      </c>
      <c r="J35" s="53">
        <f>'Plate 3'!J19</f>
        <v>2.413897</v>
      </c>
      <c r="K35" s="53">
        <f>'Plate 3'!K19</f>
        <v>2.1810339999999999</v>
      </c>
      <c r="L35" s="53">
        <f>'Plate 3'!L19</f>
        <v>1.6568130000000001</v>
      </c>
      <c r="M35" s="53">
        <f>'Plate 3'!M19</f>
        <v>2.136082</v>
      </c>
      <c r="N35" s="53">
        <f>'Plate 3'!N19</f>
        <v>1.8918919999999999</v>
      </c>
      <c r="O35" s="53">
        <f>'Plate 3'!O19</f>
        <v>1.785525</v>
      </c>
      <c r="P35" s="53">
        <f>'Plate 3'!P19</f>
        <v>3.2420300000000002</v>
      </c>
      <c r="Q35" s="53">
        <f>'Plate 3'!Q19</f>
        <v>1.5119279999999999</v>
      </c>
      <c r="R35" s="53">
        <f>'Plate 3'!R19</f>
        <v>1.6535580000000001</v>
      </c>
      <c r="S35" s="53">
        <f>'Plate 3'!S19</f>
        <v>1.731508</v>
      </c>
      <c r="T35" s="53">
        <f>'Plate 3'!T19</f>
        <v>1.937546</v>
      </c>
      <c r="U35" s="53">
        <f>'Plate 3'!U19</f>
        <v>1.2449209999999999</v>
      </c>
      <c r="V35" s="53">
        <f>'Plate 3'!V19</f>
        <v>1.2491669999999999</v>
      </c>
      <c r="W35" s="53">
        <f>'Plate 3'!W19</f>
        <v>1.3228200000000001</v>
      </c>
      <c r="X35" s="53">
        <f>'Plate 3'!X19</f>
        <v>1.59402</v>
      </c>
      <c r="Y35" s="53">
        <f>'Plate 3'!Y19</f>
        <v>1.364465</v>
      </c>
      <c r="Z35" s="53">
        <f>'Plate 3'!Z19</f>
        <v>1.243749</v>
      </c>
      <c r="AA35" s="53">
        <f>'Plate 3'!AA19</f>
        <v>1.461767</v>
      </c>
      <c r="AB35" s="53">
        <f>'Plate 3'!AB19</f>
        <v>1.345531</v>
      </c>
      <c r="AC35" s="53">
        <f>'Plate 3'!AC19</f>
        <v>1.407178</v>
      </c>
      <c r="AD35" s="53">
        <f>'Plate 3'!AD19</f>
        <v>1.2127300000000001</v>
      </c>
      <c r="AE35" s="53">
        <f>'Plate 3'!AE19</f>
        <v>1.338603</v>
      </c>
      <c r="AF35" s="53">
        <f>'Plate 3'!AF19</f>
        <v>1.2713559999999999</v>
      </c>
      <c r="AG35" s="53">
        <f>'Plate 3'!AG19</f>
        <v>1.013244</v>
      </c>
      <c r="AH35" s="53">
        <f>'Plate 3'!AH19</f>
        <v>1.393505</v>
      </c>
      <c r="AI35" s="53">
        <f>'Plate 3'!AI19</f>
        <v>2.0594589999999999</v>
      </c>
      <c r="AJ35" s="53">
        <f>'Plate 3'!AJ19</f>
        <v>1.750078</v>
      </c>
      <c r="AK35" s="53">
        <f>'Plate 3'!AK19</f>
        <v>2.292843</v>
      </c>
      <c r="AL35" s="53">
        <f>'Plate 3'!AL19</f>
        <v>1.7581</v>
      </c>
      <c r="AM35" s="53">
        <f>'Plate 3'!AM19</f>
        <v>1.554068</v>
      </c>
      <c r="AN35" s="53">
        <f>'Plate 3'!AN19</f>
        <v>2.3644129999999999</v>
      </c>
      <c r="AO35" s="53">
        <f>'Plate 3'!AO19</f>
        <v>1.917894</v>
      </c>
      <c r="AP35" s="53">
        <f>'Plate 3'!AP19</f>
        <v>2.5642779999999998</v>
      </c>
      <c r="AQ35" s="53">
        <f>'Plate 3'!AQ19</f>
        <v>1.8360799999999999</v>
      </c>
      <c r="AR35" s="53">
        <f>'Plate 3'!AR19</f>
        <v>2.102719</v>
      </c>
      <c r="AS35" s="53">
        <f>'Plate 3'!AS19</f>
        <v>2.0826389999999999</v>
      </c>
      <c r="AT35" s="53">
        <f>'Plate 3'!AT19</f>
        <v>2.8845710000000002</v>
      </c>
      <c r="AU35" s="53">
        <f>'Plate 3'!AU19</f>
        <v>1.8619650000000001</v>
      </c>
      <c r="AV35" s="53">
        <f>'Plate 3'!AV19</f>
        <v>2.2193019999999999</v>
      </c>
      <c r="AW35" s="53">
        <f>'Plate 3'!AW19</f>
        <v>2.0583529999999999</v>
      </c>
      <c r="AX35" s="54">
        <f>AVERAGE(B35:AW35)*60</f>
        <v>111.42847999999996</v>
      </c>
    </row>
    <row r="36" spans="1:50" s="26" customFormat="1" x14ac:dyDescent="0.3">
      <c r="A36" s="26" t="str">
        <f>'Plate 3'!A65</f>
        <v>Number of Active Electrodes</v>
      </c>
      <c r="B36" s="52">
        <f>'Plate 3'!B65</f>
        <v>16</v>
      </c>
      <c r="C36" s="52">
        <f>'Plate 3'!C65</f>
        <v>16</v>
      </c>
      <c r="D36" s="52">
        <f>'Plate 3'!D65</f>
        <v>16</v>
      </c>
      <c r="E36" s="52">
        <f>'Plate 3'!E65</f>
        <v>15</v>
      </c>
      <c r="F36" s="52">
        <f>'Plate 3'!F65</f>
        <v>9</v>
      </c>
      <c r="G36" s="52">
        <f>'Plate 3'!G65</f>
        <v>2</v>
      </c>
      <c r="H36" s="52">
        <f>'Plate 3'!H65</f>
        <v>0</v>
      </c>
      <c r="I36" s="52">
        <f>'Plate 3'!I65</f>
        <v>0</v>
      </c>
      <c r="J36" s="52">
        <f>'Plate 3'!J65</f>
        <v>16</v>
      </c>
      <c r="K36" s="52">
        <f>'Plate 3'!K65</f>
        <v>1</v>
      </c>
      <c r="L36" s="52">
        <f>'Plate 3'!L65</f>
        <v>0</v>
      </c>
      <c r="M36" s="52">
        <f>'Plate 3'!M65</f>
        <v>5</v>
      </c>
      <c r="N36" s="52">
        <f>'Plate 3'!N65</f>
        <v>4</v>
      </c>
      <c r="O36" s="52">
        <f>'Plate 3'!O65</f>
        <v>2</v>
      </c>
      <c r="P36" s="52">
        <f>'Plate 3'!P65</f>
        <v>0</v>
      </c>
      <c r="Q36" s="52">
        <f>'Plate 3'!Q65</f>
        <v>0</v>
      </c>
      <c r="R36" s="52">
        <f>'Plate 3'!R65</f>
        <v>10</v>
      </c>
      <c r="S36" s="52">
        <f>'Plate 3'!S65</f>
        <v>2</v>
      </c>
      <c r="T36" s="52">
        <f>'Plate 3'!T65</f>
        <v>5</v>
      </c>
      <c r="U36" s="52">
        <f>'Plate 3'!U65</f>
        <v>5</v>
      </c>
      <c r="V36" s="52">
        <f>'Plate 3'!V65</f>
        <v>1</v>
      </c>
      <c r="W36" s="52">
        <f>'Plate 3'!W65</f>
        <v>2</v>
      </c>
      <c r="X36" s="52">
        <f>'Plate 3'!X65</f>
        <v>2</v>
      </c>
      <c r="Y36" s="52">
        <f>'Plate 3'!Y65</f>
        <v>9</v>
      </c>
      <c r="Z36" s="52">
        <f>'Plate 3'!Z65</f>
        <v>16</v>
      </c>
      <c r="AA36" s="52">
        <f>'Plate 3'!AA65</f>
        <v>3</v>
      </c>
      <c r="AB36" s="52">
        <f>'Plate 3'!AB65</f>
        <v>4</v>
      </c>
      <c r="AC36" s="52">
        <f>'Plate 3'!AC65</f>
        <v>6</v>
      </c>
      <c r="AD36" s="52">
        <f>'Plate 3'!AD65</f>
        <v>4</v>
      </c>
      <c r="AE36" s="52">
        <f>'Plate 3'!AE65</f>
        <v>4</v>
      </c>
      <c r="AF36" s="52">
        <f>'Plate 3'!AF65</f>
        <v>2</v>
      </c>
      <c r="AG36" s="52">
        <f>'Plate 3'!AG65</f>
        <v>12</v>
      </c>
      <c r="AH36" s="52">
        <f>'Plate 3'!AH65</f>
        <v>0</v>
      </c>
      <c r="AI36" s="52">
        <f>'Plate 3'!AI65</f>
        <v>3</v>
      </c>
      <c r="AJ36" s="52">
        <f>'Plate 3'!AJ65</f>
        <v>1</v>
      </c>
      <c r="AK36" s="52">
        <f>'Plate 3'!AK65</f>
        <v>3</v>
      </c>
      <c r="AL36" s="52">
        <f>'Plate 3'!AL65</f>
        <v>3</v>
      </c>
      <c r="AM36" s="52">
        <f>'Plate 3'!AM65</f>
        <v>3</v>
      </c>
      <c r="AN36" s="52">
        <f>'Plate 3'!AN65</f>
        <v>5</v>
      </c>
      <c r="AO36" s="52">
        <f>'Plate 3'!AO65</f>
        <v>12</v>
      </c>
      <c r="AP36" s="52">
        <f>'Plate 3'!AP65</f>
        <v>16</v>
      </c>
      <c r="AQ36" s="52">
        <f>'Plate 3'!AQ65</f>
        <v>15</v>
      </c>
      <c r="AR36" s="52">
        <f>'Plate 3'!AR65</f>
        <v>16</v>
      </c>
      <c r="AS36" s="52">
        <f>'Plate 3'!AS65</f>
        <v>16</v>
      </c>
      <c r="AT36" s="52">
        <f>'Plate 3'!AT65</f>
        <v>16</v>
      </c>
      <c r="AU36" s="52">
        <f>'Plate 3'!AU65</f>
        <v>2</v>
      </c>
      <c r="AV36" s="52">
        <f>'Plate 3'!AV65</f>
        <v>6</v>
      </c>
      <c r="AW36" s="52">
        <f>'Plate 3'!AW65</f>
        <v>0</v>
      </c>
    </row>
    <row r="37" spans="1:50" s="26" customFormat="1" x14ac:dyDescent="0.3">
      <c r="A37" s="26" t="str">
        <f>'Plate 3'!A66</f>
        <v>Weighted Mean Firing Rate (Hz)</v>
      </c>
      <c r="B37" s="53">
        <f>'Plate 3'!B66</f>
        <v>2.1234899999999999</v>
      </c>
      <c r="C37" s="53">
        <f>'Plate 3'!C66</f>
        <v>1.3798699999999999</v>
      </c>
      <c r="D37" s="53">
        <f>'Plate 3'!D66</f>
        <v>1.502786</v>
      </c>
      <c r="E37" s="53">
        <f>'Plate 3'!E66</f>
        <v>0.346528</v>
      </c>
      <c r="F37" s="53">
        <f>'Plate 3'!F66</f>
        <v>0.18935199999999999</v>
      </c>
      <c r="G37" s="53">
        <f>'Plate 3'!G66</f>
        <v>0.13062499999999999</v>
      </c>
      <c r="H37" s="53">
        <f>'Plate 3'!H66</f>
        <v>0</v>
      </c>
      <c r="I37" s="53">
        <f>'Plate 3'!I66</f>
        <v>0</v>
      </c>
      <c r="J37" s="53">
        <f>'Plate 3'!J66</f>
        <v>1.1936979999999999</v>
      </c>
      <c r="K37" s="53">
        <f>'Plate 3'!K66</f>
        <v>0.59916700000000001</v>
      </c>
      <c r="L37" s="53">
        <f>'Plate 3'!L66</f>
        <v>0</v>
      </c>
      <c r="M37" s="53">
        <f>'Plate 3'!M66</f>
        <v>0.79249999999999998</v>
      </c>
      <c r="N37" s="53">
        <f>'Plate 3'!N66</f>
        <v>0.53052100000000002</v>
      </c>
      <c r="O37" s="53">
        <f>'Plate 3'!O66</f>
        <v>0.51145799999999997</v>
      </c>
      <c r="P37" s="53">
        <f>'Plate 3'!P66</f>
        <v>0</v>
      </c>
      <c r="Q37" s="53">
        <f>'Plate 3'!Q66</f>
        <v>0</v>
      </c>
      <c r="R37" s="53">
        <f>'Plate 3'!R66</f>
        <v>0.40595799999999999</v>
      </c>
      <c r="S37" s="53">
        <f>'Plate 3'!S66</f>
        <v>0.13187499999999999</v>
      </c>
      <c r="T37" s="53">
        <f>'Plate 3'!T66</f>
        <v>0.32950000000000002</v>
      </c>
      <c r="U37" s="53">
        <f>'Plate 3'!U66</f>
        <v>0.20424999999999999</v>
      </c>
      <c r="V37" s="53">
        <f>'Plate 3'!V66</f>
        <v>1.264167</v>
      </c>
      <c r="W37" s="53">
        <f>'Plate 3'!W66</f>
        <v>1.4183330000000001</v>
      </c>
      <c r="X37" s="53">
        <f>'Plate 3'!X66</f>
        <v>0.59645800000000004</v>
      </c>
      <c r="Y37" s="53">
        <f>'Plate 3'!Y66</f>
        <v>0.39263900000000002</v>
      </c>
      <c r="Z37" s="53">
        <f>'Plate 3'!Z66</f>
        <v>0.627552</v>
      </c>
      <c r="AA37" s="53">
        <f>'Plate 3'!AA66</f>
        <v>0.32402799999999998</v>
      </c>
      <c r="AB37" s="53">
        <f>'Plate 3'!AB66</f>
        <v>0.42427100000000001</v>
      </c>
      <c r="AC37" s="53">
        <f>'Plate 3'!AC66</f>
        <v>0.421597</v>
      </c>
      <c r="AD37" s="53">
        <f>'Plate 3'!AD66</f>
        <v>0.28062500000000001</v>
      </c>
      <c r="AE37" s="53">
        <f>'Plate 3'!AE66</f>
        <v>1.3770830000000001</v>
      </c>
      <c r="AF37" s="53">
        <f>'Plate 3'!AF66</f>
        <v>0.134792</v>
      </c>
      <c r="AG37" s="53">
        <f>'Plate 3'!AG66</f>
        <v>0.18663199999999999</v>
      </c>
      <c r="AH37" s="53">
        <f>'Plate 3'!AH66</f>
        <v>0</v>
      </c>
      <c r="AI37" s="53">
        <f>'Plate 3'!AI66</f>
        <v>0.23916699999999999</v>
      </c>
      <c r="AJ37" s="53">
        <f>'Plate 3'!AJ66</f>
        <v>0.14791699999999999</v>
      </c>
      <c r="AK37" s="53">
        <f>'Plate 3'!AK66</f>
        <v>1.020694</v>
      </c>
      <c r="AL37" s="53">
        <f>'Plate 3'!AL66</f>
        <v>0.246944</v>
      </c>
      <c r="AM37" s="53">
        <f>'Plate 3'!AM66</f>
        <v>0.434444</v>
      </c>
      <c r="AN37" s="53">
        <f>'Plate 3'!AN66</f>
        <v>1.0580830000000001</v>
      </c>
      <c r="AO37" s="53">
        <f>'Plate 3'!AO66</f>
        <v>0.47944399999999998</v>
      </c>
      <c r="AP37" s="53">
        <f>'Plate 3'!AP66</f>
        <v>1.778672</v>
      </c>
      <c r="AQ37" s="53">
        <f>'Plate 3'!AQ66</f>
        <v>0.685778</v>
      </c>
      <c r="AR37" s="53">
        <f>'Plate 3'!AR66</f>
        <v>0.48104200000000003</v>
      </c>
      <c r="AS37" s="53">
        <f>'Plate 3'!AS66</f>
        <v>0.46054699999999998</v>
      </c>
      <c r="AT37" s="53">
        <f>'Plate 3'!AT66</f>
        <v>0.91789100000000001</v>
      </c>
      <c r="AU37" s="53">
        <f>'Plate 3'!AU66</f>
        <v>0.17374999999999999</v>
      </c>
      <c r="AV37" s="53">
        <f>'Plate 3'!AV66</f>
        <v>0.142708</v>
      </c>
      <c r="AW37" s="53">
        <f>'Plate 3'!AW66</f>
        <v>0</v>
      </c>
    </row>
    <row r="38" spans="1:50" s="26" customFormat="1" x14ac:dyDescent="0.3"/>
    <row r="39" spans="1:50" s="26" customFormat="1" x14ac:dyDescent="0.3"/>
    <row r="40" spans="1:50" s="26" customFormat="1" x14ac:dyDescent="0.3">
      <c r="A40" s="26" t="str">
        <f t="shared" ref="A40:A41" si="3">A34</f>
        <v>Number of Active Electrodes</v>
      </c>
      <c r="B40" s="56">
        <f>B36/B34</f>
        <v>1</v>
      </c>
      <c r="C40" s="56">
        <f t="shared" ref="C40:AW41" si="4">C36/C34</f>
        <v>1</v>
      </c>
      <c r="D40" s="56">
        <f t="shared" si="4"/>
        <v>1</v>
      </c>
      <c r="E40" s="56">
        <f t="shared" si="4"/>
        <v>1</v>
      </c>
      <c r="F40" s="56">
        <f t="shared" si="4"/>
        <v>0.5625</v>
      </c>
      <c r="G40" s="56">
        <f t="shared" si="4"/>
        <v>0.125</v>
      </c>
      <c r="H40" s="56">
        <f t="shared" si="4"/>
        <v>0</v>
      </c>
      <c r="I40" s="56">
        <f t="shared" si="4"/>
        <v>0</v>
      </c>
      <c r="J40" s="56">
        <f t="shared" si="4"/>
        <v>1</v>
      </c>
      <c r="K40" s="56">
        <f t="shared" si="4"/>
        <v>6.25E-2</v>
      </c>
      <c r="L40" s="56">
        <f t="shared" si="4"/>
        <v>0</v>
      </c>
      <c r="M40" s="56">
        <f t="shared" si="4"/>
        <v>0.3125</v>
      </c>
      <c r="N40" s="56">
        <f t="shared" si="4"/>
        <v>0.26666666666666666</v>
      </c>
      <c r="O40" s="56">
        <f t="shared" si="4"/>
        <v>0.125</v>
      </c>
      <c r="P40" s="56">
        <f t="shared" si="4"/>
        <v>0</v>
      </c>
      <c r="Q40" s="56">
        <f t="shared" si="4"/>
        <v>0</v>
      </c>
      <c r="R40" s="56">
        <f t="shared" si="4"/>
        <v>0.625</v>
      </c>
      <c r="S40" s="56">
        <f t="shared" si="4"/>
        <v>0.125</v>
      </c>
      <c r="T40" s="56">
        <f t="shared" si="4"/>
        <v>0.3125</v>
      </c>
      <c r="U40" s="56">
        <f t="shared" si="4"/>
        <v>0.3125</v>
      </c>
      <c r="V40" s="56">
        <f t="shared" si="4"/>
        <v>6.25E-2</v>
      </c>
      <c r="W40" s="56">
        <f t="shared" si="4"/>
        <v>0.125</v>
      </c>
      <c r="X40" s="56">
        <f t="shared" si="4"/>
        <v>0.125</v>
      </c>
      <c r="Y40" s="56">
        <f t="shared" si="4"/>
        <v>0.5625</v>
      </c>
      <c r="Z40" s="56">
        <f t="shared" si="4"/>
        <v>1</v>
      </c>
      <c r="AA40" s="56">
        <f t="shared" si="4"/>
        <v>0.1875</v>
      </c>
      <c r="AB40" s="56">
        <f t="shared" si="4"/>
        <v>0.25</v>
      </c>
      <c r="AC40" s="56">
        <f t="shared" si="4"/>
        <v>0.375</v>
      </c>
      <c r="AD40" s="56">
        <f t="shared" si="4"/>
        <v>0.25</v>
      </c>
      <c r="AE40" s="56">
        <f t="shared" si="4"/>
        <v>0.25</v>
      </c>
      <c r="AF40" s="56">
        <f t="shared" si="4"/>
        <v>0.125</v>
      </c>
      <c r="AG40" s="56">
        <f t="shared" si="4"/>
        <v>0.8</v>
      </c>
      <c r="AH40" s="56">
        <f t="shared" si="4"/>
        <v>0</v>
      </c>
      <c r="AI40" s="56">
        <f t="shared" si="4"/>
        <v>0.1875</v>
      </c>
      <c r="AJ40" s="56">
        <f t="shared" si="4"/>
        <v>6.25E-2</v>
      </c>
      <c r="AK40" s="56">
        <f t="shared" si="4"/>
        <v>0.1875</v>
      </c>
      <c r="AL40" s="56">
        <f t="shared" si="4"/>
        <v>0.1875</v>
      </c>
      <c r="AM40" s="56">
        <f t="shared" si="4"/>
        <v>0.1875</v>
      </c>
      <c r="AN40" s="56">
        <f t="shared" si="4"/>
        <v>0.33333333333333331</v>
      </c>
      <c r="AO40" s="56">
        <f t="shared" si="4"/>
        <v>0.8</v>
      </c>
      <c r="AP40" s="56">
        <f t="shared" si="4"/>
        <v>1</v>
      </c>
      <c r="AQ40" s="56">
        <f t="shared" si="4"/>
        <v>1</v>
      </c>
      <c r="AR40" s="56">
        <f t="shared" si="4"/>
        <v>1</v>
      </c>
      <c r="AS40" s="56">
        <f t="shared" si="4"/>
        <v>1</v>
      </c>
      <c r="AT40" s="56">
        <f t="shared" si="4"/>
        <v>1</v>
      </c>
      <c r="AU40" s="56">
        <f t="shared" si="4"/>
        <v>0.125</v>
      </c>
      <c r="AV40" s="56">
        <f t="shared" si="4"/>
        <v>0.46153846153846156</v>
      </c>
      <c r="AW40" s="56">
        <f t="shared" si="4"/>
        <v>0</v>
      </c>
    </row>
    <row r="41" spans="1:50" s="26" customFormat="1" x14ac:dyDescent="0.3">
      <c r="A41" s="26" t="str">
        <f t="shared" si="3"/>
        <v>Weighted Mean Firing Rate (Hz)</v>
      </c>
      <c r="B41" s="56">
        <f>B37/B35</f>
        <v>0.98274598152882386</v>
      </c>
      <c r="C41" s="56">
        <f t="shared" si="4"/>
        <v>0.54029111121726525</v>
      </c>
      <c r="D41" s="56">
        <f t="shared" si="4"/>
        <v>0.65023243819532428</v>
      </c>
      <c r="E41" s="56">
        <f t="shared" si="4"/>
        <v>0.14960972932972919</v>
      </c>
      <c r="F41" s="56">
        <f t="shared" si="4"/>
        <v>9.24370363246622E-2</v>
      </c>
      <c r="G41" s="56">
        <f t="shared" si="4"/>
        <v>6.7610443762603362E-2</v>
      </c>
      <c r="H41" s="56">
        <f t="shared" si="4"/>
        <v>0</v>
      </c>
      <c r="I41" s="56">
        <f t="shared" si="4"/>
        <v>0</v>
      </c>
      <c r="J41" s="56">
        <f t="shared" si="4"/>
        <v>0.49451074341614409</v>
      </c>
      <c r="K41" s="56">
        <f t="shared" si="4"/>
        <v>0.27471694618240705</v>
      </c>
      <c r="L41" s="56">
        <f t="shared" si="4"/>
        <v>0</v>
      </c>
      <c r="M41" s="56">
        <f t="shared" si="4"/>
        <v>0.37100635649755015</v>
      </c>
      <c r="N41" s="56">
        <f t="shared" si="4"/>
        <v>0.28041822683324419</v>
      </c>
      <c r="O41" s="56">
        <f t="shared" si="4"/>
        <v>0.28644684336539672</v>
      </c>
      <c r="P41" s="56">
        <f t="shared" si="4"/>
        <v>0</v>
      </c>
      <c r="Q41" s="56">
        <f t="shared" si="4"/>
        <v>0</v>
      </c>
      <c r="R41" s="56">
        <f t="shared" si="4"/>
        <v>0.24550575183936696</v>
      </c>
      <c r="S41" s="56">
        <f t="shared" si="4"/>
        <v>7.616193514554942E-2</v>
      </c>
      <c r="T41" s="56">
        <f t="shared" si="4"/>
        <v>0.17006047856412185</v>
      </c>
      <c r="U41" s="56">
        <f t="shared" si="4"/>
        <v>0.16406663555358131</v>
      </c>
      <c r="V41" s="56">
        <f t="shared" si="4"/>
        <v>1.0120080021326212</v>
      </c>
      <c r="W41" s="56">
        <f t="shared" si="4"/>
        <v>1.0722040791642098</v>
      </c>
      <c r="X41" s="56">
        <f t="shared" si="4"/>
        <v>0.37418476556128533</v>
      </c>
      <c r="Y41" s="56">
        <f t="shared" si="4"/>
        <v>0.28776040426101074</v>
      </c>
      <c r="Z41" s="56">
        <f t="shared" si="4"/>
        <v>0.50456482779081635</v>
      </c>
      <c r="AA41" s="56">
        <f t="shared" si="4"/>
        <v>0.22166870643543052</v>
      </c>
      <c r="AB41" s="56">
        <f t="shared" si="4"/>
        <v>0.31531863628560025</v>
      </c>
      <c r="AC41" s="56">
        <f t="shared" si="4"/>
        <v>0.29960459870748407</v>
      </c>
      <c r="AD41" s="56">
        <f t="shared" si="4"/>
        <v>0.23139940464901504</v>
      </c>
      <c r="AE41" s="56">
        <f t="shared" si="4"/>
        <v>1.0287463870916171</v>
      </c>
      <c r="AF41" s="56">
        <f t="shared" si="4"/>
        <v>0.10602223138129682</v>
      </c>
      <c r="AG41" s="56">
        <f t="shared" si="4"/>
        <v>0.18419255381724439</v>
      </c>
      <c r="AH41" s="56">
        <f t="shared" si="4"/>
        <v>0</v>
      </c>
      <c r="AI41" s="56">
        <f t="shared" si="4"/>
        <v>0.11613098391373657</v>
      </c>
      <c r="AJ41" s="56">
        <f t="shared" si="4"/>
        <v>8.4520232812480348E-2</v>
      </c>
      <c r="AK41" s="56">
        <f t="shared" si="4"/>
        <v>0.44516523809087671</v>
      </c>
      <c r="AL41" s="56">
        <f t="shared" si="4"/>
        <v>0.14046072464592457</v>
      </c>
      <c r="AM41" s="56">
        <f t="shared" si="4"/>
        <v>0.27955276088305014</v>
      </c>
      <c r="AN41" s="56">
        <f t="shared" si="4"/>
        <v>0.44750346068982033</v>
      </c>
      <c r="AO41" s="56">
        <f t="shared" si="4"/>
        <v>0.24998461854513335</v>
      </c>
      <c r="AP41" s="56">
        <f t="shared" si="4"/>
        <v>0.69363462151919575</v>
      </c>
      <c r="AQ41" s="56">
        <f t="shared" si="4"/>
        <v>0.37350115463378503</v>
      </c>
      <c r="AR41" s="56">
        <f t="shared" si="4"/>
        <v>0.22877141453518041</v>
      </c>
      <c r="AS41" s="56">
        <f t="shared" si="4"/>
        <v>0.2211362602928304</v>
      </c>
      <c r="AT41" s="56">
        <f t="shared" si="4"/>
        <v>0.31820710948005787</v>
      </c>
      <c r="AU41" s="56">
        <f t="shared" si="4"/>
        <v>9.3315395294755799E-2</v>
      </c>
      <c r="AV41" s="56">
        <f t="shared" si="4"/>
        <v>6.4303100704635963E-2</v>
      </c>
      <c r="AW41" s="56">
        <f t="shared" si="4"/>
        <v>0</v>
      </c>
    </row>
    <row r="42" spans="1:50" s="26" customFormat="1" x14ac:dyDescent="0.3"/>
    <row r="43" spans="1:50" s="26" customFormat="1" x14ac:dyDescent="0.3"/>
    <row r="44" spans="1:50" s="26" customFormat="1" x14ac:dyDescent="0.3"/>
    <row r="45" spans="1:50" s="26" customFormat="1" x14ac:dyDescent="0.3">
      <c r="B45" s="26" t="str">
        <f ca="1">B3</f>
        <v>75-9208</v>
      </c>
      <c r="C45" s="26" t="s">
        <v>0</v>
      </c>
      <c r="D45" s="26" t="s">
        <v>133</v>
      </c>
      <c r="E45" s="26" t="s">
        <v>52</v>
      </c>
      <c r="F45" s="26" t="s">
        <v>53</v>
      </c>
      <c r="H45" s="26" t="str">
        <f ca="1">B17</f>
        <v>75-9209</v>
      </c>
      <c r="I45" s="26" t="s">
        <v>0</v>
      </c>
      <c r="J45" s="26" t="s">
        <v>133</v>
      </c>
      <c r="K45" s="26" t="s">
        <v>52</v>
      </c>
      <c r="L45" s="26" t="s">
        <v>53</v>
      </c>
      <c r="N45" s="26" t="str">
        <f ca="1">B30</f>
        <v>75-9210</v>
      </c>
      <c r="O45" s="26" t="s">
        <v>0</v>
      </c>
      <c r="P45" s="26" t="s">
        <v>49</v>
      </c>
      <c r="Q45" s="26" t="s">
        <v>52</v>
      </c>
      <c r="R45" s="26" t="s">
        <v>53</v>
      </c>
      <c r="T45" s="26" t="str">
        <f t="shared" ref="T45:T93" ca="1" si="5">B45</f>
        <v>75-9208</v>
      </c>
      <c r="U45" s="26" t="str">
        <f t="shared" ref="U45:V76" si="6">D45</f>
        <v>Conc uM</v>
      </c>
      <c r="V45" s="142" t="s">
        <v>52</v>
      </c>
      <c r="W45" s="142"/>
      <c r="X45" s="142"/>
      <c r="Y45" s="143" t="s">
        <v>53</v>
      </c>
      <c r="Z45" s="143"/>
      <c r="AA45" s="143"/>
      <c r="AB45" s="52"/>
    </row>
    <row r="46" spans="1:50" s="26" customFormat="1" x14ac:dyDescent="0.3">
      <c r="B46" s="26" t="str">
        <f ca="1">$C$5</f>
        <v>6-PPD</v>
      </c>
      <c r="C46" s="26" t="str">
        <f>$C$6</f>
        <v>A2</v>
      </c>
      <c r="D46" s="53">
        <f ca="1">$C$7</f>
        <v>0.03</v>
      </c>
      <c r="E46" s="57">
        <f>$C$14</f>
        <v>0.9375</v>
      </c>
      <c r="F46" s="57">
        <f>$C$15</f>
        <v>0.36139795999928948</v>
      </c>
      <c r="H46" s="26" t="str">
        <f ca="1">$C$18</f>
        <v>6-PPD Quinone</v>
      </c>
      <c r="I46" s="26" t="str">
        <f>$C$19</f>
        <v>A2</v>
      </c>
      <c r="J46" s="53">
        <f ca="1">$C$20</f>
        <v>8.8812923118171475E-3</v>
      </c>
      <c r="K46" s="55">
        <f>$C$27</f>
        <v>1</v>
      </c>
      <c r="L46" s="55">
        <f>$C$28</f>
        <v>0.37925371916495826</v>
      </c>
      <c r="N46" s="52" t="str">
        <f ca="1">$C$31</f>
        <v>5,5'-Diphenylhydantoin (4)</v>
      </c>
      <c r="O46" s="52" t="str">
        <f>$C$32</f>
        <v>A2</v>
      </c>
      <c r="P46" s="53">
        <f ca="1">$C$33</f>
        <v>1</v>
      </c>
      <c r="Q46" s="57">
        <f>$C$40</f>
        <v>1</v>
      </c>
      <c r="R46" s="57">
        <f>$C$41</f>
        <v>0.54029111121726525</v>
      </c>
      <c r="T46" s="26" t="str">
        <f t="shared" ca="1" si="5"/>
        <v>6-PPD</v>
      </c>
      <c r="U46" s="53">
        <f t="shared" ca="1" si="6"/>
        <v>0.03</v>
      </c>
      <c r="V46" s="55">
        <f t="shared" si="6"/>
        <v>0.9375</v>
      </c>
      <c r="W46" s="55">
        <f t="shared" ref="W46:W52" si="7">K60</f>
        <v>0.3125</v>
      </c>
      <c r="X46" s="55">
        <f t="shared" ref="X46:X59" si="8">Q53</f>
        <v>6.25E-2</v>
      </c>
      <c r="Y46" s="55">
        <f t="shared" ref="Y46:Y93" si="9">F46</f>
        <v>0.36139795999928948</v>
      </c>
      <c r="Z46" s="55">
        <f t="shared" ref="Z46:Z52" si="10">L60</f>
        <v>0.15445125890377628</v>
      </c>
      <c r="AA46" s="55">
        <f t="shared" ref="AA46:AA59" si="11">R53</f>
        <v>0.27471694618240705</v>
      </c>
      <c r="AB46" s="52"/>
      <c r="AD46" s="53"/>
      <c r="AE46" s="55"/>
      <c r="AF46" s="55"/>
      <c r="AG46" s="57"/>
      <c r="AH46" s="55"/>
      <c r="AI46" s="55"/>
      <c r="AJ46" s="57"/>
    </row>
    <row r="47" spans="1:50" s="26" customFormat="1" x14ac:dyDescent="0.3">
      <c r="B47" s="26" t="str">
        <f ca="1">$D$5</f>
        <v>6-PPD</v>
      </c>
      <c r="C47" s="26" t="str">
        <f>$D$6</f>
        <v>A3</v>
      </c>
      <c r="D47" s="53">
        <f ca="1">$D$7</f>
        <v>0.1</v>
      </c>
      <c r="E47" s="57">
        <f>$D$14</f>
        <v>0.75</v>
      </c>
      <c r="F47" s="57">
        <f>$D$15</f>
        <v>0.24823086420203852</v>
      </c>
      <c r="H47" s="26" t="str">
        <f ca="1">$D$18</f>
        <v>6-PPD Quinone</v>
      </c>
      <c r="I47" s="26" t="str">
        <f>$D$19</f>
        <v>A3</v>
      </c>
      <c r="J47" s="53">
        <f ca="1">$D$20</f>
        <v>2.960430770605716E-2</v>
      </c>
      <c r="K47" s="55">
        <f>$D$27</f>
        <v>1</v>
      </c>
      <c r="L47" s="55">
        <f>$D$28</f>
        <v>0.47923984311371404</v>
      </c>
      <c r="N47" s="52" t="str">
        <f ca="1">$D$31</f>
        <v>5,5'-Diphenylhydantoin (4)</v>
      </c>
      <c r="O47" s="52" t="str">
        <f>$D$32</f>
        <v>A3</v>
      </c>
      <c r="P47" s="53">
        <f ca="1">$D$33</f>
        <v>3</v>
      </c>
      <c r="Q47" s="57">
        <f>$D$40</f>
        <v>1</v>
      </c>
      <c r="R47" s="57">
        <f>$D$41</f>
        <v>0.65023243819532428</v>
      </c>
      <c r="T47" s="26" t="str">
        <f t="shared" ca="1" si="5"/>
        <v>6-PPD</v>
      </c>
      <c r="U47" s="53">
        <f t="shared" ca="1" si="6"/>
        <v>0.1</v>
      </c>
      <c r="V47" s="55">
        <f t="shared" si="6"/>
        <v>0.75</v>
      </c>
      <c r="W47" s="55">
        <f t="shared" si="7"/>
        <v>0.1875</v>
      </c>
      <c r="X47" s="55">
        <f t="shared" si="8"/>
        <v>0</v>
      </c>
      <c r="Y47" s="55">
        <f t="shared" si="9"/>
        <v>0.24823086420203852</v>
      </c>
      <c r="Z47" s="55">
        <f t="shared" si="10"/>
        <v>0.37607106462821593</v>
      </c>
      <c r="AA47" s="55">
        <f t="shared" si="11"/>
        <v>0</v>
      </c>
      <c r="AB47" s="52"/>
      <c r="AD47" s="53"/>
      <c r="AE47" s="55"/>
      <c r="AF47" s="55"/>
      <c r="AG47" s="57"/>
      <c r="AH47" s="55"/>
      <c r="AI47" s="55"/>
      <c r="AJ47" s="57"/>
    </row>
    <row r="48" spans="1:50" s="26" customFormat="1" x14ac:dyDescent="0.3">
      <c r="B48" s="26" t="str">
        <f ca="1">$E$5</f>
        <v>6-PPD</v>
      </c>
      <c r="C48" s="26" t="str">
        <f>$E$6</f>
        <v>A4</v>
      </c>
      <c r="D48" s="53">
        <f ca="1">$E$7</f>
        <v>0.3</v>
      </c>
      <c r="E48" s="57">
        <f>$E$14</f>
        <v>1</v>
      </c>
      <c r="F48" s="57">
        <f>$E$15</f>
        <v>0.30900613850851533</v>
      </c>
      <c r="H48" s="26" t="str">
        <f ca="1">$E$18</f>
        <v>6-PPD Quinone</v>
      </c>
      <c r="I48" s="26" t="str">
        <f>$E$19</f>
        <v>A4</v>
      </c>
      <c r="J48" s="53">
        <f ca="1">$E$20</f>
        <v>8.8812923118171488E-2</v>
      </c>
      <c r="K48" s="55">
        <f>$E$27</f>
        <v>1</v>
      </c>
      <c r="L48" s="55">
        <f>$E$28</f>
        <v>0.16958655779684881</v>
      </c>
      <c r="N48" s="52" t="str">
        <f ca="1">$E$31</f>
        <v>5,5'-Diphenylhydantoin (4)</v>
      </c>
      <c r="O48" s="52" t="str">
        <f>$E$32</f>
        <v>A4</v>
      </c>
      <c r="P48" s="53">
        <f ca="1">$E$33</f>
        <v>10</v>
      </c>
      <c r="Q48" s="57">
        <f>$E$40</f>
        <v>1</v>
      </c>
      <c r="R48" s="57">
        <f>$E$41</f>
        <v>0.14960972932972919</v>
      </c>
      <c r="T48" s="26" t="str">
        <f t="shared" ca="1" si="5"/>
        <v>6-PPD</v>
      </c>
      <c r="U48" s="53">
        <f t="shared" ca="1" si="6"/>
        <v>0.3</v>
      </c>
      <c r="V48" s="55">
        <f t="shared" si="6"/>
        <v>1</v>
      </c>
      <c r="W48" s="55">
        <f t="shared" si="7"/>
        <v>0.3125</v>
      </c>
      <c r="X48" s="55">
        <f t="shared" si="8"/>
        <v>0.3125</v>
      </c>
      <c r="Y48" s="55">
        <f t="shared" si="9"/>
        <v>0.30900613850851533</v>
      </c>
      <c r="Z48" s="55">
        <f t="shared" si="10"/>
        <v>0.69885189728642849</v>
      </c>
      <c r="AA48" s="55">
        <f t="shared" si="11"/>
        <v>0.37100635649755015</v>
      </c>
      <c r="AB48" s="52"/>
      <c r="AD48" s="53"/>
      <c r="AE48" s="55"/>
      <c r="AF48" s="55"/>
      <c r="AG48" s="57"/>
      <c r="AH48" s="55"/>
      <c r="AI48" s="55"/>
      <c r="AJ48" s="57"/>
    </row>
    <row r="49" spans="2:36" s="26" customFormat="1" x14ac:dyDescent="0.3">
      <c r="B49" s="26" t="str">
        <f ca="1">$F$5</f>
        <v>6-PPD</v>
      </c>
      <c r="C49" s="26" t="str">
        <f>$F$6</f>
        <v>A5</v>
      </c>
      <c r="D49" s="53">
        <f ca="1">$F$7</f>
        <v>1</v>
      </c>
      <c r="E49" s="57">
        <f>$F$14</f>
        <v>1</v>
      </c>
      <c r="F49" s="57">
        <f>$F$15</f>
        <v>0.21027346063689592</v>
      </c>
      <c r="H49" s="26" t="str">
        <f ca="1">$F$18</f>
        <v>6-PPD Quinone</v>
      </c>
      <c r="I49" s="26" t="str">
        <f>$F$19</f>
        <v>A5</v>
      </c>
      <c r="J49" s="53">
        <f ca="1">$F$20</f>
        <v>0.29604307706057159</v>
      </c>
      <c r="K49" s="55">
        <f>$F$27</f>
        <v>1</v>
      </c>
      <c r="L49" s="55">
        <f>$F$28</f>
        <v>0.16879760632396604</v>
      </c>
      <c r="N49" s="52" t="str">
        <f ca="1">$F$31</f>
        <v>5,5'-Diphenylhydantoin (4)</v>
      </c>
      <c r="O49" s="52" t="str">
        <f>$F$32</f>
        <v>A5</v>
      </c>
      <c r="P49" s="53">
        <f ca="1">$F$33</f>
        <v>30</v>
      </c>
      <c r="Q49" s="57">
        <f>$F$40</f>
        <v>0.5625</v>
      </c>
      <c r="R49" s="57">
        <f>$F$41</f>
        <v>9.24370363246622E-2</v>
      </c>
      <c r="T49" s="26" t="str">
        <f t="shared" ca="1" si="5"/>
        <v>6-PPD</v>
      </c>
      <c r="U49" s="53">
        <f t="shared" ca="1" si="6"/>
        <v>1</v>
      </c>
      <c r="V49" s="55">
        <f t="shared" si="6"/>
        <v>1</v>
      </c>
      <c r="W49" s="55">
        <f t="shared" si="7"/>
        <v>0.125</v>
      </c>
      <c r="X49" s="55">
        <f t="shared" si="8"/>
        <v>0.26666666666666666</v>
      </c>
      <c r="Y49" s="55">
        <f t="shared" si="9"/>
        <v>0.21027346063689592</v>
      </c>
      <c r="Z49" s="55">
        <f t="shared" si="10"/>
        <v>0.31683991985947169</v>
      </c>
      <c r="AA49" s="55">
        <f t="shared" si="11"/>
        <v>0.28041822683324419</v>
      </c>
      <c r="AB49" s="52"/>
      <c r="AD49" s="53"/>
      <c r="AE49" s="55"/>
      <c r="AF49" s="55"/>
      <c r="AG49" s="57"/>
      <c r="AH49" s="55"/>
      <c r="AI49" s="55"/>
      <c r="AJ49" s="57"/>
    </row>
    <row r="50" spans="2:36" s="26" customFormat="1" x14ac:dyDescent="0.3">
      <c r="B50" s="26" t="str">
        <f ca="1">$G$5</f>
        <v>6-PPD</v>
      </c>
      <c r="C50" s="26" t="str">
        <f>$G$6</f>
        <v>A6</v>
      </c>
      <c r="D50" s="53">
        <f ca="1">$G$7</f>
        <v>3</v>
      </c>
      <c r="E50" s="57">
        <f>$G$14</f>
        <v>0.1875</v>
      </c>
      <c r="F50" s="57">
        <f>$G$15</f>
        <v>7.3584931362895095E-2</v>
      </c>
      <c r="H50" s="26" t="str">
        <f ca="1">$G$18</f>
        <v>6-PPD Quinone</v>
      </c>
      <c r="I50" s="26" t="str">
        <f>$G$19</f>
        <v>A6</v>
      </c>
      <c r="J50" s="53">
        <f ca="1">$G$20</f>
        <v>0.88812923118171472</v>
      </c>
      <c r="K50" s="55">
        <f>$G$27</f>
        <v>1</v>
      </c>
      <c r="L50" s="55">
        <f>$G$28</f>
        <v>0.20529317390750501</v>
      </c>
      <c r="N50" s="52" t="str">
        <f ca="1">$G$31</f>
        <v>5,5'-Diphenylhydantoin (4)</v>
      </c>
      <c r="O50" s="52" t="str">
        <f>$G$32</f>
        <v>A6</v>
      </c>
      <c r="P50" s="53">
        <f ca="1">$G$33</f>
        <v>100</v>
      </c>
      <c r="Q50" s="57">
        <f>$G$40</f>
        <v>0.125</v>
      </c>
      <c r="R50" s="57">
        <f>$G$41</f>
        <v>6.7610443762603362E-2</v>
      </c>
      <c r="T50" s="26" t="str">
        <f t="shared" ca="1" si="5"/>
        <v>6-PPD</v>
      </c>
      <c r="U50" s="53">
        <f t="shared" ca="1" si="6"/>
        <v>3</v>
      </c>
      <c r="V50" s="55">
        <f t="shared" si="6"/>
        <v>0.1875</v>
      </c>
      <c r="W50" s="55">
        <f t="shared" si="7"/>
        <v>0</v>
      </c>
      <c r="X50" s="55">
        <f t="shared" si="8"/>
        <v>0.125</v>
      </c>
      <c r="Y50" s="55">
        <f t="shared" si="9"/>
        <v>7.3584931362895095E-2</v>
      </c>
      <c r="Z50" s="55">
        <f t="shared" si="10"/>
        <v>0</v>
      </c>
      <c r="AA50" s="55">
        <f t="shared" si="11"/>
        <v>0.28644684336539672</v>
      </c>
      <c r="AB50" s="52"/>
      <c r="AD50" s="53"/>
      <c r="AE50" s="55"/>
      <c r="AF50" s="55"/>
      <c r="AG50" s="57"/>
      <c r="AH50" s="55"/>
      <c r="AI50" s="55"/>
      <c r="AJ50" s="57"/>
    </row>
    <row r="51" spans="2:36" s="26" customFormat="1" x14ac:dyDescent="0.3">
      <c r="B51" s="26" t="str">
        <f ca="1">$H$5</f>
        <v>6-PPD</v>
      </c>
      <c r="C51" s="26" t="str">
        <f>$H$6</f>
        <v>A7</v>
      </c>
      <c r="D51" s="53">
        <f ca="1">$H$7</f>
        <v>10</v>
      </c>
      <c r="E51" s="57">
        <f>$H$14</f>
        <v>0</v>
      </c>
      <c r="F51" s="57">
        <f>$H$15</f>
        <v>0</v>
      </c>
      <c r="H51" s="26" t="str">
        <f ca="1">$H$18</f>
        <v>6-PPD Quinone</v>
      </c>
      <c r="I51" s="26" t="str">
        <f>$H$19</f>
        <v>A7</v>
      </c>
      <c r="J51" s="53">
        <f ca="1">$H$20</f>
        <v>2.9604307706057158</v>
      </c>
      <c r="K51" s="55">
        <f>$H$27</f>
        <v>1</v>
      </c>
      <c r="L51" s="55">
        <f>$H$28</f>
        <v>0.58027973359878071</v>
      </c>
      <c r="N51" s="52" t="str">
        <f ca="1">$H$31</f>
        <v>5,5'-Diphenylhydantoin (4)</v>
      </c>
      <c r="O51" s="52" t="str">
        <f>$H$32</f>
        <v>A7</v>
      </c>
      <c r="P51" s="53">
        <f ca="1">$H$33</f>
        <v>300</v>
      </c>
      <c r="Q51" s="57">
        <f>$H$40</f>
        <v>0</v>
      </c>
      <c r="R51" s="57">
        <f>$H$41</f>
        <v>0</v>
      </c>
      <c r="T51" s="26" t="str">
        <f t="shared" ca="1" si="5"/>
        <v>6-PPD</v>
      </c>
      <c r="U51" s="53">
        <f t="shared" ca="1" si="6"/>
        <v>10</v>
      </c>
      <c r="V51" s="55">
        <f t="shared" si="6"/>
        <v>0</v>
      </c>
      <c r="W51" s="55">
        <f t="shared" si="7"/>
        <v>0</v>
      </c>
      <c r="X51" s="55">
        <f t="shared" si="8"/>
        <v>0</v>
      </c>
      <c r="Y51" s="55">
        <f t="shared" si="9"/>
        <v>0</v>
      </c>
      <c r="Z51" s="55">
        <f t="shared" si="10"/>
        <v>0</v>
      </c>
      <c r="AA51" s="55">
        <f t="shared" si="11"/>
        <v>0</v>
      </c>
      <c r="AB51" s="52"/>
      <c r="AD51" s="53"/>
      <c r="AE51" s="55"/>
      <c r="AF51" s="55"/>
      <c r="AG51" s="57"/>
      <c r="AH51" s="55"/>
      <c r="AI51" s="55"/>
      <c r="AJ51" s="57"/>
    </row>
    <row r="52" spans="2:36" s="26" customFormat="1" x14ac:dyDescent="0.3">
      <c r="B52" s="26" t="str">
        <f ca="1">$I$5</f>
        <v>6-PPD</v>
      </c>
      <c r="C52" s="26" t="str">
        <f>$I$6</f>
        <v>A8</v>
      </c>
      <c r="D52" s="53">
        <f ca="1">$I$7</f>
        <v>30</v>
      </c>
      <c r="E52" s="57">
        <f>$I$14</f>
        <v>0</v>
      </c>
      <c r="F52" s="57">
        <f>$I$15</f>
        <v>0</v>
      </c>
      <c r="H52" s="26" t="str">
        <f ca="1">$I$18</f>
        <v>6-PPD Quinone</v>
      </c>
      <c r="I52" s="26" t="str">
        <f>$I$19</f>
        <v>A8</v>
      </c>
      <c r="J52" s="53">
        <f ca="1">$I$20</f>
        <v>8.8812923118171465</v>
      </c>
      <c r="K52" s="55">
        <f>$I$27</f>
        <v>0.375</v>
      </c>
      <c r="L52" s="55">
        <f>$I$28</f>
        <v>0.29848500237774178</v>
      </c>
      <c r="N52" s="52" t="str">
        <f ca="1">$I$31</f>
        <v>5,5'-Diphenylhydantoin (4)</v>
      </c>
      <c r="O52" s="52" t="str">
        <f>$I$32</f>
        <v>A8</v>
      </c>
      <c r="P52" s="53">
        <f ca="1">$I$33</f>
        <v>1000</v>
      </c>
      <c r="Q52" s="57">
        <f>$I$40</f>
        <v>0</v>
      </c>
      <c r="R52" s="57">
        <f>$I$41</f>
        <v>0</v>
      </c>
      <c r="T52" s="26" t="str">
        <f t="shared" ca="1" si="5"/>
        <v>6-PPD</v>
      </c>
      <c r="U52" s="53">
        <f t="shared" ca="1" si="6"/>
        <v>30</v>
      </c>
      <c r="V52" s="55">
        <f t="shared" si="6"/>
        <v>0</v>
      </c>
      <c r="W52" s="55">
        <f t="shared" si="7"/>
        <v>0</v>
      </c>
      <c r="X52" s="55">
        <f t="shared" si="8"/>
        <v>0</v>
      </c>
      <c r="Y52" s="55">
        <f t="shared" si="9"/>
        <v>0</v>
      </c>
      <c r="Z52" s="55">
        <f t="shared" si="10"/>
        <v>0</v>
      </c>
      <c r="AA52" s="55">
        <f t="shared" si="11"/>
        <v>0</v>
      </c>
      <c r="AB52" s="52"/>
      <c r="AD52" s="53"/>
      <c r="AE52" s="55"/>
      <c r="AF52" s="55"/>
      <c r="AG52" s="57"/>
      <c r="AH52" s="55"/>
      <c r="AI52" s="55"/>
      <c r="AJ52" s="57"/>
    </row>
    <row r="53" spans="2:36" s="26" customFormat="1" x14ac:dyDescent="0.3">
      <c r="B53" s="26" t="str">
        <f ca="1">$K$5</f>
        <v>6-PPD Quinone</v>
      </c>
      <c r="C53" s="26" t="str">
        <f>$K$6</f>
        <v>B2</v>
      </c>
      <c r="D53" s="53">
        <f ca="1">$K$7</f>
        <v>8.8812923118171475E-3</v>
      </c>
      <c r="E53" s="57">
        <f>$K$14</f>
        <v>0.875</v>
      </c>
      <c r="F53" s="57">
        <f>$K$15</f>
        <v>0.17188510097226203</v>
      </c>
      <c r="H53" s="26" t="str">
        <f ca="1">$K$18</f>
        <v>5,5'-Diphenylhydantoin (4)</v>
      </c>
      <c r="I53" s="26" t="str">
        <f>$K$19</f>
        <v>B2</v>
      </c>
      <c r="J53" s="53">
        <f ca="1">$K$20</f>
        <v>1</v>
      </c>
      <c r="K53" s="55">
        <f>$K$27</f>
        <v>6.25E-2</v>
      </c>
      <c r="L53" s="55">
        <f>$K$28</f>
        <v>0.16977170633265093</v>
      </c>
      <c r="N53" s="52" t="str">
        <f ca="1">$K$31</f>
        <v>6-PPD</v>
      </c>
      <c r="O53" s="52" t="str">
        <f>$K$32</f>
        <v>B2</v>
      </c>
      <c r="P53" s="53">
        <f ca="1">$K$33</f>
        <v>0.03</v>
      </c>
      <c r="Q53" s="57">
        <f>$K$40</f>
        <v>6.25E-2</v>
      </c>
      <c r="R53" s="57">
        <f>$K$41</f>
        <v>0.27471694618240705</v>
      </c>
      <c r="T53" s="26" t="str">
        <f t="shared" ca="1" si="5"/>
        <v>6-PPD Quinone</v>
      </c>
      <c r="U53" s="53">
        <f t="shared" ca="1" si="6"/>
        <v>8.8812923118171475E-3</v>
      </c>
      <c r="V53" s="55">
        <f t="shared" si="6"/>
        <v>0.875</v>
      </c>
      <c r="W53" s="55">
        <f t="shared" ref="W53:W66" si="12">K46</f>
        <v>1</v>
      </c>
      <c r="X53" s="55">
        <f t="shared" si="8"/>
        <v>0.125</v>
      </c>
      <c r="Y53" s="55">
        <f t="shared" si="9"/>
        <v>0.17188510097226203</v>
      </c>
      <c r="Z53" s="55">
        <f t="shared" ref="Z53:Z93" si="13">L53</f>
        <v>0.16977170633265093</v>
      </c>
      <c r="AA53" s="55">
        <f t="shared" si="11"/>
        <v>7.616193514554942E-2</v>
      </c>
      <c r="AB53" s="52"/>
      <c r="AD53" s="53"/>
      <c r="AE53" s="55"/>
      <c r="AF53" s="55"/>
      <c r="AG53" s="57"/>
      <c r="AH53" s="55"/>
      <c r="AI53" s="55"/>
      <c r="AJ53" s="57"/>
    </row>
    <row r="54" spans="2:36" s="26" customFormat="1" x14ac:dyDescent="0.3">
      <c r="B54" s="26" t="str">
        <f ca="1">$L$5</f>
        <v>6-PPD Quinone</v>
      </c>
      <c r="C54" s="26" t="str">
        <f>$L$6</f>
        <v>B3</v>
      </c>
      <c r="D54" s="53">
        <f ca="1">$L$7</f>
        <v>2.960430770605716E-2</v>
      </c>
      <c r="E54" s="57">
        <f>$L$14</f>
        <v>6.25E-2</v>
      </c>
      <c r="F54" s="57">
        <f>$L$15</f>
        <v>0.1253365419488072</v>
      </c>
      <c r="H54" s="26" t="str">
        <f ca="1">$L$18</f>
        <v>5,5'-Diphenylhydantoin (4)</v>
      </c>
      <c r="I54" s="26" t="str">
        <f>$L$19</f>
        <v>B3</v>
      </c>
      <c r="J54" s="53">
        <f ca="1">$L$20</f>
        <v>3</v>
      </c>
      <c r="K54" s="55">
        <f>$L$27</f>
        <v>0</v>
      </c>
      <c r="L54" s="55">
        <f>$L$28</f>
        <v>0</v>
      </c>
      <c r="N54" s="52" t="str">
        <f ca="1">$L$31</f>
        <v>6-PPD</v>
      </c>
      <c r="O54" s="52" t="str">
        <f>$L$32</f>
        <v>B3</v>
      </c>
      <c r="P54" s="53">
        <f ca="1">$L$33</f>
        <v>0.1</v>
      </c>
      <c r="Q54" s="57">
        <f>$L$40</f>
        <v>0</v>
      </c>
      <c r="R54" s="57">
        <f>$L$41</f>
        <v>0</v>
      </c>
      <c r="T54" s="26" t="str">
        <f t="shared" ca="1" si="5"/>
        <v>6-PPD Quinone</v>
      </c>
      <c r="U54" s="53">
        <f t="shared" ca="1" si="6"/>
        <v>2.960430770605716E-2</v>
      </c>
      <c r="V54" s="55">
        <f t="shared" si="6"/>
        <v>6.25E-2</v>
      </c>
      <c r="W54" s="55">
        <f t="shared" si="12"/>
        <v>1</v>
      </c>
      <c r="X54" s="55">
        <f t="shared" si="8"/>
        <v>0.3125</v>
      </c>
      <c r="Y54" s="55">
        <f t="shared" si="9"/>
        <v>0.1253365419488072</v>
      </c>
      <c r="Z54" s="55">
        <f t="shared" ref="Z54:Z66" si="14">L46</f>
        <v>0.37925371916495826</v>
      </c>
      <c r="AA54" s="55">
        <f t="shared" si="11"/>
        <v>0.17006047856412185</v>
      </c>
      <c r="AB54" s="52"/>
      <c r="AD54" s="53"/>
      <c r="AE54" s="55"/>
      <c r="AF54" s="55"/>
      <c r="AG54" s="57"/>
      <c r="AH54" s="55"/>
      <c r="AI54" s="55"/>
      <c r="AJ54" s="57"/>
    </row>
    <row r="55" spans="2:36" s="26" customFormat="1" x14ac:dyDescent="0.3">
      <c r="B55" s="26" t="str">
        <f ca="1">$M$5</f>
        <v>6-PPD Quinone</v>
      </c>
      <c r="C55" s="26" t="str">
        <f>$M$6</f>
        <v>B4</v>
      </c>
      <c r="D55" s="53">
        <f ca="1">$M$7</f>
        <v>8.8812923118171488E-2</v>
      </c>
      <c r="E55" s="57">
        <f>$M$14</f>
        <v>0.1875</v>
      </c>
      <c r="F55" s="57">
        <f>$M$15</f>
        <v>0.10206590495855704</v>
      </c>
      <c r="H55" s="26" t="str">
        <f ca="1">$M$18</f>
        <v>5,5'-Diphenylhydantoin (4)</v>
      </c>
      <c r="I55" s="26" t="str">
        <f>$M$19</f>
        <v>B4</v>
      </c>
      <c r="J55" s="53">
        <f ca="1">$M$20</f>
        <v>10</v>
      </c>
      <c r="K55" s="55">
        <f>$M$27</f>
        <v>6.25E-2</v>
      </c>
      <c r="L55" s="55">
        <f>$M$28</f>
        <v>8.269692990331716E-2</v>
      </c>
      <c r="N55" s="52" t="str">
        <f ca="1">$M$31</f>
        <v>6-PPD</v>
      </c>
      <c r="O55" s="52" t="str">
        <f>$M$32</f>
        <v>B4</v>
      </c>
      <c r="P55" s="53">
        <f ca="1">$M$33</f>
        <v>0.3</v>
      </c>
      <c r="Q55" s="57">
        <f>$M$40</f>
        <v>0.3125</v>
      </c>
      <c r="R55" s="57">
        <f>$M$41</f>
        <v>0.37100635649755015</v>
      </c>
      <c r="T55" s="26" t="str">
        <f t="shared" ca="1" si="5"/>
        <v>6-PPD Quinone</v>
      </c>
      <c r="U55" s="53">
        <f t="shared" ca="1" si="6"/>
        <v>8.8812923118171488E-2</v>
      </c>
      <c r="V55" s="55">
        <f t="shared" si="6"/>
        <v>0.1875</v>
      </c>
      <c r="W55" s="55">
        <f t="shared" si="12"/>
        <v>1</v>
      </c>
      <c r="X55" s="55">
        <f t="shared" si="8"/>
        <v>0.3125</v>
      </c>
      <c r="Y55" s="55">
        <f t="shared" si="9"/>
        <v>0.10206590495855704</v>
      </c>
      <c r="Z55" s="55">
        <f t="shared" si="14"/>
        <v>0.47923984311371404</v>
      </c>
      <c r="AA55" s="55">
        <f t="shared" si="11"/>
        <v>0.16406663555358131</v>
      </c>
      <c r="AB55" s="52"/>
      <c r="AD55" s="53"/>
      <c r="AE55" s="55"/>
      <c r="AF55" s="55"/>
      <c r="AG55" s="57"/>
      <c r="AH55" s="55"/>
      <c r="AI55" s="55"/>
      <c r="AJ55" s="57"/>
    </row>
    <row r="56" spans="2:36" s="26" customFormat="1" x14ac:dyDescent="0.3">
      <c r="B56" s="26" t="str">
        <f ca="1">$N$5</f>
        <v>6-PPD Quinone</v>
      </c>
      <c r="C56" s="26" t="str">
        <f>$N$6</f>
        <v>B5</v>
      </c>
      <c r="D56" s="53">
        <f ca="1">$N$7</f>
        <v>0.29604307706057159</v>
      </c>
      <c r="E56" s="57">
        <f>$N$14</f>
        <v>0.375</v>
      </c>
      <c r="F56" s="57">
        <f>$N$15</f>
        <v>0.11834840291837674</v>
      </c>
      <c r="H56" s="26" t="str">
        <f ca="1">$N$18</f>
        <v>5,5'-Diphenylhydantoin (4)</v>
      </c>
      <c r="I56" s="26" t="str">
        <f>$N$19</f>
        <v>B5</v>
      </c>
      <c r="J56" s="53">
        <f ca="1">$N$20</f>
        <v>30</v>
      </c>
      <c r="K56" s="55">
        <f>$N$27</f>
        <v>0</v>
      </c>
      <c r="L56" s="55">
        <f>$N$28</f>
        <v>0</v>
      </c>
      <c r="N56" s="52" t="str">
        <f ca="1">$N$31</f>
        <v>6-PPD</v>
      </c>
      <c r="O56" s="52" t="str">
        <f>$N$32</f>
        <v>B5</v>
      </c>
      <c r="P56" s="53">
        <f ca="1">$N$33</f>
        <v>1</v>
      </c>
      <c r="Q56" s="57">
        <f>$N$40</f>
        <v>0.26666666666666666</v>
      </c>
      <c r="R56" s="57">
        <f>$N$41</f>
        <v>0.28041822683324419</v>
      </c>
      <c r="T56" s="26" t="str">
        <f t="shared" ca="1" si="5"/>
        <v>6-PPD Quinone</v>
      </c>
      <c r="U56" s="53">
        <f t="shared" ca="1" si="6"/>
        <v>0.29604307706057159</v>
      </c>
      <c r="V56" s="55">
        <f t="shared" si="6"/>
        <v>0.375</v>
      </c>
      <c r="W56" s="55">
        <f t="shared" si="12"/>
        <v>1</v>
      </c>
      <c r="X56" s="55">
        <f t="shared" si="8"/>
        <v>6.25E-2</v>
      </c>
      <c r="Y56" s="55">
        <f t="shared" si="9"/>
        <v>0.11834840291837674</v>
      </c>
      <c r="Z56" s="55">
        <f t="shared" si="14"/>
        <v>0.16958655779684881</v>
      </c>
      <c r="AA56" s="55">
        <f t="shared" si="11"/>
        <v>1.0120080021326212</v>
      </c>
      <c r="AB56" s="52"/>
      <c r="AD56" s="53"/>
      <c r="AE56" s="55"/>
      <c r="AF56" s="55"/>
      <c r="AG56" s="57"/>
      <c r="AH56" s="55"/>
      <c r="AI56" s="55"/>
      <c r="AJ56" s="57"/>
    </row>
    <row r="57" spans="2:36" s="26" customFormat="1" x14ac:dyDescent="0.3">
      <c r="B57" s="26" t="str">
        <f ca="1">$O$5</f>
        <v>6-PPD Quinone</v>
      </c>
      <c r="C57" s="26" t="str">
        <f>$O$6</f>
        <v>B6</v>
      </c>
      <c r="D57" s="53">
        <f ca="1">$O$7</f>
        <v>0.88812923118171472</v>
      </c>
      <c r="E57" s="57">
        <f>$O$14</f>
        <v>0.125</v>
      </c>
      <c r="F57" s="57">
        <f>$O$15</f>
        <v>8.6805738519156045E-2</v>
      </c>
      <c r="H57" s="26" t="str">
        <f ca="1">$O$18</f>
        <v>5,5'-Diphenylhydantoin (4)</v>
      </c>
      <c r="I57" s="26" t="str">
        <f>$O$19</f>
        <v>B6</v>
      </c>
      <c r="J57" s="53">
        <f ca="1">$O$20</f>
        <v>100</v>
      </c>
      <c r="K57" s="55">
        <f>$O$27</f>
        <v>0</v>
      </c>
      <c r="L57" s="55">
        <f>$O$28</f>
        <v>0</v>
      </c>
      <c r="N57" s="52" t="str">
        <f ca="1">$O$31</f>
        <v>6-PPD</v>
      </c>
      <c r="O57" s="52" t="str">
        <f>$O$32</f>
        <v>B6</v>
      </c>
      <c r="P57" s="53">
        <f ca="1">$O$33</f>
        <v>3</v>
      </c>
      <c r="Q57" s="57">
        <f>$O$40</f>
        <v>0.125</v>
      </c>
      <c r="R57" s="57">
        <f>$O$41</f>
        <v>0.28644684336539672</v>
      </c>
      <c r="T57" s="26" t="str">
        <f t="shared" ca="1" si="5"/>
        <v>6-PPD Quinone</v>
      </c>
      <c r="U57" s="53">
        <f t="shared" ca="1" si="6"/>
        <v>0.88812923118171472</v>
      </c>
      <c r="V57" s="55">
        <f t="shared" si="6"/>
        <v>0.125</v>
      </c>
      <c r="W57" s="55">
        <f t="shared" si="12"/>
        <v>1</v>
      </c>
      <c r="X57" s="55">
        <f t="shared" si="8"/>
        <v>0.125</v>
      </c>
      <c r="Y57" s="55">
        <f t="shared" si="9"/>
        <v>8.6805738519156045E-2</v>
      </c>
      <c r="Z57" s="55">
        <f t="shared" si="14"/>
        <v>0.16879760632396604</v>
      </c>
      <c r="AA57" s="55">
        <f t="shared" si="11"/>
        <v>1.0722040791642098</v>
      </c>
      <c r="AB57" s="52"/>
      <c r="AD57" s="53"/>
      <c r="AE57" s="55"/>
      <c r="AF57" s="55"/>
      <c r="AG57" s="57"/>
      <c r="AH57" s="55"/>
      <c r="AI57" s="55"/>
      <c r="AJ57" s="57"/>
    </row>
    <row r="58" spans="2:36" s="26" customFormat="1" x14ac:dyDescent="0.3">
      <c r="B58" s="26" t="str">
        <f ca="1">$P$5</f>
        <v>6-PPD Quinone</v>
      </c>
      <c r="C58" s="26" t="str">
        <f>$P$6</f>
        <v>B7</v>
      </c>
      <c r="D58" s="53">
        <f ca="1">$P$7</f>
        <v>2.9604307706057158</v>
      </c>
      <c r="E58" s="57">
        <f>$P$14</f>
        <v>6.25E-2</v>
      </c>
      <c r="F58" s="57">
        <f>$P$15</f>
        <v>1.9650525136604302</v>
      </c>
      <c r="H58" s="26" t="str">
        <f ca="1">$P$18</f>
        <v>5,5'-Diphenylhydantoin (4)</v>
      </c>
      <c r="I58" s="26" t="str">
        <f>$P$19</f>
        <v>B7</v>
      </c>
      <c r="J58" s="53">
        <f ca="1">$P$20</f>
        <v>300</v>
      </c>
      <c r="K58" s="55">
        <f>$P$27</f>
        <v>0</v>
      </c>
      <c r="L58" s="55">
        <f>$P$28</f>
        <v>0</v>
      </c>
      <c r="N58" s="52" t="str">
        <f ca="1">$P$31</f>
        <v>6-PPD</v>
      </c>
      <c r="O58" s="52" t="str">
        <f>$P$32</f>
        <v>B7</v>
      </c>
      <c r="P58" s="53">
        <f ca="1">$P$33</f>
        <v>10</v>
      </c>
      <c r="Q58" s="57">
        <f>$P$40</f>
        <v>0</v>
      </c>
      <c r="R58" s="57">
        <f>$P$41</f>
        <v>0</v>
      </c>
      <c r="T58" s="26" t="str">
        <f t="shared" ca="1" si="5"/>
        <v>6-PPD Quinone</v>
      </c>
      <c r="U58" s="53">
        <f t="shared" ca="1" si="6"/>
        <v>2.9604307706057158</v>
      </c>
      <c r="V58" s="55">
        <f t="shared" si="6"/>
        <v>6.25E-2</v>
      </c>
      <c r="W58" s="55">
        <f t="shared" si="12"/>
        <v>1</v>
      </c>
      <c r="X58" s="55">
        <f t="shared" si="8"/>
        <v>0.125</v>
      </c>
      <c r="Y58" s="55">
        <f t="shared" si="9"/>
        <v>1.9650525136604302</v>
      </c>
      <c r="Z58" s="55">
        <f t="shared" si="14"/>
        <v>0.20529317390750501</v>
      </c>
      <c r="AA58" s="55">
        <f t="shared" si="11"/>
        <v>0.37418476556128533</v>
      </c>
      <c r="AB58" s="52"/>
      <c r="AD58" s="53"/>
      <c r="AE58" s="55"/>
      <c r="AF58" s="55"/>
      <c r="AG58" s="57"/>
      <c r="AH58" s="55"/>
      <c r="AI58" s="55"/>
      <c r="AJ58" s="57"/>
    </row>
    <row r="59" spans="2:36" s="26" customFormat="1" x14ac:dyDescent="0.3">
      <c r="B59" s="26" t="str">
        <f ca="1">$Q$5</f>
        <v>6-PPD Quinone</v>
      </c>
      <c r="C59" s="26" t="str">
        <f>$Q$6</f>
        <v>B8</v>
      </c>
      <c r="D59" s="53">
        <f ca="1">$Q$7</f>
        <v>8.8812923118171465</v>
      </c>
      <c r="E59" s="57">
        <f>$Q$14</f>
        <v>0.25</v>
      </c>
      <c r="F59" s="57">
        <f>$Q$15</f>
        <v>0.37641850815842287</v>
      </c>
      <c r="H59" s="26" t="str">
        <f ca="1">$Q$18</f>
        <v>5,5'-Diphenylhydantoin (4)</v>
      </c>
      <c r="I59" s="26" t="str">
        <f>$Q$19</f>
        <v>B8</v>
      </c>
      <c r="J59" s="53">
        <f ca="1">$Q$20</f>
        <v>1000</v>
      </c>
      <c r="K59" s="55">
        <f>$Q$27</f>
        <v>0</v>
      </c>
      <c r="L59" s="55">
        <f>$Q$28</f>
        <v>0</v>
      </c>
      <c r="N59" s="52" t="str">
        <f ca="1">$Q$31</f>
        <v>6-PPD</v>
      </c>
      <c r="O59" s="52" t="str">
        <f>$Q$32</f>
        <v>B8</v>
      </c>
      <c r="P59" s="53">
        <f ca="1">$Q$33</f>
        <v>30</v>
      </c>
      <c r="Q59" s="57">
        <f>$Q$40</f>
        <v>0</v>
      </c>
      <c r="R59" s="57">
        <f>$Q$41</f>
        <v>0</v>
      </c>
      <c r="T59" s="26" t="str">
        <f t="shared" ca="1" si="5"/>
        <v>6-PPD Quinone</v>
      </c>
      <c r="U59" s="53">
        <f t="shared" ca="1" si="6"/>
        <v>8.8812923118171465</v>
      </c>
      <c r="V59" s="55">
        <f t="shared" si="6"/>
        <v>0.25</v>
      </c>
      <c r="W59" s="55">
        <f t="shared" si="12"/>
        <v>0.375</v>
      </c>
      <c r="X59" s="55">
        <f t="shared" si="8"/>
        <v>0.5625</v>
      </c>
      <c r="Y59" s="55">
        <f t="shared" si="9"/>
        <v>0.37641850815842287</v>
      </c>
      <c r="Z59" s="55">
        <f t="shared" si="14"/>
        <v>0.58027973359878071</v>
      </c>
      <c r="AA59" s="55">
        <f t="shared" si="11"/>
        <v>0.28776040426101074</v>
      </c>
      <c r="AB59" s="52"/>
      <c r="AD59" s="53"/>
      <c r="AE59" s="55"/>
      <c r="AF59" s="55"/>
      <c r="AG59" s="57"/>
      <c r="AH59" s="55"/>
      <c r="AI59" s="55"/>
      <c r="AJ59" s="57"/>
    </row>
    <row r="60" spans="2:36" s="26" customFormat="1" x14ac:dyDescent="0.3">
      <c r="B60" s="26" t="str">
        <f ca="1">$S$5</f>
        <v>5,5'-Diphenylhydantoin (4)</v>
      </c>
      <c r="C60" s="26" t="str">
        <f>$S$6</f>
        <v>C2</v>
      </c>
      <c r="D60" s="53">
        <f ca="1">$S$7</f>
        <v>1</v>
      </c>
      <c r="E60" s="57">
        <f>$S$14</f>
        <v>0.25</v>
      </c>
      <c r="F60" s="57">
        <f>$S$15</f>
        <v>0.13370505521218112</v>
      </c>
      <c r="H60" s="26" t="str">
        <f ca="1">$S$18</f>
        <v>6-PPD</v>
      </c>
      <c r="I60" s="26" t="str">
        <f>$S$19</f>
        <v>C2</v>
      </c>
      <c r="J60" s="53">
        <f ca="1">$S$20</f>
        <v>0.03</v>
      </c>
      <c r="K60" s="55">
        <f>$S$27</f>
        <v>0.3125</v>
      </c>
      <c r="L60" s="55">
        <f>$S$28</f>
        <v>0.15445125890377628</v>
      </c>
      <c r="N60" s="52" t="str">
        <f ca="1">$S$31</f>
        <v>6-PPD Quinone</v>
      </c>
      <c r="O60" s="52" t="str">
        <f>$S$32</f>
        <v>C2</v>
      </c>
      <c r="P60" s="53">
        <f ca="1">$S$33</f>
        <v>8.8812923118171475E-3</v>
      </c>
      <c r="Q60" s="57">
        <f>$S$40</f>
        <v>0.125</v>
      </c>
      <c r="R60" s="57">
        <f>$S$41</f>
        <v>7.616193514554942E-2</v>
      </c>
      <c r="T60" s="26" t="str">
        <f t="shared" ca="1" si="5"/>
        <v>5,5'-Diphenylhydantoin (4)</v>
      </c>
      <c r="U60" s="53">
        <f t="shared" ca="1" si="6"/>
        <v>1</v>
      </c>
      <c r="V60" s="55">
        <f t="shared" si="6"/>
        <v>0.25</v>
      </c>
      <c r="W60" s="55">
        <f t="shared" si="12"/>
        <v>6.25E-2</v>
      </c>
      <c r="X60" s="55">
        <f t="shared" ref="X60:X66" si="15">Q46</f>
        <v>1</v>
      </c>
      <c r="Y60" s="55">
        <f t="shared" si="9"/>
        <v>0.13370505521218112</v>
      </c>
      <c r="Z60" s="55">
        <f t="shared" si="14"/>
        <v>0.29848500237774178</v>
      </c>
      <c r="AA60" s="55">
        <f t="shared" ref="AA60:AA66" si="16">R46</f>
        <v>0.54029111121726525</v>
      </c>
      <c r="AB60" s="52"/>
      <c r="AD60" s="53"/>
      <c r="AE60" s="55"/>
      <c r="AF60" s="55"/>
      <c r="AG60" s="57"/>
      <c r="AH60" s="55"/>
      <c r="AI60" s="55"/>
      <c r="AJ60" s="57"/>
    </row>
    <row r="61" spans="2:36" s="26" customFormat="1" x14ac:dyDescent="0.3">
      <c r="B61" s="26" t="str">
        <f ca="1">$T$5</f>
        <v>5,5'-Diphenylhydantoin (4)</v>
      </c>
      <c r="C61" s="26" t="str">
        <f>$T$6</f>
        <v>C3</v>
      </c>
      <c r="D61" s="53">
        <f ca="1">$T$7</f>
        <v>3</v>
      </c>
      <c r="E61" s="57">
        <f>$T$14</f>
        <v>6.25E-2</v>
      </c>
      <c r="F61" s="57">
        <f>$T$15</f>
        <v>0.21906875405232118</v>
      </c>
      <c r="H61" s="26" t="str">
        <f ca="1">$T$18</f>
        <v>6-PPD</v>
      </c>
      <c r="I61" s="26" t="str">
        <f>$T$19</f>
        <v>C3</v>
      </c>
      <c r="J61" s="53">
        <f ca="1">$T$20</f>
        <v>0.1</v>
      </c>
      <c r="K61" s="55">
        <f>$T$27</f>
        <v>0.1875</v>
      </c>
      <c r="L61" s="55">
        <f>$T$28</f>
        <v>0.37607106462821593</v>
      </c>
      <c r="N61" s="52" t="str">
        <f ca="1">$T$31</f>
        <v>6-PPD Quinone</v>
      </c>
      <c r="O61" s="52" t="str">
        <f>$T$32</f>
        <v>C3</v>
      </c>
      <c r="P61" s="53">
        <f ca="1">$T$33</f>
        <v>2.960430770605716E-2</v>
      </c>
      <c r="Q61" s="57">
        <f>$T$40</f>
        <v>0.3125</v>
      </c>
      <c r="R61" s="57">
        <f>$T$41</f>
        <v>0.17006047856412185</v>
      </c>
      <c r="T61" s="26" t="str">
        <f t="shared" ca="1" si="5"/>
        <v>5,5'-Diphenylhydantoin (4)</v>
      </c>
      <c r="U61" s="53">
        <f t="shared" ca="1" si="6"/>
        <v>3</v>
      </c>
      <c r="V61" s="55">
        <f t="shared" si="6"/>
        <v>6.25E-2</v>
      </c>
      <c r="W61" s="55">
        <f t="shared" si="12"/>
        <v>0</v>
      </c>
      <c r="X61" s="55">
        <f t="shared" si="15"/>
        <v>1</v>
      </c>
      <c r="Y61" s="55">
        <f t="shared" si="9"/>
        <v>0.21906875405232118</v>
      </c>
      <c r="Z61" s="55">
        <f t="shared" si="14"/>
        <v>0.16977170633265093</v>
      </c>
      <c r="AA61" s="55">
        <f t="shared" si="16"/>
        <v>0.65023243819532428</v>
      </c>
      <c r="AB61" s="52"/>
      <c r="AD61" s="53"/>
      <c r="AE61" s="55"/>
      <c r="AF61" s="55"/>
      <c r="AG61" s="57"/>
      <c r="AH61" s="55"/>
      <c r="AI61" s="55"/>
      <c r="AJ61" s="57"/>
    </row>
    <row r="62" spans="2:36" s="26" customFormat="1" x14ac:dyDescent="0.3">
      <c r="B62" s="26" t="str">
        <f ca="1">$U$5</f>
        <v>5,5'-Diphenylhydantoin (4)</v>
      </c>
      <c r="C62" s="26" t="str">
        <f>$U$6</f>
        <v>C4</v>
      </c>
      <c r="D62" s="53">
        <f ca="1">$U$7</f>
        <v>10</v>
      </c>
      <c r="E62" s="57">
        <f>$U$14</f>
        <v>6.25E-2</v>
      </c>
      <c r="F62" s="57">
        <f>$U$15</f>
        <v>6.5426182249650647E-2</v>
      </c>
      <c r="H62" s="26" t="str">
        <f ca="1">$U$18</f>
        <v>6-PPD</v>
      </c>
      <c r="I62" s="26" t="str">
        <f>$U$19</f>
        <v>C4</v>
      </c>
      <c r="J62" s="53">
        <f ca="1">$U$20</f>
        <v>0.3</v>
      </c>
      <c r="K62" s="55">
        <f>$U$27</f>
        <v>0.3125</v>
      </c>
      <c r="L62" s="55">
        <f>$U$28</f>
        <v>0.69885189728642849</v>
      </c>
      <c r="N62" s="52" t="str">
        <f ca="1">$U$31</f>
        <v>6-PPD Quinone</v>
      </c>
      <c r="O62" s="52" t="str">
        <f>$U$32</f>
        <v>C4</v>
      </c>
      <c r="P62" s="53">
        <f ca="1">$U$33</f>
        <v>8.8812923118171488E-2</v>
      </c>
      <c r="Q62" s="57">
        <f>$U$40</f>
        <v>0.3125</v>
      </c>
      <c r="R62" s="57">
        <f>$U$41</f>
        <v>0.16406663555358131</v>
      </c>
      <c r="T62" s="26" t="str">
        <f t="shared" ca="1" si="5"/>
        <v>5,5'-Diphenylhydantoin (4)</v>
      </c>
      <c r="U62" s="53">
        <f t="shared" ca="1" si="6"/>
        <v>10</v>
      </c>
      <c r="V62" s="55">
        <f t="shared" si="6"/>
        <v>6.25E-2</v>
      </c>
      <c r="W62" s="55">
        <f t="shared" si="12"/>
        <v>6.25E-2</v>
      </c>
      <c r="X62" s="55">
        <f t="shared" si="15"/>
        <v>1</v>
      </c>
      <c r="Y62" s="55">
        <f t="shared" si="9"/>
        <v>6.5426182249650647E-2</v>
      </c>
      <c r="Z62" s="55">
        <f t="shared" si="14"/>
        <v>0</v>
      </c>
      <c r="AA62" s="55">
        <f t="shared" si="16"/>
        <v>0.14960972932972919</v>
      </c>
      <c r="AB62" s="52"/>
      <c r="AD62" s="53"/>
      <c r="AE62" s="55"/>
      <c r="AF62" s="55"/>
      <c r="AG62" s="57"/>
      <c r="AH62" s="55"/>
      <c r="AI62" s="55"/>
      <c r="AJ62" s="57"/>
    </row>
    <row r="63" spans="2:36" s="26" customFormat="1" x14ac:dyDescent="0.3">
      <c r="B63" s="26" t="str">
        <f ca="1">$V$5</f>
        <v>5,5'-Diphenylhydantoin (4)</v>
      </c>
      <c r="C63" s="26" t="str">
        <f>$V$6</f>
        <v>C5</v>
      </c>
      <c r="D63" s="53">
        <f ca="1">$V$7</f>
        <v>30</v>
      </c>
      <c r="E63" s="57">
        <f>$V$14</f>
        <v>0</v>
      </c>
      <c r="F63" s="57">
        <f>$V$15</f>
        <v>0</v>
      </c>
      <c r="H63" s="26" t="str">
        <f ca="1">$V$18</f>
        <v>6-PPD</v>
      </c>
      <c r="I63" s="26" t="str">
        <f>$V$19</f>
        <v>C5</v>
      </c>
      <c r="J63" s="53">
        <f ca="1">$V$20</f>
        <v>1</v>
      </c>
      <c r="K63" s="55">
        <f>$V$27</f>
        <v>0.125</v>
      </c>
      <c r="L63" s="55">
        <f>$V$28</f>
        <v>0.31683991985947169</v>
      </c>
      <c r="N63" s="52" t="str">
        <f ca="1">$V$31</f>
        <v>6-PPD Quinone</v>
      </c>
      <c r="O63" s="52" t="str">
        <f>$V$32</f>
        <v>C5</v>
      </c>
      <c r="P63" s="53">
        <f ca="1">$V$33</f>
        <v>0.29604307706057159</v>
      </c>
      <c r="Q63" s="57">
        <f>$V$40</f>
        <v>6.25E-2</v>
      </c>
      <c r="R63" s="57">
        <f>$V$41</f>
        <v>1.0120080021326212</v>
      </c>
      <c r="T63" s="26" t="str">
        <f t="shared" ca="1" si="5"/>
        <v>5,5'-Diphenylhydantoin (4)</v>
      </c>
      <c r="U63" s="53">
        <f t="shared" ca="1" si="6"/>
        <v>30</v>
      </c>
      <c r="V63" s="55">
        <f t="shared" si="6"/>
        <v>0</v>
      </c>
      <c r="W63" s="55">
        <f t="shared" si="12"/>
        <v>0</v>
      </c>
      <c r="X63" s="55">
        <f t="shared" si="15"/>
        <v>0.5625</v>
      </c>
      <c r="Y63" s="55">
        <f t="shared" si="9"/>
        <v>0</v>
      </c>
      <c r="Z63" s="55">
        <f t="shared" si="14"/>
        <v>8.269692990331716E-2</v>
      </c>
      <c r="AA63" s="55">
        <f t="shared" si="16"/>
        <v>9.24370363246622E-2</v>
      </c>
      <c r="AB63" s="52"/>
      <c r="AD63" s="53"/>
      <c r="AE63" s="55"/>
      <c r="AF63" s="55"/>
      <c r="AG63" s="57"/>
      <c r="AH63" s="55"/>
      <c r="AI63" s="55"/>
      <c r="AJ63" s="57"/>
    </row>
    <row r="64" spans="2:36" s="26" customFormat="1" x14ac:dyDescent="0.3">
      <c r="B64" s="26" t="str">
        <f ca="1">$W$5</f>
        <v>5,5'-Diphenylhydantoin (4)</v>
      </c>
      <c r="C64" s="26" t="str">
        <f>$W$6</f>
        <v>C6</v>
      </c>
      <c r="D64" s="53">
        <f ca="1">$W$7</f>
        <v>100</v>
      </c>
      <c r="E64" s="57">
        <f>$W$14</f>
        <v>0</v>
      </c>
      <c r="F64" s="57">
        <f>$W$15</f>
        <v>0</v>
      </c>
      <c r="H64" s="26" t="str">
        <f ca="1">$W$18</f>
        <v>6-PPD</v>
      </c>
      <c r="I64" s="26" t="str">
        <f>$W$19</f>
        <v>C6</v>
      </c>
      <c r="J64" s="53">
        <f ca="1">$W$20</f>
        <v>3</v>
      </c>
      <c r="K64" s="55">
        <f>$W$27</f>
        <v>0</v>
      </c>
      <c r="L64" s="55">
        <f>$W$28</f>
        <v>0</v>
      </c>
      <c r="N64" s="52" t="str">
        <f ca="1">$W$31</f>
        <v>6-PPD Quinone</v>
      </c>
      <c r="O64" s="52" t="str">
        <f>$W$32</f>
        <v>C6</v>
      </c>
      <c r="P64" s="53">
        <f ca="1">$W$33</f>
        <v>0.88812923118171472</v>
      </c>
      <c r="Q64" s="57">
        <f>$W$40</f>
        <v>0.125</v>
      </c>
      <c r="R64" s="57">
        <f>$W$41</f>
        <v>1.0722040791642098</v>
      </c>
      <c r="T64" s="26" t="str">
        <f t="shared" ca="1" si="5"/>
        <v>5,5'-Diphenylhydantoin (4)</v>
      </c>
      <c r="U64" s="53">
        <f t="shared" ca="1" si="6"/>
        <v>100</v>
      </c>
      <c r="V64" s="55">
        <f t="shared" si="6"/>
        <v>0</v>
      </c>
      <c r="W64" s="55">
        <f t="shared" si="12"/>
        <v>0</v>
      </c>
      <c r="X64" s="55">
        <f t="shared" si="15"/>
        <v>0.125</v>
      </c>
      <c r="Y64" s="55">
        <f t="shared" si="9"/>
        <v>0</v>
      </c>
      <c r="Z64" s="55">
        <f t="shared" si="14"/>
        <v>0</v>
      </c>
      <c r="AA64" s="55">
        <f t="shared" si="16"/>
        <v>6.7610443762603362E-2</v>
      </c>
      <c r="AB64" s="52"/>
      <c r="AD64" s="53"/>
      <c r="AE64" s="55"/>
      <c r="AF64" s="55"/>
      <c r="AG64" s="57"/>
      <c r="AH64" s="55"/>
      <c r="AI64" s="55"/>
      <c r="AJ64" s="57"/>
    </row>
    <row r="65" spans="2:36" s="26" customFormat="1" x14ac:dyDescent="0.3">
      <c r="B65" s="26" t="str">
        <f ca="1">$X$5</f>
        <v>5,5'-Diphenylhydantoin (4)</v>
      </c>
      <c r="C65" s="26" t="str">
        <f>$X$6</f>
        <v>C7</v>
      </c>
      <c r="D65" s="53">
        <f ca="1">$X$7</f>
        <v>300</v>
      </c>
      <c r="E65" s="57">
        <f>$X$14</f>
        <v>0</v>
      </c>
      <c r="F65" s="57">
        <f>$X$15</f>
        <v>0</v>
      </c>
      <c r="H65" s="26" t="str">
        <f ca="1">$X$18</f>
        <v>6-PPD</v>
      </c>
      <c r="I65" s="26" t="str">
        <f>$X$19</f>
        <v>C7</v>
      </c>
      <c r="J65" s="53">
        <f ca="1">$X$20</f>
        <v>10</v>
      </c>
      <c r="K65" s="55">
        <f>$X$27</f>
        <v>0</v>
      </c>
      <c r="L65" s="55">
        <f>$X$28</f>
        <v>0</v>
      </c>
      <c r="N65" s="52" t="str">
        <f ca="1">$X$31</f>
        <v>6-PPD Quinone</v>
      </c>
      <c r="O65" s="52" t="str">
        <f>$X$32</f>
        <v>C7</v>
      </c>
      <c r="P65" s="53">
        <f ca="1">$X$33</f>
        <v>2.9604307706057158</v>
      </c>
      <c r="Q65" s="57">
        <f>$X$40</f>
        <v>0.125</v>
      </c>
      <c r="R65" s="57">
        <f>$X$41</f>
        <v>0.37418476556128533</v>
      </c>
      <c r="T65" s="26" t="str">
        <f t="shared" ca="1" si="5"/>
        <v>5,5'-Diphenylhydantoin (4)</v>
      </c>
      <c r="U65" s="53">
        <f t="shared" ca="1" si="6"/>
        <v>300</v>
      </c>
      <c r="V65" s="55">
        <f t="shared" si="6"/>
        <v>0</v>
      </c>
      <c r="W65" s="55">
        <f t="shared" si="12"/>
        <v>0</v>
      </c>
      <c r="X65" s="55">
        <f t="shared" si="15"/>
        <v>0</v>
      </c>
      <c r="Y65" s="55">
        <f t="shared" si="9"/>
        <v>0</v>
      </c>
      <c r="Z65" s="55">
        <f t="shared" si="14"/>
        <v>0</v>
      </c>
      <c r="AA65" s="55">
        <f t="shared" si="16"/>
        <v>0</v>
      </c>
      <c r="AB65" s="52"/>
      <c r="AD65" s="53"/>
      <c r="AE65" s="55"/>
      <c r="AF65" s="55"/>
      <c r="AG65" s="57"/>
      <c r="AH65" s="55"/>
      <c r="AI65" s="55"/>
      <c r="AJ65" s="57"/>
    </row>
    <row r="66" spans="2:36" s="26" customFormat="1" x14ac:dyDescent="0.3">
      <c r="B66" s="26" t="str">
        <f ca="1">$Y$5</f>
        <v>5,5'-Diphenylhydantoin (4)</v>
      </c>
      <c r="C66" s="26" t="str">
        <f>$Y$6</f>
        <v>C8</v>
      </c>
      <c r="D66" s="53">
        <f ca="1">$Y$7</f>
        <v>1000</v>
      </c>
      <c r="E66" s="57">
        <f>$Y$14</f>
        <v>0</v>
      </c>
      <c r="F66" s="57">
        <f>$Y$15</f>
        <v>0</v>
      </c>
      <c r="H66" s="26" t="str">
        <f ca="1">$Y$18</f>
        <v>6-PPD</v>
      </c>
      <c r="I66" s="26" t="str">
        <f>$Y$19</f>
        <v>C8</v>
      </c>
      <c r="J66" s="53">
        <f ca="1">$Y$20</f>
        <v>30</v>
      </c>
      <c r="K66" s="55">
        <f>$Y$27</f>
        <v>0</v>
      </c>
      <c r="L66" s="55">
        <f>$Y$28</f>
        <v>0</v>
      </c>
      <c r="N66" s="52" t="str">
        <f ca="1">$Y$31</f>
        <v>6-PPD Quinone</v>
      </c>
      <c r="O66" s="52" t="str">
        <f>$Y$32</f>
        <v>C8</v>
      </c>
      <c r="P66" s="53">
        <f ca="1">$Y$33</f>
        <v>8.8812923118171465</v>
      </c>
      <c r="Q66" s="57">
        <f>$Y$40</f>
        <v>0.5625</v>
      </c>
      <c r="R66" s="57">
        <f>$Y$41</f>
        <v>0.28776040426101074</v>
      </c>
      <c r="T66" s="26" t="str">
        <f t="shared" ca="1" si="5"/>
        <v>5,5'-Diphenylhydantoin (4)</v>
      </c>
      <c r="U66" s="53">
        <f t="shared" ca="1" si="6"/>
        <v>1000</v>
      </c>
      <c r="V66" s="55">
        <f t="shared" si="6"/>
        <v>0</v>
      </c>
      <c r="W66" s="55">
        <f t="shared" si="12"/>
        <v>0</v>
      </c>
      <c r="X66" s="55">
        <f t="shared" si="15"/>
        <v>0</v>
      </c>
      <c r="Y66" s="55">
        <f t="shared" si="9"/>
        <v>0</v>
      </c>
      <c r="Z66" s="55">
        <f t="shared" si="14"/>
        <v>0</v>
      </c>
      <c r="AA66" s="55">
        <f t="shared" si="16"/>
        <v>0</v>
      </c>
      <c r="AB66" s="52"/>
      <c r="AD66" s="53"/>
      <c r="AE66" s="55"/>
      <c r="AF66" s="55"/>
      <c r="AG66" s="57"/>
      <c r="AH66" s="55"/>
      <c r="AI66" s="55"/>
      <c r="AJ66" s="57"/>
    </row>
    <row r="67" spans="2:36" s="26" customFormat="1" x14ac:dyDescent="0.3">
      <c r="B67" s="26" t="str">
        <f ca="1">$AA$5</f>
        <v>Caffeine (18)</v>
      </c>
      <c r="C67" s="26" t="str">
        <f>$AA$6</f>
        <v>D2</v>
      </c>
      <c r="D67" s="53">
        <f ca="1">$AA$7</f>
        <v>0.1</v>
      </c>
      <c r="E67" s="57">
        <f>$AA$14</f>
        <v>0.1875</v>
      </c>
      <c r="F67" s="57">
        <f>$AA$15</f>
        <v>0.58582938862220701</v>
      </c>
      <c r="H67" s="26" t="str">
        <f ca="1">$AA$18</f>
        <v>Dexamethasone (17)</v>
      </c>
      <c r="I67" s="26" t="str">
        <f>$AA$19</f>
        <v>D2</v>
      </c>
      <c r="J67" s="53">
        <f ca="1">$AA$20</f>
        <v>0.1</v>
      </c>
      <c r="K67" s="55">
        <f>$AA$27</f>
        <v>0.4375</v>
      </c>
      <c r="L67" s="55">
        <f>$AA$28</f>
        <v>0.26415455665480114</v>
      </c>
      <c r="N67" s="52" t="str">
        <f ca="1">$AA$31</f>
        <v>Maneb (38)</v>
      </c>
      <c r="O67" s="52" t="str">
        <f>$AA$32</f>
        <v>D2</v>
      </c>
      <c r="P67" s="53">
        <f ca="1">$AA$33</f>
        <v>9.9999999999999985E-3</v>
      </c>
      <c r="Q67" s="57">
        <f>$AA$40</f>
        <v>0.1875</v>
      </c>
      <c r="R67" s="57">
        <f>$AA$41</f>
        <v>0.22166870643543052</v>
      </c>
      <c r="T67" s="26" t="str">
        <f t="shared" ca="1" si="5"/>
        <v>Caffeine (18)</v>
      </c>
      <c r="U67" s="53">
        <f t="shared" ca="1" si="6"/>
        <v>0.1</v>
      </c>
      <c r="V67" s="55">
        <f t="shared" si="6"/>
        <v>0.1875</v>
      </c>
      <c r="W67" s="55">
        <f t="shared" ref="W67:W73" si="17">K81</f>
        <v>0.9375</v>
      </c>
      <c r="X67" s="55">
        <f t="shared" ref="X67:X80" si="18">Q74</f>
        <v>0.1875</v>
      </c>
      <c r="Y67" s="55">
        <f t="shared" si="9"/>
        <v>0.58582938862220701</v>
      </c>
      <c r="Z67" s="55">
        <f t="shared" ref="Z67:Z73" si="19">L81</f>
        <v>0.25756717374552596</v>
      </c>
      <c r="AA67" s="55">
        <f t="shared" ref="AA67:AA80" si="20">R74</f>
        <v>0.11613098391373657</v>
      </c>
      <c r="AB67" s="52"/>
      <c r="AD67" s="53"/>
      <c r="AE67" s="55"/>
      <c r="AF67" s="55"/>
      <c r="AG67" s="57"/>
      <c r="AH67" s="55"/>
      <c r="AI67" s="55"/>
      <c r="AJ67" s="57"/>
    </row>
    <row r="68" spans="2:36" s="26" customFormat="1" x14ac:dyDescent="0.3">
      <c r="B68" s="26" t="str">
        <f ca="1">$AB$5</f>
        <v>Caffeine (18)</v>
      </c>
      <c r="C68" s="26" t="str">
        <f>$AB$6</f>
        <v>D3</v>
      </c>
      <c r="D68" s="53">
        <f ca="1">$AB$7</f>
        <v>0.3</v>
      </c>
      <c r="E68" s="57">
        <f>$AB$14</f>
        <v>0.375</v>
      </c>
      <c r="F68" s="57">
        <f>$AB$15</f>
        <v>0.18523152566106116</v>
      </c>
      <c r="H68" s="26" t="str">
        <f ca="1">$AB$18</f>
        <v>Dexamethasone (17)</v>
      </c>
      <c r="I68" s="26" t="str">
        <f>$AB$19</f>
        <v>D3</v>
      </c>
      <c r="J68" s="53">
        <f ca="1">$AB$20</f>
        <v>0.3</v>
      </c>
      <c r="K68" s="55">
        <f>$AB$27</f>
        <v>0.25</v>
      </c>
      <c r="L68" s="55">
        <f>$AB$28</f>
        <v>0.23168221920806803</v>
      </c>
      <c r="N68" s="52" t="str">
        <f ca="1">$AB$31</f>
        <v>Maneb (38)</v>
      </c>
      <c r="O68" s="52" t="str">
        <f>$AB$32</f>
        <v>D3</v>
      </c>
      <c r="P68" s="53">
        <f ca="1">$AB$33</f>
        <v>0.03</v>
      </c>
      <c r="Q68" s="57">
        <f>$AB$40</f>
        <v>0.25</v>
      </c>
      <c r="R68" s="57">
        <f>$AB$41</f>
        <v>0.31531863628560025</v>
      </c>
      <c r="T68" s="26" t="str">
        <f t="shared" ca="1" si="5"/>
        <v>Caffeine (18)</v>
      </c>
      <c r="U68" s="53">
        <f t="shared" ca="1" si="6"/>
        <v>0.3</v>
      </c>
      <c r="V68" s="55">
        <f t="shared" si="6"/>
        <v>0.375</v>
      </c>
      <c r="W68" s="55">
        <f t="shared" si="17"/>
        <v>0.875</v>
      </c>
      <c r="X68" s="55">
        <f t="shared" si="18"/>
        <v>6.25E-2</v>
      </c>
      <c r="Y68" s="55">
        <f t="shared" si="9"/>
        <v>0.18523152566106116</v>
      </c>
      <c r="Z68" s="55">
        <f t="shared" si="19"/>
        <v>0.19268883255498154</v>
      </c>
      <c r="AA68" s="55">
        <f t="shared" si="20"/>
        <v>8.4520232812480348E-2</v>
      </c>
      <c r="AB68" s="52"/>
      <c r="AD68" s="53"/>
      <c r="AE68" s="55"/>
      <c r="AF68" s="55"/>
      <c r="AG68" s="57"/>
      <c r="AH68" s="55"/>
      <c r="AI68" s="55"/>
      <c r="AJ68" s="57"/>
    </row>
    <row r="69" spans="2:36" s="26" customFormat="1" x14ac:dyDescent="0.3">
      <c r="B69" s="26" t="str">
        <f ca="1">$AC$5</f>
        <v>Caffeine (18)</v>
      </c>
      <c r="C69" s="26" t="str">
        <f>$AC$6</f>
        <v>D4</v>
      </c>
      <c r="D69" s="53">
        <f ca="1">$AC$7</f>
        <v>1</v>
      </c>
      <c r="E69" s="57">
        <f>$AC$14</f>
        <v>0.30769230769230771</v>
      </c>
      <c r="F69" s="57">
        <f>$AC$15</f>
        <v>0.27305079213141598</v>
      </c>
      <c r="H69" s="26" t="str">
        <f ca="1">$AC$18</f>
        <v>Dexamethasone (17)</v>
      </c>
      <c r="I69" s="26" t="str">
        <f>$AC$19</f>
        <v>D4</v>
      </c>
      <c r="J69" s="53">
        <f ca="1">$AC$20</f>
        <v>1</v>
      </c>
      <c r="K69" s="55">
        <f>$AC$27</f>
        <v>0.5625</v>
      </c>
      <c r="L69" s="55">
        <f>$AC$28</f>
        <v>0.16901252893050348</v>
      </c>
      <c r="N69" s="52" t="str">
        <f ca="1">$AC$31</f>
        <v>Maneb (38)</v>
      </c>
      <c r="O69" s="52" t="str">
        <f>$AC$32</f>
        <v>D4</v>
      </c>
      <c r="P69" s="53">
        <f ca="1">$AC$33</f>
        <v>0.1</v>
      </c>
      <c r="Q69" s="57">
        <f>$AC$40</f>
        <v>0.375</v>
      </c>
      <c r="R69" s="57">
        <f>$AC$41</f>
        <v>0.29960459870748407</v>
      </c>
      <c r="T69" s="26" t="str">
        <f t="shared" ca="1" si="5"/>
        <v>Caffeine (18)</v>
      </c>
      <c r="U69" s="53">
        <f t="shared" ca="1" si="6"/>
        <v>1</v>
      </c>
      <c r="V69" s="55">
        <f t="shared" si="6"/>
        <v>0.30769230769230771</v>
      </c>
      <c r="W69" s="55">
        <f t="shared" si="17"/>
        <v>1</v>
      </c>
      <c r="X69" s="55">
        <f t="shared" si="18"/>
        <v>0.1875</v>
      </c>
      <c r="Y69" s="55">
        <f t="shared" si="9"/>
        <v>0.27305079213141598</v>
      </c>
      <c r="Z69" s="55">
        <f t="shared" si="19"/>
        <v>0.87873718810916446</v>
      </c>
      <c r="AA69" s="55">
        <f t="shared" si="20"/>
        <v>0.44516523809087671</v>
      </c>
      <c r="AB69" s="52"/>
      <c r="AD69" s="53"/>
      <c r="AE69" s="55"/>
      <c r="AF69" s="55"/>
      <c r="AG69" s="57"/>
      <c r="AH69" s="55"/>
      <c r="AI69" s="55"/>
      <c r="AJ69" s="57"/>
    </row>
    <row r="70" spans="2:36" s="26" customFormat="1" x14ac:dyDescent="0.3">
      <c r="B70" s="26" t="str">
        <f ca="1">$AD$5</f>
        <v>Caffeine (18)</v>
      </c>
      <c r="C70" s="26" t="str">
        <f>$AD$6</f>
        <v>D5</v>
      </c>
      <c r="D70" s="53">
        <f ca="1">$AD$7</f>
        <v>3</v>
      </c>
      <c r="E70" s="57">
        <f>$AD$14</f>
        <v>0.8571428571428571</v>
      </c>
      <c r="F70" s="57">
        <f>$AD$15</f>
        <v>0.22013405145429432</v>
      </c>
      <c r="H70" s="26" t="str">
        <f ca="1">$AD$18</f>
        <v>Dexamethasone (17)</v>
      </c>
      <c r="I70" s="26" t="str">
        <f>$AD$19</f>
        <v>D5</v>
      </c>
      <c r="J70" s="53">
        <f ca="1">$AD$20</f>
        <v>3</v>
      </c>
      <c r="K70" s="55">
        <f>$AD$27</f>
        <v>0.4375</v>
      </c>
      <c r="L70" s="55">
        <f>$AD$28</f>
        <v>0.14964267732137926</v>
      </c>
      <c r="N70" s="52" t="str">
        <f ca="1">$AD$31</f>
        <v>Maneb (38)</v>
      </c>
      <c r="O70" s="52" t="str">
        <f>$AD$32</f>
        <v>D5</v>
      </c>
      <c r="P70" s="53">
        <f ca="1">$AD$33</f>
        <v>0.3</v>
      </c>
      <c r="Q70" s="57">
        <f>$AD$40</f>
        <v>0.25</v>
      </c>
      <c r="R70" s="57">
        <f>$AD$41</f>
        <v>0.23139940464901504</v>
      </c>
      <c r="T70" s="26" t="str">
        <f t="shared" ca="1" si="5"/>
        <v>Caffeine (18)</v>
      </c>
      <c r="U70" s="53">
        <f t="shared" ca="1" si="6"/>
        <v>3</v>
      </c>
      <c r="V70" s="55">
        <f t="shared" si="6"/>
        <v>0.8571428571428571</v>
      </c>
      <c r="W70" s="55">
        <f t="shared" si="17"/>
        <v>0.9375</v>
      </c>
      <c r="X70" s="55">
        <f t="shared" si="18"/>
        <v>0.1875</v>
      </c>
      <c r="Y70" s="55">
        <f t="shared" si="9"/>
        <v>0.22013405145429432</v>
      </c>
      <c r="Z70" s="55">
        <f t="shared" si="19"/>
        <v>0.26291230746875904</v>
      </c>
      <c r="AA70" s="55">
        <f t="shared" si="20"/>
        <v>0.14046072464592457</v>
      </c>
      <c r="AB70" s="52"/>
      <c r="AD70" s="53"/>
      <c r="AE70" s="55"/>
      <c r="AF70" s="55"/>
      <c r="AG70" s="57"/>
      <c r="AH70" s="55"/>
      <c r="AI70" s="55"/>
      <c r="AJ70" s="57"/>
    </row>
    <row r="71" spans="2:36" s="26" customFormat="1" x14ac:dyDescent="0.3">
      <c r="B71" s="26" t="str">
        <f ca="1">$AE$5</f>
        <v>Caffeine (18)</v>
      </c>
      <c r="C71" s="26" t="str">
        <f>$AE$6</f>
        <v>D6</v>
      </c>
      <c r="D71" s="53">
        <f ca="1">$AE$7</f>
        <v>10</v>
      </c>
      <c r="E71" s="57">
        <f>$AE$14</f>
        <v>0.4</v>
      </c>
      <c r="F71" s="57">
        <f>$AE$15</f>
        <v>0.68312562463344195</v>
      </c>
      <c r="H71" s="26" t="str">
        <f ca="1">$AE$18</f>
        <v>Dexamethasone (17)</v>
      </c>
      <c r="I71" s="26" t="str">
        <f>$AE$19</f>
        <v>D6</v>
      </c>
      <c r="J71" s="53">
        <f ca="1">$AE$20</f>
        <v>10</v>
      </c>
      <c r="K71" s="55">
        <f>$AE$27</f>
        <v>0.2</v>
      </c>
      <c r="L71" s="55">
        <f>$AE$28</f>
        <v>0.16450091793149241</v>
      </c>
      <c r="N71" s="52" t="str">
        <f ca="1">$AE$31</f>
        <v>Maneb (38)</v>
      </c>
      <c r="O71" s="52" t="str">
        <f>$AE$32</f>
        <v>D6</v>
      </c>
      <c r="P71" s="53">
        <f ca="1">$AE$33</f>
        <v>1</v>
      </c>
      <c r="Q71" s="57">
        <f>$AE$40</f>
        <v>0.25</v>
      </c>
      <c r="R71" s="57">
        <f>$AE$41</f>
        <v>1.0287463870916171</v>
      </c>
      <c r="T71" s="26" t="str">
        <f t="shared" ca="1" si="5"/>
        <v>Caffeine (18)</v>
      </c>
      <c r="U71" s="53">
        <f t="shared" ca="1" si="6"/>
        <v>10</v>
      </c>
      <c r="V71" s="55">
        <f t="shared" si="6"/>
        <v>0.4</v>
      </c>
      <c r="W71" s="55">
        <f t="shared" si="17"/>
        <v>1</v>
      </c>
      <c r="X71" s="55">
        <f t="shared" si="18"/>
        <v>0.1875</v>
      </c>
      <c r="Y71" s="55">
        <f t="shared" si="9"/>
        <v>0.68312562463344195</v>
      </c>
      <c r="Z71" s="55">
        <f t="shared" si="19"/>
        <v>0.47217844390966102</v>
      </c>
      <c r="AA71" s="55">
        <f t="shared" si="20"/>
        <v>0.27955276088305014</v>
      </c>
      <c r="AB71" s="52"/>
      <c r="AD71" s="53"/>
      <c r="AE71" s="55"/>
      <c r="AF71" s="55"/>
      <c r="AG71" s="57"/>
      <c r="AH71" s="55"/>
      <c r="AI71" s="55"/>
      <c r="AJ71" s="57"/>
    </row>
    <row r="72" spans="2:36" s="26" customFormat="1" x14ac:dyDescent="0.3">
      <c r="B72" s="26" t="str">
        <f ca="1">$AF$5</f>
        <v>Caffeine (18)</v>
      </c>
      <c r="C72" s="26" t="str">
        <f>$AF$6</f>
        <v>D7</v>
      </c>
      <c r="D72" s="53">
        <f ca="1">$AF$7</f>
        <v>30</v>
      </c>
      <c r="E72" s="57">
        <f>$AF$14</f>
        <v>0.30769230769230771</v>
      </c>
      <c r="F72" s="57">
        <f>$AF$15</f>
        <v>0.23462541751292246</v>
      </c>
      <c r="H72" s="26" t="str">
        <f ca="1">$AF$18</f>
        <v>Dexamethasone (17)</v>
      </c>
      <c r="I72" s="26" t="str">
        <f>$AF$19</f>
        <v>D7</v>
      </c>
      <c r="J72" s="53">
        <f ca="1">$AF$20</f>
        <v>30</v>
      </c>
      <c r="K72" s="55">
        <f>$AF$27</f>
        <v>0.375</v>
      </c>
      <c r="L72" s="55">
        <f>$AF$28</f>
        <v>0.37337625014369469</v>
      </c>
      <c r="N72" s="52" t="str">
        <f ca="1">$AF$31</f>
        <v>Maneb (38)</v>
      </c>
      <c r="O72" s="52" t="str">
        <f>$AF$32</f>
        <v>D7</v>
      </c>
      <c r="P72" s="53">
        <f ca="1">$AF$33</f>
        <v>3</v>
      </c>
      <c r="Q72" s="57">
        <f>$AF$40</f>
        <v>0.125</v>
      </c>
      <c r="R72" s="57">
        <f>$AF$41</f>
        <v>0.10602223138129682</v>
      </c>
      <c r="T72" s="26" t="str">
        <f t="shared" ca="1" si="5"/>
        <v>Caffeine (18)</v>
      </c>
      <c r="U72" s="53">
        <f t="shared" ca="1" si="6"/>
        <v>30</v>
      </c>
      <c r="V72" s="55">
        <f t="shared" si="6"/>
        <v>0.30769230769230771</v>
      </c>
      <c r="W72" s="55">
        <f t="shared" si="17"/>
        <v>1</v>
      </c>
      <c r="X72" s="55">
        <f t="shared" si="18"/>
        <v>0.33333333333333331</v>
      </c>
      <c r="Y72" s="55">
        <f t="shared" si="9"/>
        <v>0.23462541751292246</v>
      </c>
      <c r="Z72" s="55">
        <f t="shared" si="19"/>
        <v>0.46765556251632379</v>
      </c>
      <c r="AA72" s="55">
        <f t="shared" si="20"/>
        <v>0.44750346068982033</v>
      </c>
      <c r="AB72" s="52"/>
      <c r="AD72" s="53"/>
      <c r="AE72" s="55"/>
      <c r="AF72" s="55"/>
      <c r="AG72" s="57"/>
      <c r="AH72" s="55"/>
      <c r="AI72" s="55"/>
      <c r="AJ72" s="57"/>
    </row>
    <row r="73" spans="2:36" s="26" customFormat="1" x14ac:dyDescent="0.3">
      <c r="B73" s="26" t="str">
        <f ca="1">$AG$5</f>
        <v>Caffeine (18)</v>
      </c>
      <c r="C73" s="26" t="str">
        <f>$AG$6</f>
        <v>D8</v>
      </c>
      <c r="D73" s="53">
        <f ca="1">$AG$7</f>
        <v>100</v>
      </c>
      <c r="E73" s="57">
        <f>$AG$14</f>
        <v>1</v>
      </c>
      <c r="F73" s="57">
        <f>$AG$15</f>
        <v>0.38845205002864103</v>
      </c>
      <c r="H73" s="26" t="str">
        <f ca="1">$AG$18</f>
        <v>Dexamethasone (17)</v>
      </c>
      <c r="I73" s="26" t="str">
        <f>$AG$19</f>
        <v>D8</v>
      </c>
      <c r="J73" s="53">
        <f ca="1">$AG$20</f>
        <v>100</v>
      </c>
      <c r="K73" s="55">
        <f>$AG$27</f>
        <v>0</v>
      </c>
      <c r="L73" s="55">
        <f>$AG$28</f>
        <v>0</v>
      </c>
      <c r="N73" s="52" t="str">
        <f ca="1">$AG$31</f>
        <v>Maneb (38)</v>
      </c>
      <c r="O73" s="52" t="str">
        <f>$AG$32</f>
        <v>D8</v>
      </c>
      <c r="P73" s="53">
        <f ca="1">$AG$33</f>
        <v>10</v>
      </c>
      <c r="Q73" s="57">
        <f>$AG$40</f>
        <v>0.8</v>
      </c>
      <c r="R73" s="57">
        <f>$AG$41</f>
        <v>0.18419255381724439</v>
      </c>
      <c r="T73" s="26" t="str">
        <f t="shared" ca="1" si="5"/>
        <v>Caffeine (18)</v>
      </c>
      <c r="U73" s="53">
        <f t="shared" ca="1" si="6"/>
        <v>100</v>
      </c>
      <c r="V73" s="55">
        <f t="shared" si="6"/>
        <v>1</v>
      </c>
      <c r="W73" s="55">
        <f t="shared" si="17"/>
        <v>1</v>
      </c>
      <c r="X73" s="55">
        <f t="shared" si="18"/>
        <v>0.8</v>
      </c>
      <c r="Y73" s="55">
        <f t="shared" si="9"/>
        <v>0.38845205002864103</v>
      </c>
      <c r="Z73" s="55">
        <f t="shared" si="19"/>
        <v>0.73465223620172238</v>
      </c>
      <c r="AA73" s="55">
        <f t="shared" si="20"/>
        <v>0.24998461854513335</v>
      </c>
      <c r="AB73" s="52"/>
      <c r="AD73" s="53"/>
      <c r="AE73" s="55"/>
      <c r="AF73" s="55"/>
      <c r="AG73" s="57"/>
      <c r="AH73" s="55"/>
      <c r="AI73" s="55"/>
      <c r="AJ73" s="57"/>
    </row>
    <row r="74" spans="2:36" s="26" customFormat="1" x14ac:dyDescent="0.3">
      <c r="B74" s="26" t="str">
        <f ca="1">$AI$5</f>
        <v>Dexamethasone (17)</v>
      </c>
      <c r="C74" s="26" t="str">
        <f>$AI$6</f>
        <v>E2</v>
      </c>
      <c r="D74" s="53">
        <f ca="1">$AI$7</f>
        <v>0.1</v>
      </c>
      <c r="E74" s="57">
        <f>$AI$14</f>
        <v>0.4</v>
      </c>
      <c r="F74" s="57">
        <f>$AI$15</f>
        <v>0.34148152834623829</v>
      </c>
      <c r="H74" s="26" t="str">
        <f ca="1">$AI$18</f>
        <v>Maneb (38)</v>
      </c>
      <c r="I74" s="26" t="str">
        <f>$AI$19</f>
        <v>E2</v>
      </c>
      <c r="J74" s="53">
        <f ca="1">$AI$20</f>
        <v>9.9999999999999985E-3</v>
      </c>
      <c r="K74" s="55">
        <f>$AI$27</f>
        <v>0.1875</v>
      </c>
      <c r="L74" s="55">
        <f>$AI$28</f>
        <v>0.3046548498280871</v>
      </c>
      <c r="N74" s="52" t="str">
        <f ca="1">$AI$31</f>
        <v>Caffeine (18)</v>
      </c>
      <c r="O74" s="52" t="str">
        <f>$AI$32</f>
        <v>E2</v>
      </c>
      <c r="P74" s="53">
        <f ca="1">$AI$33</f>
        <v>0.1</v>
      </c>
      <c r="Q74" s="57">
        <f>$AI$40</f>
        <v>0.1875</v>
      </c>
      <c r="R74" s="57">
        <f>$AI$41</f>
        <v>0.11613098391373657</v>
      </c>
      <c r="T74" s="26" t="str">
        <f t="shared" ca="1" si="5"/>
        <v>Dexamethasone (17)</v>
      </c>
      <c r="U74" s="53">
        <f t="shared" ca="1" si="6"/>
        <v>0.1</v>
      </c>
      <c r="V74" s="55">
        <f t="shared" si="6"/>
        <v>0.4</v>
      </c>
      <c r="W74" s="55">
        <f t="shared" ref="W74:W87" si="21">K67</f>
        <v>0.4375</v>
      </c>
      <c r="X74" s="55">
        <f t="shared" si="18"/>
        <v>1</v>
      </c>
      <c r="Y74" s="55">
        <f t="shared" si="9"/>
        <v>0.34148152834623829</v>
      </c>
      <c r="Z74" s="55">
        <f t="shared" ref="Z74:Z87" si="22">L67</f>
        <v>0.26415455665480114</v>
      </c>
      <c r="AA74" s="55">
        <f t="shared" si="20"/>
        <v>0.37350115463378503</v>
      </c>
      <c r="AB74" s="52"/>
      <c r="AD74" s="53"/>
      <c r="AE74" s="55"/>
      <c r="AF74" s="55"/>
      <c r="AG74" s="57"/>
      <c r="AH74" s="55"/>
      <c r="AI74" s="55"/>
      <c r="AJ74" s="57"/>
    </row>
    <row r="75" spans="2:36" s="26" customFormat="1" x14ac:dyDescent="0.3">
      <c r="B75" s="26" t="str">
        <f ca="1">$AJ$5</f>
        <v>Dexamethasone (17)</v>
      </c>
      <c r="C75" s="26" t="str">
        <f>$AJ$6</f>
        <v>E3</v>
      </c>
      <c r="D75" s="53">
        <f ca="1">$AJ$7</f>
        <v>0.3</v>
      </c>
      <c r="E75" s="57">
        <f>$AJ$14</f>
        <v>0.25</v>
      </c>
      <c r="F75" s="57">
        <f>$AJ$15</f>
        <v>0.17998747627340861</v>
      </c>
      <c r="H75" s="26" t="str">
        <f ca="1">$AJ$18</f>
        <v>Maneb (38)</v>
      </c>
      <c r="I75" s="26" t="str">
        <f>$AJ$19</f>
        <v>E3</v>
      </c>
      <c r="J75" s="53">
        <f ca="1">$AJ$20</f>
        <v>0.03</v>
      </c>
      <c r="K75" s="55">
        <f>$AJ$27</f>
        <v>0.125</v>
      </c>
      <c r="L75" s="55">
        <f>$AJ$28</f>
        <v>0.51218083860388841</v>
      </c>
      <c r="N75" s="52" t="str">
        <f ca="1">$AJ$31</f>
        <v>Caffeine (18)</v>
      </c>
      <c r="O75" s="52" t="str">
        <f>$AJ$32</f>
        <v>E3</v>
      </c>
      <c r="P75" s="53">
        <f ca="1">$AJ$33</f>
        <v>0.3</v>
      </c>
      <c r="Q75" s="57">
        <f>$AJ$40</f>
        <v>6.25E-2</v>
      </c>
      <c r="R75" s="57">
        <f>$AJ$41</f>
        <v>8.4520232812480348E-2</v>
      </c>
      <c r="T75" s="26" t="str">
        <f t="shared" ca="1" si="5"/>
        <v>Dexamethasone (17)</v>
      </c>
      <c r="U75" s="53">
        <f t="shared" ca="1" si="6"/>
        <v>0.3</v>
      </c>
      <c r="V75" s="55">
        <f t="shared" si="6"/>
        <v>0.25</v>
      </c>
      <c r="W75" s="55">
        <f t="shared" si="21"/>
        <v>0.25</v>
      </c>
      <c r="X75" s="55">
        <f t="shared" si="18"/>
        <v>1</v>
      </c>
      <c r="Y75" s="55">
        <f t="shared" si="9"/>
        <v>0.17998747627340861</v>
      </c>
      <c r="Z75" s="55">
        <f t="shared" si="22"/>
        <v>0.23168221920806803</v>
      </c>
      <c r="AA75" s="55">
        <f t="shared" si="20"/>
        <v>0.22877141453518041</v>
      </c>
      <c r="AB75" s="52"/>
      <c r="AD75" s="53"/>
      <c r="AE75" s="55"/>
      <c r="AF75" s="55"/>
      <c r="AG75" s="57"/>
      <c r="AH75" s="55"/>
      <c r="AI75" s="55"/>
      <c r="AJ75" s="57"/>
    </row>
    <row r="76" spans="2:36" s="26" customFormat="1" x14ac:dyDescent="0.3">
      <c r="B76" s="26" t="str">
        <f ca="1">$AK$5</f>
        <v>Dexamethasone (17)</v>
      </c>
      <c r="C76" s="26" t="str">
        <f>$AK$6</f>
        <v>E4</v>
      </c>
      <c r="D76" s="53">
        <f ca="1">$AK$7</f>
        <v>1</v>
      </c>
      <c r="E76" s="57">
        <f>$AK$14</f>
        <v>0.13333333333333333</v>
      </c>
      <c r="F76" s="57">
        <f>$AK$15</f>
        <v>0.51865554465705443</v>
      </c>
      <c r="H76" s="26" t="str">
        <f ca="1">$AK$18</f>
        <v>Maneb (38)</v>
      </c>
      <c r="I76" s="26" t="str">
        <f>$AK$19</f>
        <v>E4</v>
      </c>
      <c r="J76" s="53">
        <f ca="1">$AK$20</f>
        <v>0.1</v>
      </c>
      <c r="K76" s="55">
        <f>$AK$27</f>
        <v>0.5</v>
      </c>
      <c r="L76" s="55">
        <f>$AK$28</f>
        <v>0.2449613227459474</v>
      </c>
      <c r="N76" s="52" t="str">
        <f ca="1">$AK$31</f>
        <v>Caffeine (18)</v>
      </c>
      <c r="O76" s="52" t="str">
        <f>$AK$32</f>
        <v>E4</v>
      </c>
      <c r="P76" s="53">
        <f ca="1">$AK$33</f>
        <v>1</v>
      </c>
      <c r="Q76" s="57">
        <f>$AK$40</f>
        <v>0.1875</v>
      </c>
      <c r="R76" s="57">
        <f>$AK$41</f>
        <v>0.44516523809087671</v>
      </c>
      <c r="T76" s="26" t="str">
        <f t="shared" ca="1" si="5"/>
        <v>Dexamethasone (17)</v>
      </c>
      <c r="U76" s="53">
        <f t="shared" ca="1" si="6"/>
        <v>1</v>
      </c>
      <c r="V76" s="55">
        <f t="shared" si="6"/>
        <v>0.13333333333333333</v>
      </c>
      <c r="W76" s="55">
        <f t="shared" si="21"/>
        <v>0.5625</v>
      </c>
      <c r="X76" s="55">
        <f t="shared" si="18"/>
        <v>1</v>
      </c>
      <c r="Y76" s="55">
        <f t="shared" si="9"/>
        <v>0.51865554465705443</v>
      </c>
      <c r="Z76" s="55">
        <f t="shared" si="22"/>
        <v>0.16901252893050348</v>
      </c>
      <c r="AA76" s="55">
        <f t="shared" si="20"/>
        <v>0.2211362602928304</v>
      </c>
      <c r="AB76" s="52"/>
      <c r="AD76" s="53"/>
      <c r="AE76" s="55"/>
      <c r="AF76" s="55"/>
      <c r="AG76" s="57"/>
      <c r="AH76" s="55"/>
      <c r="AI76" s="55"/>
      <c r="AJ76" s="57"/>
    </row>
    <row r="77" spans="2:36" s="26" customFormat="1" x14ac:dyDescent="0.3">
      <c r="B77" s="26" t="str">
        <f ca="1">$AL$5</f>
        <v>Dexamethasone (17)</v>
      </c>
      <c r="C77" s="26" t="str">
        <f>$AL$6</f>
        <v>E5</v>
      </c>
      <c r="D77" s="53">
        <f ca="1">$AL$7</f>
        <v>3</v>
      </c>
      <c r="E77" s="57">
        <f>$AL$14</f>
        <v>0.625</v>
      </c>
      <c r="F77" s="57">
        <f>$AL$15</f>
        <v>0.18714119996315395</v>
      </c>
      <c r="H77" s="26" t="str">
        <f ca="1">$AL$18</f>
        <v>Maneb (38)</v>
      </c>
      <c r="I77" s="26" t="str">
        <f>$AL$19</f>
        <v>E5</v>
      </c>
      <c r="J77" s="53">
        <f ca="1">$AL$20</f>
        <v>0.3</v>
      </c>
      <c r="K77" s="55">
        <f>$AL$27</f>
        <v>0.3125</v>
      </c>
      <c r="L77" s="55">
        <f>$AL$28</f>
        <v>0.44280816290125313</v>
      </c>
      <c r="N77" s="52" t="str">
        <f ca="1">$AL$31</f>
        <v>Caffeine (18)</v>
      </c>
      <c r="O77" s="52" t="str">
        <f>$AL$32</f>
        <v>E5</v>
      </c>
      <c r="P77" s="53">
        <f ca="1">$AL$33</f>
        <v>3</v>
      </c>
      <c r="Q77" s="57">
        <f>$AL$40</f>
        <v>0.1875</v>
      </c>
      <c r="R77" s="57">
        <f>$AL$41</f>
        <v>0.14046072464592457</v>
      </c>
      <c r="T77" s="26" t="str">
        <f t="shared" ca="1" si="5"/>
        <v>Dexamethasone (17)</v>
      </c>
      <c r="U77" s="53">
        <f t="shared" ref="U77:V93" ca="1" si="23">D77</f>
        <v>3</v>
      </c>
      <c r="V77" s="55">
        <f t="shared" si="23"/>
        <v>0.625</v>
      </c>
      <c r="W77" s="55">
        <f t="shared" si="21"/>
        <v>0.4375</v>
      </c>
      <c r="X77" s="55">
        <f t="shared" si="18"/>
        <v>1</v>
      </c>
      <c r="Y77" s="55">
        <f t="shared" si="9"/>
        <v>0.18714119996315395</v>
      </c>
      <c r="Z77" s="55">
        <f t="shared" si="22"/>
        <v>0.14964267732137926</v>
      </c>
      <c r="AA77" s="55">
        <f t="shared" si="20"/>
        <v>0.31820710948005787</v>
      </c>
      <c r="AB77" s="52"/>
      <c r="AD77" s="53"/>
      <c r="AE77" s="55"/>
      <c r="AF77" s="55"/>
      <c r="AG77" s="57"/>
      <c r="AH77" s="55"/>
      <c r="AI77" s="55"/>
      <c r="AJ77" s="57"/>
    </row>
    <row r="78" spans="2:36" s="26" customFormat="1" x14ac:dyDescent="0.3">
      <c r="B78" s="26" t="str">
        <f ca="1">$AM$5</f>
        <v>Dexamethasone (17)</v>
      </c>
      <c r="C78" s="26" t="str">
        <f>$AM$6</f>
        <v>E6</v>
      </c>
      <c r="D78" s="53">
        <f ca="1">$AM$7</f>
        <v>10</v>
      </c>
      <c r="E78" s="57">
        <f>$AM$14</f>
        <v>0</v>
      </c>
      <c r="F78" s="57">
        <f>$AM$15</f>
        <v>0</v>
      </c>
      <c r="H78" s="26" t="str">
        <f ca="1">$AM$18</f>
        <v>Maneb (38)</v>
      </c>
      <c r="I78" s="26" t="str">
        <f>$AM$19</f>
        <v>E6</v>
      </c>
      <c r="J78" s="53">
        <f ca="1">$AM$20</f>
        <v>1</v>
      </c>
      <c r="K78" s="55">
        <f>$AM$27</f>
        <v>0.25</v>
      </c>
      <c r="L78" s="55">
        <f>$AM$28</f>
        <v>0.23542765164642232</v>
      </c>
      <c r="N78" s="52" t="str">
        <f ca="1">$AM$31</f>
        <v>Caffeine (18)</v>
      </c>
      <c r="O78" s="52" t="str">
        <f>$AM$32</f>
        <v>E6</v>
      </c>
      <c r="P78" s="53">
        <f ca="1">$AM$33</f>
        <v>10</v>
      </c>
      <c r="Q78" s="57">
        <f>$AM$40</f>
        <v>0.1875</v>
      </c>
      <c r="R78" s="57">
        <f>$AM$41</f>
        <v>0.27955276088305014</v>
      </c>
      <c r="T78" s="26" t="str">
        <f t="shared" ca="1" si="5"/>
        <v>Dexamethasone (17)</v>
      </c>
      <c r="U78" s="53">
        <f t="shared" ca="1" si="23"/>
        <v>10</v>
      </c>
      <c r="V78" s="55">
        <f t="shared" si="23"/>
        <v>0</v>
      </c>
      <c r="W78" s="55">
        <f t="shared" si="21"/>
        <v>0.2</v>
      </c>
      <c r="X78" s="55">
        <f t="shared" si="18"/>
        <v>0.125</v>
      </c>
      <c r="Y78" s="55">
        <f t="shared" si="9"/>
        <v>0</v>
      </c>
      <c r="Z78" s="55">
        <f t="shared" si="22"/>
        <v>0.16450091793149241</v>
      </c>
      <c r="AA78" s="55">
        <f t="shared" si="20"/>
        <v>9.3315395294755799E-2</v>
      </c>
      <c r="AB78" s="52"/>
      <c r="AD78" s="53"/>
      <c r="AE78" s="55"/>
      <c r="AF78" s="55"/>
      <c r="AG78" s="57"/>
      <c r="AH78" s="55"/>
      <c r="AI78" s="55"/>
      <c r="AJ78" s="57"/>
    </row>
    <row r="79" spans="2:36" s="26" customFormat="1" x14ac:dyDescent="0.3">
      <c r="B79" s="26" t="str">
        <f ca="1">$AN$5</f>
        <v>Dexamethasone (17)</v>
      </c>
      <c r="C79" s="26" t="str">
        <f>$AN$6</f>
        <v>E7</v>
      </c>
      <c r="D79" s="53">
        <f ca="1">$AN$7</f>
        <v>30</v>
      </c>
      <c r="E79" s="57">
        <f>$AN$14</f>
        <v>0.2</v>
      </c>
      <c r="F79" s="57">
        <f>$AN$15</f>
        <v>0.16053277441033864</v>
      </c>
      <c r="H79" s="26" t="str">
        <f ca="1">$AN$18</f>
        <v>Maneb (38)</v>
      </c>
      <c r="I79" s="26" t="str">
        <f>$AN$19</f>
        <v>E7</v>
      </c>
      <c r="J79" s="53">
        <f ca="1">$AN$20</f>
        <v>3</v>
      </c>
      <c r="K79" s="55">
        <f>$AN$27</f>
        <v>0.4375</v>
      </c>
      <c r="L79" s="55">
        <f>$AN$28</f>
        <v>0.30349996107106708</v>
      </c>
      <c r="N79" s="52" t="str">
        <f ca="1">$AN$31</f>
        <v>Caffeine (18)</v>
      </c>
      <c r="O79" s="52" t="str">
        <f>$AN$32</f>
        <v>E7</v>
      </c>
      <c r="P79" s="53">
        <f ca="1">$AN$33</f>
        <v>30</v>
      </c>
      <c r="Q79" s="57">
        <f>$AN$40</f>
        <v>0.33333333333333331</v>
      </c>
      <c r="R79" s="57">
        <f>$AN$41</f>
        <v>0.44750346068982033</v>
      </c>
      <c r="T79" s="26" t="str">
        <f t="shared" ca="1" si="5"/>
        <v>Dexamethasone (17)</v>
      </c>
      <c r="U79" s="53">
        <f t="shared" ca="1" si="23"/>
        <v>30</v>
      </c>
      <c r="V79" s="55">
        <f t="shared" si="23"/>
        <v>0.2</v>
      </c>
      <c r="W79" s="55">
        <f t="shared" si="21"/>
        <v>0.375</v>
      </c>
      <c r="X79" s="55">
        <f t="shared" si="18"/>
        <v>0.46153846153846156</v>
      </c>
      <c r="Y79" s="55">
        <f t="shared" si="9"/>
        <v>0.16053277441033864</v>
      </c>
      <c r="Z79" s="55">
        <f t="shared" si="22"/>
        <v>0.37337625014369469</v>
      </c>
      <c r="AA79" s="55">
        <f t="shared" si="20"/>
        <v>6.4303100704635963E-2</v>
      </c>
      <c r="AB79" s="52"/>
      <c r="AD79" s="53"/>
      <c r="AE79" s="55"/>
      <c r="AF79" s="55"/>
      <c r="AG79" s="57"/>
      <c r="AH79" s="55"/>
      <c r="AI79" s="55"/>
      <c r="AJ79" s="57"/>
    </row>
    <row r="80" spans="2:36" s="26" customFormat="1" x14ac:dyDescent="0.3">
      <c r="B80" s="26" t="str">
        <f ca="1">$AO$5</f>
        <v>Dexamethasone (17)</v>
      </c>
      <c r="C80" s="26" t="str">
        <f>$AO$6</f>
        <v>E8</v>
      </c>
      <c r="D80" s="53">
        <f ca="1">$AO$7</f>
        <v>100</v>
      </c>
      <c r="E80" s="57" t="e">
        <f>$AO$14</f>
        <v>#DIV/0!</v>
      </c>
      <c r="F80" s="57" t="e">
        <f>$AO$15</f>
        <v>#DIV/0!</v>
      </c>
      <c r="H80" s="26" t="str">
        <f ca="1">$AO$18</f>
        <v>Maneb (38)</v>
      </c>
      <c r="I80" s="26" t="str">
        <f>$AO$19</f>
        <v>E8</v>
      </c>
      <c r="J80" s="53">
        <f ca="1">$AO$20</f>
        <v>10</v>
      </c>
      <c r="K80" s="55">
        <f>$AO$27</f>
        <v>0.9375</v>
      </c>
      <c r="L80" s="55">
        <f>$AO$28</f>
        <v>0.20504102691295487</v>
      </c>
      <c r="N80" s="52" t="str">
        <f ca="1">$AO$31</f>
        <v>Caffeine (18)</v>
      </c>
      <c r="O80" s="52" t="str">
        <f>$AO$32</f>
        <v>E8</v>
      </c>
      <c r="P80" s="53">
        <f ca="1">$AO$33</f>
        <v>100</v>
      </c>
      <c r="Q80" s="57">
        <f>$AO$40</f>
        <v>0.8</v>
      </c>
      <c r="R80" s="57">
        <f>$AO$41</f>
        <v>0.24998461854513335</v>
      </c>
      <c r="T80" s="26" t="str">
        <f t="shared" ca="1" si="5"/>
        <v>Dexamethasone (17)</v>
      </c>
      <c r="U80" s="53">
        <f t="shared" ca="1" si="23"/>
        <v>100</v>
      </c>
      <c r="V80" s="55" t="e">
        <f t="shared" si="23"/>
        <v>#DIV/0!</v>
      </c>
      <c r="W80" s="55">
        <f t="shared" si="21"/>
        <v>0</v>
      </c>
      <c r="X80" s="55">
        <f t="shared" si="18"/>
        <v>0</v>
      </c>
      <c r="Y80" s="55" t="e">
        <f t="shared" si="9"/>
        <v>#DIV/0!</v>
      </c>
      <c r="Z80" s="55">
        <f t="shared" si="22"/>
        <v>0</v>
      </c>
      <c r="AA80" s="55">
        <f t="shared" si="20"/>
        <v>0</v>
      </c>
      <c r="AB80" s="52"/>
      <c r="AD80" s="53"/>
      <c r="AE80" s="55"/>
      <c r="AF80" s="55"/>
      <c r="AG80" s="57"/>
      <c r="AH80" s="55"/>
      <c r="AI80" s="55"/>
      <c r="AJ80" s="57"/>
    </row>
    <row r="81" spans="2:36" s="26" customFormat="1" x14ac:dyDescent="0.3">
      <c r="B81" s="26" t="str">
        <f ca="1">$AQ$5</f>
        <v>Maneb (38)</v>
      </c>
      <c r="C81" s="26" t="str">
        <f>$AQ$6</f>
        <v>F2</v>
      </c>
      <c r="D81" s="53">
        <f ca="1">$AQ$7</f>
        <v>9.9999999999999985E-3</v>
      </c>
      <c r="E81" s="57">
        <f>$AQ$14</f>
        <v>1</v>
      </c>
      <c r="F81" s="57">
        <f>$AQ$15</f>
        <v>0.87489641091948978</v>
      </c>
      <c r="H81" s="26" t="str">
        <f ca="1">$AQ$18</f>
        <v>Caffeine (18)</v>
      </c>
      <c r="I81" s="26" t="str">
        <f>$AQ$19</f>
        <v>F2</v>
      </c>
      <c r="J81" s="53">
        <f ca="1">$AQ$20</f>
        <v>0.1</v>
      </c>
      <c r="K81" s="55">
        <f>$AQ$27</f>
        <v>0.9375</v>
      </c>
      <c r="L81" s="55">
        <f>$AQ$28</f>
        <v>0.25756717374552596</v>
      </c>
      <c r="N81" s="52" t="str">
        <f ca="1">$AQ$31</f>
        <v>Dexamethasone (17)</v>
      </c>
      <c r="O81" s="52" t="str">
        <f>$AQ$32</f>
        <v>F2</v>
      </c>
      <c r="P81" s="53">
        <f ca="1">$AQ$33</f>
        <v>0.1</v>
      </c>
      <c r="Q81" s="57">
        <f>$AQ$40</f>
        <v>1</v>
      </c>
      <c r="R81" s="57">
        <f>$AQ$41</f>
        <v>0.37350115463378503</v>
      </c>
      <c r="T81" s="26" t="str">
        <f t="shared" ca="1" si="5"/>
        <v>Maneb (38)</v>
      </c>
      <c r="U81" s="53">
        <f t="shared" ca="1" si="23"/>
        <v>9.9999999999999985E-3</v>
      </c>
      <c r="V81" s="55">
        <f t="shared" si="23"/>
        <v>1</v>
      </c>
      <c r="W81" s="55">
        <f t="shared" si="21"/>
        <v>0.1875</v>
      </c>
      <c r="X81" s="55">
        <f t="shared" ref="X81:X87" si="24">Q67</f>
        <v>0.1875</v>
      </c>
      <c r="Y81" s="55">
        <f t="shared" si="9"/>
        <v>0.87489641091948978</v>
      </c>
      <c r="Z81" s="55">
        <f t="shared" si="22"/>
        <v>0.3046548498280871</v>
      </c>
      <c r="AA81" s="55">
        <f t="shared" ref="AA81:AA87" si="25">R67</f>
        <v>0.22166870643543052</v>
      </c>
      <c r="AB81" s="52"/>
      <c r="AD81" s="53"/>
      <c r="AE81" s="55"/>
      <c r="AF81" s="55"/>
      <c r="AG81" s="57"/>
      <c r="AH81" s="55"/>
      <c r="AI81" s="55"/>
      <c r="AJ81" s="57"/>
    </row>
    <row r="82" spans="2:36" s="26" customFormat="1" x14ac:dyDescent="0.3">
      <c r="B82" s="26" t="str">
        <f ca="1">$AR$5</f>
        <v>Maneb (38)</v>
      </c>
      <c r="C82" s="26" t="str">
        <f>$AR$6</f>
        <v>F3</v>
      </c>
      <c r="D82" s="53">
        <f ca="1">$AR$7</f>
        <v>0.03</v>
      </c>
      <c r="E82" s="57">
        <f>$AR$14</f>
        <v>1</v>
      </c>
      <c r="F82" s="57">
        <f>$AR$15</f>
        <v>0.61212761969815799</v>
      </c>
      <c r="H82" s="26" t="str">
        <f ca="1">$AR$18</f>
        <v>Caffeine (18)</v>
      </c>
      <c r="I82" s="26" t="str">
        <f>$AR$19</f>
        <v>F3</v>
      </c>
      <c r="J82" s="53">
        <f ca="1">$AR$20</f>
        <v>0.3</v>
      </c>
      <c r="K82" s="55">
        <f>$AR$27</f>
        <v>0.875</v>
      </c>
      <c r="L82" s="55">
        <f>$AR$28</f>
        <v>0.19268883255498154</v>
      </c>
      <c r="N82" s="52" t="str">
        <f ca="1">$AR$31</f>
        <v>Dexamethasone (17)</v>
      </c>
      <c r="O82" s="52" t="str">
        <f>$AR$32</f>
        <v>F3</v>
      </c>
      <c r="P82" s="53">
        <f ca="1">$AR$33</f>
        <v>0.3</v>
      </c>
      <c r="Q82" s="57">
        <f>$AR$40</f>
        <v>1</v>
      </c>
      <c r="R82" s="57">
        <f>$AR$41</f>
        <v>0.22877141453518041</v>
      </c>
      <c r="T82" s="26" t="str">
        <f t="shared" ca="1" si="5"/>
        <v>Maneb (38)</v>
      </c>
      <c r="U82" s="53">
        <f t="shared" ca="1" si="23"/>
        <v>0.03</v>
      </c>
      <c r="V82" s="55">
        <f t="shared" si="23"/>
        <v>1</v>
      </c>
      <c r="W82" s="55">
        <f t="shared" si="21"/>
        <v>0.125</v>
      </c>
      <c r="X82" s="55">
        <f t="shared" si="24"/>
        <v>0.25</v>
      </c>
      <c r="Y82" s="55">
        <f t="shared" si="9"/>
        <v>0.61212761969815799</v>
      </c>
      <c r="Z82" s="55">
        <f t="shared" si="22"/>
        <v>0.51218083860388841</v>
      </c>
      <c r="AA82" s="55">
        <f t="shared" si="25"/>
        <v>0.31531863628560025</v>
      </c>
      <c r="AB82" s="52"/>
      <c r="AD82" s="53"/>
      <c r="AE82" s="55"/>
      <c r="AF82" s="55"/>
      <c r="AG82" s="57"/>
      <c r="AH82" s="55"/>
      <c r="AI82" s="55"/>
      <c r="AJ82" s="57"/>
    </row>
    <row r="83" spans="2:36" s="26" customFormat="1" x14ac:dyDescent="0.3">
      <c r="B83" s="26" t="str">
        <f ca="1">$AS$5</f>
        <v>Maneb (38)</v>
      </c>
      <c r="C83" s="26" t="str">
        <f>$AS$6</f>
        <v>F4</v>
      </c>
      <c r="D83" s="58">
        <f ca="1">$AS$7</f>
        <v>0.1</v>
      </c>
      <c r="E83" s="57">
        <f>$AS$14</f>
        <v>0.9375</v>
      </c>
      <c r="F83" s="57">
        <f>$AS$15</f>
        <v>0.42744534759470154</v>
      </c>
      <c r="H83" s="26" t="str">
        <f ca="1">$AS$18</f>
        <v>Caffeine (18)</v>
      </c>
      <c r="I83" s="26" t="str">
        <f>$AS$19</f>
        <v>F4</v>
      </c>
      <c r="J83" s="53">
        <f ca="1">$AS$20</f>
        <v>1</v>
      </c>
      <c r="K83" s="55">
        <f>$AS$27</f>
        <v>1</v>
      </c>
      <c r="L83" s="55">
        <f>$AS$28</f>
        <v>0.87873718810916446</v>
      </c>
      <c r="N83" s="52" t="str">
        <f ca="1">$AS$31</f>
        <v>Dexamethasone (17)</v>
      </c>
      <c r="O83" s="52" t="str">
        <f>$AS$32</f>
        <v>F4</v>
      </c>
      <c r="P83" s="53">
        <f ca="1">$AS$33</f>
        <v>1</v>
      </c>
      <c r="Q83" s="57">
        <f>$AS$40</f>
        <v>1</v>
      </c>
      <c r="R83" s="57">
        <f>$AS$41</f>
        <v>0.2211362602928304</v>
      </c>
      <c r="T83" s="26" t="str">
        <f t="shared" ca="1" si="5"/>
        <v>Maneb (38)</v>
      </c>
      <c r="U83" s="53">
        <f t="shared" ca="1" si="23"/>
        <v>0.1</v>
      </c>
      <c r="V83" s="55">
        <f t="shared" si="23"/>
        <v>0.9375</v>
      </c>
      <c r="W83" s="55">
        <f t="shared" si="21"/>
        <v>0.5</v>
      </c>
      <c r="X83" s="55">
        <f t="shared" si="24"/>
        <v>0.375</v>
      </c>
      <c r="Y83" s="55">
        <f t="shared" si="9"/>
        <v>0.42744534759470154</v>
      </c>
      <c r="Z83" s="55">
        <f t="shared" si="22"/>
        <v>0.2449613227459474</v>
      </c>
      <c r="AA83" s="55">
        <f t="shared" si="25"/>
        <v>0.29960459870748407</v>
      </c>
      <c r="AB83" s="52"/>
      <c r="AD83" s="53"/>
      <c r="AE83" s="55"/>
      <c r="AF83" s="55"/>
      <c r="AG83" s="57"/>
      <c r="AH83" s="55"/>
      <c r="AI83" s="55"/>
      <c r="AJ83" s="57"/>
    </row>
    <row r="84" spans="2:36" s="26" customFormat="1" x14ac:dyDescent="0.3">
      <c r="B84" s="26" t="str">
        <f ca="1">$AT$5</f>
        <v>Maneb (38)</v>
      </c>
      <c r="C84" s="26" t="str">
        <f>$AT$6</f>
        <v>F5</v>
      </c>
      <c r="D84" s="53">
        <f ca="1">$AT$7</f>
        <v>0.3</v>
      </c>
      <c r="E84" s="57">
        <f>$AT$14</f>
        <v>1</v>
      </c>
      <c r="F84" s="57">
        <f>$AT$15</f>
        <v>0.47030881720046464</v>
      </c>
      <c r="H84" s="26" t="str">
        <f ca="1">$AT$18</f>
        <v>Caffeine (18)</v>
      </c>
      <c r="I84" s="26" t="str">
        <f>$AT$19</f>
        <v>F5</v>
      </c>
      <c r="J84" s="53">
        <f ca="1">$AT$20</f>
        <v>3</v>
      </c>
      <c r="K84" s="55">
        <f>$AT$27</f>
        <v>0.9375</v>
      </c>
      <c r="L84" s="55">
        <f>$AT$28</f>
        <v>0.26291230746875904</v>
      </c>
      <c r="N84" s="52" t="str">
        <f ca="1">$AT$31</f>
        <v>Dexamethasone (17)</v>
      </c>
      <c r="O84" s="52" t="str">
        <f>$AT$32</f>
        <v>F5</v>
      </c>
      <c r="P84" s="53">
        <f ca="1">$AT$33</f>
        <v>3</v>
      </c>
      <c r="Q84" s="57">
        <f>$AT$40</f>
        <v>1</v>
      </c>
      <c r="R84" s="57">
        <f>$AT$41</f>
        <v>0.31820710948005787</v>
      </c>
      <c r="T84" s="26" t="str">
        <f t="shared" ca="1" si="5"/>
        <v>Maneb (38)</v>
      </c>
      <c r="U84" s="53">
        <f t="shared" ca="1" si="23"/>
        <v>0.3</v>
      </c>
      <c r="V84" s="55">
        <f t="shared" si="23"/>
        <v>1</v>
      </c>
      <c r="W84" s="55">
        <f t="shared" si="21"/>
        <v>0.3125</v>
      </c>
      <c r="X84" s="55">
        <f t="shared" si="24"/>
        <v>0.25</v>
      </c>
      <c r="Y84" s="55">
        <f t="shared" si="9"/>
        <v>0.47030881720046464</v>
      </c>
      <c r="Z84" s="55">
        <f t="shared" si="22"/>
        <v>0.44280816290125313</v>
      </c>
      <c r="AA84" s="55">
        <f t="shared" si="25"/>
        <v>0.23139940464901504</v>
      </c>
      <c r="AB84" s="52"/>
      <c r="AD84" s="53"/>
      <c r="AE84" s="55"/>
      <c r="AF84" s="55"/>
      <c r="AG84" s="57"/>
      <c r="AH84" s="55"/>
      <c r="AI84" s="55"/>
      <c r="AJ84" s="57"/>
    </row>
    <row r="85" spans="2:36" s="26" customFormat="1" x14ac:dyDescent="0.3">
      <c r="B85" s="26" t="str">
        <f ca="1">$AU$5</f>
        <v>Maneb (38)</v>
      </c>
      <c r="C85" s="26" t="str">
        <f>$AU$6</f>
        <v>F6</v>
      </c>
      <c r="D85" s="53">
        <f ca="1">$AU$7</f>
        <v>1</v>
      </c>
      <c r="E85" s="57">
        <f>$AU$14</f>
        <v>1</v>
      </c>
      <c r="F85" s="57">
        <f>$AU$15</f>
        <v>0.35918464628839397</v>
      </c>
      <c r="H85" s="26" t="str">
        <f ca="1">$AU$18</f>
        <v>Caffeine (18)</v>
      </c>
      <c r="I85" s="26" t="str">
        <f>$AU$19</f>
        <v>F6</v>
      </c>
      <c r="J85" s="53">
        <f ca="1">$AU$20</f>
        <v>10</v>
      </c>
      <c r="K85" s="55">
        <f>$AU$27</f>
        <v>1</v>
      </c>
      <c r="L85" s="55">
        <f>$AU$28</f>
        <v>0.47217844390966102</v>
      </c>
      <c r="N85" s="52" t="str">
        <f ca="1">$AU$31</f>
        <v>Dexamethasone (17)</v>
      </c>
      <c r="O85" s="52" t="str">
        <f>$AU$32</f>
        <v>F6</v>
      </c>
      <c r="P85" s="53">
        <f ca="1">$AU$33</f>
        <v>10</v>
      </c>
      <c r="Q85" s="57">
        <f>$AU$40</f>
        <v>0.125</v>
      </c>
      <c r="R85" s="57">
        <f>$AU$41</f>
        <v>9.3315395294755799E-2</v>
      </c>
      <c r="T85" s="26" t="str">
        <f t="shared" ca="1" si="5"/>
        <v>Maneb (38)</v>
      </c>
      <c r="U85" s="53">
        <f t="shared" ca="1" si="23"/>
        <v>1</v>
      </c>
      <c r="V85" s="55">
        <f t="shared" si="23"/>
        <v>1</v>
      </c>
      <c r="W85" s="55">
        <f t="shared" si="21"/>
        <v>0.25</v>
      </c>
      <c r="X85" s="55">
        <f t="shared" si="24"/>
        <v>0.25</v>
      </c>
      <c r="Y85" s="55">
        <f t="shared" si="9"/>
        <v>0.35918464628839397</v>
      </c>
      <c r="Z85" s="55">
        <f t="shared" si="22"/>
        <v>0.23542765164642232</v>
      </c>
      <c r="AA85" s="55">
        <f t="shared" si="25"/>
        <v>1.0287463870916171</v>
      </c>
      <c r="AB85" s="52"/>
      <c r="AD85" s="53"/>
      <c r="AE85" s="55"/>
      <c r="AF85" s="55"/>
      <c r="AG85" s="57"/>
      <c r="AH85" s="55"/>
      <c r="AI85" s="55"/>
      <c r="AJ85" s="57"/>
    </row>
    <row r="86" spans="2:36" s="26" customFormat="1" x14ac:dyDescent="0.3">
      <c r="B86" s="26" t="str">
        <f ca="1">$AV$5</f>
        <v>Maneb (38)</v>
      </c>
      <c r="C86" s="26" t="str">
        <f>$AV$6</f>
        <v>F7</v>
      </c>
      <c r="D86" s="53">
        <f ca="1">$AV$7</f>
        <v>3</v>
      </c>
      <c r="E86" s="57">
        <f>$AV$14</f>
        <v>1</v>
      </c>
      <c r="F86" s="57">
        <f>$AV$15</f>
        <v>0.86075460859626463</v>
      </c>
      <c r="H86" s="26" t="str">
        <f ca="1">$AV$18</f>
        <v>Caffeine (18)</v>
      </c>
      <c r="I86" s="26" t="str">
        <f>$AV$19</f>
        <v>F7</v>
      </c>
      <c r="J86" s="53">
        <f ca="1">$AV$20</f>
        <v>30</v>
      </c>
      <c r="K86" s="55">
        <f>$AV$27</f>
        <v>1</v>
      </c>
      <c r="L86" s="55">
        <f>$AV$28</f>
        <v>0.46765556251632379</v>
      </c>
      <c r="N86" s="52" t="str">
        <f ca="1">$AV$31</f>
        <v>Dexamethasone (17)</v>
      </c>
      <c r="O86" s="52" t="str">
        <f>$AV$32</f>
        <v>F7</v>
      </c>
      <c r="P86" s="53">
        <f ca="1">$AV$33</f>
        <v>30</v>
      </c>
      <c r="Q86" s="57">
        <f>$AV$40</f>
        <v>0.46153846153846156</v>
      </c>
      <c r="R86" s="57">
        <f>$AV$41</f>
        <v>6.4303100704635963E-2</v>
      </c>
      <c r="T86" s="26" t="str">
        <f t="shared" ca="1" si="5"/>
        <v>Maneb (38)</v>
      </c>
      <c r="U86" s="53">
        <f t="shared" ca="1" si="23"/>
        <v>3</v>
      </c>
      <c r="V86" s="55">
        <f t="shared" si="23"/>
        <v>1</v>
      </c>
      <c r="W86" s="55">
        <f t="shared" si="21"/>
        <v>0.4375</v>
      </c>
      <c r="X86" s="55">
        <f t="shared" si="24"/>
        <v>0.125</v>
      </c>
      <c r="Y86" s="55">
        <f t="shared" si="9"/>
        <v>0.86075460859626463</v>
      </c>
      <c r="Z86" s="55">
        <f t="shared" si="22"/>
        <v>0.30349996107106708</v>
      </c>
      <c r="AA86" s="55">
        <f t="shared" si="25"/>
        <v>0.10602223138129682</v>
      </c>
      <c r="AB86" s="52"/>
      <c r="AD86" s="53"/>
      <c r="AE86" s="55"/>
      <c r="AF86" s="55"/>
      <c r="AG86" s="57"/>
      <c r="AH86" s="55"/>
      <c r="AI86" s="55"/>
      <c r="AJ86" s="57"/>
    </row>
    <row r="87" spans="2:36" s="26" customFormat="1" x14ac:dyDescent="0.3">
      <c r="B87" s="26" t="str">
        <f ca="1">$AW$5</f>
        <v>Maneb (38)</v>
      </c>
      <c r="C87" s="26" t="str">
        <f>$AW$6</f>
        <v>F8</v>
      </c>
      <c r="D87" s="53">
        <f ca="1">$AW$7</f>
        <v>10</v>
      </c>
      <c r="E87" s="57">
        <f>$AW$14</f>
        <v>1</v>
      </c>
      <c r="F87" s="57">
        <f>$AW$15</f>
        <v>0.30209770155958648</v>
      </c>
      <c r="H87" s="26" t="str">
        <f ca="1">$AW$18</f>
        <v>Caffeine (18)</v>
      </c>
      <c r="I87" s="26" t="str">
        <f>$AW$19</f>
        <v>F8</v>
      </c>
      <c r="J87" s="53">
        <f ca="1">$AW$20</f>
        <v>100</v>
      </c>
      <c r="K87" s="55">
        <f>$AW$27</f>
        <v>1</v>
      </c>
      <c r="L87" s="55">
        <f>$AW$28</f>
        <v>0.73465223620172238</v>
      </c>
      <c r="N87" s="52" t="str">
        <f ca="1">$AW$31</f>
        <v>Dexamethasone (17)</v>
      </c>
      <c r="O87" s="52" t="str">
        <f>$AW$32</f>
        <v>F8</v>
      </c>
      <c r="P87" s="53">
        <f ca="1">$AW$33</f>
        <v>100</v>
      </c>
      <c r="Q87" s="57">
        <f>$AW$40</f>
        <v>0</v>
      </c>
      <c r="R87" s="57">
        <f>$AW$41</f>
        <v>0</v>
      </c>
      <c r="T87" s="26" t="str">
        <f t="shared" ca="1" si="5"/>
        <v>Maneb (38)</v>
      </c>
      <c r="U87" s="53">
        <f t="shared" ca="1" si="23"/>
        <v>10</v>
      </c>
      <c r="V87" s="55">
        <f t="shared" si="23"/>
        <v>1</v>
      </c>
      <c r="W87" s="55">
        <f t="shared" si="21"/>
        <v>0.9375</v>
      </c>
      <c r="X87" s="110">
        <f t="shared" si="24"/>
        <v>0.8</v>
      </c>
      <c r="Y87" s="55">
        <f t="shared" si="9"/>
        <v>0.30209770155958648</v>
      </c>
      <c r="Z87" s="55">
        <f t="shared" si="22"/>
        <v>0.20504102691295487</v>
      </c>
      <c r="AA87" s="110">
        <f t="shared" si="25"/>
        <v>0.18419255381724439</v>
      </c>
      <c r="AB87" s="52"/>
      <c r="AD87" s="53"/>
      <c r="AE87" s="55"/>
      <c r="AF87" s="55"/>
      <c r="AG87" s="57"/>
      <c r="AH87" s="55"/>
      <c r="AI87" s="55"/>
      <c r="AJ87" s="57"/>
    </row>
    <row r="88" spans="2:36" s="26" customFormat="1" x14ac:dyDescent="0.3">
      <c r="B88" s="26" t="str">
        <f>$B$5</f>
        <v>DMSO</v>
      </c>
      <c r="C88" s="26" t="str">
        <f>$B$6</f>
        <v>A1</v>
      </c>
      <c r="D88" s="53" t="str">
        <f>$B$7</f>
        <v>Control</v>
      </c>
      <c r="E88" s="57">
        <f>$B$14</f>
        <v>1</v>
      </c>
      <c r="F88" s="57">
        <f>$B$15</f>
        <v>0.71991335976329718</v>
      </c>
      <c r="H88" s="26" t="str">
        <f>$B$18</f>
        <v>DMSO</v>
      </c>
      <c r="I88" s="26" t="str">
        <f>$B$19</f>
        <v>A1</v>
      </c>
      <c r="J88" s="53" t="str">
        <f>$B$20</f>
        <v>Control</v>
      </c>
      <c r="K88" s="55">
        <f>$B$27</f>
        <v>1</v>
      </c>
      <c r="L88" s="55">
        <f>$B$28</f>
        <v>0.66845056455046281</v>
      </c>
      <c r="N88" s="52" t="str">
        <f>$B$31</f>
        <v>DMSO</v>
      </c>
      <c r="O88" s="52" t="str">
        <f>$B$32</f>
        <v>A1</v>
      </c>
      <c r="P88" s="53" t="str">
        <f>$B$33</f>
        <v>Control</v>
      </c>
      <c r="Q88" s="57">
        <f>$B$40</f>
        <v>1</v>
      </c>
      <c r="R88" s="57">
        <f>$B$41</f>
        <v>0.98274598152882386</v>
      </c>
      <c r="T88" s="26" t="str">
        <f t="shared" si="5"/>
        <v>DMSO</v>
      </c>
      <c r="U88" s="53" t="str">
        <f t="shared" si="23"/>
        <v>Control</v>
      </c>
      <c r="V88" s="55">
        <f t="shared" si="23"/>
        <v>1</v>
      </c>
      <c r="W88" s="55">
        <f t="shared" ref="W88:W93" si="26">K88</f>
        <v>1</v>
      </c>
      <c r="X88" s="110">
        <f t="shared" ref="X88:X93" si="27">Q88</f>
        <v>1</v>
      </c>
      <c r="Y88" s="55">
        <f t="shared" si="9"/>
        <v>0.71991335976329718</v>
      </c>
      <c r="Z88" s="55">
        <f t="shared" si="13"/>
        <v>0.66845056455046281</v>
      </c>
      <c r="AA88" s="110">
        <f t="shared" ref="AA88:AA93" si="28">R88</f>
        <v>0.98274598152882386</v>
      </c>
      <c r="AB88" s="52"/>
      <c r="AD88" s="53"/>
      <c r="AE88" s="55"/>
      <c r="AF88" s="55"/>
      <c r="AG88" s="57"/>
      <c r="AH88" s="55"/>
      <c r="AI88" s="55"/>
      <c r="AJ88" s="57"/>
    </row>
    <row r="89" spans="2:36" s="26" customFormat="1" x14ac:dyDescent="0.3">
      <c r="B89" s="26" t="str">
        <f>$J$5</f>
        <v>DMSO</v>
      </c>
      <c r="C89" s="26" t="str">
        <f>$J$6</f>
        <v>B1</v>
      </c>
      <c r="D89" s="53" t="str">
        <f>$J$7</f>
        <v>Control</v>
      </c>
      <c r="E89" s="57">
        <f>$J$14</f>
        <v>1</v>
      </c>
      <c r="F89" s="57">
        <f>$J$15</f>
        <v>0.72594673287470668</v>
      </c>
      <c r="H89" s="26" t="str">
        <f>$J$18</f>
        <v>DMSO</v>
      </c>
      <c r="I89" s="26" t="str">
        <f>$J$19</f>
        <v>B1</v>
      </c>
      <c r="J89" s="53" t="str">
        <f>$J$20</f>
        <v>Control</v>
      </c>
      <c r="K89" s="55">
        <f>$J$27</f>
        <v>1</v>
      </c>
      <c r="L89" s="55">
        <f>$J$28</f>
        <v>0.31864840202608558</v>
      </c>
      <c r="N89" s="52" t="str">
        <f>$J$31</f>
        <v>DMSO</v>
      </c>
      <c r="O89" s="52" t="str">
        <f>$J$32</f>
        <v>B1</v>
      </c>
      <c r="P89" s="53" t="str">
        <f>$J$33</f>
        <v>Control</v>
      </c>
      <c r="Q89" s="57">
        <f>$J$40</f>
        <v>1</v>
      </c>
      <c r="R89" s="57">
        <f>$J$41</f>
        <v>0.49451074341614409</v>
      </c>
      <c r="T89" s="26" t="str">
        <f t="shared" si="5"/>
        <v>DMSO</v>
      </c>
      <c r="U89" s="53" t="str">
        <f t="shared" si="23"/>
        <v>Control</v>
      </c>
      <c r="V89" s="55">
        <f t="shared" si="23"/>
        <v>1</v>
      </c>
      <c r="W89" s="55">
        <f t="shared" si="26"/>
        <v>1</v>
      </c>
      <c r="X89" s="110">
        <f t="shared" si="27"/>
        <v>1</v>
      </c>
      <c r="Y89" s="55">
        <f t="shared" si="9"/>
        <v>0.72594673287470668</v>
      </c>
      <c r="Z89" s="55">
        <f t="shared" si="13"/>
        <v>0.31864840202608558</v>
      </c>
      <c r="AA89" s="110">
        <f t="shared" si="28"/>
        <v>0.49451074341614409</v>
      </c>
      <c r="AB89" s="52"/>
      <c r="AD89" s="53"/>
      <c r="AE89" s="55"/>
      <c r="AF89" s="55"/>
      <c r="AG89" s="57"/>
      <c r="AH89" s="55"/>
      <c r="AI89" s="55"/>
      <c r="AJ89" s="57"/>
    </row>
    <row r="90" spans="2:36" s="26" customFormat="1" x14ac:dyDescent="0.3">
      <c r="B90" s="26" t="str">
        <f>$R$5</f>
        <v>DMSO</v>
      </c>
      <c r="C90" s="26" t="str">
        <f>$R$6</f>
        <v>C1</v>
      </c>
      <c r="D90" s="53" t="str">
        <f>$R$7</f>
        <v>Control</v>
      </c>
      <c r="E90" s="57">
        <f>$R$14</f>
        <v>0.875</v>
      </c>
      <c r="F90" s="57">
        <f>$R$15</f>
        <v>0.38556884847216838</v>
      </c>
      <c r="H90" s="26" t="str">
        <f>$R$18</f>
        <v>DMSO</v>
      </c>
      <c r="I90" s="26" t="str">
        <f>$R$19</f>
        <v>C1</v>
      </c>
      <c r="J90" s="53" t="str">
        <f>$R$20</f>
        <v>Control</v>
      </c>
      <c r="K90" s="55">
        <f>$R$27</f>
        <v>1</v>
      </c>
      <c r="L90" s="55">
        <f>$R$28</f>
        <v>0.71536603996151771</v>
      </c>
      <c r="N90" s="52" t="str">
        <f>$R$31</f>
        <v>DMSO</v>
      </c>
      <c r="O90" s="52" t="str">
        <f>$R$32</f>
        <v>C1</v>
      </c>
      <c r="P90" s="53" t="str">
        <f>$R$33</f>
        <v>Control</v>
      </c>
      <c r="Q90" s="57">
        <f>$R$40</f>
        <v>0.625</v>
      </c>
      <c r="R90" s="57">
        <f>$R$41</f>
        <v>0.24550575183936696</v>
      </c>
      <c r="T90" s="26" t="str">
        <f t="shared" si="5"/>
        <v>DMSO</v>
      </c>
      <c r="U90" s="53" t="str">
        <f t="shared" si="23"/>
        <v>Control</v>
      </c>
      <c r="V90" s="55">
        <f t="shared" si="23"/>
        <v>0.875</v>
      </c>
      <c r="W90" s="55">
        <f t="shared" si="26"/>
        <v>1</v>
      </c>
      <c r="X90" s="55">
        <f t="shared" si="27"/>
        <v>0.625</v>
      </c>
      <c r="Y90" s="55">
        <f t="shared" si="9"/>
        <v>0.38556884847216838</v>
      </c>
      <c r="Z90" s="55">
        <f t="shared" si="13"/>
        <v>0.71536603996151771</v>
      </c>
      <c r="AA90" s="55">
        <f t="shared" si="28"/>
        <v>0.24550575183936696</v>
      </c>
      <c r="AB90" s="52"/>
      <c r="AD90" s="53"/>
      <c r="AE90" s="55"/>
      <c r="AF90" s="55"/>
      <c r="AG90" s="57"/>
      <c r="AH90" s="55"/>
      <c r="AI90" s="55"/>
      <c r="AJ90" s="57"/>
    </row>
    <row r="91" spans="2:36" s="26" customFormat="1" x14ac:dyDescent="0.3">
      <c r="B91" s="26" t="str">
        <f>$Z$5</f>
        <v>PICRO</v>
      </c>
      <c r="C91" s="26" t="str">
        <f>$Z$6</f>
        <v>D1</v>
      </c>
      <c r="D91" s="53">
        <f>$Z$7</f>
        <v>1</v>
      </c>
      <c r="E91" s="57">
        <f>$Z$14</f>
        <v>0.9375</v>
      </c>
      <c r="F91" s="57">
        <f>$Z$15</f>
        <v>0.61821356917427306</v>
      </c>
      <c r="H91" s="26" t="str">
        <f>$Z$18</f>
        <v>PICRO</v>
      </c>
      <c r="I91" s="26" t="str">
        <f>$Z$19</f>
        <v>D1</v>
      </c>
      <c r="J91" s="53">
        <f>$Z$20</f>
        <v>1</v>
      </c>
      <c r="K91" s="55">
        <f>$Z$27</f>
        <v>0.9375</v>
      </c>
      <c r="L91" s="55">
        <f>$Z$28</f>
        <v>0.36915621895272888</v>
      </c>
      <c r="N91" s="52" t="str">
        <f>$Z$31</f>
        <v>PICRO</v>
      </c>
      <c r="O91" s="52" t="str">
        <f>$Z$32</f>
        <v>D1</v>
      </c>
      <c r="P91" s="53">
        <f>$Z$33</f>
        <v>1</v>
      </c>
      <c r="Q91" s="57">
        <f>$Z$40</f>
        <v>1</v>
      </c>
      <c r="R91" s="57">
        <f>$Z$41</f>
        <v>0.50456482779081635</v>
      </c>
      <c r="T91" s="26" t="str">
        <f t="shared" si="5"/>
        <v>PICRO</v>
      </c>
      <c r="U91" s="53">
        <f t="shared" si="23"/>
        <v>1</v>
      </c>
      <c r="V91" s="55">
        <f t="shared" si="23"/>
        <v>0.9375</v>
      </c>
      <c r="W91" s="55">
        <f t="shared" si="26"/>
        <v>0.9375</v>
      </c>
      <c r="X91" s="110">
        <f t="shared" si="27"/>
        <v>1</v>
      </c>
      <c r="Y91" s="55">
        <f t="shared" si="9"/>
        <v>0.61821356917427306</v>
      </c>
      <c r="Z91" s="55">
        <f t="shared" si="13"/>
        <v>0.36915621895272888</v>
      </c>
      <c r="AA91" s="110">
        <f t="shared" si="28"/>
        <v>0.50456482779081635</v>
      </c>
      <c r="AB91" s="52"/>
      <c r="AD91" s="53"/>
      <c r="AE91" s="55"/>
      <c r="AF91" s="55"/>
      <c r="AG91" s="57"/>
      <c r="AH91" s="55"/>
      <c r="AI91" s="55"/>
      <c r="AJ91" s="57"/>
    </row>
    <row r="92" spans="2:36" s="26" customFormat="1" x14ac:dyDescent="0.3">
      <c r="B92" s="26" t="str">
        <f>$AH$5</f>
        <v>TTX</v>
      </c>
      <c r="C92" s="26" t="str">
        <f>$AH$6</f>
        <v>E1</v>
      </c>
      <c r="D92" s="53">
        <f>$AH$7</f>
        <v>25</v>
      </c>
      <c r="E92" s="57">
        <f>$AH$14</f>
        <v>0</v>
      </c>
      <c r="F92" s="57">
        <f>$AH$15</f>
        <v>0</v>
      </c>
      <c r="H92" s="26" t="str">
        <f>$AH$18</f>
        <v>TTX</v>
      </c>
      <c r="I92" s="26" t="str">
        <f>$AH$19</f>
        <v>E1</v>
      </c>
      <c r="J92" s="53">
        <f>$AH$20</f>
        <v>25</v>
      </c>
      <c r="K92" s="55">
        <f>$AH$27</f>
        <v>0</v>
      </c>
      <c r="L92" s="55">
        <f>$AH$28</f>
        <v>0</v>
      </c>
      <c r="N92" s="52" t="str">
        <f>$AH$31</f>
        <v>TTX</v>
      </c>
      <c r="O92" s="52" t="str">
        <f>$AH$32</f>
        <v>E1</v>
      </c>
      <c r="P92" s="53">
        <f>$AH$33</f>
        <v>25</v>
      </c>
      <c r="Q92" s="57">
        <f>$AH$40</f>
        <v>0</v>
      </c>
      <c r="R92" s="57">
        <f>$AH$41</f>
        <v>0</v>
      </c>
      <c r="T92" s="26" t="str">
        <f t="shared" si="5"/>
        <v>TTX</v>
      </c>
      <c r="U92" s="53">
        <f t="shared" si="23"/>
        <v>25</v>
      </c>
      <c r="V92" s="55">
        <f t="shared" si="23"/>
        <v>0</v>
      </c>
      <c r="W92" s="55">
        <f t="shared" si="26"/>
        <v>0</v>
      </c>
      <c r="X92" s="110">
        <f t="shared" si="27"/>
        <v>0</v>
      </c>
      <c r="Y92" s="55">
        <f t="shared" si="9"/>
        <v>0</v>
      </c>
      <c r="Z92" s="55">
        <f t="shared" si="13"/>
        <v>0</v>
      </c>
      <c r="AA92" s="110">
        <f t="shared" si="28"/>
        <v>0</v>
      </c>
      <c r="AB92" s="52"/>
      <c r="AD92" s="53"/>
      <c r="AE92" s="55"/>
      <c r="AF92" s="55"/>
      <c r="AG92" s="57"/>
      <c r="AH92" s="55"/>
      <c r="AI92" s="55"/>
      <c r="AJ92" s="57"/>
    </row>
    <row r="93" spans="2:36" s="26" customFormat="1" x14ac:dyDescent="0.3">
      <c r="B93" s="26" t="str">
        <f>$AP$5</f>
        <v>Media</v>
      </c>
      <c r="C93" s="26" t="str">
        <f>$AP$6</f>
        <v>F1</v>
      </c>
      <c r="D93" s="53">
        <f>$AP$7</f>
        <v>0</v>
      </c>
      <c r="E93" s="57">
        <f>$AP$14</f>
        <v>1</v>
      </c>
      <c r="F93" s="57">
        <f>$AP$15</f>
        <v>1.0665288699263353</v>
      </c>
      <c r="H93" s="26" t="str">
        <f>$AP$18</f>
        <v>Media</v>
      </c>
      <c r="I93" s="26" t="str">
        <f>$AP$19</f>
        <v>F1</v>
      </c>
      <c r="J93" s="53">
        <f>$AP$20</f>
        <v>0</v>
      </c>
      <c r="K93" s="55">
        <f>$AP$27</f>
        <v>1</v>
      </c>
      <c r="L93" s="55">
        <f>$AP$28</f>
        <v>0.90568352010039832</v>
      </c>
      <c r="N93" s="52" t="str">
        <f>$AP$31</f>
        <v>Media</v>
      </c>
      <c r="O93" s="52" t="str">
        <f>$AP$32</f>
        <v>F1</v>
      </c>
      <c r="P93" s="53">
        <f>$AP$33</f>
        <v>0</v>
      </c>
      <c r="Q93" s="57">
        <f>$AP$40</f>
        <v>1</v>
      </c>
      <c r="R93" s="57">
        <f>$AP$41</f>
        <v>0.69363462151919575</v>
      </c>
      <c r="T93" s="26" t="str">
        <f t="shared" si="5"/>
        <v>Media</v>
      </c>
      <c r="U93" s="53">
        <f t="shared" si="23"/>
        <v>0</v>
      </c>
      <c r="V93" s="55">
        <f t="shared" si="23"/>
        <v>1</v>
      </c>
      <c r="W93" s="55">
        <f t="shared" si="26"/>
        <v>1</v>
      </c>
      <c r="X93" s="110">
        <f t="shared" si="27"/>
        <v>1</v>
      </c>
      <c r="Y93" s="55">
        <f t="shared" si="9"/>
        <v>1.0665288699263353</v>
      </c>
      <c r="Z93" s="55">
        <f t="shared" si="13"/>
        <v>0.90568352010039832</v>
      </c>
      <c r="AA93" s="110">
        <f t="shared" si="28"/>
        <v>0.69363462151919575</v>
      </c>
      <c r="AB93" s="52"/>
      <c r="AD93" s="53"/>
      <c r="AE93" s="55"/>
      <c r="AF93" s="55"/>
      <c r="AG93" s="57"/>
      <c r="AH93" s="55"/>
      <c r="AI93" s="55"/>
      <c r="AJ93" s="57"/>
    </row>
    <row r="94" spans="2:36" s="26" customFormat="1" x14ac:dyDescent="0.3"/>
    <row r="95" spans="2:36" s="26" customFormat="1" x14ac:dyDescent="0.3"/>
    <row r="96" spans="2:36" s="26" customFormat="1" x14ac:dyDescent="0.3"/>
    <row r="97" s="26" customFormat="1" x14ac:dyDescent="0.3"/>
    <row r="98" s="26" customFormat="1" x14ac:dyDescent="0.3"/>
    <row r="99" s="26" customFormat="1" x14ac:dyDescent="0.3"/>
    <row r="100" s="26" customFormat="1" x14ac:dyDescent="0.3"/>
    <row r="101" s="26" customFormat="1" x14ac:dyDescent="0.3"/>
    <row r="102" s="26" customFormat="1" x14ac:dyDescent="0.3"/>
    <row r="103" s="26" customFormat="1" x14ac:dyDescent="0.3"/>
    <row r="104" s="26" customFormat="1" x14ac:dyDescent="0.3"/>
    <row r="105" s="26" customFormat="1" x14ac:dyDescent="0.3"/>
  </sheetData>
  <mergeCells count="2">
    <mergeCell ref="V45:X45"/>
    <mergeCell ref="Y45:AA45"/>
  </mergeCells>
  <conditionalFormatting sqref="B9:AW9">
    <cfRule type="cellIs" dxfId="8" priority="12" operator="lessThan">
      <formula>0.5</formula>
    </cfRule>
  </conditionalFormatting>
  <conditionalFormatting sqref="B22:AW22">
    <cfRule type="cellIs" dxfId="7" priority="11" operator="lessThan">
      <formula>0.5</formula>
    </cfRule>
  </conditionalFormatting>
  <conditionalFormatting sqref="B35:AW35">
    <cfRule type="cellIs" dxfId="6" priority="10" operator="lessThan">
      <formula>0.5</formula>
    </cfRule>
  </conditionalFormatting>
  <conditionalFormatting sqref="B9:AW9 B22:AW22 B35:AW35">
    <cfRule type="cellIs" dxfId="5" priority="7" operator="between">
      <formula>1</formula>
      <formula>0.5</formula>
    </cfRule>
  </conditionalFormatting>
  <conditionalFormatting sqref="B8:AW8">
    <cfRule type="cellIs" dxfId="4" priority="5" operator="lessThan">
      <formula>10</formula>
    </cfRule>
  </conditionalFormatting>
  <conditionalFormatting sqref="B21:AW21">
    <cfRule type="cellIs" dxfId="3" priority="4" operator="lessThan">
      <formula>10</formula>
    </cfRule>
  </conditionalFormatting>
  <conditionalFormatting sqref="B34:AW34">
    <cfRule type="cellIs" dxfId="2" priority="3" operator="lessThan">
      <formula>10</formula>
    </cfRule>
  </conditionalFormatting>
  <conditionalFormatting sqref="V46:AA93">
    <cfRule type="cellIs" dxfId="1" priority="1" operator="between">
      <formula>0.3</formula>
      <formula>0.7</formula>
    </cfRule>
    <cfRule type="cellIs" dxfId="0" priority="2" operator="lessThan">
      <formula>0.3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Plate 1</vt:lpstr>
      <vt:lpstr>Plate 2</vt:lpstr>
      <vt:lpstr>Plate 3</vt:lpstr>
      <vt:lpstr>CellTiter Blue</vt:lpstr>
      <vt:lpstr>LDH</vt:lpstr>
      <vt:lpstr>Dosing Plate</vt:lpstr>
      <vt:lpstr>Key</vt:lpstr>
      <vt:lpstr>Data Check</vt:lpstr>
      <vt:lpstr>'Dosing 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Fink, Jake</dc:creator>
  <cp:lastModifiedBy>Wallace, Kathleen</cp:lastModifiedBy>
  <cp:lastPrinted>2021-04-19T22:07:54Z</cp:lastPrinted>
  <dcterms:created xsi:type="dcterms:W3CDTF">2018-12-20T17:45:11Z</dcterms:created>
  <dcterms:modified xsi:type="dcterms:W3CDTF">2022-09-19T15:11:05Z</dcterms:modified>
</cp:coreProperties>
</file>