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005" windowWidth="18555" windowHeight="11025" activeTab="4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25725"/>
</workbook>
</file>

<file path=xl/calcChain.xml><?xml version="1.0" encoding="utf-8"?>
<calcChain xmlns="http://schemas.openxmlformats.org/spreadsheetml/2006/main">
  <c r="C12" i="21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O13" l="1"/>
  <c r="O14"/>
  <c r="O15"/>
  <c r="O16"/>
  <c r="N13"/>
  <c r="P13"/>
  <c r="Q13"/>
  <c r="R13"/>
  <c r="S13"/>
  <c r="T13"/>
  <c r="N14"/>
  <c r="P14"/>
  <c r="Q14"/>
  <c r="R14"/>
  <c r="S14"/>
  <c r="T14"/>
  <c r="N15"/>
  <c r="P15"/>
  <c r="Q15"/>
  <c r="R15"/>
  <c r="S15"/>
  <c r="T15"/>
  <c r="N16"/>
  <c r="P16"/>
  <c r="Q16"/>
  <c r="R16"/>
  <c r="S16"/>
  <c r="T16"/>
  <c r="N17"/>
  <c r="O17"/>
  <c r="P17"/>
  <c r="Q17"/>
  <c r="R17"/>
  <c r="S17"/>
  <c r="T17"/>
  <c r="N12"/>
  <c r="O12"/>
  <c r="P12"/>
  <c r="Q12"/>
  <c r="R12"/>
  <c r="S12"/>
  <c r="T12"/>
  <c r="C4" i="20" l="1"/>
  <c r="C20"/>
  <c r="C36"/>
  <c r="C44"/>
  <c r="C12"/>
  <c r="M15" i="25" l="1"/>
  <c r="O15"/>
  <c r="P15"/>
  <c r="Q15"/>
  <c r="R15"/>
  <c r="S15"/>
  <c r="T15"/>
  <c r="E28" i="30" l="1"/>
  <c r="D28"/>
  <c r="C28"/>
  <c r="K37" i="20" l="1"/>
  <c r="K38"/>
  <c r="K39"/>
  <c r="K40"/>
  <c r="K41"/>
  <c r="K42"/>
  <c r="K43"/>
  <c r="K44"/>
  <c r="K45"/>
  <c r="K46"/>
  <c r="K47"/>
  <c r="K48"/>
  <c r="K49"/>
  <c r="K50"/>
  <c r="K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X3" l="1"/>
  <c r="W3"/>
  <c r="C23" i="30" l="1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D22"/>
  <c r="E22"/>
  <c r="F22"/>
  <c r="G22"/>
  <c r="H22"/>
  <c r="I22"/>
  <c r="J22"/>
  <c r="J31" s="1"/>
  <c r="C22"/>
  <c r="C31" s="1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D36" l="1"/>
  <c r="D34"/>
  <c r="D32"/>
  <c r="D35"/>
  <c r="G31"/>
  <c r="D33"/>
  <c r="I31"/>
  <c r="E31"/>
  <c r="J36"/>
  <c r="H36"/>
  <c r="F36"/>
  <c r="J35"/>
  <c r="H35"/>
  <c r="F35"/>
  <c r="J34"/>
  <c r="H34"/>
  <c r="F34"/>
  <c r="J33"/>
  <c r="H33"/>
  <c r="F33"/>
  <c r="J32"/>
  <c r="H32"/>
  <c r="F32"/>
  <c r="D31"/>
  <c r="F31"/>
  <c r="H31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J36" i="26"/>
  <c r="I36"/>
  <c r="H36"/>
  <c r="G36"/>
  <c r="F36"/>
  <c r="E36"/>
  <c r="D36"/>
  <c r="C36"/>
  <c r="J35"/>
  <c r="I35"/>
  <c r="H35"/>
  <c r="G35"/>
  <c r="F35"/>
  <c r="E35"/>
  <c r="D35"/>
  <c r="C35"/>
  <c r="J34"/>
  <c r="I34"/>
  <c r="H34"/>
  <c r="G34"/>
  <c r="F34"/>
  <c r="E34"/>
  <c r="D34"/>
  <c r="C34"/>
  <c r="J33"/>
  <c r="I33"/>
  <c r="H33"/>
  <c r="G33"/>
  <c r="F33"/>
  <c r="E33"/>
  <c r="D33"/>
  <c r="C33"/>
  <c r="J32"/>
  <c r="I32"/>
  <c r="H32"/>
  <c r="G32"/>
  <c r="F32"/>
  <c r="E32"/>
  <c r="D32"/>
  <c r="C32"/>
  <c r="J31"/>
  <c r="I31"/>
  <c r="H31"/>
  <c r="G31"/>
  <c r="F31"/>
  <c r="E31"/>
  <c r="D31"/>
  <c r="N22" s="1"/>
  <c r="C31"/>
  <c r="Q24" i="30" l="1"/>
  <c r="Q26"/>
  <c r="V40" i="20" s="1"/>
  <c r="Q23" i="30"/>
  <c r="V16" i="20" s="1"/>
  <c r="Q25" i="30"/>
  <c r="V32" i="20" s="1"/>
  <c r="Q27" i="30"/>
  <c r="V48" i="20" s="1"/>
  <c r="N22" i="30"/>
  <c r="T23"/>
  <c r="V19" i="20" s="1"/>
  <c r="R26" i="30"/>
  <c r="V41" i="20" s="1"/>
  <c r="N27" i="30"/>
  <c r="V45" i="20" s="1"/>
  <c r="S23" i="30"/>
  <c r="V18" i="20" s="1"/>
  <c r="M23" i="30"/>
  <c r="V12" i="20" s="1"/>
  <c r="M24" i="30"/>
  <c r="V20" i="20" s="1"/>
  <c r="M25" i="30"/>
  <c r="V28" i="20" s="1"/>
  <c r="M26" i="30"/>
  <c r="V36" i="20" s="1"/>
  <c r="M27" i="30"/>
  <c r="V44" i="20" s="1"/>
  <c r="R22" i="30"/>
  <c r="P23"/>
  <c r="V15" i="20" s="1"/>
  <c r="R24" i="30"/>
  <c r="V25" i="20" s="1"/>
  <c r="T25" i="30"/>
  <c r="V35" i="20" s="1"/>
  <c r="P27" i="30"/>
  <c r="V47" i="20" s="1"/>
  <c r="S22" i="30"/>
  <c r="V10" i="20" s="1"/>
  <c r="N23" i="30"/>
  <c r="V13" i="20" s="1"/>
  <c r="O23" i="30"/>
  <c r="V14" i="20" s="1"/>
  <c r="O24" i="30"/>
  <c r="V22" i="20" s="1"/>
  <c r="O25" i="30"/>
  <c r="V30" i="20" s="1"/>
  <c r="O26" i="30"/>
  <c r="V38" i="20" s="1"/>
  <c r="O27" i="30"/>
  <c r="V46" i="20" s="1"/>
  <c r="P22" i="30"/>
  <c r="V7" i="20" s="1"/>
  <c r="R23" i="30"/>
  <c r="V17" i="20" s="1"/>
  <c r="T24" i="30"/>
  <c r="V27" i="20" s="1"/>
  <c r="P26" i="30"/>
  <c r="V39" i="20" s="1"/>
  <c r="R27" i="30"/>
  <c r="V49" i="20" s="1"/>
  <c r="N24" i="30"/>
  <c r="V21" i="20" s="1"/>
  <c r="N25" i="30"/>
  <c r="V29" i="20" s="1"/>
  <c r="P25" i="30"/>
  <c r="V31" i="20" s="1"/>
  <c r="T27" i="30"/>
  <c r="V51" i="20" s="1"/>
  <c r="Q22" i="30"/>
  <c r="V8" i="20" s="1"/>
  <c r="S24" i="30"/>
  <c r="V26" i="20" s="1"/>
  <c r="S25" i="30"/>
  <c r="V34" i="20" s="1"/>
  <c r="S26" i="30"/>
  <c r="V42" i="20" s="1"/>
  <c r="S27" i="30"/>
  <c r="V50" i="20" s="1"/>
  <c r="T22" i="30"/>
  <c r="V11" i="20" s="1"/>
  <c r="P24" i="30"/>
  <c r="V23" i="20" s="1"/>
  <c r="R25" i="30"/>
  <c r="V33" i="20" s="1"/>
  <c r="T26" i="30"/>
  <c r="V43" i="20" s="1"/>
  <c r="O22" i="30"/>
  <c r="V6" i="20" s="1"/>
  <c r="N26" i="30"/>
  <c r="V37" i="20" s="1"/>
  <c r="M22" i="30"/>
  <c r="V4" i="20" s="1"/>
  <c r="O22" i="26"/>
  <c r="S23"/>
  <c r="T22"/>
  <c r="T23"/>
  <c r="T24"/>
  <c r="P25"/>
  <c r="T25"/>
  <c r="P26"/>
  <c r="T26"/>
  <c r="P27"/>
  <c r="T27"/>
  <c r="O23"/>
  <c r="P22"/>
  <c r="P23"/>
  <c r="P24"/>
  <c r="M22"/>
  <c r="S22"/>
  <c r="O24"/>
  <c r="S24"/>
  <c r="O25"/>
  <c r="S25"/>
  <c r="O26"/>
  <c r="S26"/>
  <c r="O27"/>
  <c r="Q22"/>
  <c r="M23"/>
  <c r="Q23"/>
  <c r="M24"/>
  <c r="Q24"/>
  <c r="M25"/>
  <c r="Q25"/>
  <c r="M26"/>
  <c r="Q26"/>
  <c r="M27"/>
  <c r="Q27"/>
  <c r="R22"/>
  <c r="N23"/>
  <c r="R23"/>
  <c r="N24"/>
  <c r="R24"/>
  <c r="N25"/>
  <c r="R25"/>
  <c r="N26"/>
  <c r="R26"/>
  <c r="N27"/>
  <c r="R27"/>
  <c r="S27"/>
  <c r="V9" i="20"/>
  <c r="V24"/>
  <c r="V5"/>
  <c r="C12" i="26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T17"/>
  <c r="S17"/>
  <c r="R17"/>
  <c r="Q17"/>
  <c r="P17"/>
  <c r="O17"/>
  <c r="N17"/>
  <c r="M17"/>
  <c r="M12"/>
  <c r="K36" i="20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4"/>
  <c r="A1" i="29" l="1"/>
  <c r="M1"/>
  <c r="B2"/>
  <c r="M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13" i="24" l="1"/>
  <c r="C12" i="22" l="1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G25"/>
  <c r="C26"/>
  <c r="D26"/>
  <c r="E26"/>
  <c r="F26"/>
  <c r="G26"/>
  <c r="C27"/>
  <c r="D27"/>
  <c r="E27"/>
  <c r="F27"/>
  <c r="G27"/>
  <c r="C18" i="20" l="1"/>
  <c r="N12" i="26"/>
  <c r="O12"/>
  <c r="P12"/>
  <c r="Q12"/>
  <c r="R12"/>
  <c r="S12"/>
  <c r="T12"/>
  <c r="M13"/>
  <c r="N13"/>
  <c r="O13"/>
  <c r="P13"/>
  <c r="Q13"/>
  <c r="R13"/>
  <c r="S13"/>
  <c r="T13"/>
  <c r="M14"/>
  <c r="N14"/>
  <c r="O14"/>
  <c r="P14"/>
  <c r="Q14"/>
  <c r="R14"/>
  <c r="S14"/>
  <c r="T14"/>
  <c r="M15"/>
  <c r="N15"/>
  <c r="O15"/>
  <c r="P15"/>
  <c r="Q15"/>
  <c r="R15"/>
  <c r="S15"/>
  <c r="T15"/>
  <c r="M16"/>
  <c r="N16"/>
  <c r="O16"/>
  <c r="P16"/>
  <c r="Q16"/>
  <c r="R16"/>
  <c r="S16"/>
  <c r="T16"/>
  <c r="B18" i="29" l="1"/>
  <c r="X18" i="20"/>
  <c r="B10"/>
  <c r="B9"/>
  <c r="C10"/>
  <c r="C9"/>
  <c r="B19"/>
  <c r="W19" s="1"/>
  <c r="C19"/>
  <c r="X19" s="1"/>
  <c r="B27"/>
  <c r="W27" s="1"/>
  <c r="C27"/>
  <c r="X27" s="1"/>
  <c r="B35"/>
  <c r="W35" s="1"/>
  <c r="C35"/>
  <c r="X35" s="1"/>
  <c r="B43"/>
  <c r="W43" s="1"/>
  <c r="C43"/>
  <c r="X43" s="1"/>
  <c r="B51"/>
  <c r="W51" s="1"/>
  <c r="C51"/>
  <c r="X51" s="1"/>
  <c r="C11"/>
  <c r="B11"/>
  <c r="B18"/>
  <c r="W18" s="1"/>
  <c r="N18"/>
  <c r="M18" i="29" s="1"/>
  <c r="B26" i="20"/>
  <c r="W26" s="1"/>
  <c r="C26"/>
  <c r="X26" s="1"/>
  <c r="B34"/>
  <c r="W34" s="1"/>
  <c r="C34"/>
  <c r="X34" s="1"/>
  <c r="B42"/>
  <c r="W42" s="1"/>
  <c r="C42"/>
  <c r="X42" s="1"/>
  <c r="B50"/>
  <c r="W50" s="1"/>
  <c r="C50"/>
  <c r="X50" s="1"/>
  <c r="B17"/>
  <c r="W17" s="1"/>
  <c r="C17"/>
  <c r="X17" s="1"/>
  <c r="B25"/>
  <c r="W25" s="1"/>
  <c r="C25"/>
  <c r="X25" s="1"/>
  <c r="B33"/>
  <c r="W33" s="1"/>
  <c r="C33"/>
  <c r="X33" s="1"/>
  <c r="B41"/>
  <c r="W41" s="1"/>
  <c r="C41"/>
  <c r="X41" s="1"/>
  <c r="B49"/>
  <c r="W49" s="1"/>
  <c r="C49"/>
  <c r="X49" s="1"/>
  <c r="C16"/>
  <c r="X16" s="1"/>
  <c r="C24"/>
  <c r="X24" s="1"/>
  <c r="C32"/>
  <c r="X32" s="1"/>
  <c r="C40"/>
  <c r="X40" s="1"/>
  <c r="C48"/>
  <c r="X48" s="1"/>
  <c r="C8"/>
  <c r="B16"/>
  <c r="B24"/>
  <c r="B32"/>
  <c r="B40"/>
  <c r="B48"/>
  <c r="B8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/>
  <c r="T4" i="29" s="1"/>
  <c r="N40" i="20"/>
  <c r="M40" i="29" s="1"/>
  <c r="B40"/>
  <c r="N24" i="20"/>
  <c r="M24" i="29" s="1"/>
  <c r="B24"/>
  <c r="N49" i="20"/>
  <c r="M49" i="29" s="1"/>
  <c r="B49"/>
  <c r="N41" i="20"/>
  <c r="M41" i="29" s="1"/>
  <c r="B41"/>
  <c r="N33" i="20"/>
  <c r="M33" i="29" s="1"/>
  <c r="B33"/>
  <c r="N25" i="20"/>
  <c r="M25" i="29" s="1"/>
  <c r="B25"/>
  <c r="N17" i="20"/>
  <c r="M17" i="29" s="1"/>
  <c r="B17"/>
  <c r="N50" i="20"/>
  <c r="M50" i="29" s="1"/>
  <c r="B50"/>
  <c r="N42" i="20"/>
  <c r="M42" i="29" s="1"/>
  <c r="B42"/>
  <c r="N34" i="20"/>
  <c r="M34" i="29" s="1"/>
  <c r="B34"/>
  <c r="N26" i="20"/>
  <c r="M26" i="29" s="1"/>
  <c r="B26"/>
  <c r="N51" i="20"/>
  <c r="M51" i="29" s="1"/>
  <c r="B51"/>
  <c r="N43" i="20"/>
  <c r="M43" i="29" s="1"/>
  <c r="B43"/>
  <c r="N35" i="20"/>
  <c r="M35" i="29" s="1"/>
  <c r="B35"/>
  <c r="N27" i="20"/>
  <c r="M27" i="29" s="1"/>
  <c r="B27"/>
  <c r="N19" i="20"/>
  <c r="M19" i="29" s="1"/>
  <c r="B19"/>
  <c r="N48" i="20"/>
  <c r="M48" i="29" s="1"/>
  <c r="B48"/>
  <c r="N32" i="20"/>
  <c r="M32" i="29" s="1"/>
  <c r="B32"/>
  <c r="N16" i="20"/>
  <c r="M16" i="29" s="1"/>
  <c r="B16"/>
  <c r="M49" i="20"/>
  <c r="L49" i="29" s="1"/>
  <c r="A49"/>
  <c r="M41" i="20"/>
  <c r="L41" i="29" s="1"/>
  <c r="A41"/>
  <c r="M33" i="20"/>
  <c r="L33" i="29" s="1"/>
  <c r="A33"/>
  <c r="M25" i="20"/>
  <c r="L25" i="29" s="1"/>
  <c r="A25"/>
  <c r="M17" i="20"/>
  <c r="L17" i="29" s="1"/>
  <c r="A17"/>
  <c r="M50" i="20"/>
  <c r="L50" i="29" s="1"/>
  <c r="A50"/>
  <c r="M42" i="20"/>
  <c r="L42" i="29" s="1"/>
  <c r="A42"/>
  <c r="M34" i="20"/>
  <c r="L34" i="29" s="1"/>
  <c r="A34"/>
  <c r="M26" i="20"/>
  <c r="L26" i="29" s="1"/>
  <c r="A26"/>
  <c r="M18" i="20"/>
  <c r="L18" i="29" s="1"/>
  <c r="A18"/>
  <c r="M51" i="20"/>
  <c r="L51" i="29" s="1"/>
  <c r="A51"/>
  <c r="M43" i="20"/>
  <c r="L43" i="29" s="1"/>
  <c r="A43"/>
  <c r="M35" i="20"/>
  <c r="L35" i="29" s="1"/>
  <c r="A35"/>
  <c r="M27" i="20"/>
  <c r="L27" i="29" s="1"/>
  <c r="A27"/>
  <c r="M19" i="20"/>
  <c r="L19" i="29" s="1"/>
  <c r="A1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s="1"/>
  <c r="L15" i="29" s="1"/>
  <c r="C15" i="20"/>
  <c r="N15" s="1"/>
  <c r="M15" i="29" s="1"/>
  <c r="B23" i="20"/>
  <c r="M23" s="1"/>
  <c r="L23" i="29" s="1"/>
  <c r="C23" i="20"/>
  <c r="X23" s="1"/>
  <c r="B31"/>
  <c r="W31" s="1"/>
  <c r="C31"/>
  <c r="N31" s="1"/>
  <c r="M31" i="29" s="1"/>
  <c r="B39" i="20"/>
  <c r="W39" s="1"/>
  <c r="C39"/>
  <c r="X39" s="1"/>
  <c r="B47"/>
  <c r="M47" s="1"/>
  <c r="L47" i="29" s="1"/>
  <c r="C47" i="20"/>
  <c r="N47" s="1"/>
  <c r="M47" i="29" s="1"/>
  <c r="C7" i="20"/>
  <c r="X7" s="1"/>
  <c r="B7"/>
  <c r="W7" s="1"/>
  <c r="B14"/>
  <c r="W14" s="1"/>
  <c r="C14"/>
  <c r="X14" s="1"/>
  <c r="B22"/>
  <c r="W22" s="1"/>
  <c r="C22"/>
  <c r="X22" s="1"/>
  <c r="B30"/>
  <c r="W30" s="1"/>
  <c r="C30"/>
  <c r="X30" s="1"/>
  <c r="B38"/>
  <c r="W38" s="1"/>
  <c r="C38"/>
  <c r="X38" s="1"/>
  <c r="B46"/>
  <c r="W46" s="1"/>
  <c r="C46"/>
  <c r="X46" s="1"/>
  <c r="C6"/>
  <c r="X6" s="1"/>
  <c r="B6"/>
  <c r="W6" s="1"/>
  <c r="M8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s="1"/>
  <c r="C13"/>
  <c r="X13" s="1"/>
  <c r="B21"/>
  <c r="W21" s="1"/>
  <c r="C21"/>
  <c r="X21" s="1"/>
  <c r="B29"/>
  <c r="W29" s="1"/>
  <c r="C29"/>
  <c r="X29" s="1"/>
  <c r="B37"/>
  <c r="W37" s="1"/>
  <c r="C37"/>
  <c r="X37" s="1"/>
  <c r="B45"/>
  <c r="W45" s="1"/>
  <c r="C45"/>
  <c r="X45" s="1"/>
  <c r="C5"/>
  <c r="X5" s="1"/>
  <c r="B5"/>
  <c r="W5" s="1"/>
  <c r="B12"/>
  <c r="W12" s="1"/>
  <c r="B20"/>
  <c r="W20" s="1"/>
  <c r="B28"/>
  <c r="W28" s="1"/>
  <c r="C28"/>
  <c r="B36"/>
  <c r="W36" s="1"/>
  <c r="B44"/>
  <c r="W44" s="1"/>
  <c r="X44"/>
  <c r="B4"/>
  <c r="W4" s="1"/>
  <c r="T27" i="25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N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4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27" i="23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G7" i="20" s="1"/>
  <c r="E22" i="23"/>
  <c r="D22"/>
  <c r="C22"/>
  <c r="T17"/>
  <c r="S17"/>
  <c r="R17"/>
  <c r="Q17"/>
  <c r="P17"/>
  <c r="O17"/>
  <c r="N17"/>
  <c r="M17"/>
  <c r="J17"/>
  <c r="I17"/>
  <c r="H17"/>
  <c r="G17"/>
  <c r="F17"/>
  <c r="E17"/>
  <c r="D17"/>
  <c r="C17"/>
  <c r="T16"/>
  <c r="S16"/>
  <c r="R16"/>
  <c r="Q16"/>
  <c r="P16"/>
  <c r="O16"/>
  <c r="N16"/>
  <c r="M16"/>
  <c r="J16"/>
  <c r="I16"/>
  <c r="H16"/>
  <c r="G16"/>
  <c r="F16"/>
  <c r="E16"/>
  <c r="D16"/>
  <c r="C16"/>
  <c r="T15"/>
  <c r="S15"/>
  <c r="R15"/>
  <c r="Q15"/>
  <c r="P15"/>
  <c r="O15"/>
  <c r="N15"/>
  <c r="M15"/>
  <c r="J15"/>
  <c r="I15"/>
  <c r="H15"/>
  <c r="G15"/>
  <c r="F15"/>
  <c r="E15"/>
  <c r="D15"/>
  <c r="C15"/>
  <c r="T14"/>
  <c r="S14"/>
  <c r="R14"/>
  <c r="Q14"/>
  <c r="P14"/>
  <c r="O14"/>
  <c r="N14"/>
  <c r="M14"/>
  <c r="J14"/>
  <c r="I14"/>
  <c r="H14"/>
  <c r="G14"/>
  <c r="F14"/>
  <c r="E14"/>
  <c r="D14"/>
  <c r="C14"/>
  <c r="T13"/>
  <c r="S13"/>
  <c r="R13"/>
  <c r="Q13"/>
  <c r="P13"/>
  <c r="O13"/>
  <c r="N13"/>
  <c r="M13"/>
  <c r="J13"/>
  <c r="I13"/>
  <c r="H13"/>
  <c r="G13"/>
  <c r="F13"/>
  <c r="E13"/>
  <c r="D13"/>
  <c r="C13"/>
  <c r="T12"/>
  <c r="S12"/>
  <c r="R12"/>
  <c r="Q12"/>
  <c r="P12"/>
  <c r="O12"/>
  <c r="N12"/>
  <c r="M12"/>
  <c r="J12"/>
  <c r="I12"/>
  <c r="H12"/>
  <c r="G12"/>
  <c r="F12"/>
  <c r="E12"/>
  <c r="D12"/>
  <c r="C12"/>
  <c r="T12" i="22"/>
  <c r="T27"/>
  <c r="S27"/>
  <c r="R27"/>
  <c r="Q27"/>
  <c r="P27"/>
  <c r="O27"/>
  <c r="N27"/>
  <c r="M27"/>
  <c r="J27"/>
  <c r="I27"/>
  <c r="H27"/>
  <c r="T26"/>
  <c r="S26"/>
  <c r="R26"/>
  <c r="Q26"/>
  <c r="P26"/>
  <c r="O26"/>
  <c r="N26"/>
  <c r="M26"/>
  <c r="J26"/>
  <c r="I26"/>
  <c r="H26"/>
  <c r="T25"/>
  <c r="S25"/>
  <c r="R25"/>
  <c r="Q25"/>
  <c r="P25"/>
  <c r="O25"/>
  <c r="N25"/>
  <c r="M25"/>
  <c r="J25"/>
  <c r="I25"/>
  <c r="H25"/>
  <c r="T24"/>
  <c r="S24"/>
  <c r="R24"/>
  <c r="Q24"/>
  <c r="P24"/>
  <c r="O24"/>
  <c r="N24"/>
  <c r="M24"/>
  <c r="J24"/>
  <c r="I24"/>
  <c r="H24"/>
  <c r="T23"/>
  <c r="S23"/>
  <c r="R23"/>
  <c r="Q23"/>
  <c r="P23"/>
  <c r="O23"/>
  <c r="N23"/>
  <c r="M23"/>
  <c r="J23"/>
  <c r="I23"/>
  <c r="H23"/>
  <c r="T22"/>
  <c r="S22"/>
  <c r="R22"/>
  <c r="Q22"/>
  <c r="P22"/>
  <c r="O22"/>
  <c r="N22"/>
  <c r="M22"/>
  <c r="J22"/>
  <c r="I22"/>
  <c r="H22"/>
  <c r="T17"/>
  <c r="S17"/>
  <c r="R17"/>
  <c r="Q17"/>
  <c r="P17"/>
  <c r="O17"/>
  <c r="N17"/>
  <c r="M17"/>
  <c r="J17"/>
  <c r="I17"/>
  <c r="H17"/>
  <c r="T16"/>
  <c r="S16"/>
  <c r="R16"/>
  <c r="Q16"/>
  <c r="P16"/>
  <c r="O16"/>
  <c r="N16"/>
  <c r="M16"/>
  <c r="J16"/>
  <c r="I16"/>
  <c r="H16"/>
  <c r="T15"/>
  <c r="S15"/>
  <c r="R15"/>
  <c r="Q15"/>
  <c r="P15"/>
  <c r="O15"/>
  <c r="N15"/>
  <c r="M15"/>
  <c r="J15"/>
  <c r="I15"/>
  <c r="H15"/>
  <c r="T14"/>
  <c r="S14"/>
  <c r="R14"/>
  <c r="Q14"/>
  <c r="P14"/>
  <c r="O14"/>
  <c r="N14"/>
  <c r="M14"/>
  <c r="J14"/>
  <c r="I14"/>
  <c r="H14"/>
  <c r="T13"/>
  <c r="S13"/>
  <c r="R13"/>
  <c r="Q13"/>
  <c r="P13"/>
  <c r="O13"/>
  <c r="N13"/>
  <c r="M13"/>
  <c r="J13"/>
  <c r="I13"/>
  <c r="H13"/>
  <c r="S12"/>
  <c r="R12"/>
  <c r="Q12"/>
  <c r="P12"/>
  <c r="O12"/>
  <c r="N12"/>
  <c r="M12"/>
  <c r="J12"/>
  <c r="I12"/>
  <c r="H1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/>
  <c r="X47" i="20"/>
  <c r="B31" i="29"/>
  <c r="X31" i="20"/>
  <c r="N20"/>
  <c r="M20" i="29" s="1"/>
  <c r="X20" i="20"/>
  <c r="B20" i="29"/>
  <c r="B15"/>
  <c r="X15" i="20"/>
  <c r="A47" i="29"/>
  <c r="W47" i="20"/>
  <c r="A23" i="29"/>
  <c r="W23" i="20"/>
  <c r="A15" i="29"/>
  <c r="W15" i="20"/>
  <c r="N44"/>
  <c r="M44" i="29" s="1"/>
  <c r="B44"/>
  <c r="N45" i="20"/>
  <c r="M45" i="29" s="1"/>
  <c r="B45"/>
  <c r="N37" i="20"/>
  <c r="M37" i="29" s="1"/>
  <c r="B37"/>
  <c r="N29" i="20"/>
  <c r="M29" i="29" s="1"/>
  <c r="B29"/>
  <c r="N21" i="20"/>
  <c r="M21" i="29" s="1"/>
  <c r="B21"/>
  <c r="N13" i="20"/>
  <c r="M13" i="29" s="1"/>
  <c r="B13"/>
  <c r="N6" i="20"/>
  <c r="M6" i="29" s="1"/>
  <c r="B6"/>
  <c r="N7" i="20"/>
  <c r="M7" i="29" s="1"/>
  <c r="B7"/>
  <c r="N5" i="20"/>
  <c r="M5" i="29" s="1"/>
  <c r="B5"/>
  <c r="N46" i="20"/>
  <c r="M46" i="29" s="1"/>
  <c r="B46"/>
  <c r="N38" i="20"/>
  <c r="M38" i="29" s="1"/>
  <c r="B38"/>
  <c r="N30" i="20"/>
  <c r="M30" i="29" s="1"/>
  <c r="B30"/>
  <c r="N22" i="20"/>
  <c r="M22" i="29" s="1"/>
  <c r="B22"/>
  <c r="N14" i="20"/>
  <c r="M14" i="29" s="1"/>
  <c r="B14"/>
  <c r="N39" i="20"/>
  <c r="M39" i="29" s="1"/>
  <c r="B39"/>
  <c r="N23" i="20"/>
  <c r="M23" i="29" s="1"/>
  <c r="B23"/>
  <c r="M4" i="20"/>
  <c r="L4" i="29" s="1"/>
  <c r="A4"/>
  <c r="M5" i="20"/>
  <c r="L5" i="29" s="1"/>
  <c r="A5"/>
  <c r="M46" i="20"/>
  <c r="L46" i="29" s="1"/>
  <c r="A46"/>
  <c r="M38" i="20"/>
  <c r="L38" i="29" s="1"/>
  <c r="A38"/>
  <c r="M30" i="20"/>
  <c r="L30" i="29" s="1"/>
  <c r="A30"/>
  <c r="M22" i="20"/>
  <c r="L22" i="29" s="1"/>
  <c r="A22"/>
  <c r="M14" i="20"/>
  <c r="L14" i="29" s="1"/>
  <c r="A14"/>
  <c r="M39" i="20"/>
  <c r="L39" i="29" s="1"/>
  <c r="A39"/>
  <c r="M31" i="20"/>
  <c r="L31" i="29" s="1"/>
  <c r="A31"/>
  <c r="M44" i="20"/>
  <c r="L44" i="29" s="1"/>
  <c r="A44"/>
  <c r="M36" i="20"/>
  <c r="L36" i="29" s="1"/>
  <c r="A36"/>
  <c r="M28" i="20"/>
  <c r="L28" i="29" s="1"/>
  <c r="A28"/>
  <c r="M20" i="20"/>
  <c r="L20" i="29" s="1"/>
  <c r="A20"/>
  <c r="M12" i="20"/>
  <c r="L12" i="29" s="1"/>
  <c r="A12"/>
  <c r="M45" i="20"/>
  <c r="L45" i="29" s="1"/>
  <c r="A45"/>
  <c r="M37" i="20"/>
  <c r="L37" i="29" s="1"/>
  <c r="A37"/>
  <c r="M29" i="20"/>
  <c r="L29" i="29" s="1"/>
  <c r="A29"/>
  <c r="M21" i="20"/>
  <c r="L21" i="29" s="1"/>
  <c r="A21"/>
  <c r="M13" i="20"/>
  <c r="L13" i="29" s="1"/>
  <c r="A13"/>
  <c r="M6" i="20"/>
  <c r="L6" i="29" s="1"/>
  <c r="A6"/>
  <c r="M7" i="20"/>
  <c r="L7" i="29" s="1"/>
  <c r="A7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/>
  <c r="R27"/>
  <c r="Q27"/>
  <c r="P27"/>
  <c r="O27"/>
  <c r="N27"/>
  <c r="M27"/>
  <c r="J27"/>
  <c r="I27"/>
  <c r="H27"/>
  <c r="G27"/>
  <c r="F27"/>
  <c r="E27"/>
  <c r="D27"/>
  <c r="C27"/>
  <c r="T26"/>
  <c r="S26"/>
  <c r="R26"/>
  <c r="Q26"/>
  <c r="P26"/>
  <c r="O26"/>
  <c r="N26"/>
  <c r="M26"/>
  <c r="J26"/>
  <c r="I26"/>
  <c r="H26"/>
  <c r="G26"/>
  <c r="F26"/>
  <c r="E26"/>
  <c r="D26"/>
  <c r="C26"/>
  <c r="T25"/>
  <c r="S25"/>
  <c r="R25"/>
  <c r="Q25"/>
  <c r="P25"/>
  <c r="O25"/>
  <c r="N25"/>
  <c r="M25"/>
  <c r="J25"/>
  <c r="I25"/>
  <c r="H25"/>
  <c r="G25"/>
  <c r="F25"/>
  <c r="E25"/>
  <c r="D25"/>
  <c r="C25"/>
  <c r="T24"/>
  <c r="S24"/>
  <c r="R24"/>
  <c r="Q24"/>
  <c r="P24"/>
  <c r="O24"/>
  <c r="N24"/>
  <c r="M24"/>
  <c r="J24"/>
  <c r="I24"/>
  <c r="H24"/>
  <c r="G24"/>
  <c r="F24"/>
  <c r="E24"/>
  <c r="D24"/>
  <c r="C24"/>
  <c r="T23"/>
  <c r="S23"/>
  <c r="R23"/>
  <c r="Q23"/>
  <c r="P23"/>
  <c r="O23"/>
  <c r="N23"/>
  <c r="M23"/>
  <c r="J23"/>
  <c r="I23"/>
  <c r="H23"/>
  <c r="G23"/>
  <c r="F23"/>
  <c r="E23"/>
  <c r="D23"/>
  <c r="C23"/>
  <c r="T22"/>
  <c r="S22"/>
  <c r="R22"/>
  <c r="Q22"/>
  <c r="P22"/>
  <c r="O22"/>
  <c r="N22"/>
  <c r="M22"/>
  <c r="J22"/>
  <c r="I22"/>
  <c r="H22"/>
  <c r="G22"/>
  <c r="F22"/>
  <c r="E22"/>
  <c r="D22"/>
  <c r="C22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<sst xmlns="http://schemas.openxmlformats.org/spreadsheetml/2006/main" count="694" uniqueCount="115">
  <si>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</si>
  <si>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</si>
  <si>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</si>
  <si>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</si>
  <si>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</si>
  <si>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</si>
  <si>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</si>
  <si>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</si>
  <si>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</si>
  <si>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</si>
  <si>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</si>
  <si>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</si>
  <si>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</si>
  <si>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</si>
  <si>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</si>
  <si>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</si>
  <si>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</si>
  <si>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</si>
  <si>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</si>
  <si>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</si>
  <si>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</si>
  <si>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</si>
  <si>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</si>
  <si>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</si>
  <si>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</si>
  <si>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</si>
  <si>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</si>
  <si>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</si>
  <si>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</si>
  <si>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</si>
  <si>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</si>
  <si>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</si>
  <si>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</si>
  <si>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</si>
  <si>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</si>
  <si>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</si>
  <si>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</si>
  <si>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</si>
  <si>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</si>
  <si>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</si>
  <si>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</si>
  <si>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</si>
  <si>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</si>
  <si>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</si>
  <si>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</si>
  <si>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</si>
  <si>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</si>
  <si>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</si>
  <si>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</si>
  <si>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</si>
  <si>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</si>
  <si>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</si>
  <si>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</si>
  <si>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</si>
  <si>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</si>
  <si>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</si>
  <si>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</si>
  <si>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</si>
  <si>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</si>
  <si>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</si>
  <si>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</si>
  <si>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</si>
  <si>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</si>
  <si>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</si>
  <si>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</si>
  <si>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</si>
  <si>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</si>
  <si>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</si>
  <si>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</si>
  <si>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</si>
  <si>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</si>
  <si>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</si>
  <si>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</si>
  <si>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</si>
  <si>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</si>
  <si>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</si>
  <si>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</si>
  <si>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</si>
  <si>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</si>
  <si>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</si>
  <si>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</si>
  <si>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</si>
  <si>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</si>
  <si>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</si>
  <si>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</si>
  <si>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</si>
  <si>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</si>
  <si>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</si>
  <si>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</si>
  <si>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</si>
  <si>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</si>
  <si>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</si>
  <si>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</si>
  <si>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</si>
  <si>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</si>
  <si>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</si>
  <si>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</si>
  <si>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</si>
  <si>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1140-17</t>
  </si>
  <si>
    <t>1-Ethyl-3-methylimidazolium diethylphosphate</t>
  </si>
  <si>
    <t>Auramine O</t>
  </si>
  <si>
    <t>Carbamic acid, butyl-, 3-iodo-2-propynyl ester</t>
  </si>
  <si>
    <t>D-Glucitol</t>
  </si>
  <si>
    <t>Estradiol</t>
  </si>
  <si>
    <t>Hexachlorophene</t>
  </si>
  <si>
    <t>L:\Lab\NHEERL_MEA\PIP3 - Project\Data\NTP Compounds\20160907 Culture\ON_20160907_MW1140-17_05_00(000)_spike_counts_DARBr.csv</t>
  </si>
  <si>
    <t>L:\Lab\NHEERL_MEA\PIP3 - Project\Data\NTP Compounds\20160907 Culture\ON_20160907_MW1140-17_07_00(000)_spike_counts_DARBr.csv</t>
  </si>
  <si>
    <t>L:\Lab\NHEERL_MEA\PIP3 - Project\Data\NTP Compounds\20160907 Culture\ON_20160907_MW1140-17_09_00(000)_spike_counts_DARBr.csv</t>
  </si>
  <si>
    <t>L:\Lab\NHEERL_MEA\PIP3 - Project\Data\NTP Compounds\20160907 Culture\ON_20160907_MW1140-17_12_00(000)_spike_counts_DARBr.csv</t>
  </si>
  <si>
    <t>Test ID: 1525</t>
  </si>
  <si>
    <t>Date: 9/19/2016</t>
  </si>
  <si>
    <t>Time: 11:55:30 AM</t>
  </si>
  <si>
    <t>ID1: ON_20160907_MW1140-17_12_AB</t>
  </si>
  <si>
    <t>ID2: Plate 1 Gain 1380</t>
  </si>
  <si>
    <t>Summary of Results from 9/7/16 Ontogeny  MEA Plate 1140-17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</si>
</sst>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"/>
    <numFmt numFmtId="166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AW68"/>
  <sheetViews>
    <sheetView topLeftCell="A4" zoomScale="110" zoomScaleNormal="110" workbookViewId="0">
      <selection activeCell="C12" sqref="C12:C17"/>
    </sheetView>
  </sheetViews>
  <sheetFormatPr defaultRowHeight="1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>
      <c r="B2" s="28"/>
    </row>
    <row r="8" spans="2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1" t="s">
        <v>57</v>
      </c>
      <c r="C12" s="7" t="s">
        <v>99</v>
      </c>
      <c r="D12" s="7" t="s">
        <v>99</v>
      </c>
      <c r="E12" s="7" t="s">
        <v>99</v>
      </c>
      <c r="F12" s="7" t="s">
        <v>99</v>
      </c>
      <c r="G12" s="7" t="s">
        <v>99</v>
      </c>
      <c r="H12" s="7" t="s">
        <v>99</v>
      </c>
      <c r="I12" s="7" t="s">
        <v>99</v>
      </c>
      <c r="J12" s="7" t="s">
        <v>99</v>
      </c>
      <c r="K12" s="7"/>
      <c r="L12" s="1" t="s">
        <v>57</v>
      </c>
      <c r="M12" s="14">
        <v>20</v>
      </c>
      <c r="N12" s="14">
        <v>0</v>
      </c>
      <c r="O12" s="14">
        <v>0.03</v>
      </c>
      <c r="P12" s="14">
        <v>0.1</v>
      </c>
      <c r="Q12" s="14">
        <v>0.3</v>
      </c>
      <c r="R12" s="14">
        <v>1</v>
      </c>
      <c r="S12" s="14">
        <v>3</v>
      </c>
      <c r="T12" s="14"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>
      <c r="B13" s="1" t="s">
        <v>58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20</v>
      </c>
      <c r="N13" s="14">
        <v>0</v>
      </c>
      <c r="O13" s="14">
        <v>0.03</v>
      </c>
      <c r="P13" s="14">
        <v>0.1</v>
      </c>
      <c r="Q13" s="14">
        <v>0.3</v>
      </c>
      <c r="R13" s="14">
        <v>1</v>
      </c>
      <c r="S13" s="14">
        <v>3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20</v>
      </c>
      <c r="N14" s="14">
        <v>0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20</v>
      </c>
      <c r="N15" s="14">
        <v>0</v>
      </c>
      <c r="O15" s="14">
        <v>0.03</v>
      </c>
      <c r="P15" s="14">
        <v>0.1</v>
      </c>
      <c r="Q15" s="14">
        <v>0.3</v>
      </c>
      <c r="R15" s="14">
        <v>1</v>
      </c>
      <c r="S15" s="14">
        <v>3</v>
      </c>
      <c r="T15" s="14"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20</v>
      </c>
      <c r="N16" s="14">
        <v>0</v>
      </c>
      <c r="O16" s="14">
        <v>0.03</v>
      </c>
      <c r="P16" s="14">
        <v>0.1</v>
      </c>
      <c r="Q16" s="14">
        <v>0.3</v>
      </c>
      <c r="R16" s="14">
        <v>1</v>
      </c>
      <c r="S16" s="14">
        <v>3</v>
      </c>
      <c r="T16" s="14"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20</v>
      </c>
      <c r="N17" s="14">
        <v>0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 t="s">
        <v>87</v>
      </c>
      <c r="C29" s="2" t="s">
        <v>98</v>
      </c>
      <c r="D29" s="2"/>
      <c r="Z29" s="1"/>
      <c r="AA29" s="1"/>
    </row>
    <row r="30" spans="2:49">
      <c r="B30" s="1" t="s">
        <v>88</v>
      </c>
      <c r="C30" s="16">
        <v>42620</v>
      </c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>
      <c r="A1" t="str">
        <f>Summary!B1</f>
        <v>Summary of Results from 9/7/16 Ontogeny  MEA Plate 1140-17</v>
      </c>
      <c r="L1" s="12"/>
      <c r="M1">
        <f>Summary!N1</f>
        <v>0</v>
      </c>
    </row>
    <row r="2" spans="1:21">
      <c r="B2" t="str">
        <f>Summary!C2</f>
        <v>Active Electrodes</v>
      </c>
      <c r="L2" s="12"/>
      <c r="M2" t="str">
        <f>Summary!N2</f>
        <v>Mean Firing Rate</v>
      </c>
    </row>
    <row r="3" spans="1:21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>
      <c r="A4" s="9" t="str">
        <f>Summary!B4</f>
        <v>1-Ethyl-3-methylimidazolium diethylphosphate</v>
      </c>
      <c r="B4" s="21">
        <f>Summary!C4</f>
        <v>20</v>
      </c>
      <c r="C4" s="21">
        <f>Summary!D4</f>
        <v>0</v>
      </c>
      <c r="D4" s="21">
        <f>Summary!E4</f>
        <v>0</v>
      </c>
      <c r="E4" s="21">
        <f>Summary!F4</f>
        <v>4</v>
      </c>
      <c r="F4" s="21">
        <f>Summary!G4</f>
        <v>7</v>
      </c>
      <c r="G4" s="21">
        <f>Summary!H4</f>
        <v>12</v>
      </c>
      <c r="H4" s="21">
        <f>Summary!I4</f>
        <v>0</v>
      </c>
      <c r="I4" s="21" t="str">
        <f>Summary!J4</f>
        <v>1140-17</v>
      </c>
      <c r="J4" s="16">
        <f>Summary!K4</f>
        <v>42620</v>
      </c>
      <c r="K4" s="21">
        <f>Summary!L4</f>
        <v>12</v>
      </c>
      <c r="L4" s="22" t="str">
        <f>Summary!M4</f>
        <v>1-Ethyl-3-methylimidazolium diethylphosphate</v>
      </c>
      <c r="M4" s="21">
        <f>Summary!N4</f>
        <v>20</v>
      </c>
      <c r="N4" s="2">
        <f>Summary!O4</f>
        <v>0</v>
      </c>
      <c r="O4" s="2">
        <f>Summary!P4</f>
        <v>0</v>
      </c>
      <c r="P4" s="2">
        <f>Summary!Q4</f>
        <v>11.887</v>
      </c>
      <c r="Q4" s="2">
        <f>Summary!R4</f>
        <v>105.505</v>
      </c>
      <c r="R4" s="2">
        <f>Summary!S4</f>
        <v>92.210999999999999</v>
      </c>
      <c r="S4" s="2">
        <f>Summary!T4</f>
        <v>0</v>
      </c>
      <c r="T4" s="18">
        <f>Summary!U4</f>
        <v>0.85504216082813467</v>
      </c>
      <c r="U4" s="21"/>
    </row>
    <row r="5" spans="1:21">
      <c r="A5" s="9" t="str">
        <f>Summary!B5</f>
        <v>1-Ethyl-3-methylimidazolium diethylphosphate</v>
      </c>
      <c r="B5" s="15">
        <f>Summary!C5</f>
        <v>0</v>
      </c>
      <c r="C5" s="21">
        <f>Summary!D5</f>
        <v>0</v>
      </c>
      <c r="D5" s="21">
        <f>Summary!E5</f>
        <v>0</v>
      </c>
      <c r="E5" s="21">
        <f>Summary!F5</f>
        <v>1</v>
      </c>
      <c r="F5" s="21">
        <f>Summary!G5</f>
        <v>4</v>
      </c>
      <c r="G5" s="21">
        <f>Summary!H5</f>
        <v>12</v>
      </c>
      <c r="H5" s="21">
        <f>Summary!I5</f>
        <v>0</v>
      </c>
      <c r="I5" s="21" t="str">
        <f>Summary!J5</f>
        <v>1140-17</v>
      </c>
      <c r="J5" s="16">
        <f>Summary!K5</f>
        <v>42620</v>
      </c>
      <c r="K5" s="21">
        <f>Summary!L5</f>
        <v>12</v>
      </c>
      <c r="L5" s="22" t="str">
        <f>Summary!M5</f>
        <v>1-Ethyl-3-methylimidazolium diethylphosphate</v>
      </c>
      <c r="M5" s="21">
        <f>Summary!N5</f>
        <v>0</v>
      </c>
      <c r="N5" s="2">
        <f>Summary!O5</f>
        <v>0</v>
      </c>
      <c r="O5" s="2">
        <f>Summary!P5</f>
        <v>0</v>
      </c>
      <c r="P5" s="2">
        <f>Summary!Q5</f>
        <v>5.66</v>
      </c>
      <c r="Q5" s="2">
        <f>Summary!R5</f>
        <v>84.733000000000004</v>
      </c>
      <c r="R5" s="2">
        <f>Summary!S5</f>
        <v>42.088999999999999</v>
      </c>
      <c r="S5" s="2">
        <f>Summary!T5</f>
        <v>0</v>
      </c>
      <c r="T5" s="18">
        <f>Summary!U5</f>
        <v>0.93165147048742036</v>
      </c>
      <c r="U5" s="21"/>
    </row>
    <row r="6" spans="1:21">
      <c r="A6" s="9" t="str">
        <f>Summary!B6</f>
        <v>1-Ethyl-3-methylimidazolium diethylphosphate</v>
      </c>
      <c r="B6" s="15">
        <f>Summary!C6</f>
        <v>0.03</v>
      </c>
      <c r="C6" s="21">
        <f>Summary!D6</f>
        <v>0</v>
      </c>
      <c r="D6" s="21">
        <f>Summary!E6</f>
        <v>1</v>
      </c>
      <c r="E6" s="21">
        <f>Summary!F6</f>
        <v>3</v>
      </c>
      <c r="F6" s="21">
        <f>Summary!G6</f>
        <v>8</v>
      </c>
      <c r="G6" s="21">
        <f>Summary!H6</f>
        <v>12</v>
      </c>
      <c r="H6" s="21">
        <f>Summary!I6</f>
        <v>0</v>
      </c>
      <c r="I6" s="21" t="str">
        <f>Summary!J6</f>
        <v>1140-17</v>
      </c>
      <c r="J6" s="16">
        <f>Summary!K6</f>
        <v>42620</v>
      </c>
      <c r="K6" s="21">
        <f>Summary!L6</f>
        <v>12</v>
      </c>
      <c r="L6" s="22" t="str">
        <f>Summary!M6</f>
        <v>1-Ethyl-3-methylimidazolium diethylphosphate</v>
      </c>
      <c r="M6" s="21">
        <f>Summary!N6</f>
        <v>0.03</v>
      </c>
      <c r="N6" s="2">
        <f>Summary!O6</f>
        <v>0</v>
      </c>
      <c r="O6" s="2">
        <f>Summary!P6</f>
        <v>16.448</v>
      </c>
      <c r="P6" s="2">
        <f>Summary!Q6</f>
        <v>18.667999999999999</v>
      </c>
      <c r="Q6" s="2">
        <f>Summary!R6</f>
        <v>33.433</v>
      </c>
      <c r="R6" s="2">
        <f>Summary!S6</f>
        <v>28.155999999999999</v>
      </c>
      <c r="S6" s="2">
        <f>Summary!T6</f>
        <v>0</v>
      </c>
      <c r="T6" s="18">
        <f>Summary!U6</f>
        <v>0.94954411462260924</v>
      </c>
      <c r="U6" s="21"/>
    </row>
    <row r="7" spans="1:21">
      <c r="A7" s="9" t="str">
        <f>Summary!B7</f>
        <v>1-Ethyl-3-methylimidazolium diethylphosphate</v>
      </c>
      <c r="B7" s="15">
        <f>Summary!C7</f>
        <v>0.1</v>
      </c>
      <c r="C7" s="21">
        <f>Summary!D7</f>
        <v>0</v>
      </c>
      <c r="D7" s="21">
        <f>Summary!E7</f>
        <v>1</v>
      </c>
      <c r="E7" s="21">
        <f>Summary!F7</f>
        <v>1</v>
      </c>
      <c r="F7" s="21">
        <f>Summary!G7</f>
        <v>8</v>
      </c>
      <c r="G7" s="21">
        <f>Summary!H7</f>
        <v>14</v>
      </c>
      <c r="H7" s="21">
        <f>Summary!I7</f>
        <v>0</v>
      </c>
      <c r="I7" s="21" t="str">
        <f>Summary!J7</f>
        <v>1140-17</v>
      </c>
      <c r="J7" s="16">
        <f>Summary!K7</f>
        <v>42620</v>
      </c>
      <c r="K7" s="21">
        <f>Summary!L7</f>
        <v>12</v>
      </c>
      <c r="L7" s="22" t="str">
        <f>Summary!M7</f>
        <v>1-Ethyl-3-methylimidazolium diethylphosphate</v>
      </c>
      <c r="M7" s="21">
        <f>Summary!N7</f>
        <v>0.1</v>
      </c>
      <c r="N7" s="2">
        <f>Summary!O7</f>
        <v>0</v>
      </c>
      <c r="O7" s="2">
        <f>Summary!P7</f>
        <v>13.785</v>
      </c>
      <c r="P7" s="2">
        <f>Summary!Q7</f>
        <v>19.911000000000001</v>
      </c>
      <c r="Q7" s="2">
        <f>Summary!R7</f>
        <v>47.966999999999999</v>
      </c>
      <c r="R7" s="2">
        <f>Summary!S7</f>
        <v>82.385999999999996</v>
      </c>
      <c r="S7" s="2">
        <f>Summary!T7</f>
        <v>0</v>
      </c>
      <c r="T7" s="18">
        <f>Summary!U7</f>
        <v>1.040344142044286</v>
      </c>
      <c r="U7" s="21"/>
    </row>
    <row r="8" spans="1:21">
      <c r="A8" s="9" t="str">
        <f>Summary!B8</f>
        <v>1-Ethyl-3-methylimidazolium diethylphosphate</v>
      </c>
      <c r="B8" s="15">
        <f>Summary!C8</f>
        <v>0.3</v>
      </c>
      <c r="C8" s="21">
        <f>Summary!D8</f>
        <v>0</v>
      </c>
      <c r="D8" s="21">
        <f>Summary!E8</f>
        <v>0</v>
      </c>
      <c r="E8" s="21">
        <f>Summary!F8</f>
        <v>0</v>
      </c>
      <c r="F8" s="21">
        <f>Summary!G8</f>
        <v>10</v>
      </c>
      <c r="G8" s="21">
        <f>Summary!H8</f>
        <v>11</v>
      </c>
      <c r="H8" s="21">
        <f>Summary!I8</f>
        <v>0</v>
      </c>
      <c r="I8" s="21" t="str">
        <f>Summary!J8</f>
        <v>1140-17</v>
      </c>
      <c r="J8" s="16">
        <f>Summary!K8</f>
        <v>42620</v>
      </c>
      <c r="K8" s="21">
        <f>Summary!L8</f>
        <v>12</v>
      </c>
      <c r="L8" s="22" t="str">
        <f>Summary!M8</f>
        <v>1-Ethyl-3-methylimidazolium diethylphosphate</v>
      </c>
      <c r="M8" s="21">
        <f>Summary!N8</f>
        <v>0.3</v>
      </c>
      <c r="N8" s="2">
        <f>Summary!O8</f>
        <v>0</v>
      </c>
      <c r="O8" s="2">
        <f>Summary!P8</f>
        <v>0</v>
      </c>
      <c r="P8" s="2">
        <f>Summary!Q8</f>
        <v>0</v>
      </c>
      <c r="Q8" s="2">
        <f>Summary!R8</f>
        <v>35.372999999999998</v>
      </c>
      <c r="R8" s="2">
        <f>Summary!S8</f>
        <v>91.491</v>
      </c>
      <c r="S8" s="2">
        <f>Summary!T8</f>
        <v>0</v>
      </c>
      <c r="T8" s="18">
        <f>Summary!U8</f>
        <v>0.94599643518201149</v>
      </c>
      <c r="U8" s="21"/>
    </row>
    <row r="9" spans="1:21">
      <c r="A9" s="9" t="str">
        <f>Summary!B9</f>
        <v>1-Ethyl-3-methylimidazolium diethylphosphate</v>
      </c>
      <c r="B9" s="15">
        <f>Summary!C9</f>
        <v>1</v>
      </c>
      <c r="C9" s="21">
        <f>Summary!D9</f>
        <v>0</v>
      </c>
      <c r="D9" s="21">
        <f>Summary!E9</f>
        <v>1</v>
      </c>
      <c r="E9" s="21">
        <f>Summary!F9</f>
        <v>1</v>
      </c>
      <c r="F9" s="21">
        <f>Summary!G9</f>
        <v>11</v>
      </c>
      <c r="G9" s="21">
        <f>Summary!H9</f>
        <v>12</v>
      </c>
      <c r="H9" s="21">
        <f>Summary!I9</f>
        <v>0</v>
      </c>
      <c r="I9" s="21" t="str">
        <f>Summary!J9</f>
        <v>1140-17</v>
      </c>
      <c r="J9" s="16">
        <f>Summary!K9</f>
        <v>42620</v>
      </c>
      <c r="K9" s="21">
        <f>Summary!L9</f>
        <v>12</v>
      </c>
      <c r="L9" s="22" t="str">
        <f>Summary!M9</f>
        <v>1-Ethyl-3-methylimidazolium diethylphosphate</v>
      </c>
      <c r="M9" s="21">
        <f>Summary!N9</f>
        <v>1</v>
      </c>
      <c r="N9" s="2">
        <f>Summary!O9</f>
        <v>0</v>
      </c>
      <c r="O9" s="2">
        <f>Summary!P9</f>
        <v>11.521000000000001</v>
      </c>
      <c r="P9" s="2">
        <f>Summary!Q9</f>
        <v>39.023000000000003</v>
      </c>
      <c r="Q9" s="2">
        <f>Summary!R9</f>
        <v>62.552</v>
      </c>
      <c r="R9" s="2">
        <f>Summary!S9</f>
        <v>64.644000000000005</v>
      </c>
      <c r="S9" s="2">
        <f>Summary!T9</f>
        <v>0</v>
      </c>
      <c r="T9" s="18">
        <f>Summary!U9</f>
        <v>0.95088092136834168</v>
      </c>
      <c r="U9" s="21"/>
    </row>
    <row r="10" spans="1:21">
      <c r="A10" s="9" t="str">
        <f>Summary!B10</f>
        <v>1-Ethyl-3-methylimidazolium diethylphosphate</v>
      </c>
      <c r="B10" s="15">
        <f>Summary!C10</f>
        <v>3</v>
      </c>
      <c r="C10" s="21">
        <f>Summary!D10</f>
        <v>0</v>
      </c>
      <c r="D10" s="21">
        <f>Summary!E10</f>
        <v>0</v>
      </c>
      <c r="E10" s="21">
        <f>Summary!F10</f>
        <v>2</v>
      </c>
      <c r="F10" s="21">
        <f>Summary!G10</f>
        <v>8</v>
      </c>
      <c r="G10" s="21">
        <f>Summary!H10</f>
        <v>13</v>
      </c>
      <c r="H10" s="21">
        <f>Summary!I10</f>
        <v>0</v>
      </c>
      <c r="I10" s="21" t="str">
        <f>Summary!J10</f>
        <v>1140-17</v>
      </c>
      <c r="J10" s="16">
        <f>Summary!K10</f>
        <v>42620</v>
      </c>
      <c r="K10" s="21">
        <f>Summary!L10</f>
        <v>12</v>
      </c>
      <c r="L10" s="22" t="str">
        <f>Summary!M10</f>
        <v>1-Ethyl-3-methylimidazolium diethylphosphate</v>
      </c>
      <c r="M10" s="21">
        <f>Summary!N10</f>
        <v>3</v>
      </c>
      <c r="N10" s="2">
        <f>Summary!O10</f>
        <v>0</v>
      </c>
      <c r="O10" s="2">
        <f>Summary!P10</f>
        <v>0</v>
      </c>
      <c r="P10" s="2">
        <f>Summary!Q10</f>
        <v>36.027000000000001</v>
      </c>
      <c r="Q10" s="2">
        <f>Summary!R10</f>
        <v>75.099999999999994</v>
      </c>
      <c r="R10" s="2">
        <f>Summary!S10</f>
        <v>93.091999999999999</v>
      </c>
      <c r="S10" s="2">
        <f>Summary!T10</f>
        <v>0</v>
      </c>
      <c r="T10" s="18">
        <f>Summary!U10</f>
        <v>0.92661273736889016</v>
      </c>
      <c r="U10" s="21"/>
    </row>
    <row r="11" spans="1:21">
      <c r="A11" s="9" t="str">
        <f>Summary!B11</f>
        <v>1-Ethyl-3-methylimidazolium diethylphosphate</v>
      </c>
      <c r="B11" s="21">
        <f>Summary!C11</f>
        <v>10</v>
      </c>
      <c r="C11" s="21">
        <f>Summary!D11</f>
        <v>0</v>
      </c>
      <c r="D11" s="21">
        <f>Summary!E11</f>
        <v>0</v>
      </c>
      <c r="E11" s="21">
        <f>Summary!F11</f>
        <v>0</v>
      </c>
      <c r="F11" s="21">
        <f>Summary!G11</f>
        <v>4</v>
      </c>
      <c r="G11" s="21">
        <f>Summary!H11</f>
        <v>11</v>
      </c>
      <c r="H11" s="21">
        <f>Summary!I11</f>
        <v>0</v>
      </c>
      <c r="I11" s="21" t="str">
        <f>Summary!J11</f>
        <v>1140-17</v>
      </c>
      <c r="J11" s="16">
        <f>Summary!K11</f>
        <v>42620</v>
      </c>
      <c r="K11" s="21">
        <f>Summary!L11</f>
        <v>12</v>
      </c>
      <c r="L11" s="22" t="str">
        <f>Summary!M11</f>
        <v>1-Ethyl-3-methylimidazolium diethylphosphate</v>
      </c>
      <c r="M11" s="21">
        <f>Summary!N11</f>
        <v>10</v>
      </c>
      <c r="N11" s="2">
        <f>Summary!O11</f>
        <v>0</v>
      </c>
      <c r="O11" s="2">
        <f>Summary!P11</f>
        <v>0</v>
      </c>
      <c r="P11" s="2">
        <f>Summary!Q11</f>
        <v>0</v>
      </c>
      <c r="Q11" s="2">
        <f>Summary!R11</f>
        <v>18.3</v>
      </c>
      <c r="R11" s="2">
        <f>Summary!S11</f>
        <v>58.758000000000003</v>
      </c>
      <c r="S11" s="2">
        <f>Summary!T11</f>
        <v>0</v>
      </c>
      <c r="T11" s="18">
        <f>Summary!U11</f>
        <v>0.88609720984438201</v>
      </c>
      <c r="U11" s="21"/>
    </row>
    <row r="12" spans="1:21">
      <c r="A12" s="9" t="str">
        <f>Summary!B12</f>
        <v>Auramine O</v>
      </c>
      <c r="B12" s="21">
        <f>Summary!C12</f>
        <v>20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0</v>
      </c>
      <c r="G12" s="21">
        <f>Summary!H12</f>
        <v>0</v>
      </c>
      <c r="H12" s="21">
        <f>Summary!I12</f>
        <v>0</v>
      </c>
      <c r="I12" s="21" t="str">
        <f>Summary!J12</f>
        <v>1140-17</v>
      </c>
      <c r="J12" s="16">
        <f>Summary!K12</f>
        <v>42620</v>
      </c>
      <c r="K12" s="21">
        <f>Summary!L12</f>
        <v>12</v>
      </c>
      <c r="L12" s="22" t="str">
        <f>Summary!M12</f>
        <v>Auramine O</v>
      </c>
      <c r="M12" s="21">
        <f>Summary!N12</f>
        <v>20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0</v>
      </c>
      <c r="R12" s="2">
        <f>Summary!S12</f>
        <v>0</v>
      </c>
      <c r="S12" s="2">
        <f>Summary!T12</f>
        <v>0</v>
      </c>
      <c r="T12" s="18">
        <f>Summary!U12</f>
        <v>-9.7689723726605881E-4</v>
      </c>
      <c r="U12" s="21"/>
    </row>
    <row r="13" spans="1:21">
      <c r="A13" s="9" t="str">
        <f>Summary!B13</f>
        <v>Auramine O</v>
      </c>
      <c r="B13" s="15">
        <f>Summary!C13</f>
        <v>0</v>
      </c>
      <c r="C13" s="21">
        <f>Summary!D13</f>
        <v>0</v>
      </c>
      <c r="D13" s="21">
        <f>Summary!E13</f>
        <v>0</v>
      </c>
      <c r="E13" s="21">
        <f>Summary!F13</f>
        <v>0</v>
      </c>
      <c r="F13" s="21">
        <f>Summary!G13</f>
        <v>3</v>
      </c>
      <c r="G13" s="21">
        <f>Summary!H13</f>
        <v>10</v>
      </c>
      <c r="H13" s="21">
        <f>Summary!I13</f>
        <v>0</v>
      </c>
      <c r="I13" s="21" t="str">
        <f>Summary!J13</f>
        <v>1140-17</v>
      </c>
      <c r="J13" s="16">
        <f>Summary!K13</f>
        <v>42620</v>
      </c>
      <c r="K13" s="21">
        <f>Summary!L13</f>
        <v>12</v>
      </c>
      <c r="L13" s="22" t="str">
        <f>Summary!M13</f>
        <v>Auramine O</v>
      </c>
      <c r="M13" s="21">
        <f>Summary!N13</f>
        <v>0</v>
      </c>
      <c r="N13" s="2">
        <f>Summary!O13</f>
        <v>0</v>
      </c>
      <c r="O13" s="2">
        <f>Summary!P13</f>
        <v>0</v>
      </c>
      <c r="P13" s="2">
        <f>Summary!Q13</f>
        <v>0</v>
      </c>
      <c r="Q13" s="2">
        <f>Summary!R13</f>
        <v>70.421999999999997</v>
      </c>
      <c r="R13" s="2">
        <f>Summary!S13</f>
        <v>73.52</v>
      </c>
      <c r="S13" s="2">
        <f>Summary!T13</f>
        <v>0</v>
      </c>
      <c r="T13" s="18">
        <f>Summary!U13</f>
        <v>0.9029101254541716</v>
      </c>
      <c r="U13" s="21"/>
    </row>
    <row r="14" spans="1:21">
      <c r="A14" s="9" t="str">
        <f>Summary!B14</f>
        <v>Auramine O</v>
      </c>
      <c r="B14" s="15">
        <f>Summary!C14</f>
        <v>0.03</v>
      </c>
      <c r="C14" s="21">
        <f>Summary!D14</f>
        <v>0</v>
      </c>
      <c r="D14" s="21">
        <f>Summary!E14</f>
        <v>0</v>
      </c>
      <c r="E14" s="21">
        <f>Summary!F14</f>
        <v>1</v>
      </c>
      <c r="F14" s="21">
        <f>Summary!G14</f>
        <v>1</v>
      </c>
      <c r="G14" s="21">
        <f>Summary!H14</f>
        <v>8</v>
      </c>
      <c r="H14" s="21">
        <f>Summary!I14</f>
        <v>0</v>
      </c>
      <c r="I14" s="21" t="str">
        <f>Summary!J14</f>
        <v>1140-17</v>
      </c>
      <c r="J14" s="16">
        <f>Summary!K14</f>
        <v>42620</v>
      </c>
      <c r="K14" s="21">
        <f>Summary!L14</f>
        <v>12</v>
      </c>
      <c r="L14" s="22" t="str">
        <f>Summary!M14</f>
        <v>Auramine O</v>
      </c>
      <c r="M14" s="21">
        <f>Summary!N14</f>
        <v>0.03</v>
      </c>
      <c r="N14" s="2">
        <f>Summary!O14</f>
        <v>0</v>
      </c>
      <c r="O14" s="2">
        <f>Summary!P14</f>
        <v>0</v>
      </c>
      <c r="P14" s="2">
        <f>Summary!Q14</f>
        <v>50.078000000000003</v>
      </c>
      <c r="Q14" s="2">
        <f>Summary!R14</f>
        <v>19.399999999999999</v>
      </c>
      <c r="R14" s="2">
        <f>Summary!S14</f>
        <v>38.792000000000002</v>
      </c>
      <c r="S14" s="2">
        <f>Summary!T14</f>
        <v>0</v>
      </c>
      <c r="T14" s="18">
        <f>Summary!U14</f>
        <v>0.79586275450743815</v>
      </c>
      <c r="U14" s="21"/>
    </row>
    <row r="15" spans="1:21">
      <c r="A15" s="9" t="str">
        <f>Summary!B15</f>
        <v>Auramine O</v>
      </c>
      <c r="B15" s="15">
        <f>Summary!C15</f>
        <v>0.1</v>
      </c>
      <c r="C15" s="21">
        <f>Summary!D15</f>
        <v>0</v>
      </c>
      <c r="D15" s="21">
        <f>Summary!E15</f>
        <v>0</v>
      </c>
      <c r="E15" s="21">
        <f>Summary!F15</f>
        <v>0</v>
      </c>
      <c r="F15" s="21">
        <f>Summary!G15</f>
        <v>9</v>
      </c>
      <c r="G15" s="21">
        <f>Summary!H15</f>
        <v>15</v>
      </c>
      <c r="H15" s="21">
        <f>Summary!I15</f>
        <v>0</v>
      </c>
      <c r="I15" s="21" t="str">
        <f>Summary!J15</f>
        <v>1140-17</v>
      </c>
      <c r="J15" s="16">
        <f>Summary!K15</f>
        <v>42620</v>
      </c>
      <c r="K15" s="21">
        <f>Summary!L15</f>
        <v>12</v>
      </c>
      <c r="L15" s="22" t="str">
        <f>Summary!M15</f>
        <v>Auramine O</v>
      </c>
      <c r="M15" s="21">
        <f>Summary!N15</f>
        <v>0.1</v>
      </c>
      <c r="N15" s="2">
        <f>Summary!O15</f>
        <v>0</v>
      </c>
      <c r="O15" s="2">
        <f>Summary!P15</f>
        <v>0</v>
      </c>
      <c r="P15" s="2">
        <f>Summary!Q15</f>
        <v>0</v>
      </c>
      <c r="Q15" s="2">
        <f>Summary!R15</f>
        <v>30.748000000000001</v>
      </c>
      <c r="R15" s="2">
        <f>Summary!S15</f>
        <v>68.466999999999999</v>
      </c>
      <c r="S15" s="2">
        <f>Summary!T15</f>
        <v>0</v>
      </c>
      <c r="T15" s="18">
        <f>Summary!U15</f>
        <v>0.9949441283334477</v>
      </c>
      <c r="U15" s="21"/>
    </row>
    <row r="16" spans="1:21">
      <c r="A16" s="9" t="str">
        <f>Summary!B16</f>
        <v>Auramine O</v>
      </c>
      <c r="B16" s="15">
        <f>Summary!C16</f>
        <v>0.3</v>
      </c>
      <c r="C16" s="21">
        <f>Summary!D16</f>
        <v>0</v>
      </c>
      <c r="D16" s="21">
        <f>Summary!E16</f>
        <v>0</v>
      </c>
      <c r="E16" s="21">
        <f>Summary!F16</f>
        <v>2</v>
      </c>
      <c r="F16" s="21">
        <f>Summary!G16</f>
        <v>6</v>
      </c>
      <c r="G16" s="21">
        <f>Summary!H16</f>
        <v>13</v>
      </c>
      <c r="H16" s="21">
        <f>Summary!I16</f>
        <v>0</v>
      </c>
      <c r="I16" s="21" t="str">
        <f>Summary!J16</f>
        <v>1140-17</v>
      </c>
      <c r="J16" s="16">
        <f>Summary!K16</f>
        <v>42620</v>
      </c>
      <c r="K16" s="21">
        <f>Summary!L16</f>
        <v>12</v>
      </c>
      <c r="L16" s="22" t="str">
        <f>Summary!M16</f>
        <v>Auramine O</v>
      </c>
      <c r="M16" s="21">
        <f>Summary!N16</f>
        <v>0.3</v>
      </c>
      <c r="N16" s="2">
        <f>Summary!O16</f>
        <v>0</v>
      </c>
      <c r="O16" s="2">
        <f>Summary!P16</f>
        <v>0</v>
      </c>
      <c r="P16" s="2">
        <f>Summary!Q16</f>
        <v>122.863</v>
      </c>
      <c r="Q16" s="2">
        <f>Summary!R16</f>
        <v>33.267000000000003</v>
      </c>
      <c r="R16" s="2">
        <f>Summary!S16</f>
        <v>75.763999999999996</v>
      </c>
      <c r="S16" s="2">
        <f>Summary!T16</f>
        <v>0</v>
      </c>
      <c r="T16" s="18">
        <f>Summary!U16</f>
        <v>0.9630150133680675</v>
      </c>
      <c r="U16" s="21"/>
    </row>
    <row r="17" spans="1:21">
      <c r="A17" s="9" t="str">
        <f>Summary!B17</f>
        <v>Auramine O</v>
      </c>
      <c r="B17" s="15">
        <f>Summary!C17</f>
        <v>1</v>
      </c>
      <c r="C17" s="21">
        <f>Summary!D17</f>
        <v>0</v>
      </c>
      <c r="D17" s="21">
        <f>Summary!E17</f>
        <v>0</v>
      </c>
      <c r="E17" s="21">
        <f>Summary!F17</f>
        <v>1</v>
      </c>
      <c r="F17" s="21">
        <f>Summary!G17</f>
        <v>8</v>
      </c>
      <c r="G17" s="21">
        <f>Summary!H17</f>
        <v>14</v>
      </c>
      <c r="H17" s="21">
        <f>Summary!I17</f>
        <v>0</v>
      </c>
      <c r="I17" s="21" t="str">
        <f>Summary!J17</f>
        <v>1140-17</v>
      </c>
      <c r="J17" s="16">
        <f>Summary!K17</f>
        <v>42620</v>
      </c>
      <c r="K17" s="21">
        <f>Summary!L17</f>
        <v>12</v>
      </c>
      <c r="L17" s="22" t="str">
        <f>Summary!M17</f>
        <v>Auramine O</v>
      </c>
      <c r="M17" s="21">
        <f>Summary!N17</f>
        <v>1</v>
      </c>
      <c r="N17" s="2">
        <f>Summary!O17</f>
        <v>0</v>
      </c>
      <c r="O17" s="2">
        <f>Summary!P17</f>
        <v>0</v>
      </c>
      <c r="P17" s="2">
        <f>Summary!Q17</f>
        <v>9.4559999999999995</v>
      </c>
      <c r="Q17" s="2">
        <f>Summary!R17</f>
        <v>28.858000000000001</v>
      </c>
      <c r="R17" s="2">
        <f>Summary!S17</f>
        <v>84.266999999999996</v>
      </c>
      <c r="S17" s="2">
        <f>Summary!T17</f>
        <v>0</v>
      </c>
      <c r="T17" s="18">
        <f>Summary!U17</f>
        <v>0.95237197504627413</v>
      </c>
      <c r="U17" s="21"/>
    </row>
    <row r="18" spans="1:21">
      <c r="A18" s="9" t="str">
        <f>Summary!B18</f>
        <v>Auramine O</v>
      </c>
      <c r="B18" s="15">
        <f>Summary!C18</f>
        <v>3</v>
      </c>
      <c r="C18" s="21">
        <f>Summary!D18</f>
        <v>0</v>
      </c>
      <c r="D18" s="21">
        <f>Summary!E18</f>
        <v>0</v>
      </c>
      <c r="E18" s="21">
        <f>Summary!F18</f>
        <v>0</v>
      </c>
      <c r="F18" s="21">
        <f>Summary!G18</f>
        <v>0</v>
      </c>
      <c r="G18" s="21">
        <f>Summary!H18</f>
        <v>6</v>
      </c>
      <c r="H18" s="21">
        <f>Summary!I18</f>
        <v>0</v>
      </c>
      <c r="I18" s="21" t="str">
        <f>Summary!J18</f>
        <v>1140-17</v>
      </c>
      <c r="J18" s="16">
        <f>Summary!K18</f>
        <v>42620</v>
      </c>
      <c r="K18" s="21">
        <f>Summary!L18</f>
        <v>12</v>
      </c>
      <c r="L18" s="22" t="str">
        <f>Summary!M18</f>
        <v>Auramine O</v>
      </c>
      <c r="M18" s="21">
        <f>Summary!N18</f>
        <v>3</v>
      </c>
      <c r="N18" s="2">
        <f>Summary!O18</f>
        <v>0</v>
      </c>
      <c r="O18" s="2">
        <f>Summary!P18</f>
        <v>0</v>
      </c>
      <c r="P18" s="2">
        <f>Summary!Q18</f>
        <v>0</v>
      </c>
      <c r="Q18" s="2">
        <f>Summary!R18</f>
        <v>0</v>
      </c>
      <c r="R18" s="2">
        <f>Summary!S18</f>
        <v>43.289000000000001</v>
      </c>
      <c r="S18" s="2">
        <f>Summary!T18</f>
        <v>0</v>
      </c>
      <c r="T18" s="18">
        <f>Summary!U18</f>
        <v>0.58567560156303566</v>
      </c>
      <c r="U18" s="21"/>
    </row>
    <row r="19" spans="1:21">
      <c r="A19" s="9" t="str">
        <f>Summary!B19</f>
        <v>Auramine O</v>
      </c>
      <c r="B19" s="21">
        <f>Summary!C19</f>
        <v>10</v>
      </c>
      <c r="C19" s="21">
        <f>Summary!D19</f>
        <v>0</v>
      </c>
      <c r="D19" s="21">
        <f>Summary!E19</f>
        <v>0</v>
      </c>
      <c r="E19" s="21">
        <f>Summary!F19</f>
        <v>0</v>
      </c>
      <c r="F19" s="21">
        <f>Summary!G19</f>
        <v>0</v>
      </c>
      <c r="G19" s="21">
        <f>Summary!H19</f>
        <v>0</v>
      </c>
      <c r="H19" s="21">
        <f>Summary!I19</f>
        <v>0</v>
      </c>
      <c r="I19" s="21" t="str">
        <f>Summary!J19</f>
        <v>1140-17</v>
      </c>
      <c r="J19" s="16">
        <f>Summary!K19</f>
        <v>42620</v>
      </c>
      <c r="K19" s="21">
        <f>Summary!L19</f>
        <v>12</v>
      </c>
      <c r="L19" s="22" t="str">
        <f>Summary!M19</f>
        <v>Auramine O</v>
      </c>
      <c r="M19" s="21">
        <f>Summary!N19</f>
        <v>10</v>
      </c>
      <c r="N19" s="2">
        <f>Summary!O19</f>
        <v>0</v>
      </c>
      <c r="O19" s="2">
        <f>Summary!P19</f>
        <v>0</v>
      </c>
      <c r="P19" s="2">
        <f>Summary!Q19</f>
        <v>0</v>
      </c>
      <c r="Q19" s="2">
        <f>Summary!R19</f>
        <v>0</v>
      </c>
      <c r="R19" s="2">
        <f>Summary!S19</f>
        <v>0</v>
      </c>
      <c r="S19" s="2">
        <f>Summary!T19</f>
        <v>0</v>
      </c>
      <c r="T19" s="18">
        <f>Summary!U19</f>
        <v>2.637622540618359E-2</v>
      </c>
      <c r="U19" s="21"/>
    </row>
    <row r="20" spans="1:21">
      <c r="A20" s="9" t="str">
        <f>Summary!B20</f>
        <v>Carbamic acid, butyl-, 3-iodo-2-propynyl ester</v>
      </c>
      <c r="B20" s="21">
        <f>Summary!C20</f>
        <v>20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0</v>
      </c>
      <c r="G20" s="21">
        <f>Summary!H20</f>
        <v>0</v>
      </c>
      <c r="H20" s="21">
        <f>Summary!I20</f>
        <v>0</v>
      </c>
      <c r="I20" s="21" t="str">
        <f>Summary!J20</f>
        <v>1140-17</v>
      </c>
      <c r="J20" s="16">
        <f>Summary!K20</f>
        <v>42620</v>
      </c>
      <c r="K20" s="21">
        <f>Summary!L20</f>
        <v>12</v>
      </c>
      <c r="L20" s="22" t="str">
        <f>Summary!M20</f>
        <v>Carbamic acid, butyl-, 3-iodo-2-propynyl ester</v>
      </c>
      <c r="M20" s="21">
        <f>Summary!N20</f>
        <v>20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0</v>
      </c>
      <c r="R20" s="2">
        <f>Summary!S20</f>
        <v>0</v>
      </c>
      <c r="S20" s="2">
        <f>Summary!T20</f>
        <v>0</v>
      </c>
      <c r="T20" s="18">
        <f>Summary!U20</f>
        <v>-1.3368067457325016E-3</v>
      </c>
      <c r="U20" s="21"/>
    </row>
    <row r="21" spans="1:21">
      <c r="A21" s="9" t="str">
        <f>Summary!B21</f>
        <v>Carbamic acid, butyl-, 3-iodo-2-propynyl ester</v>
      </c>
      <c r="B21" s="15">
        <f>Summary!C21</f>
        <v>0</v>
      </c>
      <c r="C21" s="21">
        <f>Summary!D21</f>
        <v>0</v>
      </c>
      <c r="D21" s="21">
        <f>Summary!E21</f>
        <v>1</v>
      </c>
      <c r="E21" s="21">
        <f>Summary!F21</f>
        <v>3</v>
      </c>
      <c r="F21" s="21">
        <f>Summary!G21</f>
        <v>6</v>
      </c>
      <c r="G21" s="21">
        <f>Summary!H21</f>
        <v>12</v>
      </c>
      <c r="H21" s="21">
        <f>Summary!I21</f>
        <v>0</v>
      </c>
      <c r="I21" s="21" t="str">
        <f>Summary!J21</f>
        <v>1140-17</v>
      </c>
      <c r="J21" s="16">
        <f>Summary!K21</f>
        <v>42620</v>
      </c>
      <c r="K21" s="21">
        <f>Summary!L21</f>
        <v>12</v>
      </c>
      <c r="L21" s="22" t="str">
        <f>Summary!M21</f>
        <v>Carbamic acid, butyl-, 3-iodo-2-propynyl ester</v>
      </c>
      <c r="M21" s="21">
        <f>Summary!N21</f>
        <v>0</v>
      </c>
      <c r="N21" s="2">
        <f>Summary!O21</f>
        <v>0</v>
      </c>
      <c r="O21" s="2">
        <f>Summary!P21</f>
        <v>7.1920000000000002</v>
      </c>
      <c r="P21" s="2">
        <f>Summary!Q21</f>
        <v>129.56700000000001</v>
      </c>
      <c r="Q21" s="2">
        <f>Summary!R21</f>
        <v>84.066999999999993</v>
      </c>
      <c r="R21" s="2">
        <f>Summary!S21</f>
        <v>99.522000000000006</v>
      </c>
      <c r="S21" s="2">
        <f>Summary!T21</f>
        <v>0</v>
      </c>
      <c r="T21" s="18">
        <f>Summary!U21</f>
        <v>1.0998834578734491</v>
      </c>
      <c r="U21" s="21"/>
    </row>
    <row r="22" spans="1:21">
      <c r="A22" s="9" t="str">
        <f>Summary!B22</f>
        <v>Carbamic acid, butyl-, 3-iodo-2-propynyl ester</v>
      </c>
      <c r="B22" s="15">
        <f>Summary!C22</f>
        <v>0.03</v>
      </c>
      <c r="C22" s="21">
        <f>Summary!D22</f>
        <v>0</v>
      </c>
      <c r="D22" s="21">
        <f>Summary!E22</f>
        <v>0</v>
      </c>
      <c r="E22" s="21">
        <f>Summary!F22</f>
        <v>0</v>
      </c>
      <c r="F22" s="21">
        <f>Summary!G22</f>
        <v>3</v>
      </c>
      <c r="G22" s="21">
        <f>Summary!H22</f>
        <v>7</v>
      </c>
      <c r="H22" s="21">
        <f>Summary!I22</f>
        <v>0</v>
      </c>
      <c r="I22" s="21" t="str">
        <f>Summary!J22</f>
        <v>1140-17</v>
      </c>
      <c r="J22" s="16">
        <f>Summary!K22</f>
        <v>42620</v>
      </c>
      <c r="K22" s="21">
        <f>Summary!L22</f>
        <v>12</v>
      </c>
      <c r="L22" s="22" t="str">
        <f>Summary!M22</f>
        <v>Carbamic acid, butyl-, 3-iodo-2-propynyl ester</v>
      </c>
      <c r="M22" s="21">
        <f>Summary!N22</f>
        <v>0.03</v>
      </c>
      <c r="N22" s="2">
        <f>Summary!O22</f>
        <v>0</v>
      </c>
      <c r="O22" s="2">
        <f>Summary!P22</f>
        <v>0</v>
      </c>
      <c r="P22" s="2">
        <f>Summary!Q22</f>
        <v>0</v>
      </c>
      <c r="Q22" s="2">
        <f>Summary!R22</f>
        <v>8.7110000000000003</v>
      </c>
      <c r="R22" s="2">
        <f>Summary!S22</f>
        <v>32.332999999999998</v>
      </c>
      <c r="S22" s="2">
        <f>Summary!T22</f>
        <v>0</v>
      </c>
      <c r="T22" s="18">
        <f>Summary!U22</f>
        <v>0.994327140604648</v>
      </c>
      <c r="U22" s="21"/>
    </row>
    <row r="23" spans="1:21">
      <c r="A23" s="9" t="str">
        <f>Summary!B23</f>
        <v>Carbamic acid, butyl-, 3-iodo-2-propynyl ester</v>
      </c>
      <c r="B23" s="15">
        <f>Summary!C23</f>
        <v>0.1</v>
      </c>
      <c r="C23" s="21">
        <f>Summary!D23</f>
        <v>0</v>
      </c>
      <c r="D23" s="21">
        <f>Summary!E23</f>
        <v>1</v>
      </c>
      <c r="E23" s="21">
        <f>Summary!F23</f>
        <v>0</v>
      </c>
      <c r="F23" s="21">
        <f>Summary!G23</f>
        <v>3</v>
      </c>
      <c r="G23" s="21">
        <f>Summary!H23</f>
        <v>12</v>
      </c>
      <c r="H23" s="21">
        <f>Summary!I23</f>
        <v>0</v>
      </c>
      <c r="I23" s="21" t="str">
        <f>Summary!J23</f>
        <v>1140-17</v>
      </c>
      <c r="J23" s="16">
        <f>Summary!K23</f>
        <v>42620</v>
      </c>
      <c r="K23" s="21">
        <f>Summary!L23</f>
        <v>12</v>
      </c>
      <c r="L23" s="22" t="str">
        <f>Summary!M23</f>
        <v>Carbamic acid, butyl-, 3-iodo-2-propynyl ester</v>
      </c>
      <c r="M23" s="21">
        <f>Summary!N23</f>
        <v>0.1</v>
      </c>
      <c r="N23" s="2">
        <f>Summary!O23</f>
        <v>0</v>
      </c>
      <c r="O23" s="2">
        <f>Summary!P23</f>
        <v>34.960999999999999</v>
      </c>
      <c r="P23" s="2">
        <f>Summary!Q23</f>
        <v>0</v>
      </c>
      <c r="Q23" s="2">
        <f>Summary!R23</f>
        <v>45.756</v>
      </c>
      <c r="R23" s="2">
        <f>Summary!S23</f>
        <v>57.671999999999997</v>
      </c>
      <c r="S23" s="2">
        <f>Summary!T23</f>
        <v>0</v>
      </c>
      <c r="T23" s="18">
        <f>Summary!U23</f>
        <v>1.0354596558579559</v>
      </c>
      <c r="U23" s="21"/>
    </row>
    <row r="24" spans="1:21">
      <c r="A24" s="9" t="str">
        <f>Summary!B24</f>
        <v>Carbamic acid, butyl-, 3-iodo-2-propynyl ester</v>
      </c>
      <c r="B24" s="15">
        <f>Summary!C24</f>
        <v>0.3</v>
      </c>
      <c r="C24" s="21">
        <f>Summary!D24</f>
        <v>0</v>
      </c>
      <c r="D24" s="21">
        <f>Summary!E24</f>
        <v>0</v>
      </c>
      <c r="E24" s="21">
        <f>Summary!F24</f>
        <v>1</v>
      </c>
      <c r="F24" s="21">
        <f>Summary!G24</f>
        <v>3</v>
      </c>
      <c r="G24" s="21">
        <f>Summary!H24</f>
        <v>11</v>
      </c>
      <c r="H24" s="21">
        <f>Summary!I24</f>
        <v>0</v>
      </c>
      <c r="I24" s="21" t="str">
        <f>Summary!J24</f>
        <v>1140-17</v>
      </c>
      <c r="J24" s="16">
        <f>Summary!K24</f>
        <v>42620</v>
      </c>
      <c r="K24" s="21">
        <f>Summary!L24</f>
        <v>12</v>
      </c>
      <c r="L24" s="22" t="str">
        <f>Summary!M24</f>
        <v>Carbamic acid, butyl-, 3-iodo-2-propynyl ester</v>
      </c>
      <c r="M24" s="21">
        <f>Summary!N24</f>
        <v>0.3</v>
      </c>
      <c r="N24" s="2">
        <f>Summary!O24</f>
        <v>0</v>
      </c>
      <c r="O24" s="2">
        <f>Summary!P24</f>
        <v>0</v>
      </c>
      <c r="P24" s="2">
        <f>Summary!Q24</f>
        <v>20.91</v>
      </c>
      <c r="Q24" s="2">
        <f>Summary!R24</f>
        <v>32.332999999999998</v>
      </c>
      <c r="R24" s="2">
        <f>Summary!S24</f>
        <v>49.103000000000002</v>
      </c>
      <c r="S24" s="2">
        <f>Summary!T24</f>
        <v>0</v>
      </c>
      <c r="T24" s="18">
        <f>Summary!U24</f>
        <v>0.93859258243641608</v>
      </c>
      <c r="U24" s="21"/>
    </row>
    <row r="25" spans="1:21">
      <c r="A25" s="9" t="str">
        <f>Summary!B25</f>
        <v>Carbamic acid, butyl-, 3-iodo-2-propynyl ester</v>
      </c>
      <c r="B25" s="15">
        <f>Summary!C25</f>
        <v>1</v>
      </c>
      <c r="C25" s="21">
        <f>Summary!D25</f>
        <v>0</v>
      </c>
      <c r="D25" s="21">
        <f>Summary!E25</f>
        <v>0</v>
      </c>
      <c r="E25" s="21">
        <f>Summary!F25</f>
        <v>0</v>
      </c>
      <c r="F25" s="21">
        <f>Summary!G25</f>
        <v>1</v>
      </c>
      <c r="G25" s="21">
        <f>Summary!H25</f>
        <v>12</v>
      </c>
      <c r="H25" s="21">
        <f>Summary!I25</f>
        <v>0</v>
      </c>
      <c r="I25" s="21" t="str">
        <f>Summary!J25</f>
        <v>1140-17</v>
      </c>
      <c r="J25" s="16">
        <f>Summary!K25</f>
        <v>42620</v>
      </c>
      <c r="K25" s="21">
        <f>Summary!L25</f>
        <v>12</v>
      </c>
      <c r="L25" s="22" t="str">
        <f>Summary!M25</f>
        <v>Carbamic acid, butyl-, 3-iodo-2-propynyl ester</v>
      </c>
      <c r="M25" s="21">
        <f>Summary!N25</f>
        <v>1</v>
      </c>
      <c r="N25" s="2">
        <f>Summary!O25</f>
        <v>0</v>
      </c>
      <c r="O25" s="2">
        <f>Summary!P25</f>
        <v>0</v>
      </c>
      <c r="P25" s="2">
        <f>Summary!Q25</f>
        <v>0</v>
      </c>
      <c r="Q25" s="2">
        <f>Summary!R25</f>
        <v>5.5330000000000004</v>
      </c>
      <c r="R25" s="2">
        <f>Summary!S25</f>
        <v>45.706000000000003</v>
      </c>
      <c r="S25" s="2">
        <f>Summary!T25</f>
        <v>0</v>
      </c>
      <c r="T25" s="18">
        <f>Summary!U25</f>
        <v>0.89262699664084466</v>
      </c>
      <c r="U25" s="21"/>
    </row>
    <row r="26" spans="1:21">
      <c r="A26" s="9" t="str">
        <f>Summary!B26</f>
        <v>Carbamic acid, butyl-, 3-iodo-2-propynyl ester</v>
      </c>
      <c r="B26" s="15">
        <f>Summary!C26</f>
        <v>3</v>
      </c>
      <c r="C26" s="21">
        <f>Summary!D26</f>
        <v>0</v>
      </c>
      <c r="D26" s="21">
        <f>Summary!E26</f>
        <v>0</v>
      </c>
      <c r="E26" s="21">
        <f>Summary!F26</f>
        <v>0</v>
      </c>
      <c r="F26" s="21">
        <f>Summary!G26</f>
        <v>0</v>
      </c>
      <c r="G26" s="21">
        <f>Summary!H26</f>
        <v>0</v>
      </c>
      <c r="H26" s="21">
        <f>Summary!I26</f>
        <v>0</v>
      </c>
      <c r="I26" s="21" t="str">
        <f>Summary!J26</f>
        <v>1140-17</v>
      </c>
      <c r="J26" s="16">
        <f>Summary!K26</f>
        <v>42620</v>
      </c>
      <c r="K26" s="21">
        <f>Summary!L26</f>
        <v>12</v>
      </c>
      <c r="L26" s="22" t="str">
        <f>Summary!M26</f>
        <v>Carbamic acid, butyl-, 3-iodo-2-propynyl ester</v>
      </c>
      <c r="M26" s="21">
        <f>Summary!N26</f>
        <v>3</v>
      </c>
      <c r="N26" s="2">
        <f>Summary!O26</f>
        <v>0</v>
      </c>
      <c r="O26" s="2">
        <f>Summary!P26</f>
        <v>0</v>
      </c>
      <c r="P26" s="2">
        <f>Summary!Q26</f>
        <v>0</v>
      </c>
      <c r="Q26" s="2">
        <f>Summary!R26</f>
        <v>0</v>
      </c>
      <c r="R26" s="2">
        <f>Summary!S26</f>
        <v>0</v>
      </c>
      <c r="S26" s="2">
        <f>Summary!T26</f>
        <v>0</v>
      </c>
      <c r="T26" s="18">
        <f>Summary!U26</f>
        <v>1.2494001508192227E-2</v>
      </c>
      <c r="U26" s="21"/>
    </row>
    <row r="27" spans="1:21">
      <c r="A27" s="9" t="str">
        <f>Summary!B27</f>
        <v>Carbamic acid, butyl-, 3-iodo-2-propynyl ester</v>
      </c>
      <c r="B27" s="21">
        <f>Summary!C27</f>
        <v>10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0</v>
      </c>
      <c r="G27" s="21">
        <f>Summary!H27</f>
        <v>0</v>
      </c>
      <c r="H27" s="21">
        <f>Summary!I27</f>
        <v>0</v>
      </c>
      <c r="I27" s="21" t="str">
        <f>Summary!J27</f>
        <v>1140-17</v>
      </c>
      <c r="J27" s="16">
        <f>Summary!K27</f>
        <v>42620</v>
      </c>
      <c r="K27" s="21">
        <f>Summary!L27</f>
        <v>12</v>
      </c>
      <c r="L27" s="22" t="str">
        <f>Summary!M27</f>
        <v>Carbamic acid, butyl-, 3-iodo-2-propynyl ester</v>
      </c>
      <c r="M27" s="21">
        <f>Summary!N27</f>
        <v>10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0</v>
      </c>
      <c r="R27" s="2">
        <f>Summary!S27</f>
        <v>0</v>
      </c>
      <c r="S27" s="2">
        <f>Summary!T27</f>
        <v>0</v>
      </c>
      <c r="T27" s="18">
        <f>Summary!U27</f>
        <v>1.3316651813258381E-2</v>
      </c>
      <c r="U27" s="21"/>
    </row>
    <row r="28" spans="1:21">
      <c r="A28" s="9" t="str">
        <f>Summary!B28</f>
        <v>D-Glucitol</v>
      </c>
      <c r="B28" s="21">
        <f>Summary!C28</f>
        <v>20</v>
      </c>
      <c r="C28" s="21">
        <f>Summary!D28</f>
        <v>0</v>
      </c>
      <c r="D28" s="21">
        <f>Summary!E28</f>
        <v>0</v>
      </c>
      <c r="E28" s="21">
        <f>Summary!F28</f>
        <v>3</v>
      </c>
      <c r="F28" s="21">
        <f>Summary!G28</f>
        <v>9</v>
      </c>
      <c r="G28" s="21">
        <f>Summary!H28</f>
        <v>13</v>
      </c>
      <c r="H28" s="21">
        <f>Summary!I28</f>
        <v>0</v>
      </c>
      <c r="I28" s="21" t="str">
        <f>Summary!J28</f>
        <v>1140-17</v>
      </c>
      <c r="J28" s="16">
        <f>Summary!K28</f>
        <v>42620</v>
      </c>
      <c r="K28" s="21">
        <f>Summary!L28</f>
        <v>12</v>
      </c>
      <c r="L28" s="22" t="str">
        <f>Summary!M28</f>
        <v>D-Glucitol</v>
      </c>
      <c r="M28" s="21">
        <f>Summary!N28</f>
        <v>20</v>
      </c>
      <c r="N28" s="2">
        <f>Summary!O28</f>
        <v>0</v>
      </c>
      <c r="O28" s="2">
        <f>Summary!P28</f>
        <v>0</v>
      </c>
      <c r="P28" s="2">
        <f>Summary!Q28</f>
        <v>125.461</v>
      </c>
      <c r="Q28" s="2">
        <f>Summary!R28</f>
        <v>52.63</v>
      </c>
      <c r="R28" s="2">
        <f>Summary!S28</f>
        <v>101.72799999999999</v>
      </c>
      <c r="S28" s="2">
        <f>Summary!T28</f>
        <v>0</v>
      </c>
      <c r="T28" s="18">
        <f>Summary!U28</f>
        <v>0.89072461781037915</v>
      </c>
      <c r="U28" s="21"/>
    </row>
    <row r="29" spans="1:21">
      <c r="A29" s="9" t="str">
        <f>Summary!B29</f>
        <v>D-Glucitol</v>
      </c>
      <c r="B29" s="15">
        <f>Summary!C29</f>
        <v>0</v>
      </c>
      <c r="C29" s="21">
        <f>Summary!D29</f>
        <v>0</v>
      </c>
      <c r="D29" s="21">
        <f>Summary!E29</f>
        <v>0</v>
      </c>
      <c r="E29" s="21">
        <f>Summary!F29</f>
        <v>2</v>
      </c>
      <c r="F29" s="21">
        <f>Summary!G29</f>
        <v>5</v>
      </c>
      <c r="G29" s="21">
        <f>Summary!H29</f>
        <v>13</v>
      </c>
      <c r="H29" s="21">
        <f>Summary!I29</f>
        <v>0</v>
      </c>
      <c r="I29" s="21" t="str">
        <f>Summary!J29</f>
        <v>1140-17</v>
      </c>
      <c r="J29" s="16">
        <f>Summary!K29</f>
        <v>42620</v>
      </c>
      <c r="K29" s="21">
        <f>Summary!L29</f>
        <v>12</v>
      </c>
      <c r="L29" s="22" t="str">
        <f>Summary!M29</f>
        <v>D-Glucitol</v>
      </c>
      <c r="M29" s="21">
        <f>Summary!N29</f>
        <v>0</v>
      </c>
      <c r="N29" s="2">
        <f>Summary!O29</f>
        <v>0</v>
      </c>
      <c r="O29" s="2">
        <f>Summary!P29</f>
        <v>0</v>
      </c>
      <c r="P29" s="2">
        <f>Summary!Q29</f>
        <v>19.312000000000001</v>
      </c>
      <c r="Q29" s="2">
        <f>Summary!R29</f>
        <v>26.96</v>
      </c>
      <c r="R29" s="2">
        <f>Summary!S29</f>
        <v>43.881999999999998</v>
      </c>
      <c r="S29" s="2">
        <f>Summary!T29</f>
        <v>0</v>
      </c>
      <c r="T29" s="18">
        <f>Summary!U29</f>
        <v>1.0670288613148695</v>
      </c>
      <c r="U29" s="21"/>
    </row>
    <row r="30" spans="1:21">
      <c r="A30" s="9" t="str">
        <f>Summary!B30</f>
        <v>D-Glucitol</v>
      </c>
      <c r="B30" s="15">
        <f>Summary!C30</f>
        <v>0.03</v>
      </c>
      <c r="C30" s="21">
        <f>Summary!D30</f>
        <v>0</v>
      </c>
      <c r="D30" s="21">
        <f>Summary!E30</f>
        <v>0</v>
      </c>
      <c r="E30" s="21">
        <f>Summary!F30</f>
        <v>0</v>
      </c>
      <c r="F30" s="21">
        <f>Summary!G30</f>
        <v>2</v>
      </c>
      <c r="G30" s="21">
        <f>Summary!H30</f>
        <v>7</v>
      </c>
      <c r="H30" s="21">
        <f>Summary!I30</f>
        <v>0</v>
      </c>
      <c r="I30" s="21" t="str">
        <f>Summary!J30</f>
        <v>1140-17</v>
      </c>
      <c r="J30" s="16">
        <f>Summary!K30</f>
        <v>42620</v>
      </c>
      <c r="K30" s="21">
        <f>Summary!L30</f>
        <v>12</v>
      </c>
      <c r="L30" s="22" t="str">
        <f>Summary!M30</f>
        <v>D-Glucitol</v>
      </c>
      <c r="M30" s="21">
        <f>Summary!N30</f>
        <v>0.03</v>
      </c>
      <c r="N30" s="2">
        <f>Summary!O30</f>
        <v>0</v>
      </c>
      <c r="O30" s="2">
        <f>Summary!P30</f>
        <v>0</v>
      </c>
      <c r="P30" s="2">
        <f>Summary!Q30</f>
        <v>0</v>
      </c>
      <c r="Q30" s="2">
        <f>Summary!R30</f>
        <v>12.532999999999999</v>
      </c>
      <c r="R30" s="2">
        <f>Summary!S30</f>
        <v>37.438000000000002</v>
      </c>
      <c r="S30" s="2">
        <f>Summary!T30</f>
        <v>0</v>
      </c>
      <c r="T30" s="18">
        <f>Summary!U30</f>
        <v>0.84208541852334273</v>
      </c>
      <c r="U30" s="21"/>
    </row>
    <row r="31" spans="1:21">
      <c r="A31" s="9" t="str">
        <f>Summary!B31</f>
        <v>D-Glucitol</v>
      </c>
      <c r="B31" s="15">
        <f>Summary!C31</f>
        <v>0.1</v>
      </c>
      <c r="C31" s="21">
        <f>Summary!D31</f>
        <v>0</v>
      </c>
      <c r="D31" s="21">
        <f>Summary!E31</f>
        <v>0</v>
      </c>
      <c r="E31" s="21">
        <f>Summary!F31</f>
        <v>1</v>
      </c>
      <c r="F31" s="21">
        <f>Summary!G31</f>
        <v>8</v>
      </c>
      <c r="G31" s="21">
        <f>Summary!H31</f>
        <v>15</v>
      </c>
      <c r="H31" s="21">
        <f>Summary!I31</f>
        <v>0</v>
      </c>
      <c r="I31" s="21" t="str">
        <f>Summary!J31</f>
        <v>1140-17</v>
      </c>
      <c r="J31" s="16">
        <f>Summary!K31</f>
        <v>42620</v>
      </c>
      <c r="K31" s="21">
        <f>Summary!L31</f>
        <v>12</v>
      </c>
      <c r="L31" s="22" t="str">
        <f>Summary!M31</f>
        <v>D-Glucitol</v>
      </c>
      <c r="M31" s="21">
        <f>Summary!N31</f>
        <v>0.1</v>
      </c>
      <c r="N31" s="2">
        <f>Summary!O31</f>
        <v>0</v>
      </c>
      <c r="O31" s="2">
        <f>Summary!P31</f>
        <v>0</v>
      </c>
      <c r="P31" s="2">
        <f>Summary!Q31</f>
        <v>7.1920000000000002</v>
      </c>
      <c r="Q31" s="2">
        <f>Summary!R31</f>
        <v>13.032999999999999</v>
      </c>
      <c r="R31" s="2">
        <f>Summary!S31</f>
        <v>49.723999999999997</v>
      </c>
      <c r="S31" s="2">
        <f>Summary!T31</f>
        <v>0</v>
      </c>
      <c r="T31" s="18">
        <f>Summary!U31</f>
        <v>0.99185918968944953</v>
      </c>
      <c r="U31" s="21"/>
    </row>
    <row r="32" spans="1:21">
      <c r="A32" s="9" t="str">
        <f>Summary!B32</f>
        <v>D-Glucitol</v>
      </c>
      <c r="B32" s="15">
        <f>Summary!C32</f>
        <v>0.3</v>
      </c>
      <c r="C32" s="21">
        <f>Summary!D32</f>
        <v>0</v>
      </c>
      <c r="D32" s="21">
        <f>Summary!E32</f>
        <v>0</v>
      </c>
      <c r="E32" s="21">
        <f>Summary!F32</f>
        <v>1</v>
      </c>
      <c r="F32" s="21">
        <f>Summary!G32</f>
        <v>5</v>
      </c>
      <c r="G32" s="21">
        <f>Summary!H32</f>
        <v>11</v>
      </c>
      <c r="H32" s="21">
        <f>Summary!I32</f>
        <v>0</v>
      </c>
      <c r="I32" s="21" t="str">
        <f>Summary!J32</f>
        <v>1140-17</v>
      </c>
      <c r="J32" s="16">
        <f>Summary!K32</f>
        <v>42620</v>
      </c>
      <c r="K32" s="21">
        <f>Summary!L32</f>
        <v>12</v>
      </c>
      <c r="L32" s="22" t="str">
        <f>Summary!M32</f>
        <v>D-Glucitol</v>
      </c>
      <c r="M32" s="21">
        <f>Summary!N32</f>
        <v>0.3</v>
      </c>
      <c r="N32" s="2">
        <f>Summary!O32</f>
        <v>0</v>
      </c>
      <c r="O32" s="2">
        <f>Summary!P32</f>
        <v>0</v>
      </c>
      <c r="P32" s="2">
        <f>Summary!Q32</f>
        <v>11.72</v>
      </c>
      <c r="Q32" s="2">
        <f>Summary!R32</f>
        <v>43.826999999999998</v>
      </c>
      <c r="R32" s="2">
        <f>Summary!S32</f>
        <v>74.114999999999995</v>
      </c>
      <c r="S32" s="2">
        <f>Summary!T32</f>
        <v>0</v>
      </c>
      <c r="T32" s="18">
        <f>Summary!U32</f>
        <v>0.98538081853705362</v>
      </c>
      <c r="U32" s="21"/>
    </row>
    <row r="33" spans="1:21">
      <c r="A33" s="9" t="str">
        <f>Summary!B33</f>
        <v>D-Glucitol</v>
      </c>
      <c r="B33" s="15">
        <f>Summary!C33</f>
        <v>1</v>
      </c>
      <c r="C33" s="21">
        <f>Summary!D33</f>
        <v>0</v>
      </c>
      <c r="D33" s="21">
        <f>Summary!E33</f>
        <v>0</v>
      </c>
      <c r="E33" s="21">
        <f>Summary!F33</f>
        <v>1</v>
      </c>
      <c r="F33" s="21">
        <f>Summary!G33</f>
        <v>13</v>
      </c>
      <c r="G33" s="21">
        <f>Summary!H33</f>
        <v>16</v>
      </c>
      <c r="H33" s="21">
        <f>Summary!I33</f>
        <v>0</v>
      </c>
      <c r="I33" s="21" t="str">
        <f>Summary!J33</f>
        <v>1140-17</v>
      </c>
      <c r="J33" s="16">
        <f>Summary!K33</f>
        <v>42620</v>
      </c>
      <c r="K33" s="21">
        <f>Summary!L33</f>
        <v>12</v>
      </c>
      <c r="L33" s="22" t="str">
        <f>Summary!M33</f>
        <v>D-Glucitol</v>
      </c>
      <c r="M33" s="21">
        <f>Summary!N33</f>
        <v>1</v>
      </c>
      <c r="N33" s="2">
        <f>Summary!O33</f>
        <v>0</v>
      </c>
      <c r="O33" s="2">
        <f>Summary!P33</f>
        <v>0</v>
      </c>
      <c r="P33" s="2">
        <f>Summary!Q33</f>
        <v>219.68899999999999</v>
      </c>
      <c r="Q33" s="2">
        <f>Summary!R33</f>
        <v>19.395</v>
      </c>
      <c r="R33" s="2">
        <f>Summary!S33</f>
        <v>76.563000000000002</v>
      </c>
      <c r="S33" s="2">
        <f>Summary!T33</f>
        <v>0</v>
      </c>
      <c r="T33" s="18">
        <f>Summary!U33</f>
        <v>1.0137108384177693</v>
      </c>
      <c r="U33" s="21"/>
    </row>
    <row r="34" spans="1:21">
      <c r="A34" s="9" t="str">
        <f>Summary!B34</f>
        <v>D-Glucitol</v>
      </c>
      <c r="B34" s="15">
        <f>Summary!C34</f>
        <v>3</v>
      </c>
      <c r="C34" s="21">
        <f>Summary!D34</f>
        <v>0</v>
      </c>
      <c r="D34" s="21">
        <f>Summary!E34</f>
        <v>0</v>
      </c>
      <c r="E34" s="21">
        <f>Summary!F34</f>
        <v>0</v>
      </c>
      <c r="F34" s="21">
        <f>Summary!G34</f>
        <v>4</v>
      </c>
      <c r="G34" s="21">
        <f>Summary!H34</f>
        <v>13</v>
      </c>
      <c r="H34" s="21">
        <f>Summary!I34</f>
        <v>0</v>
      </c>
      <c r="I34" s="21" t="str">
        <f>Summary!J34</f>
        <v>1140-17</v>
      </c>
      <c r="J34" s="16">
        <f>Summary!K34</f>
        <v>42620</v>
      </c>
      <c r="K34" s="21">
        <f>Summary!L34</f>
        <v>12</v>
      </c>
      <c r="L34" s="22" t="str">
        <f>Summary!M34</f>
        <v>D-Glucitol</v>
      </c>
      <c r="M34" s="21">
        <f>Summary!N34</f>
        <v>3</v>
      </c>
      <c r="N34" s="2">
        <f>Summary!O34</f>
        <v>0</v>
      </c>
      <c r="O34" s="2">
        <f>Summary!P34</f>
        <v>0</v>
      </c>
      <c r="P34" s="2">
        <f>Summary!Q34</f>
        <v>0</v>
      </c>
      <c r="Q34" s="2">
        <f>Summary!R34</f>
        <v>31.317</v>
      </c>
      <c r="R34" s="2">
        <f>Summary!S34</f>
        <v>34.262</v>
      </c>
      <c r="S34" s="2">
        <f>Summary!T34</f>
        <v>0</v>
      </c>
      <c r="T34" s="18">
        <f>Summary!U34</f>
        <v>0.9181805717419621</v>
      </c>
      <c r="U34" s="21"/>
    </row>
    <row r="35" spans="1:21">
      <c r="A35" s="9" t="str">
        <f>Summary!B35</f>
        <v>D-Glucitol</v>
      </c>
      <c r="B35" s="21">
        <f>Summary!C35</f>
        <v>10</v>
      </c>
      <c r="C35" s="21">
        <f>Summary!D35</f>
        <v>0</v>
      </c>
      <c r="D35" s="21">
        <f>Summary!E35</f>
        <v>0</v>
      </c>
      <c r="E35" s="21">
        <f>Summary!F35</f>
        <v>2</v>
      </c>
      <c r="F35" s="21">
        <f>Summary!G35</f>
        <v>5</v>
      </c>
      <c r="G35" s="21">
        <f>Summary!H35</f>
        <v>15</v>
      </c>
      <c r="H35" s="21">
        <f>Summary!I35</f>
        <v>0</v>
      </c>
      <c r="I35" s="21" t="str">
        <f>Summary!J35</f>
        <v>1140-17</v>
      </c>
      <c r="J35" s="16">
        <f>Summary!K35</f>
        <v>42620</v>
      </c>
      <c r="K35" s="21">
        <f>Summary!L35</f>
        <v>12</v>
      </c>
      <c r="L35" s="22" t="str">
        <f>Summary!M35</f>
        <v>D-Glucitol</v>
      </c>
      <c r="M35" s="21">
        <f>Summary!N35</f>
        <v>10</v>
      </c>
      <c r="N35" s="2">
        <f>Summary!O35</f>
        <v>0</v>
      </c>
      <c r="O35" s="2">
        <f>Summary!P35</f>
        <v>0</v>
      </c>
      <c r="P35" s="2">
        <f>Summary!Q35</f>
        <v>32.83</v>
      </c>
      <c r="Q35" s="2">
        <f>Summary!R35</f>
        <v>59.067</v>
      </c>
      <c r="R35" s="2">
        <f>Summary!S35</f>
        <v>65.724000000000004</v>
      </c>
      <c r="S35" s="2">
        <f>Summary!T35</f>
        <v>0</v>
      </c>
      <c r="T35" s="18">
        <f>Summary!U35</f>
        <v>0.91072530335230006</v>
      </c>
      <c r="U35" s="21"/>
    </row>
    <row r="36" spans="1:21">
      <c r="A36" s="9" t="str">
        <f>Summary!B36</f>
        <v>Estradiol</v>
      </c>
      <c r="B36" s="21">
        <f>Summary!C36</f>
        <v>20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2</v>
      </c>
      <c r="G36" s="21">
        <f>Summary!H36</f>
        <v>10</v>
      </c>
      <c r="H36" s="21">
        <f>Summary!I36</f>
        <v>0</v>
      </c>
      <c r="I36" s="21" t="str">
        <f>Summary!J36</f>
        <v>1140-17</v>
      </c>
      <c r="J36" s="16">
        <f>Summary!K36</f>
        <v>42620</v>
      </c>
      <c r="K36" s="21">
        <f>Summary!L36</f>
        <v>12</v>
      </c>
      <c r="L36" s="22" t="str">
        <f>Summary!M36</f>
        <v>Estradiol</v>
      </c>
      <c r="M36" s="21">
        <f>Summary!N36</f>
        <v>20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49.567</v>
      </c>
      <c r="R36" s="2">
        <f>Summary!S36</f>
        <v>77.206999999999994</v>
      </c>
      <c r="S36" s="2">
        <f>Summary!T36</f>
        <v>0</v>
      </c>
      <c r="T36" s="18">
        <f>Summary!U36</f>
        <v>0.72804551998354705</v>
      </c>
      <c r="U36" s="21"/>
    </row>
    <row r="37" spans="1:21">
      <c r="A37" s="9" t="str">
        <f>Summary!B37</f>
        <v>Estradiol</v>
      </c>
      <c r="B37" s="15">
        <f>Summary!C37</f>
        <v>0</v>
      </c>
      <c r="C37" s="21">
        <f>Summary!D37</f>
        <v>0</v>
      </c>
      <c r="D37" s="21">
        <f>Summary!E37</f>
        <v>1</v>
      </c>
      <c r="E37" s="21">
        <f>Summary!F37</f>
        <v>2</v>
      </c>
      <c r="F37" s="21">
        <f>Summary!G37</f>
        <v>5</v>
      </c>
      <c r="G37" s="21">
        <f>Summary!H37</f>
        <v>15</v>
      </c>
      <c r="H37" s="21">
        <f>Summary!I37</f>
        <v>0</v>
      </c>
      <c r="I37" s="21" t="str">
        <f>Summary!J37</f>
        <v>1140-17</v>
      </c>
      <c r="J37" s="16">
        <f>Summary!K37</f>
        <v>42620</v>
      </c>
      <c r="K37" s="21">
        <f>Summary!L37</f>
        <v>12</v>
      </c>
      <c r="L37" s="22" t="str">
        <f>Summary!M37</f>
        <v>Estradiol</v>
      </c>
      <c r="M37" s="21">
        <f>Summary!N37</f>
        <v>0</v>
      </c>
      <c r="N37" s="2">
        <f>Summary!O37</f>
        <v>0</v>
      </c>
      <c r="O37" s="2">
        <f>Summary!P37</f>
        <v>218.357</v>
      </c>
      <c r="P37" s="2">
        <f>Summary!Q37</f>
        <v>13.218999999999999</v>
      </c>
      <c r="Q37" s="2">
        <f>Summary!R37</f>
        <v>36.347000000000001</v>
      </c>
      <c r="R37" s="2">
        <f>Summary!S37</f>
        <v>52.613</v>
      </c>
      <c r="S37" s="2">
        <f>Summary!T37</f>
        <v>0</v>
      </c>
      <c r="T37" s="18">
        <f>Summary!U37</f>
        <v>0.98558648111332015</v>
      </c>
      <c r="U37" s="21"/>
    </row>
    <row r="38" spans="1:21">
      <c r="A38" s="9" t="str">
        <f>Summary!B38</f>
        <v>Estradiol</v>
      </c>
      <c r="B38" s="15">
        <f>Summary!C38</f>
        <v>0.03</v>
      </c>
      <c r="C38" s="21">
        <f>Summary!D38</f>
        <v>0</v>
      </c>
      <c r="D38" s="21">
        <f>Summary!E38</f>
        <v>1</v>
      </c>
      <c r="E38" s="21">
        <f>Summary!F38</f>
        <v>1</v>
      </c>
      <c r="F38" s="21">
        <f>Summary!G38</f>
        <v>5</v>
      </c>
      <c r="G38" s="21">
        <f>Summary!H38</f>
        <v>10</v>
      </c>
      <c r="H38" s="21">
        <f>Summary!I38</f>
        <v>0</v>
      </c>
      <c r="I38" s="21" t="str">
        <f>Summary!J38</f>
        <v>1140-17</v>
      </c>
      <c r="J38" s="16">
        <f>Summary!K38</f>
        <v>42620</v>
      </c>
      <c r="K38" s="21">
        <f>Summary!L38</f>
        <v>12</v>
      </c>
      <c r="L38" s="22" t="str">
        <f>Summary!M38</f>
        <v>Estradiol</v>
      </c>
      <c r="M38" s="21">
        <f>Summary!N38</f>
        <v>0.03</v>
      </c>
      <c r="N38" s="2">
        <f>Summary!O38</f>
        <v>0</v>
      </c>
      <c r="O38" s="2">
        <f>Summary!P38</f>
        <v>7.5250000000000004</v>
      </c>
      <c r="P38" s="2">
        <f>Summary!Q38</f>
        <v>14.784000000000001</v>
      </c>
      <c r="Q38" s="2">
        <f>Summary!R38</f>
        <v>35.987000000000002</v>
      </c>
      <c r="R38" s="2">
        <f>Summary!S38</f>
        <v>40.98</v>
      </c>
      <c r="S38" s="2">
        <f>Summary!T38</f>
        <v>0</v>
      </c>
      <c r="T38" s="18">
        <f>Summary!U38</f>
        <v>0.98023925413039015</v>
      </c>
      <c r="U38" s="21"/>
    </row>
    <row r="39" spans="1:21">
      <c r="A39" s="9" t="str">
        <f>Summary!B39</f>
        <v>Estradiol</v>
      </c>
      <c r="B39" s="15">
        <f>Summary!C39</f>
        <v>0.1</v>
      </c>
      <c r="C39" s="21">
        <f>Summary!D39</f>
        <v>0</v>
      </c>
      <c r="D39" s="21">
        <f>Summary!E39</f>
        <v>2</v>
      </c>
      <c r="E39" s="21">
        <f>Summary!F39</f>
        <v>1</v>
      </c>
      <c r="F39" s="21">
        <f>Summary!G39</f>
        <v>4</v>
      </c>
      <c r="G39" s="21">
        <f>Summary!H39</f>
        <v>12</v>
      </c>
      <c r="H39" s="21">
        <f>Summary!I39</f>
        <v>0</v>
      </c>
      <c r="I39" s="21" t="str">
        <f>Summary!J39</f>
        <v>1140-17</v>
      </c>
      <c r="J39" s="16">
        <f>Summary!K39</f>
        <v>42620</v>
      </c>
      <c r="K39" s="21">
        <f>Summary!L39</f>
        <v>12</v>
      </c>
      <c r="L39" s="22" t="str">
        <f>Summary!M39</f>
        <v>Estradiol</v>
      </c>
      <c r="M39" s="21">
        <f>Summary!N39</f>
        <v>0.1</v>
      </c>
      <c r="N39" s="2">
        <f>Summary!O39</f>
        <v>0</v>
      </c>
      <c r="O39" s="2">
        <f>Summary!P39</f>
        <v>8.1240000000000006</v>
      </c>
      <c r="P39" s="2">
        <f>Summary!Q39</f>
        <v>21.908999999999999</v>
      </c>
      <c r="Q39" s="2">
        <f>Summary!R39</f>
        <v>85.5</v>
      </c>
      <c r="R39" s="2">
        <f>Summary!S39</f>
        <v>48.139000000000003</v>
      </c>
      <c r="S39" s="2">
        <f>Summary!T39</f>
        <v>0</v>
      </c>
      <c r="T39" s="18">
        <f>Summary!U39</f>
        <v>1.0101117433331048</v>
      </c>
      <c r="U39" s="21"/>
    </row>
    <row r="40" spans="1:21">
      <c r="A40" s="9" t="str">
        <f>Summary!B40</f>
        <v>Estradiol</v>
      </c>
      <c r="B40" s="15">
        <f>Summary!C40</f>
        <v>0.3</v>
      </c>
      <c r="C40" s="21">
        <f>Summary!D40</f>
        <v>0</v>
      </c>
      <c r="D40" s="21">
        <f>Summary!E40</f>
        <v>2</v>
      </c>
      <c r="E40" s="21">
        <f>Summary!F40</f>
        <v>2</v>
      </c>
      <c r="F40" s="21">
        <f>Summary!G40</f>
        <v>9</v>
      </c>
      <c r="G40" s="21">
        <f>Summary!H40</f>
        <v>14</v>
      </c>
      <c r="H40" s="21">
        <f>Summary!I40</f>
        <v>0</v>
      </c>
      <c r="I40" s="21" t="str">
        <f>Summary!J40</f>
        <v>1140-17</v>
      </c>
      <c r="J40" s="16">
        <f>Summary!K40</f>
        <v>42620</v>
      </c>
      <c r="K40" s="21">
        <f>Summary!L40</f>
        <v>12</v>
      </c>
      <c r="L40" s="22" t="str">
        <f>Summary!M40</f>
        <v>Estradiol</v>
      </c>
      <c r="M40" s="21">
        <f>Summary!N40</f>
        <v>0.3</v>
      </c>
      <c r="N40" s="2">
        <f>Summary!O40</f>
        <v>0</v>
      </c>
      <c r="O40" s="2">
        <f>Summary!P40</f>
        <v>18.978999999999999</v>
      </c>
      <c r="P40" s="2">
        <f>Summary!Q40</f>
        <v>51.11</v>
      </c>
      <c r="Q40" s="2">
        <f>Summary!R40</f>
        <v>27.044</v>
      </c>
      <c r="R40" s="2">
        <f>Summary!S40</f>
        <v>78.162000000000006</v>
      </c>
      <c r="S40" s="2">
        <f>Summary!T40</f>
        <v>0</v>
      </c>
      <c r="T40" s="18">
        <f>Summary!U40</f>
        <v>1.090320148077055</v>
      </c>
      <c r="U40" s="21"/>
    </row>
    <row r="41" spans="1:21">
      <c r="A41" s="9" t="str">
        <f>Summary!B41</f>
        <v>Estradiol</v>
      </c>
      <c r="B41" s="15">
        <f>Summary!C41</f>
        <v>1</v>
      </c>
      <c r="C41" s="21">
        <f>Summary!D41</f>
        <v>0</v>
      </c>
      <c r="D41" s="21">
        <f>Summary!E41</f>
        <v>0</v>
      </c>
      <c r="E41" s="21">
        <f>Summary!F41</f>
        <v>3</v>
      </c>
      <c r="F41" s="21">
        <f>Summary!G41</f>
        <v>5</v>
      </c>
      <c r="G41" s="21">
        <f>Summary!H41</f>
        <v>13</v>
      </c>
      <c r="H41" s="21">
        <f>Summary!I41</f>
        <v>0</v>
      </c>
      <c r="I41" s="21" t="str">
        <f>Summary!J41</f>
        <v>1140-17</v>
      </c>
      <c r="J41" s="16">
        <f>Summary!K41</f>
        <v>42620</v>
      </c>
      <c r="K41" s="21">
        <f>Summary!L41</f>
        <v>12</v>
      </c>
      <c r="L41" s="22" t="str">
        <f>Summary!M41</f>
        <v>Estradiol</v>
      </c>
      <c r="M41" s="21">
        <f>Summary!N41</f>
        <v>1</v>
      </c>
      <c r="N41" s="2">
        <f>Summary!O41</f>
        <v>0</v>
      </c>
      <c r="O41" s="2">
        <f>Summary!P41</f>
        <v>0</v>
      </c>
      <c r="P41" s="2">
        <f>Summary!Q41</f>
        <v>12.763999999999999</v>
      </c>
      <c r="Q41" s="2">
        <f>Summary!R41</f>
        <v>37.412999999999997</v>
      </c>
      <c r="R41" s="2">
        <f>Summary!S41</f>
        <v>61.768999999999998</v>
      </c>
      <c r="S41" s="2">
        <f>Summary!T41</f>
        <v>0</v>
      </c>
      <c r="T41" s="18">
        <f>Summary!U41</f>
        <v>0.88218962089531783</v>
      </c>
      <c r="U41" s="21"/>
    </row>
    <row r="42" spans="1:21">
      <c r="A42" s="9" t="str">
        <f>Summary!B42</f>
        <v>Estradiol</v>
      </c>
      <c r="B42" s="15">
        <f>Summary!C42</f>
        <v>3</v>
      </c>
      <c r="C42" s="21">
        <f>Summary!D42</f>
        <v>0</v>
      </c>
      <c r="D42" s="21">
        <f>Summary!E42</f>
        <v>0</v>
      </c>
      <c r="E42" s="21">
        <f>Summary!F42</f>
        <v>0</v>
      </c>
      <c r="F42" s="21">
        <f>Summary!G42</f>
        <v>7</v>
      </c>
      <c r="G42" s="21">
        <f>Summary!H42</f>
        <v>15</v>
      </c>
      <c r="H42" s="21">
        <f>Summary!I42</f>
        <v>0</v>
      </c>
      <c r="I42" s="21" t="str">
        <f>Summary!J42</f>
        <v>1140-17</v>
      </c>
      <c r="J42" s="16">
        <f>Summary!K42</f>
        <v>42620</v>
      </c>
      <c r="K42" s="21">
        <f>Summary!L42</f>
        <v>12</v>
      </c>
      <c r="L42" s="22" t="str">
        <f>Summary!M42</f>
        <v>Estradiol</v>
      </c>
      <c r="M42" s="21">
        <f>Summary!N42</f>
        <v>3</v>
      </c>
      <c r="N42" s="2">
        <f>Summary!O42</f>
        <v>0</v>
      </c>
      <c r="O42" s="2">
        <f>Summary!P42</f>
        <v>0</v>
      </c>
      <c r="P42" s="2">
        <f>Summary!Q42</f>
        <v>0</v>
      </c>
      <c r="Q42" s="2">
        <f>Summary!R42</f>
        <v>16.989999999999998</v>
      </c>
      <c r="R42" s="2">
        <f>Summary!S42</f>
        <v>58.750999999999998</v>
      </c>
      <c r="S42" s="2">
        <f>Summary!T42</f>
        <v>0</v>
      </c>
      <c r="T42" s="18">
        <f>Summary!U42</f>
        <v>0.88943922670871334</v>
      </c>
      <c r="U42" s="21"/>
    </row>
    <row r="43" spans="1:21">
      <c r="A43" s="9" t="str">
        <f>Summary!B43</f>
        <v>Estradiol</v>
      </c>
      <c r="B43" s="21">
        <f>Summary!C43</f>
        <v>10</v>
      </c>
      <c r="C43" s="21">
        <f>Summary!D43</f>
        <v>0</v>
      </c>
      <c r="D43" s="21">
        <f>Summary!E43</f>
        <v>0</v>
      </c>
      <c r="E43" s="21">
        <f>Summary!F43</f>
        <v>1</v>
      </c>
      <c r="F43" s="21">
        <f>Summary!G43</f>
        <v>4</v>
      </c>
      <c r="G43" s="21">
        <f>Summary!H43</f>
        <v>13</v>
      </c>
      <c r="H43" s="21">
        <f>Summary!I43</f>
        <v>0</v>
      </c>
      <c r="I43" s="21" t="str">
        <f>Summary!J43</f>
        <v>1140-17</v>
      </c>
      <c r="J43" s="16">
        <f>Summary!K43</f>
        <v>42620</v>
      </c>
      <c r="K43" s="21">
        <f>Summary!L43</f>
        <v>12</v>
      </c>
      <c r="L43" s="22" t="str">
        <f>Summary!M43</f>
        <v>Estradiol</v>
      </c>
      <c r="M43" s="21">
        <f>Summary!N43</f>
        <v>10</v>
      </c>
      <c r="N43" s="2">
        <f>Summary!O43</f>
        <v>0</v>
      </c>
      <c r="O43" s="2">
        <f>Summary!P43</f>
        <v>0</v>
      </c>
      <c r="P43" s="2">
        <f>Summary!Q43</f>
        <v>29.234000000000002</v>
      </c>
      <c r="Q43" s="2">
        <f>Summary!R43</f>
        <v>22.35</v>
      </c>
      <c r="R43" s="2">
        <f>Summary!S43</f>
        <v>70.686999999999998</v>
      </c>
      <c r="S43" s="2">
        <f>Summary!T43</f>
        <v>0</v>
      </c>
      <c r="T43" s="18">
        <f>Summary!U43</f>
        <v>0.81720024679509162</v>
      </c>
      <c r="U43" s="21"/>
    </row>
    <row r="44" spans="1:21">
      <c r="A44" s="9" t="str">
        <f>Summary!B44</f>
        <v>Hexachlorophene</v>
      </c>
      <c r="B44" s="21">
        <f>Summary!C44</f>
        <v>20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0</v>
      </c>
      <c r="G44" s="21">
        <f>Summary!H44</f>
        <v>0</v>
      </c>
      <c r="H44" s="21">
        <f>Summary!I44</f>
        <v>0</v>
      </c>
      <c r="I44" s="21" t="str">
        <f>Summary!J44</f>
        <v>1140-17</v>
      </c>
      <c r="J44" s="16">
        <f>Summary!K44</f>
        <v>42620</v>
      </c>
      <c r="K44" s="21">
        <f>Summary!L44</f>
        <v>12</v>
      </c>
      <c r="L44" s="22" t="str">
        <f>Summary!M44</f>
        <v>Hexachlorophene</v>
      </c>
      <c r="M44" s="21">
        <f>Summary!N44</f>
        <v>20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0</v>
      </c>
      <c r="R44" s="2">
        <f>Summary!S44</f>
        <v>0</v>
      </c>
      <c r="S44" s="2">
        <f>Summary!T44</f>
        <v>0</v>
      </c>
      <c r="T44" s="18">
        <f>Summary!U44</f>
        <v>2.7404538287516284E-2</v>
      </c>
      <c r="U44" s="21"/>
    </row>
    <row r="45" spans="1:21">
      <c r="A45" s="9" t="str">
        <f>Summary!B45</f>
        <v>Hexachlorophene</v>
      </c>
      <c r="B45" s="15">
        <f>Summary!C45</f>
        <v>0</v>
      </c>
      <c r="C45" s="21">
        <f>Summary!D45</f>
        <v>0</v>
      </c>
      <c r="D45" s="21">
        <f>Summary!E45</f>
        <v>0</v>
      </c>
      <c r="E45" s="21">
        <f>Summary!F45</f>
        <v>2</v>
      </c>
      <c r="F45" s="21">
        <f>Summary!G45</f>
        <v>7</v>
      </c>
      <c r="G45" s="21">
        <f>Summary!H45</f>
        <v>13</v>
      </c>
      <c r="H45" s="21">
        <f>Summary!I45</f>
        <v>0</v>
      </c>
      <c r="I45" s="21" t="str">
        <f>Summary!J45</f>
        <v>1140-17</v>
      </c>
      <c r="J45" s="16">
        <f>Summary!K45</f>
        <v>42620</v>
      </c>
      <c r="K45" s="21">
        <f>Summary!L45</f>
        <v>12</v>
      </c>
      <c r="L45" s="22" t="str">
        <f>Summary!M45</f>
        <v>Hexachlorophene</v>
      </c>
      <c r="M45" s="21">
        <f>Summary!N45</f>
        <v>0</v>
      </c>
      <c r="N45" s="2">
        <f>Summary!O45</f>
        <v>0</v>
      </c>
      <c r="O45" s="2">
        <f>Summary!P45</f>
        <v>0</v>
      </c>
      <c r="P45" s="2">
        <f>Summary!Q45</f>
        <v>49.145000000000003</v>
      </c>
      <c r="Q45" s="2">
        <f>Summary!R45</f>
        <v>42.875999999999998</v>
      </c>
      <c r="R45" s="2">
        <f>Summary!S45</f>
        <v>87.308000000000007</v>
      </c>
      <c r="S45" s="2">
        <f>Summary!T45</f>
        <v>0</v>
      </c>
      <c r="T45" s="18">
        <f>Summary!U45</f>
        <v>1.0129396037567697</v>
      </c>
      <c r="U45" s="21"/>
    </row>
    <row r="46" spans="1:21">
      <c r="A46" s="9" t="str">
        <f>Summary!B46</f>
        <v>Hexachlorophene</v>
      </c>
      <c r="B46" s="15">
        <f>Summary!C46</f>
        <v>0.03</v>
      </c>
      <c r="C46" s="21">
        <f>Summary!D46</f>
        <v>0</v>
      </c>
      <c r="D46" s="21">
        <f>Summary!E46</f>
        <v>0</v>
      </c>
      <c r="E46" s="21">
        <f>Summary!F46</f>
        <v>0</v>
      </c>
      <c r="F46" s="21">
        <f>Summary!G46</f>
        <v>2</v>
      </c>
      <c r="G46" s="21">
        <f>Summary!H46</f>
        <v>9</v>
      </c>
      <c r="H46" s="21">
        <f>Summary!I46</f>
        <v>0</v>
      </c>
      <c r="I46" s="21" t="str">
        <f>Summary!J46</f>
        <v>1140-17</v>
      </c>
      <c r="J46" s="16">
        <f>Summary!K46</f>
        <v>42620</v>
      </c>
      <c r="K46" s="21">
        <f>Summary!L46</f>
        <v>12</v>
      </c>
      <c r="L46" s="22" t="str">
        <f>Summary!M46</f>
        <v>Hexachlorophene</v>
      </c>
      <c r="M46" s="21">
        <f>Summary!N46</f>
        <v>0.03</v>
      </c>
      <c r="N46" s="2">
        <f>Summary!O46</f>
        <v>0</v>
      </c>
      <c r="O46" s="2">
        <f>Summary!P46</f>
        <v>0</v>
      </c>
      <c r="P46" s="2">
        <f>Summary!Q46</f>
        <v>0</v>
      </c>
      <c r="Q46" s="2">
        <f>Summary!R46</f>
        <v>18.3</v>
      </c>
      <c r="R46" s="2">
        <f>Summary!S46</f>
        <v>37.311</v>
      </c>
      <c r="S46" s="2">
        <f>Summary!T46</f>
        <v>0</v>
      </c>
      <c r="T46" s="18">
        <f>Summary!U46</f>
        <v>1.0235826420785632</v>
      </c>
      <c r="U46" s="21"/>
    </row>
    <row r="47" spans="1:21">
      <c r="A47" s="9" t="str">
        <f>Summary!B47</f>
        <v>Hexachlorophene</v>
      </c>
      <c r="B47" s="15">
        <f>Summary!C47</f>
        <v>0.1</v>
      </c>
      <c r="C47" s="21">
        <f>Summary!D47</f>
        <v>0</v>
      </c>
      <c r="D47" s="21">
        <f>Summary!E47</f>
        <v>0</v>
      </c>
      <c r="E47" s="21">
        <f>Summary!F47</f>
        <v>2</v>
      </c>
      <c r="F47" s="21">
        <f>Summary!G47</f>
        <v>7</v>
      </c>
      <c r="G47" s="21">
        <f>Summary!H47</f>
        <v>11</v>
      </c>
      <c r="H47" s="21">
        <f>Summary!I47</f>
        <v>0</v>
      </c>
      <c r="I47" s="21" t="str">
        <f>Summary!J47</f>
        <v>1140-17</v>
      </c>
      <c r="J47" s="16">
        <f>Summary!K47</f>
        <v>42620</v>
      </c>
      <c r="K47" s="21">
        <f>Summary!L47</f>
        <v>12</v>
      </c>
      <c r="L47" s="22" t="str">
        <f>Summary!M47</f>
        <v>Hexachlorophene</v>
      </c>
      <c r="M47" s="21">
        <f>Summary!N47</f>
        <v>0.1</v>
      </c>
      <c r="N47" s="2">
        <f>Summary!O47</f>
        <v>0</v>
      </c>
      <c r="O47" s="2">
        <f>Summary!P47</f>
        <v>0</v>
      </c>
      <c r="P47" s="2">
        <f>Summary!Q47</f>
        <v>267.137</v>
      </c>
      <c r="Q47" s="2">
        <f>Summary!R47</f>
        <v>19.352</v>
      </c>
      <c r="R47" s="2">
        <f>Summary!S47</f>
        <v>77.575999999999993</v>
      </c>
      <c r="S47" s="2">
        <f>Summary!T47</f>
        <v>0</v>
      </c>
      <c r="T47" s="18">
        <f>Summary!U47</f>
        <v>1.0015767464180436</v>
      </c>
      <c r="U47" s="21"/>
    </row>
    <row r="48" spans="1:21">
      <c r="A48" s="9" t="str">
        <f>Summary!B48</f>
        <v>Hexachlorophene</v>
      </c>
      <c r="B48" s="15">
        <f>Summary!C48</f>
        <v>0.3</v>
      </c>
      <c r="C48" s="21">
        <f>Summary!D48</f>
        <v>0</v>
      </c>
      <c r="D48" s="21">
        <f>Summary!E48</f>
        <v>0</v>
      </c>
      <c r="E48" s="21">
        <f>Summary!F48</f>
        <v>0</v>
      </c>
      <c r="F48" s="21">
        <f>Summary!G48</f>
        <v>4</v>
      </c>
      <c r="G48" s="21">
        <f>Summary!H48</f>
        <v>12</v>
      </c>
      <c r="H48" s="21">
        <f>Summary!I48</f>
        <v>0</v>
      </c>
      <c r="I48" s="21" t="str">
        <f>Summary!J48</f>
        <v>1140-17</v>
      </c>
      <c r="J48" s="16">
        <f>Summary!K48</f>
        <v>42620</v>
      </c>
      <c r="K48" s="21">
        <f>Summary!L48</f>
        <v>12</v>
      </c>
      <c r="L48" s="22" t="str">
        <f>Summary!M48</f>
        <v>Hexachlorophene</v>
      </c>
      <c r="M48" s="21">
        <f>Summary!N48</f>
        <v>0.3</v>
      </c>
      <c r="N48" s="2">
        <f>Summary!O48</f>
        <v>0</v>
      </c>
      <c r="O48" s="2">
        <f>Summary!P48</f>
        <v>0</v>
      </c>
      <c r="P48" s="2">
        <f>Summary!Q48</f>
        <v>0</v>
      </c>
      <c r="Q48" s="2">
        <f>Summary!R48</f>
        <v>30.1</v>
      </c>
      <c r="R48" s="2">
        <f>Summary!S48</f>
        <v>39.6</v>
      </c>
      <c r="S48" s="2">
        <f>Summary!T48</f>
        <v>0</v>
      </c>
      <c r="T48" s="18">
        <f>Summary!U48</f>
        <v>0.86342291081099609</v>
      </c>
      <c r="U48" s="21"/>
    </row>
    <row r="49" spans="1:21">
      <c r="A49" s="9" t="str">
        <f>Summary!B49</f>
        <v>Hexachlorophene</v>
      </c>
      <c r="B49" s="15">
        <f>Summary!C49</f>
        <v>1</v>
      </c>
      <c r="C49" s="21">
        <f>Summary!D49</f>
        <v>0</v>
      </c>
      <c r="D49" s="21">
        <f>Summary!E49</f>
        <v>0</v>
      </c>
      <c r="E49" s="21">
        <f>Summary!F49</f>
        <v>0</v>
      </c>
      <c r="F49" s="21">
        <f>Summary!G49</f>
        <v>1</v>
      </c>
      <c r="G49" s="21">
        <f>Summary!H49</f>
        <v>4</v>
      </c>
      <c r="H49" s="21">
        <f>Summary!I49</f>
        <v>0</v>
      </c>
      <c r="I49" s="21" t="str">
        <f>Summary!J49</f>
        <v>1140-17</v>
      </c>
      <c r="J49" s="16">
        <f>Summary!K49</f>
        <v>42620</v>
      </c>
      <c r="K49" s="21">
        <f>Summary!L49</f>
        <v>12</v>
      </c>
      <c r="L49" s="22" t="str">
        <f>Summary!M49</f>
        <v>Hexachlorophene</v>
      </c>
      <c r="M49" s="21">
        <f>Summary!N49</f>
        <v>1</v>
      </c>
      <c r="N49" s="2">
        <f>Summary!O49</f>
        <v>0</v>
      </c>
      <c r="O49" s="2">
        <f>Summary!P49</f>
        <v>0</v>
      </c>
      <c r="P49" s="2">
        <f>Summary!Q49</f>
        <v>0</v>
      </c>
      <c r="Q49" s="2">
        <f>Summary!R49</f>
        <v>31.867000000000001</v>
      </c>
      <c r="R49" s="2">
        <f>Summary!S49</f>
        <v>16.55</v>
      </c>
      <c r="S49" s="2">
        <f>Summary!T49</f>
        <v>0</v>
      </c>
      <c r="T49" s="18">
        <f>Summary!U49</f>
        <v>0.64007335298553514</v>
      </c>
      <c r="U49" s="21"/>
    </row>
    <row r="50" spans="1:21">
      <c r="A50" s="9" t="str">
        <f>Summary!B50</f>
        <v>Hexachlorophene</v>
      </c>
      <c r="B50" s="15">
        <f>Summary!C50</f>
        <v>3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0</v>
      </c>
      <c r="G50" s="21">
        <f>Summary!H50</f>
        <v>2</v>
      </c>
      <c r="H50" s="21">
        <f>Summary!I50</f>
        <v>0</v>
      </c>
      <c r="I50" s="21" t="str">
        <f>Summary!J50</f>
        <v>1140-17</v>
      </c>
      <c r="J50" s="16">
        <f>Summary!K50</f>
        <v>42620</v>
      </c>
      <c r="K50" s="21">
        <f>Summary!L50</f>
        <v>12</v>
      </c>
      <c r="L50" s="22" t="str">
        <f>Summary!M50</f>
        <v>Hexachlorophene</v>
      </c>
      <c r="M50" s="21">
        <f>Summary!N50</f>
        <v>3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0</v>
      </c>
      <c r="R50" s="2">
        <f>Summary!S50</f>
        <v>82.9</v>
      </c>
      <c r="S50" s="2">
        <f>Summary!T50</f>
        <v>0</v>
      </c>
      <c r="T50" s="18">
        <f>Summary!U50</f>
        <v>0.483307054226366</v>
      </c>
      <c r="U50" s="21"/>
    </row>
    <row r="51" spans="1:21">
      <c r="A51" s="9" t="str">
        <f>Summary!B51</f>
        <v>Hexachlorophene</v>
      </c>
      <c r="B51" s="21">
        <f>Summary!C51</f>
        <v>10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0</v>
      </c>
      <c r="G51" s="21">
        <f>Summary!H51</f>
        <v>0</v>
      </c>
      <c r="H51" s="21">
        <f>Summary!I51</f>
        <v>0</v>
      </c>
      <c r="I51" s="21" t="str">
        <f>Summary!J51</f>
        <v>1140-17</v>
      </c>
      <c r="J51" s="16">
        <f>Summary!K51</f>
        <v>42620</v>
      </c>
      <c r="K51" s="21">
        <f>Summary!L51</f>
        <v>12</v>
      </c>
      <c r="L51" s="22" t="str">
        <f>Summary!M51</f>
        <v>Hexachlorophene</v>
      </c>
      <c r="M51" s="21">
        <f>Summary!N51</f>
        <v>10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0</v>
      </c>
      <c r="R51" s="2">
        <f>Summary!S51</f>
        <v>0</v>
      </c>
      <c r="S51" s="2">
        <f>Summary!T51</f>
        <v>0</v>
      </c>
      <c r="T51" s="18">
        <f>Summary!U51</f>
        <v>0.29461164050181671</v>
      </c>
      <c r="U51" s="21"/>
    </row>
    <row r="52" spans="1:21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>
      <c r="S58" s="21"/>
      <c r="T58" s="16"/>
      <c r="U58" s="21"/>
    </row>
    <row r="59" spans="1:21">
      <c r="S59" s="21"/>
      <c r="T59" s="16"/>
      <c r="U59" s="21"/>
    </row>
    <row r="60" spans="1:21">
      <c r="S60" s="21"/>
      <c r="T60" s="16"/>
      <c r="U60" s="21"/>
    </row>
    <row r="61" spans="1:21">
      <c r="S61" s="21"/>
      <c r="T61" s="16"/>
      <c r="U61" s="21"/>
    </row>
    <row r="62" spans="1:21">
      <c r="S62" s="21"/>
      <c r="T62" s="16"/>
      <c r="U62" s="21"/>
    </row>
    <row r="63" spans="1:21">
      <c r="S63" s="21"/>
      <c r="T63" s="16"/>
      <c r="U63" s="21"/>
    </row>
    <row r="64" spans="1:21">
      <c r="S64" s="21"/>
      <c r="T64" s="16"/>
      <c r="U64" s="21"/>
    </row>
    <row r="65" spans="19:21">
      <c r="S65" s="21"/>
      <c r="T65" s="16"/>
      <c r="U65" s="21"/>
    </row>
    <row r="66" spans="19:21">
      <c r="S66" s="21"/>
      <c r="T66" s="16"/>
      <c r="U66" s="21"/>
    </row>
    <row r="67" spans="19:21">
      <c r="S67" s="21"/>
      <c r="T67" s="16"/>
      <c r="U67" s="21"/>
    </row>
    <row r="68" spans="19:21">
      <c r="S68" s="21"/>
      <c r="T68" s="16"/>
      <c r="U68" s="21"/>
    </row>
    <row r="69" spans="19:21">
      <c r="S69" s="21"/>
      <c r="T69" s="16"/>
      <c r="U69" s="21"/>
    </row>
    <row r="70" spans="19:21">
      <c r="S70" s="21"/>
      <c r="T70" s="16"/>
      <c r="U70" s="21"/>
    </row>
    <row r="71" spans="19:21">
      <c r="S71" s="21"/>
      <c r="T71" s="16"/>
      <c r="U71" s="21"/>
    </row>
    <row r="72" spans="19:21">
      <c r="S72" s="21"/>
      <c r="T72" s="16"/>
      <c r="U72" s="21"/>
    </row>
    <row r="73" spans="19:21">
      <c r="S73" s="21"/>
      <c r="T73" s="16"/>
      <c r="U73" s="21"/>
    </row>
    <row r="74" spans="19:21">
      <c r="S74" s="21"/>
      <c r="T74" s="16"/>
      <c r="U74" s="21"/>
    </row>
    <row r="75" spans="19:21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W68"/>
  <sheetViews>
    <sheetView topLeftCell="B1" zoomScaleNormal="100" workbookViewId="0">
      <selection sqref="A1:AW7"/>
    </sheetView>
  </sheetViews>
  <sheetFormatPr defaultRowHeight="1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105</v>
      </c>
    </row>
    <row r="2" spans="1:49">
      <c r="A2" t="s">
        <v>1</v>
      </c>
      <c r="B2" s="8">
        <v>42639.513009259259</v>
      </c>
      <c r="C2" s="6"/>
    </row>
    <row r="3" spans="1:49">
      <c r="A3" t="s">
        <v>2</v>
      </c>
      <c r="B3">
        <v>901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0</v>
      </c>
      <c r="C6" s="7">
        <v>0</v>
      </c>
      <c r="D6" s="7">
        <v>1</v>
      </c>
      <c r="E6" s="7">
        <v>1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1</v>
      </c>
      <c r="AK6" s="7">
        <v>2</v>
      </c>
      <c r="AL6" s="7">
        <v>2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</row>
    <row r="7" spans="1:49">
      <c r="A7" t="s">
        <v>56</v>
      </c>
      <c r="B7" s="7">
        <v>0</v>
      </c>
      <c r="C7" s="7">
        <v>0</v>
      </c>
      <c r="D7" s="7">
        <v>16.448</v>
      </c>
      <c r="E7" s="7">
        <v>13.785</v>
      </c>
      <c r="F7" s="7">
        <v>0</v>
      </c>
      <c r="G7" s="7">
        <v>11.521000000000001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7.1920000000000002</v>
      </c>
      <c r="T7" s="7">
        <v>0</v>
      </c>
      <c r="U7" s="7">
        <v>34.960999999999999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218.357</v>
      </c>
      <c r="AJ7" s="7">
        <v>7.5250000000000004</v>
      </c>
      <c r="AK7" s="7">
        <v>8.1240000000000006</v>
      </c>
      <c r="AL7" s="7">
        <v>18.978999999999999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1</v>
      </c>
      <c r="F22" s="1">
        <f t="shared" si="0"/>
        <v>1</v>
      </c>
      <c r="G22" s="1">
        <f t="shared" si="0"/>
        <v>0</v>
      </c>
      <c r="H22" s="1">
        <f t="shared" si="0"/>
        <v>1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16.448</v>
      </c>
      <c r="P22" s="2">
        <f t="shared" si="1"/>
        <v>13.785</v>
      </c>
      <c r="Q22" s="2">
        <f t="shared" si="1"/>
        <v>0</v>
      </c>
      <c r="R22" s="2">
        <f t="shared" si="1"/>
        <v>11.521000000000001</v>
      </c>
      <c r="S22" s="2">
        <f t="shared" si="1"/>
        <v>0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1</v>
      </c>
      <c r="E24" s="10">
        <f t="shared" si="4"/>
        <v>0</v>
      </c>
      <c r="F24" s="1">
        <f t="shared" si="4"/>
        <v>1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7.1920000000000002</v>
      </c>
      <c r="O24" s="2">
        <f t="shared" si="5"/>
        <v>0</v>
      </c>
      <c r="P24" s="2">
        <f t="shared" si="5"/>
        <v>34.960999999999999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1</v>
      </c>
      <c r="E26" s="1">
        <f t="shared" si="8"/>
        <v>1</v>
      </c>
      <c r="F26" s="1">
        <f t="shared" si="8"/>
        <v>2</v>
      </c>
      <c r="G26" s="1">
        <f t="shared" si="8"/>
        <v>2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218.357</v>
      </c>
      <c r="O26" s="2">
        <f t="shared" si="9"/>
        <v>7.5250000000000004</v>
      </c>
      <c r="P26" s="2">
        <f t="shared" si="9"/>
        <v>8.1240000000000006</v>
      </c>
      <c r="Q26" s="2">
        <f t="shared" si="9"/>
        <v>18.978999999999999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11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W68"/>
  <sheetViews>
    <sheetView topLeftCell="C1"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106</v>
      </c>
    </row>
    <row r="2" spans="1:49">
      <c r="A2" t="s">
        <v>1</v>
      </c>
      <c r="B2" s="8">
        <v>42639.513055555559</v>
      </c>
      <c r="C2" s="6"/>
    </row>
    <row r="3" spans="1:49">
      <c r="A3" t="s">
        <v>2</v>
      </c>
      <c r="B3">
        <v>901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4</v>
      </c>
      <c r="C6" s="7">
        <v>1</v>
      </c>
      <c r="D6" s="7">
        <v>3</v>
      </c>
      <c r="E6" s="7">
        <v>1</v>
      </c>
      <c r="F6" s="7">
        <v>0</v>
      </c>
      <c r="G6" s="7">
        <v>1</v>
      </c>
      <c r="H6" s="7">
        <v>2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2</v>
      </c>
      <c r="O6" s="7">
        <v>1</v>
      </c>
      <c r="P6" s="7">
        <v>0</v>
      </c>
      <c r="Q6" s="7">
        <v>0</v>
      </c>
      <c r="R6" s="7">
        <v>0</v>
      </c>
      <c r="S6" s="7">
        <v>3</v>
      </c>
      <c r="T6" s="7">
        <v>0</v>
      </c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3</v>
      </c>
      <c r="AA6" s="7">
        <v>2</v>
      </c>
      <c r="AB6" s="7">
        <v>0</v>
      </c>
      <c r="AC6" s="7">
        <v>1</v>
      </c>
      <c r="AD6" s="7">
        <v>1</v>
      </c>
      <c r="AE6" s="7">
        <v>1</v>
      </c>
      <c r="AF6" s="7">
        <v>0</v>
      </c>
      <c r="AG6" s="7">
        <v>2</v>
      </c>
      <c r="AH6" s="7">
        <v>0</v>
      </c>
      <c r="AI6" s="7">
        <v>2</v>
      </c>
      <c r="AJ6" s="7">
        <v>1</v>
      </c>
      <c r="AK6" s="7">
        <v>1</v>
      </c>
      <c r="AL6" s="7">
        <v>2</v>
      </c>
      <c r="AM6" s="7">
        <v>3</v>
      </c>
      <c r="AN6" s="7">
        <v>0</v>
      </c>
      <c r="AO6" s="7">
        <v>1</v>
      </c>
      <c r="AP6" s="7">
        <v>0</v>
      </c>
      <c r="AQ6" s="7">
        <v>2</v>
      </c>
      <c r="AR6" s="7">
        <v>0</v>
      </c>
      <c r="AS6" s="7">
        <v>2</v>
      </c>
      <c r="AT6" s="7">
        <v>0</v>
      </c>
      <c r="AU6" s="7">
        <v>0</v>
      </c>
      <c r="AV6" s="7">
        <v>0</v>
      </c>
      <c r="AW6" s="7">
        <v>0</v>
      </c>
    </row>
    <row r="7" spans="1:49">
      <c r="A7" t="s">
        <v>56</v>
      </c>
      <c r="B7" s="7">
        <v>11.887</v>
      </c>
      <c r="C7" s="7">
        <v>5.66</v>
      </c>
      <c r="D7" s="7">
        <v>18.667999999999999</v>
      </c>
      <c r="E7" s="7">
        <v>19.911000000000001</v>
      </c>
      <c r="F7" s="7">
        <v>0</v>
      </c>
      <c r="G7" s="7">
        <v>39.023000000000003</v>
      </c>
      <c r="H7" s="7">
        <v>36.027000000000001</v>
      </c>
      <c r="I7" s="7">
        <v>0</v>
      </c>
      <c r="J7" s="7">
        <v>0</v>
      </c>
      <c r="K7" s="7">
        <v>0</v>
      </c>
      <c r="L7" s="7">
        <v>50.078000000000003</v>
      </c>
      <c r="M7" s="7">
        <v>0</v>
      </c>
      <c r="N7" s="7">
        <v>122.863</v>
      </c>
      <c r="O7" s="7">
        <v>9.4559999999999995</v>
      </c>
      <c r="P7" s="7">
        <v>0</v>
      </c>
      <c r="Q7" s="7">
        <v>0</v>
      </c>
      <c r="R7" s="7">
        <v>0</v>
      </c>
      <c r="S7" s="7">
        <v>129.56700000000001</v>
      </c>
      <c r="T7" s="7">
        <v>0</v>
      </c>
      <c r="U7" s="7">
        <v>0</v>
      </c>
      <c r="V7" s="7">
        <v>20.91</v>
      </c>
      <c r="W7" s="7">
        <v>0</v>
      </c>
      <c r="X7" s="7">
        <v>0</v>
      </c>
      <c r="Y7" s="7">
        <v>0</v>
      </c>
      <c r="Z7" s="7">
        <v>125.461</v>
      </c>
      <c r="AA7" s="7">
        <v>19.312000000000001</v>
      </c>
      <c r="AB7" s="7">
        <v>0</v>
      </c>
      <c r="AC7" s="7">
        <v>7.1920000000000002</v>
      </c>
      <c r="AD7" s="7">
        <v>11.72</v>
      </c>
      <c r="AE7" s="7">
        <v>219.68899999999999</v>
      </c>
      <c r="AF7" s="7">
        <v>0</v>
      </c>
      <c r="AG7" s="7">
        <v>32.83</v>
      </c>
      <c r="AH7" s="7">
        <v>0</v>
      </c>
      <c r="AI7" s="7">
        <v>13.218999999999999</v>
      </c>
      <c r="AJ7" s="7">
        <v>14.784000000000001</v>
      </c>
      <c r="AK7" s="7">
        <v>21.908999999999999</v>
      </c>
      <c r="AL7" s="7">
        <v>51.11</v>
      </c>
      <c r="AM7" s="7">
        <v>12.763999999999999</v>
      </c>
      <c r="AN7" s="7">
        <v>0</v>
      </c>
      <c r="AO7" s="7">
        <v>29.234000000000002</v>
      </c>
      <c r="AP7" s="7">
        <v>0</v>
      </c>
      <c r="AQ7" s="7">
        <v>49.145000000000003</v>
      </c>
      <c r="AR7" s="7">
        <v>0</v>
      </c>
      <c r="AS7" s="7">
        <v>267.137</v>
      </c>
      <c r="AT7" s="7">
        <v>0</v>
      </c>
      <c r="AU7" s="7">
        <v>0</v>
      </c>
      <c r="AV7" s="7">
        <v>0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4</v>
      </c>
      <c r="D22" s="10">
        <f t="shared" si="0"/>
        <v>1</v>
      </c>
      <c r="E22" s="10">
        <f t="shared" si="0"/>
        <v>3</v>
      </c>
      <c r="F22" s="1">
        <f t="shared" si="0"/>
        <v>1</v>
      </c>
      <c r="G22" s="1">
        <f t="shared" si="0"/>
        <v>0</v>
      </c>
      <c r="H22" s="1">
        <f t="shared" si="0"/>
        <v>1</v>
      </c>
      <c r="I22" s="1">
        <f t="shared" si="0"/>
        <v>2</v>
      </c>
      <c r="J22" s="1">
        <f t="shared" si="0"/>
        <v>0</v>
      </c>
      <c r="K22" s="1"/>
      <c r="L22" s="1" t="s">
        <v>57</v>
      </c>
      <c r="M22" s="2">
        <f t="shared" ref="M22:T22" si="1">B7</f>
        <v>11.887</v>
      </c>
      <c r="N22" s="2">
        <f t="shared" si="1"/>
        <v>5.66</v>
      </c>
      <c r="O22" s="2">
        <f t="shared" si="1"/>
        <v>18.667999999999999</v>
      </c>
      <c r="P22" s="2">
        <f t="shared" si="1"/>
        <v>19.911000000000001</v>
      </c>
      <c r="Q22" s="2">
        <f t="shared" si="1"/>
        <v>0</v>
      </c>
      <c r="R22" s="2">
        <f t="shared" si="1"/>
        <v>39.023000000000003</v>
      </c>
      <c r="S22" s="2">
        <f t="shared" si="1"/>
        <v>36.027000000000001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1</v>
      </c>
      <c r="F23" s="1">
        <f t="shared" si="2"/>
        <v>0</v>
      </c>
      <c r="G23" s="1">
        <f t="shared" si="2"/>
        <v>2</v>
      </c>
      <c r="H23" s="1">
        <f t="shared" si="2"/>
        <v>1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50.078000000000003</v>
      </c>
      <c r="P23" s="2">
        <f t="shared" si="3"/>
        <v>0</v>
      </c>
      <c r="Q23" s="2">
        <f t="shared" si="3"/>
        <v>122.863</v>
      </c>
      <c r="R23" s="2">
        <f t="shared" si="3"/>
        <v>9.4559999999999995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3</v>
      </c>
      <c r="E24" s="10">
        <f t="shared" si="4"/>
        <v>0</v>
      </c>
      <c r="F24" s="1">
        <f t="shared" si="4"/>
        <v>0</v>
      </c>
      <c r="G24" s="1">
        <f t="shared" si="4"/>
        <v>1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129.56700000000001</v>
      </c>
      <c r="O24" s="2">
        <f t="shared" si="5"/>
        <v>0</v>
      </c>
      <c r="P24" s="2">
        <f t="shared" si="5"/>
        <v>0</v>
      </c>
      <c r="Q24" s="2">
        <f t="shared" si="5"/>
        <v>20.91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3</v>
      </c>
      <c r="D25" s="10">
        <f t="shared" si="6"/>
        <v>2</v>
      </c>
      <c r="E25" s="10">
        <f t="shared" si="6"/>
        <v>0</v>
      </c>
      <c r="F25" s="1">
        <f t="shared" si="6"/>
        <v>1</v>
      </c>
      <c r="G25" s="1">
        <f t="shared" si="6"/>
        <v>1</v>
      </c>
      <c r="H25" s="1">
        <f t="shared" si="6"/>
        <v>1</v>
      </c>
      <c r="I25" s="1">
        <f t="shared" si="6"/>
        <v>0</v>
      </c>
      <c r="J25" s="1">
        <f t="shared" si="6"/>
        <v>2</v>
      </c>
      <c r="K25" s="1"/>
      <c r="L25" s="1" t="s">
        <v>60</v>
      </c>
      <c r="M25" s="2">
        <f t="shared" ref="M25:T25" si="7">Z7</f>
        <v>125.461</v>
      </c>
      <c r="N25" s="2">
        <f t="shared" si="7"/>
        <v>19.312000000000001</v>
      </c>
      <c r="O25" s="2">
        <f t="shared" si="7"/>
        <v>0</v>
      </c>
      <c r="P25" s="2">
        <f t="shared" si="7"/>
        <v>7.1920000000000002</v>
      </c>
      <c r="Q25" s="2">
        <f t="shared" si="7"/>
        <v>11.72</v>
      </c>
      <c r="R25" s="2">
        <f t="shared" si="7"/>
        <v>219.68899999999999</v>
      </c>
      <c r="S25" s="2">
        <f t="shared" si="7"/>
        <v>0</v>
      </c>
      <c r="T25" s="2">
        <f t="shared" si="7"/>
        <v>32.83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2</v>
      </c>
      <c r="E26" s="1">
        <f t="shared" si="8"/>
        <v>1</v>
      </c>
      <c r="F26" s="1">
        <f t="shared" si="8"/>
        <v>1</v>
      </c>
      <c r="G26" s="1">
        <f t="shared" si="8"/>
        <v>2</v>
      </c>
      <c r="H26" s="1">
        <f t="shared" si="8"/>
        <v>3</v>
      </c>
      <c r="I26" s="1">
        <f t="shared" si="8"/>
        <v>0</v>
      </c>
      <c r="J26" s="1">
        <f t="shared" si="8"/>
        <v>1</v>
      </c>
      <c r="K26" s="1"/>
      <c r="L26" s="1" t="s">
        <v>61</v>
      </c>
      <c r="M26" s="2">
        <f t="shared" ref="M26:T26" si="9">AH7</f>
        <v>0</v>
      </c>
      <c r="N26" s="2">
        <f t="shared" si="9"/>
        <v>13.218999999999999</v>
      </c>
      <c r="O26" s="2">
        <f t="shared" si="9"/>
        <v>14.784000000000001</v>
      </c>
      <c r="P26" s="2">
        <f t="shared" si="9"/>
        <v>21.908999999999999</v>
      </c>
      <c r="Q26" s="2">
        <f t="shared" si="9"/>
        <v>51.11</v>
      </c>
      <c r="R26" s="2">
        <f t="shared" si="9"/>
        <v>12.763999999999999</v>
      </c>
      <c r="S26" s="2">
        <f t="shared" si="9"/>
        <v>0</v>
      </c>
      <c r="T26" s="2">
        <f t="shared" si="9"/>
        <v>29.234000000000002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2</v>
      </c>
      <c r="E27" s="1">
        <f t="shared" si="10"/>
        <v>0</v>
      </c>
      <c r="F27" s="1">
        <f t="shared" si="10"/>
        <v>2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49.145000000000003</v>
      </c>
      <c r="O27" s="2">
        <f t="shared" si="11"/>
        <v>0</v>
      </c>
      <c r="P27" s="2">
        <f t="shared" si="11"/>
        <v>267.137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J31">
        <f>SUM(C22:J27)</f>
        <v>44</v>
      </c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W68"/>
  <sheetViews>
    <sheetView topLeftCell="B1" zoomScaleNormal="100" workbookViewId="0">
      <selection sqref="A1:AW7"/>
    </sheetView>
  </sheetViews>
  <sheetFormatPr defaultRowHeight="1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>
      <c r="A1" t="s">
        <v>0</v>
      </c>
      <c r="B1" t="s">
        <v>107</v>
      </c>
    </row>
    <row r="2" spans="1:49">
      <c r="A2" t="s">
        <v>1</v>
      </c>
      <c r="B2" s="8">
        <v>42639.513101851851</v>
      </c>
      <c r="C2" s="6"/>
    </row>
    <row r="3" spans="1:49">
      <c r="A3" t="s">
        <v>2</v>
      </c>
      <c r="B3">
        <v>900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7</v>
      </c>
      <c r="C6" s="7">
        <v>4</v>
      </c>
      <c r="D6" s="7">
        <v>8</v>
      </c>
      <c r="E6" s="7">
        <v>8</v>
      </c>
      <c r="F6" s="7">
        <v>10</v>
      </c>
      <c r="G6" s="7">
        <v>11</v>
      </c>
      <c r="H6" s="7">
        <v>8</v>
      </c>
      <c r="I6" s="7">
        <v>4</v>
      </c>
      <c r="J6" s="7">
        <v>0</v>
      </c>
      <c r="K6" s="7">
        <v>3</v>
      </c>
      <c r="L6" s="7">
        <v>1</v>
      </c>
      <c r="M6" s="7">
        <v>9</v>
      </c>
      <c r="N6" s="7">
        <v>6</v>
      </c>
      <c r="O6" s="7">
        <v>8</v>
      </c>
      <c r="P6" s="7">
        <v>0</v>
      </c>
      <c r="Q6" s="7">
        <v>0</v>
      </c>
      <c r="R6" s="7">
        <v>0</v>
      </c>
      <c r="S6" s="7">
        <v>6</v>
      </c>
      <c r="T6" s="7">
        <v>3</v>
      </c>
      <c r="U6" s="7">
        <v>3</v>
      </c>
      <c r="V6" s="7">
        <v>3</v>
      </c>
      <c r="W6" s="7">
        <v>1</v>
      </c>
      <c r="X6" s="7">
        <v>0</v>
      </c>
      <c r="Y6" s="7">
        <v>0</v>
      </c>
      <c r="Z6" s="7">
        <v>9</v>
      </c>
      <c r="AA6" s="7">
        <v>5</v>
      </c>
      <c r="AB6" s="7">
        <v>2</v>
      </c>
      <c r="AC6" s="7">
        <v>8</v>
      </c>
      <c r="AD6" s="7">
        <v>5</v>
      </c>
      <c r="AE6" s="7">
        <v>13</v>
      </c>
      <c r="AF6" s="7">
        <v>4</v>
      </c>
      <c r="AG6" s="7">
        <v>5</v>
      </c>
      <c r="AH6" s="7">
        <v>2</v>
      </c>
      <c r="AI6" s="7">
        <v>5</v>
      </c>
      <c r="AJ6" s="7">
        <v>5</v>
      </c>
      <c r="AK6" s="7">
        <v>4</v>
      </c>
      <c r="AL6" s="7">
        <v>9</v>
      </c>
      <c r="AM6" s="7">
        <v>5</v>
      </c>
      <c r="AN6" s="7">
        <v>7</v>
      </c>
      <c r="AO6" s="7">
        <v>4</v>
      </c>
      <c r="AP6" s="7">
        <v>0</v>
      </c>
      <c r="AQ6" s="7">
        <v>7</v>
      </c>
      <c r="AR6" s="7">
        <v>2</v>
      </c>
      <c r="AS6" s="7">
        <v>7</v>
      </c>
      <c r="AT6" s="7">
        <v>4</v>
      </c>
      <c r="AU6" s="7">
        <v>1</v>
      </c>
      <c r="AV6" s="7">
        <v>0</v>
      </c>
      <c r="AW6" s="7">
        <v>0</v>
      </c>
    </row>
    <row r="7" spans="1:49">
      <c r="A7" t="s">
        <v>56</v>
      </c>
      <c r="B7" s="7">
        <v>105.505</v>
      </c>
      <c r="C7" s="7">
        <v>84.733000000000004</v>
      </c>
      <c r="D7" s="7">
        <v>33.433</v>
      </c>
      <c r="E7" s="7">
        <v>47.966999999999999</v>
      </c>
      <c r="F7" s="7">
        <v>35.372999999999998</v>
      </c>
      <c r="G7" s="7">
        <v>62.552</v>
      </c>
      <c r="H7" s="7">
        <v>75.099999999999994</v>
      </c>
      <c r="I7" s="7">
        <v>18.3</v>
      </c>
      <c r="J7" s="7">
        <v>0</v>
      </c>
      <c r="K7" s="7">
        <v>70.421999999999997</v>
      </c>
      <c r="L7" s="7">
        <v>19.399999999999999</v>
      </c>
      <c r="M7" s="7">
        <v>30.748000000000001</v>
      </c>
      <c r="N7" s="7">
        <v>33.267000000000003</v>
      </c>
      <c r="O7" s="7">
        <v>28.858000000000001</v>
      </c>
      <c r="P7" s="7">
        <v>0</v>
      </c>
      <c r="Q7" s="7">
        <v>0</v>
      </c>
      <c r="R7" s="7">
        <v>0</v>
      </c>
      <c r="S7" s="7">
        <v>84.066999999999993</v>
      </c>
      <c r="T7" s="7">
        <v>8.7110000000000003</v>
      </c>
      <c r="U7" s="7">
        <v>45.756</v>
      </c>
      <c r="V7" s="7">
        <v>32.332999999999998</v>
      </c>
      <c r="W7" s="7">
        <v>5.5330000000000004</v>
      </c>
      <c r="X7" s="7">
        <v>0</v>
      </c>
      <c r="Y7" s="7">
        <v>0</v>
      </c>
      <c r="Z7" s="7">
        <v>52.63</v>
      </c>
      <c r="AA7" s="7">
        <v>26.96</v>
      </c>
      <c r="AB7" s="7">
        <v>12.532999999999999</v>
      </c>
      <c r="AC7" s="7">
        <v>13.032999999999999</v>
      </c>
      <c r="AD7" s="7">
        <v>43.826999999999998</v>
      </c>
      <c r="AE7" s="7">
        <v>19.395</v>
      </c>
      <c r="AF7" s="7">
        <v>31.317</v>
      </c>
      <c r="AG7" s="7">
        <v>59.067</v>
      </c>
      <c r="AH7" s="7">
        <v>49.567</v>
      </c>
      <c r="AI7" s="7">
        <v>36.347000000000001</v>
      </c>
      <c r="AJ7" s="7">
        <v>35.987000000000002</v>
      </c>
      <c r="AK7" s="7">
        <v>85.5</v>
      </c>
      <c r="AL7" s="7">
        <v>27.044</v>
      </c>
      <c r="AM7" s="7">
        <v>37.412999999999997</v>
      </c>
      <c r="AN7" s="7">
        <v>16.989999999999998</v>
      </c>
      <c r="AO7" s="7">
        <v>22.35</v>
      </c>
      <c r="AP7" s="7">
        <v>0</v>
      </c>
      <c r="AQ7" s="7">
        <v>42.875999999999998</v>
      </c>
      <c r="AR7" s="7">
        <v>18.3</v>
      </c>
      <c r="AS7" s="7">
        <v>19.352</v>
      </c>
      <c r="AT7" s="7">
        <v>30.1</v>
      </c>
      <c r="AU7" s="7">
        <v>31.867000000000001</v>
      </c>
      <c r="AV7" s="7">
        <v>0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7</v>
      </c>
      <c r="D22" s="10">
        <f t="shared" si="0"/>
        <v>4</v>
      </c>
      <c r="E22" s="10">
        <f t="shared" si="0"/>
        <v>8</v>
      </c>
      <c r="F22" s="1">
        <f t="shared" si="0"/>
        <v>8</v>
      </c>
      <c r="G22" s="1">
        <f t="shared" si="0"/>
        <v>10</v>
      </c>
      <c r="H22" s="1">
        <f t="shared" si="0"/>
        <v>11</v>
      </c>
      <c r="I22" s="1">
        <f t="shared" si="0"/>
        <v>8</v>
      </c>
      <c r="J22" s="1">
        <f t="shared" si="0"/>
        <v>4</v>
      </c>
      <c r="K22" s="1"/>
      <c r="L22" s="1" t="s">
        <v>57</v>
      </c>
      <c r="M22" s="2">
        <f t="shared" ref="M22:T22" si="1">B7</f>
        <v>105.505</v>
      </c>
      <c r="N22" s="2">
        <f t="shared" si="1"/>
        <v>84.733000000000004</v>
      </c>
      <c r="O22" s="2">
        <f t="shared" si="1"/>
        <v>33.433</v>
      </c>
      <c r="P22" s="2">
        <f t="shared" si="1"/>
        <v>47.966999999999999</v>
      </c>
      <c r="Q22" s="2">
        <f t="shared" si="1"/>
        <v>35.372999999999998</v>
      </c>
      <c r="R22" s="2">
        <f t="shared" si="1"/>
        <v>62.552</v>
      </c>
      <c r="S22" s="2">
        <f t="shared" si="1"/>
        <v>75.099999999999994</v>
      </c>
      <c r="T22" s="2">
        <f t="shared" si="1"/>
        <v>18.3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3</v>
      </c>
      <c r="E23" s="10">
        <f t="shared" si="2"/>
        <v>1</v>
      </c>
      <c r="F23" s="1">
        <f t="shared" si="2"/>
        <v>9</v>
      </c>
      <c r="G23" s="1">
        <f t="shared" si="2"/>
        <v>6</v>
      </c>
      <c r="H23" s="1">
        <f t="shared" si="2"/>
        <v>8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70.421999999999997</v>
      </c>
      <c r="O23" s="2">
        <f t="shared" si="3"/>
        <v>19.399999999999999</v>
      </c>
      <c r="P23" s="2">
        <f t="shared" si="3"/>
        <v>30.748000000000001</v>
      </c>
      <c r="Q23" s="2">
        <f t="shared" si="3"/>
        <v>33.267000000000003</v>
      </c>
      <c r="R23" s="2">
        <f t="shared" si="3"/>
        <v>28.858000000000001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6</v>
      </c>
      <c r="E24" s="10">
        <f t="shared" si="4"/>
        <v>3</v>
      </c>
      <c r="F24" s="1">
        <f t="shared" si="4"/>
        <v>3</v>
      </c>
      <c r="G24" s="1">
        <f t="shared" si="4"/>
        <v>3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84.066999999999993</v>
      </c>
      <c r="O24" s="2">
        <f t="shared" si="5"/>
        <v>8.7110000000000003</v>
      </c>
      <c r="P24" s="2">
        <f t="shared" si="5"/>
        <v>45.756</v>
      </c>
      <c r="Q24" s="2">
        <f t="shared" si="5"/>
        <v>32.332999999999998</v>
      </c>
      <c r="R24" s="2">
        <f t="shared" si="5"/>
        <v>5.5330000000000004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9</v>
      </c>
      <c r="D25" s="10">
        <f t="shared" si="6"/>
        <v>5</v>
      </c>
      <c r="E25" s="10">
        <f t="shared" si="6"/>
        <v>2</v>
      </c>
      <c r="F25" s="1">
        <f t="shared" si="6"/>
        <v>8</v>
      </c>
      <c r="G25" s="1">
        <f t="shared" si="6"/>
        <v>5</v>
      </c>
      <c r="H25" s="1">
        <f t="shared" si="6"/>
        <v>13</v>
      </c>
      <c r="I25" s="1">
        <f t="shared" si="6"/>
        <v>4</v>
      </c>
      <c r="J25" s="1">
        <f t="shared" si="6"/>
        <v>5</v>
      </c>
      <c r="K25" s="1"/>
      <c r="L25" s="1" t="s">
        <v>60</v>
      </c>
      <c r="M25" s="2">
        <f t="shared" ref="M25:T25" si="7">Z7</f>
        <v>52.63</v>
      </c>
      <c r="N25" s="2">
        <f t="shared" si="7"/>
        <v>26.96</v>
      </c>
      <c r="O25" s="2">
        <f t="shared" si="7"/>
        <v>12.532999999999999</v>
      </c>
      <c r="P25" s="2">
        <f t="shared" si="7"/>
        <v>13.032999999999999</v>
      </c>
      <c r="Q25" s="2">
        <f t="shared" si="7"/>
        <v>43.826999999999998</v>
      </c>
      <c r="R25" s="2">
        <f t="shared" si="7"/>
        <v>19.395</v>
      </c>
      <c r="S25" s="2">
        <f t="shared" si="7"/>
        <v>31.317</v>
      </c>
      <c r="T25" s="2">
        <f t="shared" si="7"/>
        <v>59.067</v>
      </c>
      <c r="Z25" s="1"/>
      <c r="AA25" s="1"/>
    </row>
    <row r="26" spans="2:49">
      <c r="B26" s="1" t="s">
        <v>61</v>
      </c>
      <c r="C26" s="1">
        <f t="shared" ref="C26:J26" si="8">AH6</f>
        <v>2</v>
      </c>
      <c r="D26" s="1">
        <f t="shared" si="8"/>
        <v>5</v>
      </c>
      <c r="E26" s="1">
        <f t="shared" si="8"/>
        <v>5</v>
      </c>
      <c r="F26" s="1">
        <f t="shared" si="8"/>
        <v>4</v>
      </c>
      <c r="G26" s="1">
        <f t="shared" si="8"/>
        <v>9</v>
      </c>
      <c r="H26" s="1">
        <f t="shared" si="8"/>
        <v>5</v>
      </c>
      <c r="I26" s="1">
        <f t="shared" si="8"/>
        <v>7</v>
      </c>
      <c r="J26" s="1">
        <f t="shared" si="8"/>
        <v>4</v>
      </c>
      <c r="K26" s="1"/>
      <c r="L26" s="1" t="s">
        <v>61</v>
      </c>
      <c r="M26" s="2">
        <f t="shared" ref="M26:T26" si="9">AH7</f>
        <v>49.567</v>
      </c>
      <c r="N26" s="2">
        <f t="shared" si="9"/>
        <v>36.347000000000001</v>
      </c>
      <c r="O26" s="2">
        <f t="shared" si="9"/>
        <v>35.987000000000002</v>
      </c>
      <c r="P26" s="2">
        <f t="shared" si="9"/>
        <v>85.5</v>
      </c>
      <c r="Q26" s="2">
        <f t="shared" si="9"/>
        <v>27.044</v>
      </c>
      <c r="R26" s="2">
        <f t="shared" si="9"/>
        <v>37.412999999999997</v>
      </c>
      <c r="S26" s="2">
        <f t="shared" si="9"/>
        <v>16.989999999999998</v>
      </c>
      <c r="T26" s="2">
        <f t="shared" si="9"/>
        <v>22.35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7</v>
      </c>
      <c r="E27" s="1">
        <f t="shared" si="10"/>
        <v>2</v>
      </c>
      <c r="F27" s="1">
        <f t="shared" si="10"/>
        <v>7</v>
      </c>
      <c r="G27" s="1">
        <f t="shared" si="10"/>
        <v>4</v>
      </c>
      <c r="H27" s="1">
        <f t="shared" si="10"/>
        <v>1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42.875999999999998</v>
      </c>
      <c r="O27" s="2">
        <f t="shared" si="11"/>
        <v>18.3</v>
      </c>
      <c r="P27" s="2">
        <f t="shared" si="11"/>
        <v>19.352</v>
      </c>
      <c r="Q27" s="2">
        <f t="shared" si="11"/>
        <v>30.1</v>
      </c>
      <c r="R27" s="2">
        <f t="shared" si="11"/>
        <v>31.867000000000001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W68"/>
  <sheetViews>
    <sheetView tabSelected="1" topLeftCell="C1" zoomScaleNormal="100" workbookViewId="0">
      <selection sqref="A1:AW7"/>
    </sheetView>
  </sheetViews>
  <sheetFormatPr defaultRowHeight="1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>
      <c r="A1" t="s">
        <v>0</v>
      </c>
      <c r="B1" t="s">
        <v>108</v>
      </c>
    </row>
    <row r="2" spans="1:49">
      <c r="A2" t="s">
        <v>1</v>
      </c>
      <c r="B2" s="8">
        <v>42639.513136574074</v>
      </c>
      <c r="C2" s="6"/>
    </row>
    <row r="3" spans="1:49">
      <c r="A3" t="s">
        <v>2</v>
      </c>
      <c r="B3">
        <v>900</v>
      </c>
      <c r="C3" t="s">
        <v>3</v>
      </c>
    </row>
    <row r="4" spans="1:49">
      <c r="A4" t="s">
        <v>4</v>
      </c>
      <c r="B4">
        <v>5</v>
      </c>
      <c r="C4" t="s">
        <v>5</v>
      </c>
    </row>
    <row r="5" spans="1:49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>
      <c r="A6" t="s">
        <v>55</v>
      </c>
      <c r="B6" s="7">
        <v>12</v>
      </c>
      <c r="C6" s="7">
        <v>12</v>
      </c>
      <c r="D6" s="7">
        <v>12</v>
      </c>
      <c r="E6" s="7">
        <v>14</v>
      </c>
      <c r="F6" s="7">
        <v>11</v>
      </c>
      <c r="G6" s="7">
        <v>12</v>
      </c>
      <c r="H6" s="7">
        <v>13</v>
      </c>
      <c r="I6" s="7">
        <v>11</v>
      </c>
      <c r="J6" s="7">
        <v>0</v>
      </c>
      <c r="K6" s="7">
        <v>10</v>
      </c>
      <c r="L6" s="7">
        <v>8</v>
      </c>
      <c r="M6" s="7">
        <v>15</v>
      </c>
      <c r="N6" s="7">
        <v>13</v>
      </c>
      <c r="O6" s="7">
        <v>14</v>
      </c>
      <c r="P6" s="7">
        <v>6</v>
      </c>
      <c r="Q6" s="7">
        <v>0</v>
      </c>
      <c r="R6" s="7">
        <v>0</v>
      </c>
      <c r="S6" s="7">
        <v>12</v>
      </c>
      <c r="T6" s="7">
        <v>7</v>
      </c>
      <c r="U6" s="7">
        <v>12</v>
      </c>
      <c r="V6" s="7">
        <v>11</v>
      </c>
      <c r="W6" s="7">
        <v>12</v>
      </c>
      <c r="X6" s="7">
        <v>0</v>
      </c>
      <c r="Y6" s="7">
        <v>0</v>
      </c>
      <c r="Z6" s="7">
        <v>13</v>
      </c>
      <c r="AA6" s="7">
        <v>13</v>
      </c>
      <c r="AB6" s="7">
        <v>7</v>
      </c>
      <c r="AC6" s="7">
        <v>15</v>
      </c>
      <c r="AD6" s="7">
        <v>11</v>
      </c>
      <c r="AE6" s="7">
        <v>16</v>
      </c>
      <c r="AF6" s="7">
        <v>13</v>
      </c>
      <c r="AG6" s="7">
        <v>15</v>
      </c>
      <c r="AH6" s="7">
        <v>10</v>
      </c>
      <c r="AI6" s="7">
        <v>15</v>
      </c>
      <c r="AJ6" s="7">
        <v>10</v>
      </c>
      <c r="AK6" s="7">
        <v>12</v>
      </c>
      <c r="AL6" s="7">
        <v>14</v>
      </c>
      <c r="AM6" s="7">
        <v>13</v>
      </c>
      <c r="AN6" s="7">
        <v>15</v>
      </c>
      <c r="AO6" s="7">
        <v>13</v>
      </c>
      <c r="AP6" s="7">
        <v>0</v>
      </c>
      <c r="AQ6" s="7">
        <v>13</v>
      </c>
      <c r="AR6" s="7">
        <v>9</v>
      </c>
      <c r="AS6" s="7">
        <v>11</v>
      </c>
      <c r="AT6" s="7">
        <v>12</v>
      </c>
      <c r="AU6" s="7">
        <v>4</v>
      </c>
      <c r="AV6" s="7">
        <v>2</v>
      </c>
      <c r="AW6" s="7">
        <v>0</v>
      </c>
    </row>
    <row r="7" spans="1:49">
      <c r="A7" t="s">
        <v>56</v>
      </c>
      <c r="B7" s="7">
        <v>92.210999999999999</v>
      </c>
      <c r="C7" s="7">
        <v>42.088999999999999</v>
      </c>
      <c r="D7" s="7">
        <v>28.155999999999999</v>
      </c>
      <c r="E7" s="7">
        <v>82.385999999999996</v>
      </c>
      <c r="F7" s="7">
        <v>91.491</v>
      </c>
      <c r="G7" s="7">
        <v>64.644000000000005</v>
      </c>
      <c r="H7" s="7">
        <v>93.091999999999999</v>
      </c>
      <c r="I7" s="7">
        <v>58.758000000000003</v>
      </c>
      <c r="J7" s="7">
        <v>0</v>
      </c>
      <c r="K7" s="7">
        <v>73.52</v>
      </c>
      <c r="L7" s="7">
        <v>38.792000000000002</v>
      </c>
      <c r="M7" s="7">
        <v>68.466999999999999</v>
      </c>
      <c r="N7" s="7">
        <v>75.763999999999996</v>
      </c>
      <c r="O7" s="7">
        <v>84.266999999999996</v>
      </c>
      <c r="P7" s="7">
        <v>43.289000000000001</v>
      </c>
      <c r="Q7" s="7">
        <v>0</v>
      </c>
      <c r="R7" s="7">
        <v>0</v>
      </c>
      <c r="S7" s="7">
        <v>99.522000000000006</v>
      </c>
      <c r="T7" s="7">
        <v>32.332999999999998</v>
      </c>
      <c r="U7" s="7">
        <v>57.671999999999997</v>
      </c>
      <c r="V7" s="7">
        <v>49.103000000000002</v>
      </c>
      <c r="W7" s="7">
        <v>45.706000000000003</v>
      </c>
      <c r="X7" s="7">
        <v>0</v>
      </c>
      <c r="Y7" s="7">
        <v>0</v>
      </c>
      <c r="Z7" s="7">
        <v>101.72799999999999</v>
      </c>
      <c r="AA7" s="7">
        <v>43.881999999999998</v>
      </c>
      <c r="AB7" s="7">
        <v>37.438000000000002</v>
      </c>
      <c r="AC7" s="7">
        <v>49.723999999999997</v>
      </c>
      <c r="AD7" s="7">
        <v>74.114999999999995</v>
      </c>
      <c r="AE7" s="7">
        <v>76.563000000000002</v>
      </c>
      <c r="AF7" s="7">
        <v>34.262</v>
      </c>
      <c r="AG7" s="7">
        <v>65.724000000000004</v>
      </c>
      <c r="AH7" s="7">
        <v>77.206999999999994</v>
      </c>
      <c r="AI7" s="7">
        <v>52.613</v>
      </c>
      <c r="AJ7" s="7">
        <v>40.98</v>
      </c>
      <c r="AK7" s="7">
        <v>48.139000000000003</v>
      </c>
      <c r="AL7" s="7">
        <v>78.162000000000006</v>
      </c>
      <c r="AM7" s="7">
        <v>61.768999999999998</v>
      </c>
      <c r="AN7" s="7">
        <v>58.750999999999998</v>
      </c>
      <c r="AO7" s="7">
        <v>70.686999999999998</v>
      </c>
      <c r="AP7" s="7">
        <v>0</v>
      </c>
      <c r="AQ7" s="7">
        <v>87.308000000000007</v>
      </c>
      <c r="AR7" s="7">
        <v>37.311</v>
      </c>
      <c r="AS7" s="7">
        <v>77.575999999999993</v>
      </c>
      <c r="AT7" s="7">
        <v>39.6</v>
      </c>
      <c r="AU7" s="7">
        <v>16.55</v>
      </c>
      <c r="AV7" s="7">
        <v>82.9</v>
      </c>
      <c r="AW7" s="7">
        <v>0</v>
      </c>
    </row>
    <row r="8" spans="1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12</v>
      </c>
      <c r="D22" s="10">
        <f t="shared" si="0"/>
        <v>12</v>
      </c>
      <c r="E22" s="10">
        <f t="shared" si="0"/>
        <v>12</v>
      </c>
      <c r="F22" s="1">
        <f t="shared" si="0"/>
        <v>14</v>
      </c>
      <c r="G22" s="1">
        <f t="shared" si="0"/>
        <v>11</v>
      </c>
      <c r="H22" s="1">
        <f t="shared" si="0"/>
        <v>12</v>
      </c>
      <c r="I22" s="1">
        <f t="shared" si="0"/>
        <v>13</v>
      </c>
      <c r="J22" s="1">
        <f t="shared" si="0"/>
        <v>11</v>
      </c>
      <c r="K22" s="1"/>
      <c r="L22" s="1" t="s">
        <v>57</v>
      </c>
      <c r="M22" s="2">
        <f t="shared" ref="M22:T22" si="1">B7</f>
        <v>92.210999999999999</v>
      </c>
      <c r="N22" s="2">
        <f t="shared" si="1"/>
        <v>42.088999999999999</v>
      </c>
      <c r="O22" s="2">
        <f t="shared" si="1"/>
        <v>28.155999999999999</v>
      </c>
      <c r="P22" s="2">
        <f t="shared" si="1"/>
        <v>82.385999999999996</v>
      </c>
      <c r="Q22" s="2">
        <f t="shared" si="1"/>
        <v>91.491</v>
      </c>
      <c r="R22" s="2">
        <f t="shared" si="1"/>
        <v>64.644000000000005</v>
      </c>
      <c r="S22" s="2">
        <f t="shared" si="1"/>
        <v>93.091999999999999</v>
      </c>
      <c r="T22" s="2">
        <f t="shared" si="1"/>
        <v>58.758000000000003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10</v>
      </c>
      <c r="E23" s="10">
        <f t="shared" si="2"/>
        <v>8</v>
      </c>
      <c r="F23" s="1">
        <f t="shared" si="2"/>
        <v>15</v>
      </c>
      <c r="G23" s="1">
        <f t="shared" si="2"/>
        <v>13</v>
      </c>
      <c r="H23" s="1">
        <f t="shared" si="2"/>
        <v>14</v>
      </c>
      <c r="I23" s="1">
        <f t="shared" si="2"/>
        <v>6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73.52</v>
      </c>
      <c r="O23" s="2">
        <f t="shared" si="3"/>
        <v>38.792000000000002</v>
      </c>
      <c r="P23" s="2">
        <f t="shared" si="3"/>
        <v>68.466999999999999</v>
      </c>
      <c r="Q23" s="2">
        <f t="shared" si="3"/>
        <v>75.763999999999996</v>
      </c>
      <c r="R23" s="2">
        <f t="shared" si="3"/>
        <v>84.266999999999996</v>
      </c>
      <c r="S23" s="2">
        <f t="shared" si="3"/>
        <v>43.289000000000001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12</v>
      </c>
      <c r="E24" s="10">
        <f t="shared" si="4"/>
        <v>7</v>
      </c>
      <c r="F24" s="1">
        <f t="shared" si="4"/>
        <v>12</v>
      </c>
      <c r="G24" s="1">
        <f t="shared" si="4"/>
        <v>11</v>
      </c>
      <c r="H24" s="1">
        <f t="shared" si="4"/>
        <v>12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99.522000000000006</v>
      </c>
      <c r="O24" s="2">
        <f t="shared" si="5"/>
        <v>32.332999999999998</v>
      </c>
      <c r="P24" s="2">
        <f t="shared" si="5"/>
        <v>57.671999999999997</v>
      </c>
      <c r="Q24" s="2">
        <f t="shared" si="5"/>
        <v>49.103000000000002</v>
      </c>
      <c r="R24" s="2">
        <f t="shared" si="5"/>
        <v>45.706000000000003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13</v>
      </c>
      <c r="D25" s="10">
        <f t="shared" si="6"/>
        <v>13</v>
      </c>
      <c r="E25" s="10">
        <f t="shared" si="6"/>
        <v>7</v>
      </c>
      <c r="F25" s="1">
        <f t="shared" si="6"/>
        <v>15</v>
      </c>
      <c r="G25" s="1">
        <f t="shared" si="6"/>
        <v>11</v>
      </c>
      <c r="H25" s="1">
        <f t="shared" si="6"/>
        <v>16</v>
      </c>
      <c r="I25" s="1">
        <f t="shared" si="6"/>
        <v>13</v>
      </c>
      <c r="J25" s="1">
        <f t="shared" si="6"/>
        <v>15</v>
      </c>
      <c r="K25" s="1"/>
      <c r="L25" s="1" t="s">
        <v>60</v>
      </c>
      <c r="M25" s="2">
        <f t="shared" ref="M25:T25" si="7">Z7</f>
        <v>101.72799999999999</v>
      </c>
      <c r="N25" s="2">
        <f t="shared" si="7"/>
        <v>43.881999999999998</v>
      </c>
      <c r="O25" s="2">
        <f t="shared" si="7"/>
        <v>37.438000000000002</v>
      </c>
      <c r="P25" s="2">
        <f t="shared" si="7"/>
        <v>49.723999999999997</v>
      </c>
      <c r="Q25" s="2">
        <f t="shared" si="7"/>
        <v>74.114999999999995</v>
      </c>
      <c r="R25" s="2">
        <f t="shared" si="7"/>
        <v>76.563000000000002</v>
      </c>
      <c r="S25" s="2">
        <f t="shared" si="7"/>
        <v>34.262</v>
      </c>
      <c r="T25" s="2">
        <f t="shared" si="7"/>
        <v>65.724000000000004</v>
      </c>
      <c r="Z25" s="1"/>
      <c r="AA25" s="1"/>
    </row>
    <row r="26" spans="2:49">
      <c r="B26" s="1" t="s">
        <v>61</v>
      </c>
      <c r="C26" s="1">
        <f t="shared" ref="C26:J26" si="8">AH6</f>
        <v>10</v>
      </c>
      <c r="D26" s="1">
        <f t="shared" si="8"/>
        <v>15</v>
      </c>
      <c r="E26" s="1">
        <f t="shared" si="8"/>
        <v>10</v>
      </c>
      <c r="F26" s="1">
        <f t="shared" si="8"/>
        <v>12</v>
      </c>
      <c r="G26" s="1">
        <f t="shared" si="8"/>
        <v>14</v>
      </c>
      <c r="H26" s="1">
        <f t="shared" si="8"/>
        <v>13</v>
      </c>
      <c r="I26" s="1">
        <f t="shared" si="8"/>
        <v>15</v>
      </c>
      <c r="J26" s="1">
        <f t="shared" si="8"/>
        <v>13</v>
      </c>
      <c r="K26" s="1"/>
      <c r="L26" s="1" t="s">
        <v>61</v>
      </c>
      <c r="M26" s="2">
        <f t="shared" ref="M26:T26" si="9">AH7</f>
        <v>77.206999999999994</v>
      </c>
      <c r="N26" s="2">
        <f t="shared" si="9"/>
        <v>52.613</v>
      </c>
      <c r="O26" s="2">
        <f t="shared" si="9"/>
        <v>40.98</v>
      </c>
      <c r="P26" s="2">
        <f t="shared" si="9"/>
        <v>48.139000000000003</v>
      </c>
      <c r="Q26" s="2">
        <f t="shared" si="9"/>
        <v>78.162000000000006</v>
      </c>
      <c r="R26" s="2">
        <f t="shared" si="9"/>
        <v>61.768999999999998</v>
      </c>
      <c r="S26" s="2">
        <f t="shared" si="9"/>
        <v>58.750999999999998</v>
      </c>
      <c r="T26" s="2">
        <f t="shared" si="9"/>
        <v>70.686999999999998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13</v>
      </c>
      <c r="E27" s="1">
        <f t="shared" si="10"/>
        <v>9</v>
      </c>
      <c r="F27" s="1">
        <f t="shared" si="10"/>
        <v>11</v>
      </c>
      <c r="G27" s="1">
        <f t="shared" si="10"/>
        <v>12</v>
      </c>
      <c r="H27" s="1">
        <f t="shared" si="10"/>
        <v>4</v>
      </c>
      <c r="I27" s="1">
        <f t="shared" si="10"/>
        <v>2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87.308000000000007</v>
      </c>
      <c r="O27" s="2">
        <f t="shared" si="11"/>
        <v>37.311</v>
      </c>
      <c r="P27" s="2">
        <f t="shared" si="11"/>
        <v>77.575999999999993</v>
      </c>
      <c r="Q27" s="2">
        <f t="shared" si="11"/>
        <v>39.6</v>
      </c>
      <c r="R27" s="2">
        <f t="shared" si="11"/>
        <v>16.55</v>
      </c>
      <c r="S27" s="2">
        <f t="shared" si="11"/>
        <v>82.9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AW68"/>
  <sheetViews>
    <sheetView zoomScaleNormal="100" workbookViewId="0">
      <selection sqref="A1:AW7"/>
    </sheetView>
  </sheetViews>
  <sheetFormatPr defaultRowHeight="1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>
      <c r="B2" s="28"/>
    </row>
    <row r="8" spans="2:4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>
      <c r="B28" s="1"/>
      <c r="C28" s="2"/>
      <c r="D28" s="2"/>
      <c r="Z28" s="1"/>
      <c r="AA28" s="1"/>
    </row>
    <row r="29" spans="2:49">
      <c r="B29" s="1"/>
      <c r="C29" s="2"/>
      <c r="D29" s="2"/>
      <c r="Z29" s="1"/>
      <c r="AA29" s="1"/>
    </row>
    <row r="30" spans="2:49">
      <c r="B30" s="1"/>
      <c r="C30" s="2"/>
      <c r="D30" s="2"/>
      <c r="Z30" s="1"/>
      <c r="AA30" s="1"/>
    </row>
    <row r="31" spans="2:49">
      <c r="B31" s="1"/>
      <c r="C31" s="2"/>
      <c r="D31" s="2"/>
      <c r="Z31" s="1"/>
      <c r="AA31" s="1"/>
    </row>
    <row r="32" spans="2:49">
      <c r="B32" s="1"/>
      <c r="C32" s="2"/>
      <c r="D32" s="2"/>
      <c r="Z32" s="1"/>
      <c r="AA32" s="1"/>
    </row>
    <row r="33" spans="2:27">
      <c r="B33" s="1"/>
      <c r="C33" s="2"/>
      <c r="D33" s="2"/>
      <c r="Z33" s="1"/>
      <c r="AA33" s="1"/>
    </row>
    <row r="34" spans="2:27">
      <c r="B34" s="1"/>
      <c r="C34" s="2"/>
      <c r="D34" s="2"/>
      <c r="Z34" s="1"/>
      <c r="AA34" s="1"/>
    </row>
    <row r="35" spans="2:27">
      <c r="B35" s="1"/>
      <c r="C35" s="2"/>
      <c r="D35" s="2"/>
      <c r="Z35" s="1"/>
      <c r="AA35" s="1"/>
    </row>
    <row r="36" spans="2:27">
      <c r="B36" s="1"/>
      <c r="C36" s="2"/>
      <c r="D36" s="2"/>
      <c r="Z36" s="1"/>
      <c r="AA36" s="1"/>
    </row>
    <row r="37" spans="2:27">
      <c r="B37" s="1"/>
      <c r="C37" s="2"/>
      <c r="D37" s="2"/>
      <c r="Z37" s="1"/>
      <c r="AA37" s="1"/>
    </row>
    <row r="38" spans="2:27">
      <c r="B38" s="1"/>
      <c r="C38" s="2"/>
      <c r="D38" s="2"/>
      <c r="Z38" s="3"/>
    </row>
    <row r="39" spans="2:27">
      <c r="B39" s="1"/>
      <c r="C39" s="2"/>
      <c r="D39" s="2"/>
      <c r="Z39" s="3"/>
      <c r="AA39" s="1"/>
    </row>
    <row r="40" spans="2:27">
      <c r="B40" s="1"/>
      <c r="C40" s="2"/>
      <c r="D40" s="2"/>
    </row>
    <row r="41" spans="2:27">
      <c r="B41" s="1"/>
      <c r="C41" s="2"/>
      <c r="D41" s="2"/>
    </row>
    <row r="42" spans="2:27">
      <c r="B42" s="1"/>
      <c r="C42" s="2"/>
      <c r="D42" s="2"/>
    </row>
    <row r="43" spans="2:27">
      <c r="B43" s="1"/>
      <c r="C43" s="2"/>
      <c r="D43" s="2"/>
    </row>
    <row r="44" spans="2:27">
      <c r="B44" s="1"/>
      <c r="C44" s="2"/>
      <c r="D44" s="2"/>
    </row>
    <row r="45" spans="2:27">
      <c r="B45" s="1"/>
      <c r="C45" s="2"/>
      <c r="D45" s="2"/>
    </row>
    <row r="46" spans="2:27">
      <c r="B46" s="1"/>
      <c r="C46" s="2"/>
      <c r="D46" s="2"/>
    </row>
    <row r="47" spans="2:27">
      <c r="B47" s="1"/>
      <c r="C47" s="2"/>
      <c r="D47" s="2"/>
    </row>
    <row r="48" spans="2:27">
      <c r="B48" s="1"/>
      <c r="C48" s="2"/>
      <c r="D48" s="2"/>
    </row>
    <row r="49" spans="2:4">
      <c r="B49" s="1"/>
      <c r="C49" s="2"/>
      <c r="D49" s="2"/>
    </row>
    <row r="50" spans="2:4">
      <c r="B50" s="1"/>
      <c r="C50" s="2"/>
      <c r="D50" s="2"/>
    </row>
    <row r="51" spans="2:4">
      <c r="B51" s="1"/>
      <c r="C51" s="2"/>
      <c r="D51" s="2"/>
    </row>
    <row r="52" spans="2:4">
      <c r="B52" s="1"/>
      <c r="C52" s="2"/>
      <c r="D52" s="2"/>
    </row>
    <row r="53" spans="2:4">
      <c r="B53" s="1"/>
      <c r="C53" s="2"/>
      <c r="D53" s="2"/>
    </row>
    <row r="54" spans="2:4">
      <c r="B54" s="1"/>
      <c r="C54" s="2"/>
      <c r="D54" s="2"/>
    </row>
    <row r="55" spans="2:4">
      <c r="B55" s="1"/>
      <c r="C55" s="2"/>
      <c r="D55" s="2"/>
    </row>
    <row r="56" spans="2:4">
      <c r="B56" s="1"/>
      <c r="C56" s="2"/>
      <c r="D56" s="2"/>
    </row>
    <row r="57" spans="2:4">
      <c r="B57" s="1"/>
      <c r="C57" s="2"/>
      <c r="D57" s="2"/>
    </row>
    <row r="58" spans="2:4">
      <c r="B58" s="1"/>
      <c r="C58" s="2"/>
      <c r="D58" s="2"/>
    </row>
    <row r="59" spans="2:4">
      <c r="B59" s="1"/>
      <c r="C59" s="2"/>
      <c r="D59" s="2"/>
    </row>
    <row r="60" spans="2:4">
      <c r="B60" s="1"/>
      <c r="C60" s="2"/>
      <c r="D60" s="2"/>
    </row>
    <row r="61" spans="2:4">
      <c r="B61" s="1"/>
      <c r="C61" s="2"/>
      <c r="D61" s="2"/>
    </row>
    <row r="62" spans="2:4">
      <c r="B62" s="1"/>
      <c r="C62" s="2"/>
      <c r="D62" s="2"/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56"/>
  <sheetViews>
    <sheetView topLeftCell="A4" workbookViewId="0">
      <selection activeCell="P26" sqref="P26"/>
    </sheetView>
  </sheetViews>
  <sheetFormatPr defaultRowHeight="15"/>
  <cols>
    <col min="3" max="3" width="8.85546875" customWidth="1"/>
    <col min="14" max="14" width="9.7109375" bestFit="1" customWidth="1"/>
  </cols>
  <sheetData>
    <row r="2" spans="2:20">
      <c r="B2" s="8"/>
      <c r="C2" s="6"/>
    </row>
    <row r="5" spans="2:2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>
      <c r="B12" s="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>
      <c r="B13" s="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>
      <c r="B14" s="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>
      <c r="B15" s="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>
      <c r="B16" s="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>
      <c r="B17" s="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>
      <c r="B22" s="1" t="s">
        <v>57</v>
      </c>
      <c r="C22" s="19">
        <v>22535</v>
      </c>
      <c r="D22" s="19">
        <v>24025</v>
      </c>
      <c r="E22" s="19">
        <v>24373</v>
      </c>
      <c r="F22" s="19">
        <v>26139</v>
      </c>
      <c r="G22" s="19">
        <v>24304</v>
      </c>
      <c r="H22" s="19">
        <v>24399</v>
      </c>
      <c r="I22" s="19">
        <v>23927</v>
      </c>
      <c r="J22" s="19">
        <v>23139</v>
      </c>
      <c r="K22" s="1"/>
      <c r="L22" s="1" t="s">
        <v>57</v>
      </c>
      <c r="M22" s="17">
        <f>C31/AVERAGE($D$31:$D$36)</f>
        <v>0.85504216082813467</v>
      </c>
      <c r="N22" s="17">
        <f>D31/AVERAGE($D$31:$D$36)</f>
        <v>0.93165147048742036</v>
      </c>
      <c r="O22" s="17">
        <f t="shared" ref="N22:T27" si="0">E31/AVERAGE($D$31:$D$36)</f>
        <v>0.94954411462260924</v>
      </c>
      <c r="P22" s="17">
        <f t="shared" si="0"/>
        <v>1.040344142044286</v>
      </c>
      <c r="Q22" s="17">
        <f t="shared" si="0"/>
        <v>0.94599643518201149</v>
      </c>
      <c r="R22" s="17">
        <f t="shared" si="0"/>
        <v>0.95088092136834168</v>
      </c>
      <c r="S22" s="17">
        <f t="shared" si="0"/>
        <v>0.92661273736889016</v>
      </c>
      <c r="T22" s="17">
        <f t="shared" si="0"/>
        <v>0.88609720984438201</v>
      </c>
    </row>
    <row r="23" spans="2:20">
      <c r="B23" s="1" t="s">
        <v>58</v>
      </c>
      <c r="C23" s="19">
        <v>5886</v>
      </c>
      <c r="D23" s="19">
        <v>23466</v>
      </c>
      <c r="E23" s="19">
        <v>21384</v>
      </c>
      <c r="F23" s="19">
        <v>25256</v>
      </c>
      <c r="G23" s="19">
        <v>24635</v>
      </c>
      <c r="H23" s="19">
        <v>24428</v>
      </c>
      <c r="I23" s="19">
        <v>17296</v>
      </c>
      <c r="J23" s="19">
        <v>6418</v>
      </c>
      <c r="K23" s="1"/>
      <c r="L23" s="1" t="s">
        <v>58</v>
      </c>
      <c r="M23" s="17">
        <f t="shared" ref="M23:M27" si="1">C32/AVERAGE($D$31:$D$36)</f>
        <v>-9.7689723726605881E-4</v>
      </c>
      <c r="N23" s="17">
        <f t="shared" si="0"/>
        <v>0.9029101254541716</v>
      </c>
      <c r="O23" s="17">
        <f t="shared" si="0"/>
        <v>0.79586275450743815</v>
      </c>
      <c r="P23" s="17">
        <f t="shared" si="0"/>
        <v>0.9949441283334477</v>
      </c>
      <c r="Q23" s="17">
        <f t="shared" si="0"/>
        <v>0.9630150133680675</v>
      </c>
      <c r="R23" s="17">
        <f t="shared" si="0"/>
        <v>0.95237197504627413</v>
      </c>
      <c r="S23" s="17">
        <f t="shared" si="0"/>
        <v>0.58567560156303566</v>
      </c>
      <c r="T23" s="17">
        <f t="shared" si="0"/>
        <v>2.637622540618359E-2</v>
      </c>
    </row>
    <row r="24" spans="2:20">
      <c r="B24" s="1" t="s">
        <v>59</v>
      </c>
      <c r="C24" s="19">
        <v>5879</v>
      </c>
      <c r="D24" s="19">
        <v>27297</v>
      </c>
      <c r="E24" s="19">
        <v>25244</v>
      </c>
      <c r="F24" s="19">
        <v>26044</v>
      </c>
      <c r="G24" s="19">
        <v>24160</v>
      </c>
      <c r="H24" s="19">
        <v>23266</v>
      </c>
      <c r="I24" s="19">
        <v>6148</v>
      </c>
      <c r="J24" s="19">
        <v>6164</v>
      </c>
      <c r="K24" s="1"/>
      <c r="L24" s="1" t="s">
        <v>59</v>
      </c>
      <c r="M24" s="17">
        <f t="shared" si="1"/>
        <v>-1.3368067457325016E-3</v>
      </c>
      <c r="N24" s="17">
        <f t="shared" si="0"/>
        <v>1.0998834578734491</v>
      </c>
      <c r="O24" s="17">
        <f t="shared" si="0"/>
        <v>0.994327140604648</v>
      </c>
      <c r="P24" s="17">
        <f t="shared" si="0"/>
        <v>1.0354596558579559</v>
      </c>
      <c r="Q24" s="17">
        <f t="shared" si="0"/>
        <v>0.93859258243641608</v>
      </c>
      <c r="R24" s="17">
        <f t="shared" si="0"/>
        <v>0.89262699664084466</v>
      </c>
      <c r="S24" s="17">
        <f t="shared" si="0"/>
        <v>1.2494001508192227E-2</v>
      </c>
      <c r="T24" s="17">
        <f t="shared" si="0"/>
        <v>1.3316651813258381E-2</v>
      </c>
    </row>
    <row r="25" spans="2:20">
      <c r="B25" s="1" t="s">
        <v>60</v>
      </c>
      <c r="C25" s="19">
        <v>23229</v>
      </c>
      <c r="D25" s="19">
        <v>26658</v>
      </c>
      <c r="E25" s="19">
        <v>22283</v>
      </c>
      <c r="F25" s="19">
        <v>25196</v>
      </c>
      <c r="G25" s="19">
        <v>25070</v>
      </c>
      <c r="H25" s="19">
        <v>25621</v>
      </c>
      <c r="I25" s="19">
        <v>23763</v>
      </c>
      <c r="J25" s="19">
        <v>23618</v>
      </c>
      <c r="K25" s="1"/>
      <c r="L25" s="1" t="s">
        <v>60</v>
      </c>
      <c r="M25" s="17">
        <f t="shared" si="1"/>
        <v>0.89072461781037915</v>
      </c>
      <c r="N25" s="17">
        <f t="shared" si="0"/>
        <v>1.0670288613148695</v>
      </c>
      <c r="O25" s="17">
        <f t="shared" si="0"/>
        <v>0.84208541852334273</v>
      </c>
      <c r="P25" s="17">
        <f t="shared" si="0"/>
        <v>0.99185918968944953</v>
      </c>
      <c r="Q25" s="17">
        <f t="shared" si="0"/>
        <v>0.98538081853705362</v>
      </c>
      <c r="R25" s="17">
        <f t="shared" si="0"/>
        <v>1.0137108384177693</v>
      </c>
      <c r="S25" s="17">
        <f t="shared" si="0"/>
        <v>0.9181805717419621</v>
      </c>
      <c r="T25" s="17">
        <f t="shared" si="0"/>
        <v>0.91072530335230006</v>
      </c>
    </row>
    <row r="26" spans="2:20">
      <c r="B26" s="1" t="s">
        <v>61</v>
      </c>
      <c r="C26" s="19">
        <v>20065</v>
      </c>
      <c r="D26" s="19">
        <v>25074</v>
      </c>
      <c r="E26" s="19">
        <v>24970</v>
      </c>
      <c r="F26" s="19">
        <v>25551</v>
      </c>
      <c r="G26" s="19">
        <v>27111</v>
      </c>
      <c r="H26" s="19">
        <v>23063</v>
      </c>
      <c r="I26" s="19">
        <v>23204</v>
      </c>
      <c r="J26" s="19">
        <v>21799</v>
      </c>
      <c r="K26" s="1"/>
      <c r="L26" s="1" t="s">
        <v>61</v>
      </c>
      <c r="M26" s="17">
        <f t="shared" si="1"/>
        <v>0.72804551998354705</v>
      </c>
      <c r="N26" s="17">
        <f t="shared" si="0"/>
        <v>0.98558648111332015</v>
      </c>
      <c r="O26" s="17">
        <f t="shared" si="0"/>
        <v>0.98023925413039015</v>
      </c>
      <c r="P26" s="17">
        <f t="shared" si="0"/>
        <v>1.0101117433331048</v>
      </c>
      <c r="Q26" s="17">
        <f t="shared" si="0"/>
        <v>1.090320148077055</v>
      </c>
      <c r="R26" s="17">
        <f t="shared" si="0"/>
        <v>0.88218962089531783</v>
      </c>
      <c r="S26" s="17">
        <f t="shared" si="0"/>
        <v>0.88943922670871334</v>
      </c>
      <c r="T26" s="17">
        <f t="shared" si="0"/>
        <v>0.81720024679509162</v>
      </c>
    </row>
    <row r="27" spans="2:20">
      <c r="B27" s="1" t="s">
        <v>62</v>
      </c>
      <c r="C27" s="19">
        <v>6438</v>
      </c>
      <c r="D27" s="19">
        <v>25606</v>
      </c>
      <c r="E27" s="19">
        <v>25813</v>
      </c>
      <c r="F27" s="19">
        <v>25385</v>
      </c>
      <c r="G27" s="19">
        <v>22698</v>
      </c>
      <c r="H27" s="19">
        <v>18354</v>
      </c>
      <c r="I27" s="19">
        <v>15305</v>
      </c>
      <c r="J27" s="19">
        <v>11635</v>
      </c>
      <c r="K27" s="1"/>
      <c r="L27" s="1" t="s">
        <v>62</v>
      </c>
      <c r="M27" s="17">
        <f t="shared" si="1"/>
        <v>2.7404538287516284E-2</v>
      </c>
      <c r="N27" s="17">
        <f t="shared" si="0"/>
        <v>1.0129396037567697</v>
      </c>
      <c r="O27" s="17">
        <f t="shared" si="0"/>
        <v>1.0235826420785632</v>
      </c>
      <c r="P27" s="17">
        <f t="shared" si="0"/>
        <v>1.0015767464180436</v>
      </c>
      <c r="Q27" s="17">
        <f t="shared" si="0"/>
        <v>0.86342291081099609</v>
      </c>
      <c r="R27" s="17">
        <f t="shared" si="0"/>
        <v>0.64007335298553514</v>
      </c>
      <c r="S27" s="17">
        <f t="shared" si="0"/>
        <v>0.483307054226366</v>
      </c>
      <c r="T27" s="17">
        <f t="shared" si="0"/>
        <v>0.29461164050181671</v>
      </c>
    </row>
    <row r="28" spans="2:20">
      <c r="C28" s="19">
        <v>5888</v>
      </c>
      <c r="D28" s="19">
        <v>5927</v>
      </c>
      <c r="E28" s="19">
        <v>5900</v>
      </c>
      <c r="F28" s="19"/>
      <c r="G28" s="19"/>
      <c r="H28" s="19"/>
      <c r="I28" s="19"/>
      <c r="J28" s="19"/>
    </row>
    <row r="29" spans="2:20">
      <c r="B29" s="12" t="s">
        <v>85</v>
      </c>
    </row>
    <row r="30" spans="2:20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>
      <c r="B31" s="1" t="s">
        <v>57</v>
      </c>
      <c r="C31" s="20">
        <f>C22-AVERAGE($C$28:$E$28)</f>
        <v>16630</v>
      </c>
      <c r="D31" s="20">
        <f t="shared" ref="D31:J31" si="2">D22-AVERAGE($C$28:$E$28)</f>
        <v>18120</v>
      </c>
      <c r="E31" s="20">
        <f t="shared" si="2"/>
        <v>18468</v>
      </c>
      <c r="F31" s="20">
        <f t="shared" si="2"/>
        <v>20234</v>
      </c>
      <c r="G31" s="20">
        <f t="shared" si="2"/>
        <v>18399</v>
      </c>
      <c r="H31" s="20">
        <f t="shared" si="2"/>
        <v>18494</v>
      </c>
      <c r="I31" s="20">
        <f t="shared" si="2"/>
        <v>18022</v>
      </c>
      <c r="J31" s="20">
        <f t="shared" si="2"/>
        <v>17234</v>
      </c>
    </row>
    <row r="32" spans="2:20">
      <c r="B32" s="1" t="s">
        <v>58</v>
      </c>
      <c r="C32" s="20">
        <f t="shared" ref="C32:J32" si="3">C23-AVERAGE($C$28:$E$28)</f>
        <v>-19</v>
      </c>
      <c r="D32" s="20">
        <f t="shared" si="3"/>
        <v>17561</v>
      </c>
      <c r="E32" s="20">
        <f t="shared" si="3"/>
        <v>15479</v>
      </c>
      <c r="F32" s="20">
        <f t="shared" si="3"/>
        <v>19351</v>
      </c>
      <c r="G32" s="20">
        <f t="shared" si="3"/>
        <v>18730</v>
      </c>
      <c r="H32" s="20">
        <f t="shared" si="3"/>
        <v>18523</v>
      </c>
      <c r="I32" s="20">
        <f t="shared" si="3"/>
        <v>11391</v>
      </c>
      <c r="J32" s="20">
        <f t="shared" si="3"/>
        <v>513</v>
      </c>
    </row>
    <row r="33" spans="1:13">
      <c r="B33" s="1" t="s">
        <v>59</v>
      </c>
      <c r="C33" s="20">
        <f t="shared" ref="C33:J33" si="4">C24-AVERAGE($C$28:$E$28)</f>
        <v>-26</v>
      </c>
      <c r="D33" s="20">
        <f t="shared" si="4"/>
        <v>21392</v>
      </c>
      <c r="E33" s="20">
        <f t="shared" si="4"/>
        <v>19339</v>
      </c>
      <c r="F33" s="20">
        <f t="shared" si="4"/>
        <v>20139</v>
      </c>
      <c r="G33" s="20">
        <f t="shared" si="4"/>
        <v>18255</v>
      </c>
      <c r="H33" s="20">
        <f t="shared" si="4"/>
        <v>17361</v>
      </c>
      <c r="I33" s="20">
        <f t="shared" si="4"/>
        <v>243</v>
      </c>
      <c r="J33" s="20">
        <f t="shared" si="4"/>
        <v>259</v>
      </c>
    </row>
    <row r="34" spans="1:13">
      <c r="B34" s="1" t="s">
        <v>60</v>
      </c>
      <c r="C34" s="20">
        <f t="shared" ref="C34:J34" si="5">C25-AVERAGE($C$28:$E$28)</f>
        <v>17324</v>
      </c>
      <c r="D34" s="20">
        <f t="shared" si="5"/>
        <v>20753</v>
      </c>
      <c r="E34" s="20">
        <f t="shared" si="5"/>
        <v>16378</v>
      </c>
      <c r="F34" s="20">
        <f t="shared" si="5"/>
        <v>19291</v>
      </c>
      <c r="G34" s="20">
        <f t="shared" si="5"/>
        <v>19165</v>
      </c>
      <c r="H34" s="20">
        <f t="shared" si="5"/>
        <v>19716</v>
      </c>
      <c r="I34" s="20">
        <f t="shared" si="5"/>
        <v>17858</v>
      </c>
      <c r="J34" s="20">
        <f t="shared" si="5"/>
        <v>17713</v>
      </c>
    </row>
    <row r="35" spans="1:13">
      <c r="B35" s="1" t="s">
        <v>61</v>
      </c>
      <c r="C35" s="20">
        <f t="shared" ref="C35:J35" si="6">C26-AVERAGE($C$28:$E$28)</f>
        <v>14160</v>
      </c>
      <c r="D35" s="20">
        <f t="shared" si="6"/>
        <v>19169</v>
      </c>
      <c r="E35" s="20">
        <f t="shared" si="6"/>
        <v>19065</v>
      </c>
      <c r="F35" s="20">
        <f t="shared" si="6"/>
        <v>19646</v>
      </c>
      <c r="G35" s="20">
        <f t="shared" si="6"/>
        <v>21206</v>
      </c>
      <c r="H35" s="20">
        <f t="shared" si="6"/>
        <v>17158</v>
      </c>
      <c r="I35" s="20">
        <f t="shared" si="6"/>
        <v>17299</v>
      </c>
      <c r="J35" s="20">
        <f t="shared" si="6"/>
        <v>15894</v>
      </c>
    </row>
    <row r="36" spans="1:13">
      <c r="B36" s="1" t="s">
        <v>62</v>
      </c>
      <c r="C36" s="20">
        <f t="shared" ref="C36:J36" si="7">C27-AVERAGE($C$28:$E$28)</f>
        <v>533</v>
      </c>
      <c r="D36" s="20">
        <f t="shared" si="7"/>
        <v>19701</v>
      </c>
      <c r="E36" s="20">
        <f t="shared" si="7"/>
        <v>19908</v>
      </c>
      <c r="F36" s="20">
        <f t="shared" si="7"/>
        <v>19480</v>
      </c>
      <c r="G36" s="20">
        <f t="shared" si="7"/>
        <v>16793</v>
      </c>
      <c r="H36" s="20">
        <f t="shared" si="7"/>
        <v>12449</v>
      </c>
      <c r="I36" s="20">
        <f t="shared" si="7"/>
        <v>9400</v>
      </c>
      <c r="J36" s="20">
        <f t="shared" si="7"/>
        <v>5730</v>
      </c>
    </row>
    <row r="37" spans="1:13">
      <c r="C37" s="19"/>
      <c r="D37" s="19"/>
      <c r="E37" s="19"/>
      <c r="F37" s="19"/>
      <c r="G37" s="19"/>
      <c r="H37" s="19"/>
      <c r="I37" s="19"/>
      <c r="J37" s="19"/>
    </row>
    <row r="39" spans="1:13">
      <c r="A39" s="32" t="s">
        <v>93</v>
      </c>
      <c r="D39" s="32" t="s">
        <v>94</v>
      </c>
      <c r="K39" s="32" t="s">
        <v>109</v>
      </c>
    </row>
    <row r="40" spans="1:13">
      <c r="A40" s="32" t="s">
        <v>95</v>
      </c>
      <c r="I40" s="32" t="s">
        <v>110</v>
      </c>
      <c r="K40" s="32" t="s">
        <v>111</v>
      </c>
    </row>
    <row r="41" spans="1:13">
      <c r="A41" s="32" t="s">
        <v>112</v>
      </c>
    </row>
    <row r="42" spans="1:13">
      <c r="A42" s="32" t="s">
        <v>113</v>
      </c>
    </row>
    <row r="43" spans="1:13">
      <c r="A43" s="32" t="s">
        <v>96</v>
      </c>
    </row>
    <row r="47" spans="1:13">
      <c r="B47" t="s">
        <v>97</v>
      </c>
    </row>
    <row r="48" spans="1:13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>
      <c r="A49" s="23" t="s">
        <v>57</v>
      </c>
      <c r="B49" s="33">
        <v>22535</v>
      </c>
      <c r="C49" s="34">
        <v>24025</v>
      </c>
      <c r="D49" s="34">
        <v>24373</v>
      </c>
      <c r="E49" s="34">
        <v>26139</v>
      </c>
      <c r="F49" s="34">
        <v>24304</v>
      </c>
      <c r="G49" s="34">
        <v>24399</v>
      </c>
      <c r="H49" s="34">
        <v>23927</v>
      </c>
      <c r="I49" s="34">
        <v>23139</v>
      </c>
      <c r="J49" s="34">
        <v>1940</v>
      </c>
      <c r="K49" s="34">
        <v>1901</v>
      </c>
      <c r="L49" s="34">
        <v>1898</v>
      </c>
      <c r="M49" s="35">
        <v>1908</v>
      </c>
    </row>
    <row r="50" spans="1:13">
      <c r="A50" s="23" t="s">
        <v>58</v>
      </c>
      <c r="B50" s="36">
        <v>5886</v>
      </c>
      <c r="C50" s="37">
        <v>23466</v>
      </c>
      <c r="D50" s="37">
        <v>21384</v>
      </c>
      <c r="E50" s="37">
        <v>25256</v>
      </c>
      <c r="F50" s="37">
        <v>24635</v>
      </c>
      <c r="G50" s="37">
        <v>24428</v>
      </c>
      <c r="H50" s="37">
        <v>17296</v>
      </c>
      <c r="I50" s="37">
        <v>6418</v>
      </c>
      <c r="J50" s="37">
        <v>2007</v>
      </c>
      <c r="K50" s="37">
        <v>2003</v>
      </c>
      <c r="L50" s="37">
        <v>2046</v>
      </c>
      <c r="M50" s="38">
        <v>1999</v>
      </c>
    </row>
    <row r="51" spans="1:13">
      <c r="A51" s="23" t="s">
        <v>59</v>
      </c>
      <c r="B51" s="36">
        <v>5879</v>
      </c>
      <c r="C51" s="37">
        <v>27297</v>
      </c>
      <c r="D51" s="37">
        <v>25244</v>
      </c>
      <c r="E51" s="37">
        <v>26044</v>
      </c>
      <c r="F51" s="37">
        <v>24160</v>
      </c>
      <c r="G51" s="37">
        <v>23266</v>
      </c>
      <c r="H51" s="37">
        <v>6148</v>
      </c>
      <c r="I51" s="37">
        <v>6164</v>
      </c>
      <c r="J51" s="37">
        <v>2013</v>
      </c>
      <c r="K51" s="37">
        <v>2115</v>
      </c>
      <c r="L51" s="37">
        <v>2023</v>
      </c>
      <c r="M51" s="38">
        <v>2096</v>
      </c>
    </row>
    <row r="52" spans="1:13">
      <c r="A52" s="23" t="s">
        <v>60</v>
      </c>
      <c r="B52" s="36">
        <v>23229</v>
      </c>
      <c r="C52" s="37">
        <v>26658</v>
      </c>
      <c r="D52" s="37">
        <v>22283</v>
      </c>
      <c r="E52" s="37">
        <v>25196</v>
      </c>
      <c r="F52" s="37">
        <v>25070</v>
      </c>
      <c r="G52" s="37">
        <v>25621</v>
      </c>
      <c r="H52" s="37">
        <v>23763</v>
      </c>
      <c r="I52" s="37">
        <v>23618</v>
      </c>
      <c r="J52" s="37">
        <v>2090</v>
      </c>
      <c r="K52" s="37">
        <v>2140</v>
      </c>
      <c r="L52" s="37">
        <v>2110</v>
      </c>
      <c r="M52" s="38">
        <v>2082</v>
      </c>
    </row>
    <row r="53" spans="1:13">
      <c r="A53" s="23" t="s">
        <v>61</v>
      </c>
      <c r="B53" s="36">
        <v>20065</v>
      </c>
      <c r="C53" s="37">
        <v>25074</v>
      </c>
      <c r="D53" s="37">
        <v>24970</v>
      </c>
      <c r="E53" s="37">
        <v>25551</v>
      </c>
      <c r="F53" s="37">
        <v>27111</v>
      </c>
      <c r="G53" s="37">
        <v>23063</v>
      </c>
      <c r="H53" s="37">
        <v>23204</v>
      </c>
      <c r="I53" s="37">
        <v>21799</v>
      </c>
      <c r="J53" s="37">
        <v>2171</v>
      </c>
      <c r="K53" s="37">
        <v>2184</v>
      </c>
      <c r="L53" s="37">
        <v>2149</v>
      </c>
      <c r="M53" s="38">
        <v>2123</v>
      </c>
    </row>
    <row r="54" spans="1:13">
      <c r="A54" s="23" t="s">
        <v>62</v>
      </c>
      <c r="B54" s="36">
        <v>6438</v>
      </c>
      <c r="C54" s="37">
        <v>25606</v>
      </c>
      <c r="D54" s="37">
        <v>25813</v>
      </c>
      <c r="E54" s="37">
        <v>25385</v>
      </c>
      <c r="F54" s="37">
        <v>22698</v>
      </c>
      <c r="G54" s="37">
        <v>18354</v>
      </c>
      <c r="H54" s="37">
        <v>15305</v>
      </c>
      <c r="I54" s="37">
        <v>11635</v>
      </c>
      <c r="J54" s="37">
        <v>2091</v>
      </c>
      <c r="K54" s="37">
        <v>2155</v>
      </c>
      <c r="L54" s="37">
        <v>2122</v>
      </c>
      <c r="M54" s="38">
        <v>2081</v>
      </c>
    </row>
    <row r="55" spans="1:13">
      <c r="A55" s="23" t="s">
        <v>81</v>
      </c>
      <c r="B55" s="36">
        <v>5888</v>
      </c>
      <c r="C55" s="37">
        <v>5927</v>
      </c>
      <c r="D55" s="37">
        <v>5900</v>
      </c>
      <c r="E55" s="37">
        <v>2054</v>
      </c>
      <c r="F55" s="37">
        <v>2067</v>
      </c>
      <c r="G55" s="37">
        <v>2070</v>
      </c>
      <c r="H55" s="37">
        <v>2097</v>
      </c>
      <c r="I55" s="37">
        <v>2113</v>
      </c>
      <c r="J55" s="37">
        <v>2126</v>
      </c>
      <c r="K55" s="37">
        <v>2082</v>
      </c>
      <c r="L55" s="37">
        <v>2071</v>
      </c>
      <c r="M55" s="38">
        <v>2032</v>
      </c>
    </row>
    <row r="56" spans="1:13">
      <c r="A56" s="23" t="s">
        <v>82</v>
      </c>
      <c r="B56" s="39">
        <v>1833</v>
      </c>
      <c r="C56" s="40">
        <v>1877</v>
      </c>
      <c r="D56" s="40">
        <v>1881</v>
      </c>
      <c r="E56" s="40">
        <v>1887</v>
      </c>
      <c r="F56" s="40">
        <v>1923</v>
      </c>
      <c r="G56" s="40">
        <v>1981</v>
      </c>
      <c r="H56" s="40">
        <v>1976</v>
      </c>
      <c r="I56" s="40">
        <v>1945</v>
      </c>
      <c r="J56" s="40">
        <v>1903</v>
      </c>
      <c r="K56" s="40">
        <v>1987</v>
      </c>
      <c r="L56" s="40">
        <v>1950</v>
      </c>
      <c r="M56" s="41">
        <v>1858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2:T47"/>
  <sheetViews>
    <sheetView topLeftCell="A7" workbookViewId="0">
      <selection activeCell="M23" sqref="M23"/>
    </sheetView>
  </sheetViews>
  <sheetFormatPr defaultRowHeight="15"/>
  <cols>
    <col min="3" max="3" width="8.85546875" customWidth="1"/>
    <col min="14" max="14" width="9.7109375" bestFit="1" customWidth="1"/>
  </cols>
  <sheetData>
    <row r="2" spans="2:20">
      <c r="B2" s="8"/>
      <c r="C2" s="6"/>
    </row>
    <row r="5" spans="2:20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>
      <c r="B12" s="21" t="s">
        <v>57</v>
      </c>
      <c r="C12" s="7" t="str">
        <f>'DIV 02'!C12</f>
        <v>1-Ethyl-3-methylimidazolium diethylphosphate</v>
      </c>
      <c r="D12" s="7" t="str">
        <f>'DIV 02'!D12</f>
        <v>1-Ethyl-3-methylimidazolium diethylphosphate</v>
      </c>
      <c r="E12" s="7" t="str">
        <f>'DIV 02'!E12</f>
        <v>1-Ethyl-3-methylimidazolium diethylphosphate</v>
      </c>
      <c r="F12" s="7" t="str">
        <f>'DIV 02'!F12</f>
        <v>1-Ethyl-3-methylimidazolium diethylphosphate</v>
      </c>
      <c r="G12" s="7" t="str">
        <f>'DIV 02'!G12</f>
        <v>1-Ethyl-3-methylimidazolium diethylphosphate</v>
      </c>
      <c r="H12" s="7" t="str">
        <f>'DIV 02'!H12</f>
        <v>1-Ethyl-3-methylimidazolium diethylphosphate</v>
      </c>
      <c r="I12" s="7" t="str">
        <f>'DIV 02'!I12</f>
        <v>1-Ethyl-3-methylimidazolium diethylphosphate</v>
      </c>
      <c r="J12" s="7" t="str">
        <f>'DIV 02'!J12</f>
        <v>1-Ethyl-3-methylimidazolium diethylphosphate</v>
      </c>
      <c r="K12" s="7"/>
      <c r="L12" s="21" t="s">
        <v>57</v>
      </c>
      <c r="M12" s="14">
        <f>'DIV 02'!M12</f>
        <v>20</v>
      </c>
      <c r="N12" s="14">
        <f>'DIV 02'!N12</f>
        <v>0</v>
      </c>
      <c r="O12" s="14">
        <f>'DIV 02'!O12</f>
        <v>0.03</v>
      </c>
      <c r="P12" s="14">
        <f>'DIV 02'!P12</f>
        <v>0.1</v>
      </c>
      <c r="Q12" s="14">
        <f>'DIV 02'!Q12</f>
        <v>0.3</v>
      </c>
      <c r="R12" s="14">
        <f>'DIV 02'!R12</f>
        <v>1</v>
      </c>
      <c r="S12" s="14">
        <f>'DIV 02'!S12</f>
        <v>3</v>
      </c>
      <c r="T12" s="14">
        <f>'DIV 02'!T12</f>
        <v>10</v>
      </c>
    </row>
    <row r="13" spans="2:20">
      <c r="B13" s="21" t="s">
        <v>58</v>
      </c>
      <c r="C13" s="7" t="str">
        <f>'DIV 02'!C13</f>
        <v>Auramine O</v>
      </c>
      <c r="D13" s="7" t="str">
        <f>'DIV 02'!D13</f>
        <v>Auramine O</v>
      </c>
      <c r="E13" s="7" t="str">
        <f>'DIV 02'!E13</f>
        <v>Auramine O</v>
      </c>
      <c r="F13" s="7" t="str">
        <f>'DIV 02'!F13</f>
        <v>Auramine O</v>
      </c>
      <c r="G13" s="7" t="str">
        <f>'DIV 02'!G13</f>
        <v>Auramine O</v>
      </c>
      <c r="H13" s="7" t="str">
        <f>'DIV 02'!H13</f>
        <v>Auramine O</v>
      </c>
      <c r="I13" s="7" t="str">
        <f>'DIV 02'!I13</f>
        <v>Auramine O</v>
      </c>
      <c r="J13" s="7" t="str">
        <f>'DIV 02'!J13</f>
        <v>Auramine O</v>
      </c>
      <c r="K13" s="7"/>
      <c r="L13" s="21" t="s">
        <v>58</v>
      </c>
      <c r="M13" s="14">
        <f>'DIV 02'!M13</f>
        <v>20</v>
      </c>
      <c r="N13" s="14">
        <f>'DIV 02'!N13</f>
        <v>0</v>
      </c>
      <c r="O13" s="14">
        <f>'DIV 02'!O13</f>
        <v>0.03</v>
      </c>
      <c r="P13" s="14">
        <f>'DIV 02'!P13</f>
        <v>0.1</v>
      </c>
      <c r="Q13" s="14">
        <f>'DIV 02'!Q13</f>
        <v>0.3</v>
      </c>
      <c r="R13" s="14">
        <f>'DIV 02'!R13</f>
        <v>1</v>
      </c>
      <c r="S13" s="14">
        <f>'DIV 02'!S13</f>
        <v>3</v>
      </c>
      <c r="T13" s="14">
        <f>'DIV 02'!T13</f>
        <v>10</v>
      </c>
    </row>
    <row r="14" spans="2:20">
      <c r="B14" s="21" t="s">
        <v>59</v>
      </c>
      <c r="C14" s="7" t="str">
        <f>'DIV 02'!C14</f>
        <v>Carbamic acid, butyl-, 3-iodo-2-propynyl ester</v>
      </c>
      <c r="D14" s="7" t="str">
        <f>'DIV 02'!D14</f>
        <v>Carbamic acid, butyl-, 3-iodo-2-propynyl ester</v>
      </c>
      <c r="E14" s="7" t="str">
        <f>'DIV 02'!E14</f>
        <v>Carbamic acid, butyl-, 3-iodo-2-propynyl ester</v>
      </c>
      <c r="F14" s="7" t="str">
        <f>'DIV 02'!F14</f>
        <v>Carbamic acid, butyl-, 3-iodo-2-propynyl ester</v>
      </c>
      <c r="G14" s="7" t="str">
        <f>'DIV 02'!G14</f>
        <v>Carbamic acid, butyl-, 3-iodo-2-propynyl ester</v>
      </c>
      <c r="H14" s="7" t="str">
        <f>'DIV 02'!H14</f>
        <v>Carbamic acid, butyl-, 3-iodo-2-propynyl ester</v>
      </c>
      <c r="I14" s="7" t="str">
        <f>'DIV 02'!I14</f>
        <v>Carbamic acid, butyl-, 3-iodo-2-propynyl ester</v>
      </c>
      <c r="J14" s="7" t="str">
        <f>'DIV 02'!J14</f>
        <v>Carbamic acid, butyl-, 3-iodo-2-propynyl ester</v>
      </c>
      <c r="K14" s="7"/>
      <c r="L14" s="21" t="s">
        <v>59</v>
      </c>
      <c r="M14" s="14">
        <f>'DIV 02'!M14</f>
        <v>20</v>
      </c>
      <c r="N14" s="14">
        <f>'DIV 02'!N14</f>
        <v>0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>
      <c r="B15" s="21" t="s">
        <v>60</v>
      </c>
      <c r="C15" s="7" t="str">
        <f>'DIV 02'!C15</f>
        <v>D-Glucitol</v>
      </c>
      <c r="D15" s="7" t="str">
        <f>'DIV 02'!D15</f>
        <v>D-Glucitol</v>
      </c>
      <c r="E15" s="7" t="str">
        <f>'DIV 02'!E15</f>
        <v>D-Glucitol</v>
      </c>
      <c r="F15" s="7" t="str">
        <f>'DIV 02'!F15</f>
        <v>D-Glucitol</v>
      </c>
      <c r="G15" s="7" t="str">
        <f>'DIV 02'!G15</f>
        <v>D-Glucitol</v>
      </c>
      <c r="H15" s="7" t="str">
        <f>'DIV 02'!H15</f>
        <v>D-Glucitol</v>
      </c>
      <c r="I15" s="7" t="str">
        <f>'DIV 02'!I15</f>
        <v>D-Glucitol</v>
      </c>
      <c r="J15" s="7" t="str">
        <f>'DIV 02'!J15</f>
        <v>D-Glucitol</v>
      </c>
      <c r="K15" s="7"/>
      <c r="L15" s="21" t="s">
        <v>60</v>
      </c>
      <c r="M15" s="14">
        <f>'DIV 02'!M15</f>
        <v>20</v>
      </c>
      <c r="N15" s="14">
        <f>'DIV 02'!N15</f>
        <v>0</v>
      </c>
      <c r="O15" s="14">
        <f>'DIV 02'!O15</f>
        <v>0.03</v>
      </c>
      <c r="P15" s="14">
        <f>'DIV 02'!P15</f>
        <v>0.1</v>
      </c>
      <c r="Q15" s="14">
        <f>'DIV 02'!Q15</f>
        <v>0.3</v>
      </c>
      <c r="R15" s="14">
        <f>'DIV 02'!R15</f>
        <v>1</v>
      </c>
      <c r="S15" s="14">
        <f>'DIV 02'!S15</f>
        <v>3</v>
      </c>
      <c r="T15" s="14">
        <f>'DIV 02'!T15</f>
        <v>10</v>
      </c>
    </row>
    <row r="16" spans="2:20">
      <c r="B16" s="21" t="s">
        <v>61</v>
      </c>
      <c r="C16" s="7" t="str">
        <f>'DIV 02'!C16</f>
        <v>Estradiol</v>
      </c>
      <c r="D16" s="7" t="str">
        <f>'DIV 02'!D16</f>
        <v>Estradiol</v>
      </c>
      <c r="E16" s="7" t="str">
        <f>'DIV 02'!E16</f>
        <v>Estradiol</v>
      </c>
      <c r="F16" s="7" t="str">
        <f>'DIV 02'!F16</f>
        <v>Estradiol</v>
      </c>
      <c r="G16" s="7" t="str">
        <f>'DIV 02'!G16</f>
        <v>Estradiol</v>
      </c>
      <c r="H16" s="7" t="str">
        <f>'DIV 02'!H16</f>
        <v>Estradiol</v>
      </c>
      <c r="I16" s="7" t="str">
        <f>'DIV 02'!I16</f>
        <v>Estradiol</v>
      </c>
      <c r="J16" s="7" t="str">
        <f>'DIV 02'!J16</f>
        <v>Estradiol</v>
      </c>
      <c r="K16" s="7"/>
      <c r="L16" s="21" t="s">
        <v>61</v>
      </c>
      <c r="M16" s="14">
        <f>'DIV 02'!M16</f>
        <v>20</v>
      </c>
      <c r="N16" s="14">
        <f>'DIV 02'!N16</f>
        <v>0</v>
      </c>
      <c r="O16" s="14">
        <f>'DIV 02'!O16</f>
        <v>0.03</v>
      </c>
      <c r="P16" s="14">
        <f>'DIV 02'!P16</f>
        <v>0.1</v>
      </c>
      <c r="Q16" s="14">
        <f>'DIV 02'!Q16</f>
        <v>0.3</v>
      </c>
      <c r="R16" s="14">
        <f>'DIV 02'!R16</f>
        <v>1</v>
      </c>
      <c r="S16" s="14">
        <f>'DIV 02'!S16</f>
        <v>3</v>
      </c>
      <c r="T16" s="14">
        <f>'DIV 02'!T16</f>
        <v>10</v>
      </c>
    </row>
    <row r="17" spans="2:20">
      <c r="B17" s="21" t="s">
        <v>62</v>
      </c>
      <c r="C17" s="7" t="str">
        <f>'DIV 02'!C17</f>
        <v>Hexachlorophene</v>
      </c>
      <c r="D17" s="7" t="str">
        <f>'DIV 02'!D17</f>
        <v>Hexachlorophene</v>
      </c>
      <c r="E17" s="7" t="str">
        <f>'DIV 02'!E17</f>
        <v>Hexachlorophene</v>
      </c>
      <c r="F17" s="7" t="str">
        <f>'DIV 02'!F17</f>
        <v>Hexachlorophene</v>
      </c>
      <c r="G17" s="7" t="str">
        <f>'DIV 02'!G17</f>
        <v>Hexachlorophene</v>
      </c>
      <c r="H17" s="7" t="str">
        <f>'DIV 02'!H17</f>
        <v>Hexachlorophene</v>
      </c>
      <c r="I17" s="7" t="str">
        <f>'DIV 02'!I17</f>
        <v>Hexachlorophene</v>
      </c>
      <c r="J17" s="7" t="str">
        <f>'DIV 02'!J17</f>
        <v>Hexachlorophene</v>
      </c>
      <c r="K17" s="7"/>
      <c r="L17" s="21" t="s">
        <v>62</v>
      </c>
      <c r="M17" s="14">
        <f>'DIV 02'!M17</f>
        <v>20</v>
      </c>
      <c r="N17" s="14">
        <f>'DIV 02'!N17</f>
        <v>0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>
      <c r="B22" s="21" t="s">
        <v>57</v>
      </c>
      <c r="C22" s="24">
        <f t="shared" ref="C22:J27" si="0">C40</f>
        <v>0.69289999999999996</v>
      </c>
      <c r="D22" s="24">
        <f t="shared" si="0"/>
        <v>0.748</v>
      </c>
      <c r="E22" s="24">
        <f t="shared" si="0"/>
        <v>0.83440000000000003</v>
      </c>
      <c r="F22" s="24">
        <f t="shared" si="0"/>
        <v>0.76239999999999997</v>
      </c>
      <c r="G22" s="24">
        <f t="shared" si="0"/>
        <v>0.83840000000000003</v>
      </c>
      <c r="H22" s="24">
        <f t="shared" si="0"/>
        <v>0.8962</v>
      </c>
      <c r="I22" s="24">
        <f t="shared" si="0"/>
        <v>0.68340000000000001</v>
      </c>
      <c r="J22" s="24">
        <f t="shared" si="0"/>
        <v>0.80479999999999996</v>
      </c>
      <c r="K22" s="21"/>
      <c r="L22" s="21" t="s">
        <v>57</v>
      </c>
      <c r="M22" s="17">
        <f>C31/AVERAGE($D$31:$D$36)</f>
        <v>0.78260869565217395</v>
      </c>
      <c r="N22" s="17">
        <f t="shared" ref="N22:T27" si="1">D31/AVERAGE($D$31:$D$36)</f>
        <v>0.84965120051914345</v>
      </c>
      <c r="O22" s="17">
        <f t="shared" si="1"/>
        <v>0.95477774172615193</v>
      </c>
      <c r="P22" s="17">
        <f t="shared" si="1"/>
        <v>0.86717229072031154</v>
      </c>
      <c r="Q22" s="17">
        <f t="shared" si="1"/>
        <v>0.95964471122647643</v>
      </c>
      <c r="R22" s="17">
        <f t="shared" si="1"/>
        <v>1.0299724205061649</v>
      </c>
      <c r="S22" s="17">
        <f t="shared" si="1"/>
        <v>0.77104964308890334</v>
      </c>
      <c r="T22" s="17">
        <f t="shared" si="1"/>
        <v>0.91876216742375083</v>
      </c>
    </row>
    <row r="23" spans="2:20">
      <c r="B23" s="21" t="s">
        <v>58</v>
      </c>
      <c r="C23" s="24">
        <f t="shared" si="0"/>
        <v>0.1196</v>
      </c>
      <c r="D23" s="24">
        <f t="shared" si="0"/>
        <v>0.86</v>
      </c>
      <c r="E23" s="24">
        <f t="shared" si="0"/>
        <v>0.747</v>
      </c>
      <c r="F23" s="24">
        <f t="shared" si="0"/>
        <v>0.82430000000000003</v>
      </c>
      <c r="G23" s="24">
        <f t="shared" si="0"/>
        <v>0.83879999999999999</v>
      </c>
      <c r="H23" s="24">
        <f t="shared" si="0"/>
        <v>0.65569999999999995</v>
      </c>
      <c r="I23" s="24">
        <f t="shared" si="0"/>
        <v>0.53</v>
      </c>
      <c r="J23" s="24">
        <f t="shared" si="0"/>
        <v>8.7800000000000003E-2</v>
      </c>
      <c r="K23" s="21"/>
      <c r="L23" s="21" t="s">
        <v>58</v>
      </c>
      <c r="M23" s="17">
        <f t="shared" ref="M23:M27" si="2">C32/AVERAGE($D$31:$D$36)</f>
        <v>8.5050292018170007E-2</v>
      </c>
      <c r="N23" s="17">
        <f t="shared" si="1"/>
        <v>0.98592634652822853</v>
      </c>
      <c r="O23" s="17">
        <f t="shared" si="1"/>
        <v>0.84843445814406238</v>
      </c>
      <c r="P23" s="17">
        <f t="shared" si="1"/>
        <v>0.9424886437378327</v>
      </c>
      <c r="Q23" s="17">
        <f t="shared" si="1"/>
        <v>0.96013140817650888</v>
      </c>
      <c r="R23" s="17">
        <f t="shared" si="1"/>
        <v>0.7373458792991564</v>
      </c>
      <c r="S23" s="17">
        <f t="shared" si="1"/>
        <v>0.58440136275146015</v>
      </c>
      <c r="T23" s="17">
        <f t="shared" si="1"/>
        <v>4.6357884490590529E-2</v>
      </c>
    </row>
    <row r="24" spans="2:20">
      <c r="B24" s="21" t="s">
        <v>59</v>
      </c>
      <c r="C24" s="24">
        <f t="shared" si="0"/>
        <v>5.5300000000000002E-2</v>
      </c>
      <c r="D24" s="24">
        <f t="shared" si="0"/>
        <v>0.93769999999999998</v>
      </c>
      <c r="E24" s="24">
        <f t="shared" si="0"/>
        <v>0.87709999999999999</v>
      </c>
      <c r="F24" s="24">
        <f t="shared" si="0"/>
        <v>1.3036000000000001</v>
      </c>
      <c r="G24" s="24">
        <f t="shared" si="0"/>
        <v>1.0071000000000001</v>
      </c>
      <c r="H24" s="24">
        <f t="shared" si="0"/>
        <v>0.59119999999999995</v>
      </c>
      <c r="I24" s="24">
        <f t="shared" si="0"/>
        <v>5.1999999999999998E-2</v>
      </c>
      <c r="J24" s="24">
        <f t="shared" si="0"/>
        <v>5.0799999999999998E-2</v>
      </c>
      <c r="K24" s="21"/>
      <c r="L24" s="21" t="s">
        <v>59</v>
      </c>
      <c r="M24" s="17">
        <f t="shared" si="2"/>
        <v>6.8137573004542519E-3</v>
      </c>
      <c r="N24" s="17">
        <f t="shared" si="1"/>
        <v>1.0804672290720312</v>
      </c>
      <c r="O24" s="17">
        <f t="shared" si="1"/>
        <v>1.0067326411421156</v>
      </c>
      <c r="P24" s="17">
        <f t="shared" si="1"/>
        <v>1.5256732641142117</v>
      </c>
      <c r="Q24" s="17">
        <f t="shared" si="1"/>
        <v>1.1649091499026609</v>
      </c>
      <c r="R24" s="17">
        <f t="shared" si="1"/>
        <v>0.65886599610642438</v>
      </c>
      <c r="S24" s="17">
        <f t="shared" si="1"/>
        <v>2.7985074626865631E-3</v>
      </c>
      <c r="T24" s="17">
        <f t="shared" si="1"/>
        <v>1.338416612589224E-3</v>
      </c>
    </row>
    <row r="25" spans="2:20">
      <c r="B25" s="21" t="s">
        <v>60</v>
      </c>
      <c r="C25" s="24">
        <f t="shared" si="0"/>
        <v>0.89470000000000005</v>
      </c>
      <c r="D25" s="24">
        <f t="shared" si="0"/>
        <v>0.9466</v>
      </c>
      <c r="E25" s="24">
        <f t="shared" si="0"/>
        <v>0.99609999999999999</v>
      </c>
      <c r="F25" s="24">
        <f t="shared" si="0"/>
        <v>1.1495</v>
      </c>
      <c r="G25" s="24">
        <f t="shared" si="0"/>
        <v>0.97689999999999999</v>
      </c>
      <c r="H25" s="24">
        <f t="shared" si="0"/>
        <v>0.94830000000000003</v>
      </c>
      <c r="I25" s="24">
        <f t="shared" si="0"/>
        <v>0.87439999999999996</v>
      </c>
      <c r="J25" s="24">
        <f t="shared" si="0"/>
        <v>0.84260000000000002</v>
      </c>
      <c r="K25" s="21"/>
      <c r="L25" s="21" t="s">
        <v>60</v>
      </c>
      <c r="M25" s="17">
        <f t="shared" si="2"/>
        <v>1.0281473069435434</v>
      </c>
      <c r="N25" s="17">
        <f t="shared" si="1"/>
        <v>1.0912962362102532</v>
      </c>
      <c r="O25" s="17">
        <f t="shared" si="1"/>
        <v>1.1515249837767685</v>
      </c>
      <c r="P25" s="17">
        <f t="shared" si="1"/>
        <v>1.3381732641142114</v>
      </c>
      <c r="Q25" s="17">
        <f t="shared" si="1"/>
        <v>1.1281635301752109</v>
      </c>
      <c r="R25" s="17">
        <f t="shared" si="1"/>
        <v>1.0933646982478911</v>
      </c>
      <c r="S25" s="17">
        <f t="shared" si="1"/>
        <v>1.0034474367293966</v>
      </c>
      <c r="T25" s="17">
        <f t="shared" si="1"/>
        <v>0.9647550292018171</v>
      </c>
    </row>
    <row r="26" spans="2:20">
      <c r="B26" s="21" t="s">
        <v>61</v>
      </c>
      <c r="C26" s="24">
        <f t="shared" si="0"/>
        <v>0.70340000000000003</v>
      </c>
      <c r="D26" s="24">
        <f t="shared" si="0"/>
        <v>0.96089999999999998</v>
      </c>
      <c r="E26" s="24">
        <f t="shared" si="0"/>
        <v>0.88100000000000001</v>
      </c>
      <c r="F26" s="24">
        <f t="shared" si="0"/>
        <v>0.9486</v>
      </c>
      <c r="G26" s="24">
        <f t="shared" si="0"/>
        <v>1.0961000000000001</v>
      </c>
      <c r="H26" s="24">
        <f t="shared" si="0"/>
        <v>0.89859999999999995</v>
      </c>
      <c r="I26" s="24">
        <f t="shared" si="0"/>
        <v>0.77680000000000005</v>
      </c>
      <c r="J26" s="24">
        <f t="shared" si="0"/>
        <v>0.81630000000000003</v>
      </c>
      <c r="K26" s="21"/>
      <c r="L26" s="21" t="s">
        <v>61</v>
      </c>
      <c r="M26" s="17">
        <f t="shared" si="2"/>
        <v>0.79538449059052574</v>
      </c>
      <c r="N26" s="17">
        <f t="shared" si="1"/>
        <v>1.1086956521739131</v>
      </c>
      <c r="O26" s="17">
        <f t="shared" si="1"/>
        <v>1.011477936404932</v>
      </c>
      <c r="P26" s="17">
        <f t="shared" si="1"/>
        <v>1.0937297209604153</v>
      </c>
      <c r="Q26" s="17">
        <f t="shared" si="1"/>
        <v>1.2731992212848799</v>
      </c>
      <c r="R26" s="17">
        <f t="shared" si="1"/>
        <v>1.0328926022063596</v>
      </c>
      <c r="S26" s="17">
        <f t="shared" si="1"/>
        <v>0.88469338092147964</v>
      </c>
      <c r="T26" s="17">
        <f t="shared" si="1"/>
        <v>0.9327547047371838</v>
      </c>
    </row>
    <row r="27" spans="2:20">
      <c r="B27" s="21" t="s">
        <v>62</v>
      </c>
      <c r="C27" s="24">
        <f t="shared" si="0"/>
        <v>5.6800000000000003E-2</v>
      </c>
      <c r="D27" s="24">
        <f t="shared" si="0"/>
        <v>0.7762</v>
      </c>
      <c r="E27" s="24">
        <f t="shared" si="0"/>
        <v>0.78590000000000004</v>
      </c>
      <c r="F27" s="24">
        <f t="shared" si="0"/>
        <v>1.0279</v>
      </c>
      <c r="G27" s="24">
        <f t="shared" si="0"/>
        <v>0.74180000000000001</v>
      </c>
      <c r="H27" s="24">
        <f t="shared" si="0"/>
        <v>0.56589999999999996</v>
      </c>
      <c r="I27" s="24">
        <f t="shared" si="0"/>
        <v>0.23139999999999999</v>
      </c>
      <c r="J27" s="24">
        <f t="shared" si="0"/>
        <v>0.1229</v>
      </c>
      <c r="K27" s="21"/>
      <c r="L27" s="21" t="s">
        <v>62</v>
      </c>
      <c r="M27" s="17">
        <f t="shared" si="2"/>
        <v>8.6388708630759283E-3</v>
      </c>
      <c r="N27" s="17">
        <f t="shared" si="1"/>
        <v>0.88396333549643091</v>
      </c>
      <c r="O27" s="17">
        <f t="shared" si="1"/>
        <v>0.8957657365347178</v>
      </c>
      <c r="P27" s="17">
        <f t="shared" si="1"/>
        <v>1.1902173913043479</v>
      </c>
      <c r="Q27" s="17">
        <f t="shared" si="1"/>
        <v>0.84210739779364063</v>
      </c>
      <c r="R27" s="17">
        <f t="shared" si="1"/>
        <v>0.62808241401687215</v>
      </c>
      <c r="S27" s="17">
        <f t="shared" si="1"/>
        <v>0.22108208955223882</v>
      </c>
      <c r="T27" s="17">
        <f t="shared" si="1"/>
        <v>8.9065541855937694E-2</v>
      </c>
    </row>
    <row r="28" spans="2:20">
      <c r="C28" s="24">
        <f>C46</f>
        <v>4.9500000000000002E-2</v>
      </c>
      <c r="D28" s="24">
        <f>D46</f>
        <v>0.05</v>
      </c>
      <c r="E28" s="24">
        <f>E46</f>
        <v>4.9599999999999998E-2</v>
      </c>
      <c r="F28" s="19"/>
      <c r="G28" s="19"/>
      <c r="H28" s="19"/>
      <c r="I28" s="19"/>
      <c r="J28" s="19"/>
    </row>
    <row r="29" spans="2:20">
      <c r="B29" s="12" t="s">
        <v>85</v>
      </c>
    </row>
    <row r="30" spans="2:20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>
      <c r="B31" s="21" t="s">
        <v>57</v>
      </c>
      <c r="C31" s="24">
        <f>C22-AVERAGE($C$28:$E$28)</f>
        <v>0.64319999999999999</v>
      </c>
      <c r="D31" s="24">
        <f t="shared" ref="D31:I31" si="3">D22-AVERAGE($C$28:$E$28)</f>
        <v>0.69830000000000003</v>
      </c>
      <c r="E31" s="24">
        <f t="shared" si="3"/>
        <v>0.78470000000000006</v>
      </c>
      <c r="F31" s="24">
        <f t="shared" si="3"/>
        <v>0.7127</v>
      </c>
      <c r="G31" s="24">
        <f t="shared" si="3"/>
        <v>0.78870000000000007</v>
      </c>
      <c r="H31" s="24">
        <f t="shared" si="3"/>
        <v>0.84650000000000003</v>
      </c>
      <c r="I31" s="24">
        <f t="shared" si="3"/>
        <v>0.63370000000000004</v>
      </c>
      <c r="J31" s="24">
        <f>J22-AVERAGE($C$28:$E$28)</f>
        <v>0.75509999999999999</v>
      </c>
    </row>
    <row r="32" spans="2:20">
      <c r="B32" s="21" t="s">
        <v>58</v>
      </c>
      <c r="C32" s="24">
        <f t="shared" ref="C32:J36" si="4">C23-AVERAGE($C$28:$E$28)</f>
        <v>6.989999999999999E-2</v>
      </c>
      <c r="D32" s="24">
        <f t="shared" si="4"/>
        <v>0.81030000000000002</v>
      </c>
      <c r="E32" s="24">
        <f t="shared" si="4"/>
        <v>0.69730000000000003</v>
      </c>
      <c r="F32" s="24">
        <f t="shared" si="4"/>
        <v>0.77460000000000007</v>
      </c>
      <c r="G32" s="24">
        <f t="shared" si="4"/>
        <v>0.78910000000000002</v>
      </c>
      <c r="H32" s="24">
        <f t="shared" si="4"/>
        <v>0.60599999999999998</v>
      </c>
      <c r="I32" s="24">
        <f t="shared" si="4"/>
        <v>0.4803</v>
      </c>
      <c r="J32" s="24">
        <f t="shared" si="4"/>
        <v>3.8100000000000002E-2</v>
      </c>
    </row>
    <row r="33" spans="1:14">
      <c r="B33" s="21" t="s">
        <v>59</v>
      </c>
      <c r="C33" s="24">
        <f t="shared" si="4"/>
        <v>5.6000000000000008E-3</v>
      </c>
      <c r="D33" s="24">
        <f t="shared" si="4"/>
        <v>0.88800000000000001</v>
      </c>
      <c r="E33" s="24">
        <f t="shared" si="4"/>
        <v>0.82740000000000002</v>
      </c>
      <c r="F33" s="24">
        <f t="shared" si="4"/>
        <v>1.2539</v>
      </c>
      <c r="G33" s="24">
        <f t="shared" si="4"/>
        <v>0.95740000000000014</v>
      </c>
      <c r="H33" s="24">
        <f t="shared" si="4"/>
        <v>0.54149999999999998</v>
      </c>
      <c r="I33" s="24">
        <f t="shared" si="4"/>
        <v>2.2999999999999965E-3</v>
      </c>
      <c r="J33" s="24">
        <f t="shared" si="4"/>
        <v>1.0999999999999968E-3</v>
      </c>
    </row>
    <row r="34" spans="1:14">
      <c r="B34" s="21" t="s">
        <v>60</v>
      </c>
      <c r="C34" s="24">
        <f t="shared" si="4"/>
        <v>0.84500000000000008</v>
      </c>
      <c r="D34" s="24">
        <f t="shared" si="4"/>
        <v>0.89690000000000003</v>
      </c>
      <c r="E34" s="24">
        <f t="shared" si="4"/>
        <v>0.94640000000000002</v>
      </c>
      <c r="F34" s="24">
        <f t="shared" si="4"/>
        <v>1.0997999999999999</v>
      </c>
      <c r="G34" s="24">
        <f t="shared" si="4"/>
        <v>0.92720000000000002</v>
      </c>
      <c r="H34" s="24">
        <f t="shared" si="4"/>
        <v>0.89860000000000007</v>
      </c>
      <c r="I34" s="24">
        <f t="shared" si="4"/>
        <v>0.82469999999999999</v>
      </c>
      <c r="J34" s="24">
        <f t="shared" si="4"/>
        <v>0.79290000000000005</v>
      </c>
    </row>
    <row r="35" spans="1:14">
      <c r="B35" s="21" t="s">
        <v>61</v>
      </c>
      <c r="C35" s="24">
        <f t="shared" si="4"/>
        <v>0.65370000000000006</v>
      </c>
      <c r="D35" s="24">
        <f t="shared" si="4"/>
        <v>0.91120000000000001</v>
      </c>
      <c r="E35" s="24">
        <f t="shared" si="4"/>
        <v>0.83130000000000004</v>
      </c>
      <c r="F35" s="24">
        <f t="shared" si="4"/>
        <v>0.89890000000000003</v>
      </c>
      <c r="G35" s="24">
        <f t="shared" si="4"/>
        <v>1.0464</v>
      </c>
      <c r="H35" s="24">
        <f t="shared" si="4"/>
        <v>0.84889999999999999</v>
      </c>
      <c r="I35" s="24">
        <f t="shared" si="4"/>
        <v>0.72710000000000008</v>
      </c>
      <c r="J35" s="24">
        <f t="shared" si="4"/>
        <v>0.76660000000000006</v>
      </c>
    </row>
    <row r="36" spans="1:14">
      <c r="B36" s="21" t="s">
        <v>62</v>
      </c>
      <c r="C36" s="24">
        <f t="shared" si="4"/>
        <v>7.1000000000000021E-3</v>
      </c>
      <c r="D36" s="24">
        <f t="shared" si="4"/>
        <v>0.72650000000000003</v>
      </c>
      <c r="E36" s="24">
        <f t="shared" si="4"/>
        <v>0.73620000000000008</v>
      </c>
      <c r="F36" s="24">
        <f t="shared" si="4"/>
        <v>0.97820000000000007</v>
      </c>
      <c r="G36" s="24">
        <f t="shared" si="4"/>
        <v>0.69210000000000005</v>
      </c>
      <c r="H36" s="24">
        <f t="shared" si="4"/>
        <v>0.51619999999999999</v>
      </c>
      <c r="I36" s="24">
        <f t="shared" si="4"/>
        <v>0.1817</v>
      </c>
      <c r="J36" s="24">
        <f t="shared" si="4"/>
        <v>7.3199999999999987E-2</v>
      </c>
    </row>
    <row r="37" spans="1:14">
      <c r="C37" s="19"/>
      <c r="D37" s="19"/>
      <c r="E37" s="19"/>
      <c r="F37" s="19"/>
      <c r="G37" s="19"/>
      <c r="H37" s="19"/>
      <c r="I37" s="19"/>
      <c r="J37" s="19"/>
    </row>
    <row r="38" spans="1:14">
      <c r="A38" t="s">
        <v>92</v>
      </c>
      <c r="B38" s="21" t="s">
        <v>98</v>
      </c>
    </row>
    <row r="39" spans="1:14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>
      <c r="B40" s="23" t="s">
        <v>57</v>
      </c>
      <c r="C40">
        <v>0.69289999999999996</v>
      </c>
      <c r="D40">
        <v>0.748</v>
      </c>
      <c r="E40">
        <v>0.83440000000000003</v>
      </c>
      <c r="F40">
        <v>0.76239999999999997</v>
      </c>
      <c r="G40">
        <v>0.83840000000000003</v>
      </c>
      <c r="H40">
        <v>0.8962</v>
      </c>
      <c r="I40">
        <v>0.68340000000000001</v>
      </c>
      <c r="J40">
        <v>0.80479999999999996</v>
      </c>
      <c r="K40">
        <v>4.7899999999999998E-2</v>
      </c>
      <c r="L40">
        <v>4.7699999999999999E-2</v>
      </c>
      <c r="M40">
        <v>4.7899999999999998E-2</v>
      </c>
      <c r="N40">
        <v>4.8000000000000001E-2</v>
      </c>
    </row>
    <row r="41" spans="1:14">
      <c r="B41" s="23" t="s">
        <v>58</v>
      </c>
      <c r="C41">
        <v>0.1196</v>
      </c>
      <c r="D41">
        <v>0.86</v>
      </c>
      <c r="E41">
        <v>0.747</v>
      </c>
      <c r="F41">
        <v>0.82430000000000003</v>
      </c>
      <c r="G41">
        <v>0.83879999999999999</v>
      </c>
      <c r="H41">
        <v>0.65569999999999995</v>
      </c>
      <c r="I41">
        <v>0.53</v>
      </c>
      <c r="J41">
        <v>8.7800000000000003E-2</v>
      </c>
      <c r="K41">
        <v>4.48E-2</v>
      </c>
      <c r="L41">
        <v>5.45E-2</v>
      </c>
      <c r="M41">
        <v>4.7399999999999998E-2</v>
      </c>
      <c r="N41">
        <v>4.58E-2</v>
      </c>
    </row>
    <row r="42" spans="1:14">
      <c r="B42" s="23" t="s">
        <v>59</v>
      </c>
      <c r="C42">
        <v>5.5300000000000002E-2</v>
      </c>
      <c r="D42">
        <v>0.93769999999999998</v>
      </c>
      <c r="E42">
        <v>0.87709999999999999</v>
      </c>
      <c r="F42">
        <v>1.3036000000000001</v>
      </c>
      <c r="G42">
        <v>1.0071000000000001</v>
      </c>
      <c r="H42">
        <v>0.59119999999999995</v>
      </c>
      <c r="I42">
        <v>5.1999999999999998E-2</v>
      </c>
      <c r="J42">
        <v>5.0799999999999998E-2</v>
      </c>
      <c r="K42">
        <v>4.7600000000000003E-2</v>
      </c>
      <c r="L42">
        <v>4.7800000000000002E-2</v>
      </c>
      <c r="M42">
        <v>4.7899999999999998E-2</v>
      </c>
      <c r="N42">
        <v>3.7199999999999997E-2</v>
      </c>
    </row>
    <row r="43" spans="1:14">
      <c r="B43" s="23" t="s">
        <v>60</v>
      </c>
      <c r="C43">
        <v>0.89470000000000005</v>
      </c>
      <c r="D43">
        <v>0.9466</v>
      </c>
      <c r="E43">
        <v>0.99609999999999999</v>
      </c>
      <c r="F43">
        <v>1.1495</v>
      </c>
      <c r="G43">
        <v>0.97689999999999999</v>
      </c>
      <c r="H43">
        <v>0.94830000000000003</v>
      </c>
      <c r="I43">
        <v>0.87439999999999996</v>
      </c>
      <c r="J43">
        <v>0.84260000000000002</v>
      </c>
      <c r="K43">
        <v>4.8800000000000003E-2</v>
      </c>
      <c r="L43">
        <v>4.7500000000000001E-2</v>
      </c>
      <c r="M43">
        <v>4.7899999999999998E-2</v>
      </c>
      <c r="N43">
        <v>3.73E-2</v>
      </c>
    </row>
    <row r="44" spans="1:14">
      <c r="B44" s="23" t="s">
        <v>61</v>
      </c>
      <c r="C44">
        <v>0.70340000000000003</v>
      </c>
      <c r="D44">
        <v>0.96089999999999998</v>
      </c>
      <c r="E44">
        <v>0.88100000000000001</v>
      </c>
      <c r="F44">
        <v>0.9486</v>
      </c>
      <c r="G44">
        <v>1.0961000000000001</v>
      </c>
      <c r="H44">
        <v>0.89859999999999995</v>
      </c>
      <c r="I44">
        <v>0.77680000000000005</v>
      </c>
      <c r="J44">
        <v>0.81630000000000003</v>
      </c>
      <c r="K44">
        <v>4.8599999999999997E-2</v>
      </c>
      <c r="L44">
        <v>4.8099999999999997E-2</v>
      </c>
      <c r="M44">
        <v>4.7899999999999998E-2</v>
      </c>
      <c r="N44">
        <v>3.7600000000000001E-2</v>
      </c>
    </row>
    <row r="45" spans="1:14">
      <c r="B45" s="23" t="s">
        <v>62</v>
      </c>
      <c r="C45">
        <v>5.6800000000000003E-2</v>
      </c>
      <c r="D45">
        <v>0.7762</v>
      </c>
      <c r="E45">
        <v>0.78590000000000004</v>
      </c>
      <c r="F45">
        <v>1.0279</v>
      </c>
      <c r="G45">
        <v>0.74180000000000001</v>
      </c>
      <c r="H45">
        <v>0.56589999999999996</v>
      </c>
      <c r="I45">
        <v>0.23139999999999999</v>
      </c>
      <c r="J45">
        <v>0.1229</v>
      </c>
      <c r="K45">
        <v>4.7699999999999999E-2</v>
      </c>
      <c r="L45">
        <v>5.2299999999999999E-2</v>
      </c>
      <c r="M45">
        <v>4.7600000000000003E-2</v>
      </c>
      <c r="N45">
        <v>3.7100000000000001E-2</v>
      </c>
    </row>
    <row r="46" spans="1:14">
      <c r="B46" s="23" t="s">
        <v>81</v>
      </c>
      <c r="C46">
        <v>4.9500000000000002E-2</v>
      </c>
      <c r="D46">
        <v>0.05</v>
      </c>
      <c r="E46">
        <v>4.9599999999999998E-2</v>
      </c>
      <c r="F46">
        <v>4</v>
      </c>
      <c r="G46">
        <v>2.5686</v>
      </c>
      <c r="H46">
        <v>4.8800000000000003E-2</v>
      </c>
      <c r="I46">
        <v>4.7600000000000003E-2</v>
      </c>
      <c r="J46">
        <v>4.8000000000000001E-2</v>
      </c>
      <c r="K46">
        <v>4.8000000000000001E-2</v>
      </c>
      <c r="L46">
        <v>4.82E-2</v>
      </c>
      <c r="M46">
        <v>4.82E-2</v>
      </c>
      <c r="N46">
        <v>3.6999999999999998E-2</v>
      </c>
    </row>
    <row r="47" spans="1:14">
      <c r="B47" s="23" t="s">
        <v>82</v>
      </c>
      <c r="C47">
        <v>4.65E-2</v>
      </c>
      <c r="D47">
        <v>4.7800000000000002E-2</v>
      </c>
      <c r="E47">
        <v>4.7899999999999998E-2</v>
      </c>
      <c r="F47">
        <v>5.2900000000000003E-2</v>
      </c>
      <c r="G47">
        <v>4.8300000000000003E-2</v>
      </c>
      <c r="H47">
        <v>4.7800000000000002E-2</v>
      </c>
      <c r="I47">
        <v>4.7699999999999999E-2</v>
      </c>
      <c r="J47">
        <v>4.7899999999999998E-2</v>
      </c>
      <c r="K47">
        <v>4.7699999999999999E-2</v>
      </c>
      <c r="L47">
        <v>4.8000000000000001E-2</v>
      </c>
      <c r="M47">
        <v>3.73E-2</v>
      </c>
      <c r="N47">
        <v>3.7600000000000001E-2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X68"/>
  <sheetViews>
    <sheetView zoomScaleNormal="100" zoomScaleSheetLayoutView="100" workbookViewId="0">
      <pane xSplit="2" ySplit="3" topLeftCell="D4" activePane="bottomRight" state="frozen"/>
      <selection pane="topRight" activeCell="B1" sqref="B1"/>
      <selection pane="bottomLeft" activeCell="A4" sqref="A4"/>
      <selection pane="bottomRight" activeCell="Q21" sqref="Q21"/>
    </sheetView>
  </sheetViews>
  <sheetFormatPr defaultRowHeight="1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>
      <c r="B1" t="s">
        <v>114</v>
      </c>
    </row>
    <row r="2" spans="1:24" ht="12" customHeight="1">
      <c r="C2" t="s">
        <v>66</v>
      </c>
      <c r="N2" t="s">
        <v>86</v>
      </c>
    </row>
    <row r="3" spans="1:24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>
      <c r="A4" t="s">
        <v>7</v>
      </c>
      <c r="B4" s="9" t="str">
        <f>'DIV 02'!C12</f>
        <v>1-Ethyl-3-methylimidazolium diethylphosphate</v>
      </c>
      <c r="C4" s="1">
        <f>'DIV 02'!M12</f>
        <v>20</v>
      </c>
      <c r="D4" s="29">
        <f>'DIV 02'!C22</f>
        <v>0</v>
      </c>
      <c r="E4" s="1">
        <f>'DIV 05 '!C22</f>
        <v>0</v>
      </c>
      <c r="F4" s="1">
        <f>'DIV 07'!C22</f>
        <v>4</v>
      </c>
      <c r="G4" s="1">
        <f>'DIV 09'!C22</f>
        <v>7</v>
      </c>
      <c r="H4" s="10">
        <f>'DIV 12'!C22</f>
        <v>12</v>
      </c>
      <c r="I4" s="29">
        <f>BIC!C22</f>
        <v>0</v>
      </c>
      <c r="J4" s="2" t="str">
        <f>'DIV 02'!$C$29</f>
        <v>1140-17</v>
      </c>
      <c r="K4" s="27">
        <f>'DIV 02'!$C$30</f>
        <v>42620</v>
      </c>
      <c r="L4" s="1">
        <v>12</v>
      </c>
      <c r="M4" s="22" t="str">
        <f t="shared" ref="M4:M51" si="2">B4</f>
        <v>1-Ethyl-3-methylimidazolium diethylphosphate</v>
      </c>
      <c r="N4" s="1">
        <f t="shared" ref="N4:N51" si="3">C4</f>
        <v>20</v>
      </c>
      <c r="O4" s="31">
        <f>'DIV 02'!M22</f>
        <v>0</v>
      </c>
      <c r="P4" s="2">
        <f>'DIV 05 '!M22</f>
        <v>0</v>
      </c>
      <c r="Q4" s="2">
        <f>'DIV 07'!M22</f>
        <v>11.887</v>
      </c>
      <c r="R4" s="2">
        <f>'DIV 09'!M22</f>
        <v>105.505</v>
      </c>
      <c r="S4" s="46">
        <f>'DIV 12'!M22</f>
        <v>92.210999999999999</v>
      </c>
      <c r="T4" s="31">
        <f>BIC!M22</f>
        <v>0</v>
      </c>
      <c r="U4" s="47">
        <f>'Alamar Blue'!M22</f>
        <v>0.85504216082813467</v>
      </c>
      <c r="V4" s="43">
        <f>'Total LDH'!M22</f>
        <v>0.78260869565217395</v>
      </c>
      <c r="W4" t="str">
        <f t="shared" si="0"/>
        <v>1-Ethyl-3-methylimidazolium diethylphosphate</v>
      </c>
      <c r="X4">
        <f t="shared" si="1"/>
        <v>20</v>
      </c>
    </row>
    <row r="5" spans="1:24">
      <c r="A5" t="s">
        <v>8</v>
      </c>
      <c r="B5" s="9" t="str">
        <f>'DIV 02'!D12</f>
        <v>1-Ethyl-3-methylimidazolium diethylphosphate</v>
      </c>
      <c r="C5" s="15">
        <f>'DIV 02'!N12</f>
        <v>0</v>
      </c>
      <c r="D5" s="29">
        <f>'DIV 02'!D22</f>
        <v>0</v>
      </c>
      <c r="E5" s="1">
        <f>'DIV 05 '!D22</f>
        <v>0</v>
      </c>
      <c r="F5" s="1">
        <f>'DIV 07'!D22</f>
        <v>1</v>
      </c>
      <c r="G5" s="1">
        <f>'DIV 09'!D22</f>
        <v>4</v>
      </c>
      <c r="H5" s="10">
        <f>'DIV 12'!D22</f>
        <v>12</v>
      </c>
      <c r="I5" s="29">
        <f>BIC!D22</f>
        <v>0</v>
      </c>
      <c r="J5" s="2" t="str">
        <f>'DIV 02'!$C$29</f>
        <v>1140-17</v>
      </c>
      <c r="K5" s="27">
        <f>'DIV 02'!$C$30</f>
        <v>42620</v>
      </c>
      <c r="L5" s="1">
        <v>12</v>
      </c>
      <c r="M5" s="22" t="str">
        <f t="shared" si="2"/>
        <v>1-Ethyl-3-methylimidazolium diethylphosphate</v>
      </c>
      <c r="N5" s="1">
        <f t="shared" si="3"/>
        <v>0</v>
      </c>
      <c r="O5" s="31">
        <f>'DIV 02'!N22</f>
        <v>0</v>
      </c>
      <c r="P5" s="2">
        <f>'DIV 05 '!N22</f>
        <v>0</v>
      </c>
      <c r="Q5" s="2">
        <f>'DIV 07'!N22</f>
        <v>5.66</v>
      </c>
      <c r="R5" s="2">
        <f>'DIV 09'!N22</f>
        <v>84.733000000000004</v>
      </c>
      <c r="S5" s="46">
        <f>'DIV 12'!N22</f>
        <v>42.088999999999999</v>
      </c>
      <c r="T5" s="31">
        <f>BIC!N22</f>
        <v>0</v>
      </c>
      <c r="U5" s="47">
        <f>'Alamar Blue'!N22</f>
        <v>0.93165147048742036</v>
      </c>
      <c r="V5" s="43">
        <f>'Total LDH'!N22</f>
        <v>0.84965120051914345</v>
      </c>
      <c r="W5" t="str">
        <f t="shared" si="0"/>
        <v>1-Ethyl-3-methylimidazolium diethylphosphate</v>
      </c>
      <c r="X5">
        <f t="shared" si="1"/>
        <v>0</v>
      </c>
    </row>
    <row r="6" spans="1:24">
      <c r="A6" t="s">
        <v>9</v>
      </c>
      <c r="B6" s="9" t="str">
        <f>'DIV 02'!E12</f>
        <v>1-Ethyl-3-methylimidazolium diethylphosphate</v>
      </c>
      <c r="C6" s="15">
        <f>'DIV 02'!O12</f>
        <v>0.03</v>
      </c>
      <c r="D6" s="29">
        <f>'DIV 02'!E22</f>
        <v>0</v>
      </c>
      <c r="E6" s="1">
        <f>'DIV 05 '!E22</f>
        <v>1</v>
      </c>
      <c r="F6" s="1">
        <f>'DIV 07'!E22</f>
        <v>3</v>
      </c>
      <c r="G6" s="1">
        <f>'DIV 09'!E22</f>
        <v>8</v>
      </c>
      <c r="H6" s="10">
        <f>'DIV 12'!E22</f>
        <v>12</v>
      </c>
      <c r="I6" s="29">
        <f>BIC!E22</f>
        <v>0</v>
      </c>
      <c r="J6" s="2" t="str">
        <f>'DIV 02'!$C$29</f>
        <v>1140-17</v>
      </c>
      <c r="K6" s="27">
        <f>'DIV 02'!$C$30</f>
        <v>42620</v>
      </c>
      <c r="L6" s="1">
        <v>12</v>
      </c>
      <c r="M6" s="22" t="str">
        <f t="shared" si="2"/>
        <v>1-Ethyl-3-methylimidazolium diethylphosphate</v>
      </c>
      <c r="N6" s="1">
        <f t="shared" si="3"/>
        <v>0.03</v>
      </c>
      <c r="O6" s="31">
        <f>'DIV 02'!O22</f>
        <v>0</v>
      </c>
      <c r="P6" s="2">
        <f>'DIV 05 '!O22</f>
        <v>16.448</v>
      </c>
      <c r="Q6" s="2">
        <f>'DIV 07'!O22</f>
        <v>18.667999999999999</v>
      </c>
      <c r="R6" s="2">
        <f>'DIV 09'!O22</f>
        <v>33.433</v>
      </c>
      <c r="S6" s="46">
        <f>'DIV 12'!O22</f>
        <v>28.155999999999999</v>
      </c>
      <c r="T6" s="31">
        <f>BIC!O22</f>
        <v>0</v>
      </c>
      <c r="U6" s="47">
        <f>'Alamar Blue'!O22</f>
        <v>0.94954411462260924</v>
      </c>
      <c r="V6" s="43">
        <f>'Total LDH'!O22</f>
        <v>0.95477774172615193</v>
      </c>
      <c r="W6" t="str">
        <f t="shared" si="0"/>
        <v>1-Ethyl-3-methylimidazolium diethylphosphate</v>
      </c>
      <c r="X6">
        <f t="shared" si="1"/>
        <v>0.03</v>
      </c>
    </row>
    <row r="7" spans="1:24">
      <c r="A7" t="s">
        <v>10</v>
      </c>
      <c r="B7" s="9" t="str">
        <f>'DIV 02'!F12</f>
        <v>1-Ethyl-3-methylimidazolium diethylphosphate</v>
      </c>
      <c r="C7" s="15">
        <f>'DIV 02'!P12</f>
        <v>0.1</v>
      </c>
      <c r="D7" s="29">
        <f>'DIV 02'!F22</f>
        <v>0</v>
      </c>
      <c r="E7" s="1">
        <f>'DIV 05 '!F22</f>
        <v>1</v>
      </c>
      <c r="F7" s="1">
        <f>'DIV 07'!F22</f>
        <v>1</v>
      </c>
      <c r="G7" s="1">
        <f>'DIV 09'!F22</f>
        <v>8</v>
      </c>
      <c r="H7" s="10">
        <f>'DIV 12'!F22</f>
        <v>14</v>
      </c>
      <c r="I7" s="29">
        <f>BIC!F22</f>
        <v>0</v>
      </c>
      <c r="J7" s="2" t="str">
        <f>'DIV 02'!$C$29</f>
        <v>1140-17</v>
      </c>
      <c r="K7" s="27">
        <f>'DIV 02'!$C$30</f>
        <v>42620</v>
      </c>
      <c r="L7" s="1">
        <v>12</v>
      </c>
      <c r="M7" s="22" t="str">
        <f t="shared" si="2"/>
        <v>1-Ethyl-3-methylimidazolium diethylphosphate</v>
      </c>
      <c r="N7" s="1">
        <f t="shared" si="3"/>
        <v>0.1</v>
      </c>
      <c r="O7" s="31">
        <f>'DIV 02'!P22</f>
        <v>0</v>
      </c>
      <c r="P7" s="2">
        <f>'DIV 05 '!P22</f>
        <v>13.785</v>
      </c>
      <c r="Q7" s="2">
        <f>'DIV 07'!P22</f>
        <v>19.911000000000001</v>
      </c>
      <c r="R7" s="2">
        <f>'DIV 09'!P22</f>
        <v>47.966999999999999</v>
      </c>
      <c r="S7" s="46">
        <f>'DIV 12'!P22</f>
        <v>82.385999999999996</v>
      </c>
      <c r="T7" s="31">
        <f>BIC!P22</f>
        <v>0</v>
      </c>
      <c r="U7" s="47">
        <f>'Alamar Blue'!P22</f>
        <v>1.040344142044286</v>
      </c>
      <c r="V7" s="43">
        <f>'Total LDH'!P22</f>
        <v>0.86717229072031154</v>
      </c>
      <c r="W7" t="str">
        <f t="shared" si="0"/>
        <v>1-Ethyl-3-methylimidazolium diethylphosphate</v>
      </c>
      <c r="X7">
        <f t="shared" si="1"/>
        <v>0.1</v>
      </c>
    </row>
    <row r="8" spans="1:24">
      <c r="A8" t="s">
        <v>11</v>
      </c>
      <c r="B8" s="9" t="str">
        <f>'DIV 02'!G12</f>
        <v>1-Ethyl-3-methylimidazolium diethylphosphate</v>
      </c>
      <c r="C8" s="15">
        <f>'DIV 02'!Q12</f>
        <v>0.3</v>
      </c>
      <c r="D8" s="29">
        <f>'DIV 02'!G22</f>
        <v>0</v>
      </c>
      <c r="E8" s="1">
        <f>'DIV 05 '!G22</f>
        <v>0</v>
      </c>
      <c r="F8" s="1">
        <f>'DIV 07'!G22</f>
        <v>0</v>
      </c>
      <c r="G8" s="1">
        <f>'DIV 09'!G22</f>
        <v>10</v>
      </c>
      <c r="H8" s="10">
        <f>'DIV 12'!G22</f>
        <v>11</v>
      </c>
      <c r="I8" s="29">
        <f>BIC!G22</f>
        <v>0</v>
      </c>
      <c r="J8" s="2" t="str">
        <f>'DIV 02'!$C$29</f>
        <v>1140-17</v>
      </c>
      <c r="K8" s="27">
        <f>'DIV 02'!$C$30</f>
        <v>42620</v>
      </c>
      <c r="L8" s="1">
        <v>12</v>
      </c>
      <c r="M8" s="22" t="str">
        <f t="shared" si="2"/>
        <v>1-Ethyl-3-methylimidazolium diethylphosphate</v>
      </c>
      <c r="N8" s="1">
        <f t="shared" si="3"/>
        <v>0.3</v>
      </c>
      <c r="O8" s="31">
        <f>'DIV 02'!Q22</f>
        <v>0</v>
      </c>
      <c r="P8" s="2">
        <f>'DIV 05 '!Q22</f>
        <v>0</v>
      </c>
      <c r="Q8" s="2">
        <f>'DIV 07'!Q22</f>
        <v>0</v>
      </c>
      <c r="R8" s="2">
        <f>'DIV 09'!Q22</f>
        <v>35.372999999999998</v>
      </c>
      <c r="S8" s="46">
        <f>'DIV 12'!Q22</f>
        <v>91.491</v>
      </c>
      <c r="T8" s="31">
        <f>BIC!Q22</f>
        <v>0</v>
      </c>
      <c r="U8" s="47">
        <f>'Alamar Blue'!Q22</f>
        <v>0.94599643518201149</v>
      </c>
      <c r="V8" s="43">
        <f>'Total LDH'!Q22</f>
        <v>0.95964471122647643</v>
      </c>
      <c r="W8" t="str">
        <f t="shared" si="0"/>
        <v>1-Ethyl-3-methylimidazolium diethylphosphate</v>
      </c>
      <c r="X8">
        <f t="shared" si="1"/>
        <v>0.3</v>
      </c>
    </row>
    <row r="9" spans="1:24">
      <c r="A9" t="s">
        <v>12</v>
      </c>
      <c r="B9" s="9" t="str">
        <f>'DIV 02'!H12</f>
        <v>1-Ethyl-3-methylimidazolium diethylphosphate</v>
      </c>
      <c r="C9" s="15">
        <f>'DIV 02'!R12</f>
        <v>1</v>
      </c>
      <c r="D9" s="29">
        <f>'DIV 02'!H22</f>
        <v>0</v>
      </c>
      <c r="E9" s="1">
        <f>'DIV 05 '!H22</f>
        <v>1</v>
      </c>
      <c r="F9" s="1">
        <f>'DIV 07'!H22</f>
        <v>1</v>
      </c>
      <c r="G9" s="1">
        <f>'DIV 09'!H22</f>
        <v>11</v>
      </c>
      <c r="H9" s="10">
        <f>'DIV 12'!H22</f>
        <v>12</v>
      </c>
      <c r="I9" s="29">
        <f>BIC!H22</f>
        <v>0</v>
      </c>
      <c r="J9" s="2" t="str">
        <f>'DIV 02'!$C$29</f>
        <v>1140-17</v>
      </c>
      <c r="K9" s="27">
        <f>'DIV 02'!$C$30</f>
        <v>42620</v>
      </c>
      <c r="L9" s="1">
        <v>12</v>
      </c>
      <c r="M9" s="22" t="str">
        <f t="shared" si="2"/>
        <v>1-Ethyl-3-methylimidazolium diethylphosphate</v>
      </c>
      <c r="N9" s="1">
        <f t="shared" si="3"/>
        <v>1</v>
      </c>
      <c r="O9" s="31">
        <f>'DIV 02'!R22</f>
        <v>0</v>
      </c>
      <c r="P9" s="2">
        <f>'DIV 05 '!R22</f>
        <v>11.521000000000001</v>
      </c>
      <c r="Q9" s="2">
        <f>'DIV 07'!R22</f>
        <v>39.023000000000003</v>
      </c>
      <c r="R9" s="2">
        <f>'DIV 09'!R22</f>
        <v>62.552</v>
      </c>
      <c r="S9" s="46">
        <f>'DIV 12'!R22</f>
        <v>64.644000000000005</v>
      </c>
      <c r="T9" s="31">
        <f>BIC!R22</f>
        <v>0</v>
      </c>
      <c r="U9" s="47">
        <f>'Alamar Blue'!R22</f>
        <v>0.95088092136834168</v>
      </c>
      <c r="V9" s="43">
        <f>'Total LDH'!R22</f>
        <v>1.0299724205061649</v>
      </c>
      <c r="W9" t="str">
        <f t="shared" si="0"/>
        <v>1-Ethyl-3-methylimidazolium diethylphosphate</v>
      </c>
      <c r="X9">
        <f t="shared" si="1"/>
        <v>1</v>
      </c>
    </row>
    <row r="10" spans="1:24">
      <c r="A10" t="s">
        <v>13</v>
      </c>
      <c r="B10" s="9" t="str">
        <f>'DIV 02'!I12</f>
        <v>1-Ethyl-3-methylimidazolium diethylphosphate</v>
      </c>
      <c r="C10" s="15">
        <f>'DIV 02'!S12</f>
        <v>3</v>
      </c>
      <c r="D10" s="29">
        <f>'DIV 02'!I22</f>
        <v>0</v>
      </c>
      <c r="E10" s="1">
        <f>'DIV 05 '!I22</f>
        <v>0</v>
      </c>
      <c r="F10" s="1">
        <f>'DIV 07'!I22</f>
        <v>2</v>
      </c>
      <c r="G10" s="1">
        <f>'DIV 09'!I22</f>
        <v>8</v>
      </c>
      <c r="H10" s="10">
        <f>'DIV 12'!I22</f>
        <v>13</v>
      </c>
      <c r="I10" s="29">
        <f>BIC!I22</f>
        <v>0</v>
      </c>
      <c r="J10" s="2" t="str">
        <f>'DIV 02'!$C$29</f>
        <v>1140-17</v>
      </c>
      <c r="K10" s="27">
        <f>'DIV 02'!$C$30</f>
        <v>42620</v>
      </c>
      <c r="L10" s="1">
        <v>12</v>
      </c>
      <c r="M10" s="22" t="str">
        <f t="shared" si="2"/>
        <v>1-Ethyl-3-methylimidazolium diethylphosphate</v>
      </c>
      <c r="N10" s="1">
        <f t="shared" si="3"/>
        <v>3</v>
      </c>
      <c r="O10" s="31">
        <f>'DIV 02'!S22</f>
        <v>0</v>
      </c>
      <c r="P10" s="2">
        <f>'DIV 05 '!S22</f>
        <v>0</v>
      </c>
      <c r="Q10" s="2">
        <f>'DIV 07'!S22</f>
        <v>36.027000000000001</v>
      </c>
      <c r="R10" s="2">
        <f>'DIV 09'!S22</f>
        <v>75.099999999999994</v>
      </c>
      <c r="S10" s="46">
        <f>'DIV 12'!S22</f>
        <v>93.091999999999999</v>
      </c>
      <c r="T10" s="31">
        <f>BIC!S22</f>
        <v>0</v>
      </c>
      <c r="U10" s="47">
        <f>'Alamar Blue'!S22</f>
        <v>0.92661273736889016</v>
      </c>
      <c r="V10" s="43">
        <f>'Total LDH'!S22</f>
        <v>0.77104964308890334</v>
      </c>
      <c r="W10" t="str">
        <f t="shared" si="0"/>
        <v>1-Ethyl-3-methylimidazolium diethylphosphate</v>
      </c>
      <c r="X10">
        <f t="shared" si="1"/>
        <v>3</v>
      </c>
    </row>
    <row r="11" spans="1:24">
      <c r="A11" t="s">
        <v>14</v>
      </c>
      <c r="B11" s="9" t="str">
        <f>'DIV 02'!J12</f>
        <v>1-Ethyl-3-methylimidazolium diethylphosphate</v>
      </c>
      <c r="C11" s="21">
        <f>'DIV 02'!T12</f>
        <v>10</v>
      </c>
      <c r="D11" s="29">
        <f>'DIV 02'!J22</f>
        <v>0</v>
      </c>
      <c r="E11" s="1">
        <f>'DIV 05 '!J22</f>
        <v>0</v>
      </c>
      <c r="F11" s="1">
        <f>'DIV 07'!J22</f>
        <v>0</v>
      </c>
      <c r="G11" s="1">
        <f>'DIV 09'!J22</f>
        <v>4</v>
      </c>
      <c r="H11" s="10">
        <f>'DIV 12'!J22</f>
        <v>11</v>
      </c>
      <c r="I11" s="29">
        <f>BIC!J22</f>
        <v>0</v>
      </c>
      <c r="J11" s="2" t="str">
        <f>'DIV 02'!$C$29</f>
        <v>1140-17</v>
      </c>
      <c r="K11" s="27">
        <f>'DIV 02'!$C$30</f>
        <v>42620</v>
      </c>
      <c r="L11" s="1">
        <v>12</v>
      </c>
      <c r="M11" s="22" t="str">
        <f t="shared" si="2"/>
        <v>1-Ethyl-3-methylimidazolium diethylphosphate</v>
      </c>
      <c r="N11" s="1">
        <f t="shared" si="3"/>
        <v>10</v>
      </c>
      <c r="O11" s="31">
        <f>'DIV 02'!T22</f>
        <v>0</v>
      </c>
      <c r="P11" s="2">
        <f>'DIV 05 '!T22</f>
        <v>0</v>
      </c>
      <c r="Q11" s="2">
        <f>'DIV 07'!T22</f>
        <v>0</v>
      </c>
      <c r="R11" s="2">
        <f>'DIV 09'!T22</f>
        <v>18.3</v>
      </c>
      <c r="S11" s="46">
        <f>'DIV 12'!T22</f>
        <v>58.758000000000003</v>
      </c>
      <c r="T11" s="31">
        <f>BIC!T22</f>
        <v>0</v>
      </c>
      <c r="U11" s="47">
        <f>'Alamar Blue'!T22</f>
        <v>0.88609720984438201</v>
      </c>
      <c r="V11" s="43">
        <f>'Total LDH'!T22</f>
        <v>0.91876216742375083</v>
      </c>
      <c r="W11" t="str">
        <f t="shared" si="0"/>
        <v>1-Ethyl-3-methylimidazolium diethylphosphate</v>
      </c>
      <c r="X11">
        <f t="shared" si="1"/>
        <v>10</v>
      </c>
    </row>
    <row r="12" spans="1:24">
      <c r="A12" t="s">
        <v>15</v>
      </c>
      <c r="B12" s="9" t="str">
        <f>'DIV 02'!C13</f>
        <v>Auramine O</v>
      </c>
      <c r="C12" s="21">
        <f>'DIV 02'!M13</f>
        <v>20</v>
      </c>
      <c r="D12" s="29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0</v>
      </c>
      <c r="H12" s="10">
        <f>'DIV 12'!C23</f>
        <v>0</v>
      </c>
      <c r="I12" s="29">
        <f>BIC!C23</f>
        <v>0</v>
      </c>
      <c r="J12" s="2" t="str">
        <f>'DIV 02'!$C$29</f>
        <v>1140-17</v>
      </c>
      <c r="K12" s="27">
        <f>'DIV 02'!$C$30</f>
        <v>42620</v>
      </c>
      <c r="L12" s="1">
        <v>12</v>
      </c>
      <c r="M12" s="22" t="str">
        <f t="shared" si="2"/>
        <v>Auramine O</v>
      </c>
      <c r="N12" s="1">
        <f t="shared" si="3"/>
        <v>20</v>
      </c>
      <c r="O12" s="31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0</v>
      </c>
      <c r="S12" s="46">
        <f>'DIV 12'!M23</f>
        <v>0</v>
      </c>
      <c r="T12" s="31">
        <f>BIC!M23</f>
        <v>0</v>
      </c>
      <c r="U12" s="47">
        <f>'Alamar Blue'!M23</f>
        <v>-9.7689723726605881E-4</v>
      </c>
      <c r="V12" s="43">
        <f>'Total LDH'!M23</f>
        <v>8.5050292018170007E-2</v>
      </c>
      <c r="W12" t="str">
        <f t="shared" si="0"/>
        <v>Auramine O</v>
      </c>
      <c r="X12">
        <f t="shared" si="1"/>
        <v>20</v>
      </c>
    </row>
    <row r="13" spans="1:24">
      <c r="A13" t="s">
        <v>16</v>
      </c>
      <c r="B13" s="9" t="str">
        <f>'DIV 02'!D13</f>
        <v>Auramine O</v>
      </c>
      <c r="C13" s="15">
        <f>'DIV 02'!N13</f>
        <v>0</v>
      </c>
      <c r="D13" s="29">
        <f>'DIV 02'!D23</f>
        <v>0</v>
      </c>
      <c r="E13" s="1">
        <f>'DIV 05 '!D23</f>
        <v>0</v>
      </c>
      <c r="F13" s="1">
        <f>'DIV 07'!D23</f>
        <v>0</v>
      </c>
      <c r="G13" s="1">
        <f>'DIV 09'!D23</f>
        <v>3</v>
      </c>
      <c r="H13" s="10">
        <f>'DIV 12'!D23</f>
        <v>10</v>
      </c>
      <c r="I13" s="29">
        <f>BIC!D23</f>
        <v>0</v>
      </c>
      <c r="J13" s="2" t="str">
        <f>'DIV 02'!$C$29</f>
        <v>1140-17</v>
      </c>
      <c r="K13" s="27">
        <f>'DIV 02'!$C$30</f>
        <v>42620</v>
      </c>
      <c r="L13" s="1">
        <v>12</v>
      </c>
      <c r="M13" s="22" t="str">
        <f t="shared" si="2"/>
        <v>Auramine O</v>
      </c>
      <c r="N13" s="1">
        <f t="shared" si="3"/>
        <v>0</v>
      </c>
      <c r="O13" s="31">
        <f>'DIV 02'!N23</f>
        <v>0</v>
      </c>
      <c r="P13" s="2">
        <f>'DIV 05 '!N23</f>
        <v>0</v>
      </c>
      <c r="Q13" s="2">
        <f>'DIV 07'!N23</f>
        <v>0</v>
      </c>
      <c r="R13" s="2">
        <f>'DIV 09'!N23</f>
        <v>70.421999999999997</v>
      </c>
      <c r="S13" s="46">
        <f>'DIV 12'!N23</f>
        <v>73.52</v>
      </c>
      <c r="T13" s="31">
        <f>BIC!N23</f>
        <v>0</v>
      </c>
      <c r="U13" s="47">
        <f>'Alamar Blue'!N23</f>
        <v>0.9029101254541716</v>
      </c>
      <c r="V13" s="43">
        <f>'Total LDH'!N23</f>
        <v>0.98592634652822853</v>
      </c>
      <c r="W13" t="str">
        <f t="shared" si="0"/>
        <v>Auramine O</v>
      </c>
      <c r="X13">
        <f t="shared" si="1"/>
        <v>0</v>
      </c>
    </row>
    <row r="14" spans="1:24">
      <c r="A14" t="s">
        <v>17</v>
      </c>
      <c r="B14" s="9" t="str">
        <f>'DIV 02'!E13</f>
        <v>Auramine O</v>
      </c>
      <c r="C14" s="15">
        <f>'DIV 02'!O13</f>
        <v>0.03</v>
      </c>
      <c r="D14" s="29">
        <f>'DIV 02'!E23</f>
        <v>0</v>
      </c>
      <c r="E14" s="1">
        <f>'DIV 05 '!E23</f>
        <v>0</v>
      </c>
      <c r="F14" s="1">
        <f>'DIV 07'!E23</f>
        <v>1</v>
      </c>
      <c r="G14" s="1">
        <f>'DIV 09'!E23</f>
        <v>1</v>
      </c>
      <c r="H14" s="10">
        <f>'DIV 12'!E23</f>
        <v>8</v>
      </c>
      <c r="I14" s="29">
        <f>BIC!E23</f>
        <v>0</v>
      </c>
      <c r="J14" s="2" t="str">
        <f>'DIV 02'!$C$29</f>
        <v>1140-17</v>
      </c>
      <c r="K14" s="27">
        <f>'DIV 02'!$C$30</f>
        <v>42620</v>
      </c>
      <c r="L14" s="1">
        <v>12</v>
      </c>
      <c r="M14" s="22" t="str">
        <f t="shared" si="2"/>
        <v>Auramine O</v>
      </c>
      <c r="N14" s="1">
        <f t="shared" si="3"/>
        <v>0.03</v>
      </c>
      <c r="O14" s="31">
        <f>'DIV 02'!O23</f>
        <v>0</v>
      </c>
      <c r="P14" s="2">
        <f>'DIV 05 '!O23</f>
        <v>0</v>
      </c>
      <c r="Q14" s="2">
        <f>'DIV 07'!O23</f>
        <v>50.078000000000003</v>
      </c>
      <c r="R14" s="2">
        <f>'DIV 09'!O23</f>
        <v>19.399999999999999</v>
      </c>
      <c r="S14" s="46">
        <f>'DIV 12'!O23</f>
        <v>38.792000000000002</v>
      </c>
      <c r="T14" s="31">
        <f>BIC!O23</f>
        <v>0</v>
      </c>
      <c r="U14" s="47">
        <f>'Alamar Blue'!O23</f>
        <v>0.79586275450743815</v>
      </c>
      <c r="V14" s="43">
        <f>'Total LDH'!O23</f>
        <v>0.84843445814406238</v>
      </c>
      <c r="W14" t="str">
        <f t="shared" si="0"/>
        <v>Auramine O</v>
      </c>
      <c r="X14">
        <f t="shared" si="1"/>
        <v>0.03</v>
      </c>
    </row>
    <row r="15" spans="1:24">
      <c r="A15" t="s">
        <v>18</v>
      </c>
      <c r="B15" s="9" t="str">
        <f>'DIV 02'!F13</f>
        <v>Auramine O</v>
      </c>
      <c r="C15" s="15">
        <f>'DIV 02'!P13</f>
        <v>0.1</v>
      </c>
      <c r="D15" s="29">
        <f>'DIV 02'!F23</f>
        <v>0</v>
      </c>
      <c r="E15" s="1">
        <f>'DIV 05 '!F23</f>
        <v>0</v>
      </c>
      <c r="F15" s="1">
        <f>'DIV 07'!F23</f>
        <v>0</v>
      </c>
      <c r="G15" s="1">
        <f>'DIV 09'!F23</f>
        <v>9</v>
      </c>
      <c r="H15" s="10">
        <f>'DIV 12'!F23</f>
        <v>15</v>
      </c>
      <c r="I15" s="29">
        <f>BIC!F23</f>
        <v>0</v>
      </c>
      <c r="J15" s="2" t="str">
        <f>'DIV 02'!$C$29</f>
        <v>1140-17</v>
      </c>
      <c r="K15" s="27">
        <f>'DIV 02'!$C$30</f>
        <v>42620</v>
      </c>
      <c r="L15" s="1">
        <v>12</v>
      </c>
      <c r="M15" s="22" t="str">
        <f t="shared" si="2"/>
        <v>Auramine O</v>
      </c>
      <c r="N15" s="1">
        <f t="shared" si="3"/>
        <v>0.1</v>
      </c>
      <c r="O15" s="31">
        <f>'DIV 02'!P23</f>
        <v>0</v>
      </c>
      <c r="P15" s="2">
        <f>'DIV 05 '!P23</f>
        <v>0</v>
      </c>
      <c r="Q15" s="2">
        <f>'DIV 07'!P23</f>
        <v>0</v>
      </c>
      <c r="R15" s="2">
        <f>'DIV 09'!P23</f>
        <v>30.748000000000001</v>
      </c>
      <c r="S15" s="46">
        <f>'DIV 12'!P23</f>
        <v>68.466999999999999</v>
      </c>
      <c r="T15" s="31">
        <f>BIC!P23</f>
        <v>0</v>
      </c>
      <c r="U15" s="47">
        <f>'Alamar Blue'!P23</f>
        <v>0.9949441283334477</v>
      </c>
      <c r="V15" s="43">
        <f>'Total LDH'!P23</f>
        <v>0.9424886437378327</v>
      </c>
      <c r="W15" t="str">
        <f t="shared" si="0"/>
        <v>Auramine O</v>
      </c>
      <c r="X15">
        <f t="shared" si="1"/>
        <v>0.1</v>
      </c>
    </row>
    <row r="16" spans="1:24">
      <c r="A16" t="s">
        <v>19</v>
      </c>
      <c r="B16" s="9" t="str">
        <f>'DIV 02'!G13</f>
        <v>Auramine O</v>
      </c>
      <c r="C16" s="15">
        <f>'DIV 02'!Q13</f>
        <v>0.3</v>
      </c>
      <c r="D16" s="29">
        <f>'DIV 02'!G23</f>
        <v>0</v>
      </c>
      <c r="E16" s="1">
        <f>'DIV 05 '!G23</f>
        <v>0</v>
      </c>
      <c r="F16" s="1">
        <f>'DIV 07'!G23</f>
        <v>2</v>
      </c>
      <c r="G16" s="1">
        <f>'DIV 09'!G23</f>
        <v>6</v>
      </c>
      <c r="H16" s="10">
        <f>'DIV 12'!G23</f>
        <v>13</v>
      </c>
      <c r="I16" s="29">
        <f>BIC!G23</f>
        <v>0</v>
      </c>
      <c r="J16" s="2" t="str">
        <f>'DIV 02'!$C$29</f>
        <v>1140-17</v>
      </c>
      <c r="K16" s="27">
        <f>'DIV 02'!$C$30</f>
        <v>42620</v>
      </c>
      <c r="L16" s="1">
        <v>12</v>
      </c>
      <c r="M16" s="22" t="str">
        <f t="shared" si="2"/>
        <v>Auramine O</v>
      </c>
      <c r="N16" s="1">
        <f t="shared" si="3"/>
        <v>0.3</v>
      </c>
      <c r="O16" s="31">
        <f>'DIV 02'!Q23</f>
        <v>0</v>
      </c>
      <c r="P16" s="2">
        <f>'DIV 05 '!Q23</f>
        <v>0</v>
      </c>
      <c r="Q16" s="2">
        <f>'DIV 07'!Q23</f>
        <v>122.863</v>
      </c>
      <c r="R16" s="2">
        <f>'DIV 09'!Q23</f>
        <v>33.267000000000003</v>
      </c>
      <c r="S16" s="46">
        <f>'DIV 12'!Q23</f>
        <v>75.763999999999996</v>
      </c>
      <c r="T16" s="31">
        <f>BIC!Q23</f>
        <v>0</v>
      </c>
      <c r="U16" s="47">
        <f>'Alamar Blue'!Q23</f>
        <v>0.9630150133680675</v>
      </c>
      <c r="V16" s="43">
        <f>'Total LDH'!Q23</f>
        <v>0.96013140817650888</v>
      </c>
      <c r="W16" t="str">
        <f t="shared" si="0"/>
        <v>Auramine O</v>
      </c>
      <c r="X16">
        <f t="shared" si="1"/>
        <v>0.3</v>
      </c>
    </row>
    <row r="17" spans="1:24">
      <c r="A17" t="s">
        <v>20</v>
      </c>
      <c r="B17" s="9" t="str">
        <f>'DIV 02'!H13</f>
        <v>Auramine O</v>
      </c>
      <c r="C17" s="15">
        <f>'DIV 02'!R13</f>
        <v>1</v>
      </c>
      <c r="D17" s="29">
        <f>'DIV 02'!H23</f>
        <v>0</v>
      </c>
      <c r="E17" s="1">
        <f>'DIV 05 '!H23</f>
        <v>0</v>
      </c>
      <c r="F17" s="1">
        <f>'DIV 07'!H23</f>
        <v>1</v>
      </c>
      <c r="G17" s="1">
        <f>'DIV 09'!H23</f>
        <v>8</v>
      </c>
      <c r="H17" s="10">
        <f>'DIV 12'!H23</f>
        <v>14</v>
      </c>
      <c r="I17" s="29">
        <f>BIC!H23</f>
        <v>0</v>
      </c>
      <c r="J17" s="2" t="str">
        <f>'DIV 02'!$C$29</f>
        <v>1140-17</v>
      </c>
      <c r="K17" s="27">
        <f>'DIV 02'!$C$30</f>
        <v>42620</v>
      </c>
      <c r="L17" s="1">
        <v>12</v>
      </c>
      <c r="M17" s="22" t="str">
        <f t="shared" si="2"/>
        <v>Auramine O</v>
      </c>
      <c r="N17" s="1">
        <f t="shared" si="3"/>
        <v>1</v>
      </c>
      <c r="O17" s="31">
        <f>'DIV 02'!R23</f>
        <v>0</v>
      </c>
      <c r="P17" s="2">
        <f>'DIV 05 '!R23</f>
        <v>0</v>
      </c>
      <c r="Q17" s="2">
        <f>'DIV 07'!R23</f>
        <v>9.4559999999999995</v>
      </c>
      <c r="R17" s="2">
        <f>'DIV 09'!R23</f>
        <v>28.858000000000001</v>
      </c>
      <c r="S17" s="46">
        <f>'DIV 12'!R23</f>
        <v>84.266999999999996</v>
      </c>
      <c r="T17" s="31">
        <f>BIC!R23</f>
        <v>0</v>
      </c>
      <c r="U17" s="47">
        <f>'Alamar Blue'!R23</f>
        <v>0.95237197504627413</v>
      </c>
      <c r="V17" s="43">
        <f>'Total LDH'!R23</f>
        <v>0.7373458792991564</v>
      </c>
      <c r="W17" t="str">
        <f t="shared" si="0"/>
        <v>Auramine O</v>
      </c>
      <c r="X17">
        <f t="shared" si="1"/>
        <v>1</v>
      </c>
    </row>
    <row r="18" spans="1:24">
      <c r="A18" t="s">
        <v>21</v>
      </c>
      <c r="B18" s="9" t="str">
        <f>'DIV 02'!I13</f>
        <v>Auramine O</v>
      </c>
      <c r="C18" s="15">
        <f>'DIV 02'!S13</f>
        <v>3</v>
      </c>
      <c r="D18" s="29">
        <f>'DIV 02'!I23</f>
        <v>0</v>
      </c>
      <c r="E18" s="1">
        <f>'DIV 05 '!I23</f>
        <v>0</v>
      </c>
      <c r="F18" s="1">
        <f>'DIV 07'!I23</f>
        <v>0</v>
      </c>
      <c r="G18" s="1">
        <f>'DIV 09'!I23</f>
        <v>0</v>
      </c>
      <c r="H18" s="10">
        <f>'DIV 12'!I23</f>
        <v>6</v>
      </c>
      <c r="I18" s="29">
        <f>BIC!I23</f>
        <v>0</v>
      </c>
      <c r="J18" s="2" t="str">
        <f>'DIV 02'!$C$29</f>
        <v>1140-17</v>
      </c>
      <c r="K18" s="27">
        <f>'DIV 02'!$C$30</f>
        <v>42620</v>
      </c>
      <c r="L18" s="1">
        <v>12</v>
      </c>
      <c r="M18" s="22" t="str">
        <f t="shared" si="2"/>
        <v>Auramine O</v>
      </c>
      <c r="N18" s="1">
        <f t="shared" si="3"/>
        <v>3</v>
      </c>
      <c r="O18" s="31">
        <f>'DIV 02'!S23</f>
        <v>0</v>
      </c>
      <c r="P18" s="2">
        <f>'DIV 05 '!S23</f>
        <v>0</v>
      </c>
      <c r="Q18" s="2">
        <f>'DIV 07'!S23</f>
        <v>0</v>
      </c>
      <c r="R18" s="2">
        <f>'DIV 09'!S23</f>
        <v>0</v>
      </c>
      <c r="S18" s="46">
        <f>'DIV 12'!S23</f>
        <v>43.289000000000001</v>
      </c>
      <c r="T18" s="31">
        <f>BIC!S23</f>
        <v>0</v>
      </c>
      <c r="U18" s="47">
        <f>'Alamar Blue'!S23</f>
        <v>0.58567560156303566</v>
      </c>
      <c r="V18" s="43">
        <f>'Total LDH'!S23</f>
        <v>0.58440136275146015</v>
      </c>
      <c r="W18" t="str">
        <f t="shared" si="0"/>
        <v>Auramine O</v>
      </c>
      <c r="X18">
        <f t="shared" si="1"/>
        <v>3</v>
      </c>
    </row>
    <row r="19" spans="1:24">
      <c r="A19" t="s">
        <v>22</v>
      </c>
      <c r="B19" s="9" t="str">
        <f>'DIV 02'!J13</f>
        <v>Auramine O</v>
      </c>
      <c r="C19" s="21">
        <f>'DIV 02'!T13</f>
        <v>10</v>
      </c>
      <c r="D19" s="29">
        <f>'DIV 02'!J23</f>
        <v>0</v>
      </c>
      <c r="E19" s="1">
        <f>'DIV 05 '!J23</f>
        <v>0</v>
      </c>
      <c r="F19" s="1">
        <f>'DIV 07'!J23</f>
        <v>0</v>
      </c>
      <c r="G19" s="1">
        <f>'DIV 09'!J23</f>
        <v>0</v>
      </c>
      <c r="H19" s="10">
        <f>'DIV 12'!J23</f>
        <v>0</v>
      </c>
      <c r="I19" s="29">
        <f>BIC!J23</f>
        <v>0</v>
      </c>
      <c r="J19" s="2" t="str">
        <f>'DIV 02'!$C$29</f>
        <v>1140-17</v>
      </c>
      <c r="K19" s="27">
        <f>'DIV 02'!$C$30</f>
        <v>42620</v>
      </c>
      <c r="L19" s="1">
        <v>12</v>
      </c>
      <c r="M19" s="22" t="str">
        <f t="shared" si="2"/>
        <v>Auramine O</v>
      </c>
      <c r="N19" s="1">
        <f t="shared" si="3"/>
        <v>10</v>
      </c>
      <c r="O19" s="31">
        <f>'DIV 02'!T23</f>
        <v>0</v>
      </c>
      <c r="P19" s="2">
        <f>'DIV 05 '!T23</f>
        <v>0</v>
      </c>
      <c r="Q19" s="2">
        <f>'DIV 07'!T23</f>
        <v>0</v>
      </c>
      <c r="R19" s="2">
        <f>'DIV 09'!T23</f>
        <v>0</v>
      </c>
      <c r="S19" s="46">
        <f>'DIV 12'!T23</f>
        <v>0</v>
      </c>
      <c r="T19" s="31">
        <f>BIC!T23</f>
        <v>0</v>
      </c>
      <c r="U19" s="47">
        <f>'Alamar Blue'!T23</f>
        <v>2.637622540618359E-2</v>
      </c>
      <c r="V19" s="43">
        <f>'Total LDH'!T23</f>
        <v>4.6357884490590529E-2</v>
      </c>
      <c r="W19" t="str">
        <f t="shared" si="0"/>
        <v>Auramine O</v>
      </c>
      <c r="X19">
        <f t="shared" si="1"/>
        <v>10</v>
      </c>
    </row>
    <row r="20" spans="1:24">
      <c r="A20" t="s">
        <v>23</v>
      </c>
      <c r="B20" s="9" t="str">
        <f>'DIV 02'!C14</f>
        <v>Carbamic acid, butyl-, 3-iodo-2-propynyl ester</v>
      </c>
      <c r="C20" s="1">
        <f>'DIV 02'!M14</f>
        <v>20</v>
      </c>
      <c r="D20" s="29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0</v>
      </c>
      <c r="H20" s="10">
        <f>'DIV 12'!C24</f>
        <v>0</v>
      </c>
      <c r="I20" s="29">
        <f>BIC!C24</f>
        <v>0</v>
      </c>
      <c r="J20" s="2" t="str">
        <f>'DIV 02'!$C$29</f>
        <v>1140-17</v>
      </c>
      <c r="K20" s="27">
        <f>'DIV 02'!$C$30</f>
        <v>42620</v>
      </c>
      <c r="L20" s="1">
        <v>12</v>
      </c>
      <c r="M20" s="22" t="str">
        <f t="shared" si="2"/>
        <v>Carbamic acid, butyl-, 3-iodo-2-propynyl ester</v>
      </c>
      <c r="N20" s="1">
        <f t="shared" si="3"/>
        <v>20</v>
      </c>
      <c r="O20" s="31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0</v>
      </c>
      <c r="S20" s="46">
        <f>'DIV 12'!M24</f>
        <v>0</v>
      </c>
      <c r="T20" s="31">
        <f>BIC!M24</f>
        <v>0</v>
      </c>
      <c r="U20" s="47">
        <f>'Alamar Blue'!M24</f>
        <v>-1.3368067457325016E-3</v>
      </c>
      <c r="V20" s="43">
        <f>'Total LDH'!M24</f>
        <v>6.8137573004542519E-3</v>
      </c>
      <c r="W20" t="str">
        <f t="shared" si="0"/>
        <v>Carbamic acid, butyl-, 3-iodo-2-propynyl ester</v>
      </c>
      <c r="X20">
        <f t="shared" si="1"/>
        <v>20</v>
      </c>
    </row>
    <row r="21" spans="1:24">
      <c r="A21" t="s">
        <v>24</v>
      </c>
      <c r="B21" s="9" t="str">
        <f>'DIV 02'!D14</f>
        <v>Carbamic acid, butyl-, 3-iodo-2-propynyl ester</v>
      </c>
      <c r="C21" s="15">
        <f>'DIV 02'!N14</f>
        <v>0</v>
      </c>
      <c r="D21" s="29">
        <f>'DIV 02'!D24</f>
        <v>0</v>
      </c>
      <c r="E21" s="1">
        <f>'DIV 05 '!D24</f>
        <v>1</v>
      </c>
      <c r="F21" s="1">
        <f>'DIV 07'!D24</f>
        <v>3</v>
      </c>
      <c r="G21" s="1">
        <f>'DIV 09'!D24</f>
        <v>6</v>
      </c>
      <c r="H21" s="10">
        <f>'DIV 12'!D24</f>
        <v>12</v>
      </c>
      <c r="I21" s="29">
        <f>BIC!D24</f>
        <v>0</v>
      </c>
      <c r="J21" s="2" t="str">
        <f>'DIV 02'!$C$29</f>
        <v>1140-17</v>
      </c>
      <c r="K21" s="27">
        <f>'DIV 02'!$C$30</f>
        <v>42620</v>
      </c>
      <c r="L21" s="1">
        <v>12</v>
      </c>
      <c r="M21" s="22" t="str">
        <f t="shared" si="2"/>
        <v>Carbamic acid, butyl-, 3-iodo-2-propynyl ester</v>
      </c>
      <c r="N21" s="1">
        <f t="shared" si="3"/>
        <v>0</v>
      </c>
      <c r="O21" s="31">
        <f>'DIV 02'!N24</f>
        <v>0</v>
      </c>
      <c r="P21" s="2">
        <f>'DIV 05 '!N24</f>
        <v>7.1920000000000002</v>
      </c>
      <c r="Q21" s="2">
        <f>'DIV 07'!N24</f>
        <v>129.56700000000001</v>
      </c>
      <c r="R21" s="2">
        <f>'DIV 09'!N24</f>
        <v>84.066999999999993</v>
      </c>
      <c r="S21" s="46">
        <f>'DIV 12'!N24</f>
        <v>99.522000000000006</v>
      </c>
      <c r="T21" s="31">
        <f>BIC!N24</f>
        <v>0</v>
      </c>
      <c r="U21" s="47">
        <f>'Alamar Blue'!N24</f>
        <v>1.0998834578734491</v>
      </c>
      <c r="V21" s="43">
        <f>'Total LDH'!N24</f>
        <v>1.0804672290720312</v>
      </c>
      <c r="W21" t="str">
        <f t="shared" si="0"/>
        <v>Carbamic acid, butyl-, 3-iodo-2-propynyl ester</v>
      </c>
      <c r="X21">
        <f t="shared" si="1"/>
        <v>0</v>
      </c>
    </row>
    <row r="22" spans="1:24">
      <c r="A22" t="s">
        <v>25</v>
      </c>
      <c r="B22" s="9" t="str">
        <f>'DIV 02'!E14</f>
        <v>Carbamic acid, butyl-, 3-iodo-2-propynyl ester</v>
      </c>
      <c r="C22" s="15">
        <f>'DIV 02'!O14</f>
        <v>0.03</v>
      </c>
      <c r="D22" s="29">
        <f>'DIV 02'!E24</f>
        <v>0</v>
      </c>
      <c r="E22" s="1">
        <f>'DIV 05 '!E24</f>
        <v>0</v>
      </c>
      <c r="F22" s="1">
        <f>'DIV 07'!E24</f>
        <v>0</v>
      </c>
      <c r="G22" s="1">
        <f>'DIV 09'!E24</f>
        <v>3</v>
      </c>
      <c r="H22" s="10">
        <f>'DIV 12'!E24</f>
        <v>7</v>
      </c>
      <c r="I22" s="29">
        <f>BIC!E24</f>
        <v>0</v>
      </c>
      <c r="J22" s="2" t="str">
        <f>'DIV 02'!$C$29</f>
        <v>1140-17</v>
      </c>
      <c r="K22" s="27">
        <f>'DIV 02'!$C$30</f>
        <v>42620</v>
      </c>
      <c r="L22" s="1">
        <v>12</v>
      </c>
      <c r="M22" s="22" t="str">
        <f t="shared" si="2"/>
        <v>Carbamic acid, butyl-, 3-iodo-2-propynyl ester</v>
      </c>
      <c r="N22" s="1">
        <f t="shared" si="3"/>
        <v>0.03</v>
      </c>
      <c r="O22" s="31">
        <f>'DIV 02'!O24</f>
        <v>0</v>
      </c>
      <c r="P22" s="2">
        <f>'DIV 05 '!O24</f>
        <v>0</v>
      </c>
      <c r="Q22" s="2">
        <f>'DIV 07'!O24</f>
        <v>0</v>
      </c>
      <c r="R22" s="2">
        <f>'DIV 09'!O24</f>
        <v>8.7110000000000003</v>
      </c>
      <c r="S22" s="46">
        <f>'DIV 12'!O24</f>
        <v>32.332999999999998</v>
      </c>
      <c r="T22" s="31">
        <f>BIC!O24</f>
        <v>0</v>
      </c>
      <c r="U22" s="47">
        <f>'Alamar Blue'!O24</f>
        <v>0.994327140604648</v>
      </c>
      <c r="V22" s="43">
        <f>'Total LDH'!O24</f>
        <v>1.0067326411421156</v>
      </c>
      <c r="W22" t="str">
        <f t="shared" si="0"/>
        <v>Carbamic acid, butyl-, 3-iodo-2-propynyl ester</v>
      </c>
      <c r="X22">
        <f t="shared" si="1"/>
        <v>0.03</v>
      </c>
    </row>
    <row r="23" spans="1:24">
      <c r="A23" t="s">
        <v>26</v>
      </c>
      <c r="B23" s="9" t="str">
        <f>'DIV 02'!F14</f>
        <v>Carbamic acid, butyl-, 3-iodo-2-propynyl ester</v>
      </c>
      <c r="C23" s="15">
        <f>'DIV 02'!P14</f>
        <v>0.1</v>
      </c>
      <c r="D23" s="29">
        <f>'DIV 02'!F24</f>
        <v>0</v>
      </c>
      <c r="E23" s="1">
        <f>'DIV 05 '!F24</f>
        <v>1</v>
      </c>
      <c r="F23" s="1">
        <f>'DIV 07'!F24</f>
        <v>0</v>
      </c>
      <c r="G23" s="1">
        <f>'DIV 09'!F24</f>
        <v>3</v>
      </c>
      <c r="H23" s="10">
        <f>'DIV 12'!F24</f>
        <v>12</v>
      </c>
      <c r="I23" s="29">
        <f>BIC!F24</f>
        <v>0</v>
      </c>
      <c r="J23" s="2" t="str">
        <f>'DIV 02'!$C$29</f>
        <v>1140-17</v>
      </c>
      <c r="K23" s="27">
        <f>'DIV 02'!$C$30</f>
        <v>42620</v>
      </c>
      <c r="L23" s="1">
        <v>12</v>
      </c>
      <c r="M23" s="22" t="str">
        <f t="shared" si="2"/>
        <v>Carbamic acid, butyl-, 3-iodo-2-propynyl ester</v>
      </c>
      <c r="N23" s="1">
        <f t="shared" si="3"/>
        <v>0.1</v>
      </c>
      <c r="O23" s="31">
        <f>'DIV 02'!P24</f>
        <v>0</v>
      </c>
      <c r="P23" s="2">
        <f>'DIV 05 '!P24</f>
        <v>34.960999999999999</v>
      </c>
      <c r="Q23" s="2">
        <f>'DIV 07'!P24</f>
        <v>0</v>
      </c>
      <c r="R23" s="2">
        <f>'DIV 09'!P24</f>
        <v>45.756</v>
      </c>
      <c r="S23" s="46">
        <f>'DIV 12'!P24</f>
        <v>57.671999999999997</v>
      </c>
      <c r="T23" s="31">
        <f>BIC!P24</f>
        <v>0</v>
      </c>
      <c r="U23" s="47">
        <f>'Alamar Blue'!P24</f>
        <v>1.0354596558579559</v>
      </c>
      <c r="V23" s="43">
        <f>'Total LDH'!P24</f>
        <v>1.5256732641142117</v>
      </c>
      <c r="W23" t="str">
        <f t="shared" si="0"/>
        <v>Carbamic acid, butyl-, 3-iodo-2-propynyl ester</v>
      </c>
      <c r="X23">
        <f t="shared" si="1"/>
        <v>0.1</v>
      </c>
    </row>
    <row r="24" spans="1:24">
      <c r="A24" t="s">
        <v>27</v>
      </c>
      <c r="B24" s="9" t="str">
        <f>'DIV 02'!G14</f>
        <v>Carbamic acid, butyl-, 3-iodo-2-propynyl ester</v>
      </c>
      <c r="C24" s="15">
        <f>'DIV 02'!Q14</f>
        <v>0.3</v>
      </c>
      <c r="D24" s="29">
        <f>'DIV 02'!G24</f>
        <v>0</v>
      </c>
      <c r="E24" s="1">
        <f>'DIV 05 '!G24</f>
        <v>0</v>
      </c>
      <c r="F24" s="1">
        <f>'DIV 07'!G24</f>
        <v>1</v>
      </c>
      <c r="G24" s="1">
        <f>'DIV 09'!G24</f>
        <v>3</v>
      </c>
      <c r="H24" s="10">
        <f>'DIV 12'!G24</f>
        <v>11</v>
      </c>
      <c r="I24" s="29">
        <f>BIC!G24</f>
        <v>0</v>
      </c>
      <c r="J24" s="2" t="str">
        <f>'DIV 02'!$C$29</f>
        <v>1140-17</v>
      </c>
      <c r="K24" s="27">
        <f>'DIV 02'!$C$30</f>
        <v>42620</v>
      </c>
      <c r="L24" s="1">
        <v>12</v>
      </c>
      <c r="M24" s="22" t="str">
        <f t="shared" si="2"/>
        <v>Carbamic acid, butyl-, 3-iodo-2-propynyl ester</v>
      </c>
      <c r="N24" s="1">
        <f t="shared" si="3"/>
        <v>0.3</v>
      </c>
      <c r="O24" s="31">
        <f>'DIV 02'!Q24</f>
        <v>0</v>
      </c>
      <c r="P24" s="2">
        <f>'DIV 05 '!Q24</f>
        <v>0</v>
      </c>
      <c r="Q24" s="2">
        <f>'DIV 07'!Q24</f>
        <v>20.91</v>
      </c>
      <c r="R24" s="2">
        <f>'DIV 09'!Q24</f>
        <v>32.332999999999998</v>
      </c>
      <c r="S24" s="46">
        <f>'DIV 12'!Q24</f>
        <v>49.103000000000002</v>
      </c>
      <c r="T24" s="31">
        <f>BIC!Q24</f>
        <v>0</v>
      </c>
      <c r="U24" s="47">
        <f>'Alamar Blue'!Q24</f>
        <v>0.93859258243641608</v>
      </c>
      <c r="V24" s="43">
        <f>'Total LDH'!Q24</f>
        <v>1.1649091499026609</v>
      </c>
      <c r="W24" t="str">
        <f t="shared" si="0"/>
        <v>Carbamic acid, butyl-, 3-iodo-2-propynyl ester</v>
      </c>
      <c r="X24">
        <f t="shared" si="1"/>
        <v>0.3</v>
      </c>
    </row>
    <row r="25" spans="1:24">
      <c r="A25" t="s">
        <v>28</v>
      </c>
      <c r="B25" s="9" t="str">
        <f>'DIV 02'!H14</f>
        <v>Carbamic acid, butyl-, 3-iodo-2-propynyl ester</v>
      </c>
      <c r="C25" s="15">
        <f>'DIV 02'!R14</f>
        <v>1</v>
      </c>
      <c r="D25" s="29">
        <f>'DIV 02'!H24</f>
        <v>0</v>
      </c>
      <c r="E25" s="1">
        <f>'DIV 05 '!H24</f>
        <v>0</v>
      </c>
      <c r="F25" s="1">
        <f>'DIV 07'!H24</f>
        <v>0</v>
      </c>
      <c r="G25" s="1">
        <f>'DIV 09'!H24</f>
        <v>1</v>
      </c>
      <c r="H25" s="10">
        <f>'DIV 12'!H24</f>
        <v>12</v>
      </c>
      <c r="I25" s="29">
        <f>BIC!H24</f>
        <v>0</v>
      </c>
      <c r="J25" s="2" t="str">
        <f>'DIV 02'!$C$29</f>
        <v>1140-17</v>
      </c>
      <c r="K25" s="27">
        <f>'DIV 02'!$C$30</f>
        <v>42620</v>
      </c>
      <c r="L25" s="1">
        <v>12</v>
      </c>
      <c r="M25" s="22" t="str">
        <f t="shared" si="2"/>
        <v>Carbamic acid, butyl-, 3-iodo-2-propynyl ester</v>
      </c>
      <c r="N25" s="1">
        <f t="shared" si="3"/>
        <v>1</v>
      </c>
      <c r="O25" s="31">
        <f>'DIV 02'!R24</f>
        <v>0</v>
      </c>
      <c r="P25" s="2">
        <f>'DIV 05 '!R24</f>
        <v>0</v>
      </c>
      <c r="Q25" s="2">
        <f>'DIV 07'!R24</f>
        <v>0</v>
      </c>
      <c r="R25" s="2">
        <f>'DIV 09'!R24</f>
        <v>5.5330000000000004</v>
      </c>
      <c r="S25" s="46">
        <f>'DIV 12'!R24</f>
        <v>45.706000000000003</v>
      </c>
      <c r="T25" s="31">
        <f>BIC!R24</f>
        <v>0</v>
      </c>
      <c r="U25" s="47">
        <f>'Alamar Blue'!R24</f>
        <v>0.89262699664084466</v>
      </c>
      <c r="V25" s="43">
        <f>'Total LDH'!R24</f>
        <v>0.65886599610642438</v>
      </c>
      <c r="W25" t="str">
        <f t="shared" si="0"/>
        <v>Carbamic acid, butyl-, 3-iodo-2-propynyl ester</v>
      </c>
      <c r="X25">
        <f t="shared" si="1"/>
        <v>1</v>
      </c>
    </row>
    <row r="26" spans="1:24">
      <c r="A26" t="s">
        <v>29</v>
      </c>
      <c r="B26" s="9" t="str">
        <f>'DIV 02'!I14</f>
        <v>Carbamic acid, butyl-, 3-iodo-2-propynyl ester</v>
      </c>
      <c r="C26" s="15">
        <f>'DIV 02'!S14</f>
        <v>3</v>
      </c>
      <c r="D26" s="29">
        <f>'DIV 02'!I24</f>
        <v>0</v>
      </c>
      <c r="E26" s="1">
        <f>'DIV 05 '!I24</f>
        <v>0</v>
      </c>
      <c r="F26" s="1">
        <f>'DIV 07'!I24</f>
        <v>0</v>
      </c>
      <c r="G26" s="1">
        <f>'DIV 09'!I24</f>
        <v>0</v>
      </c>
      <c r="H26" s="10">
        <f>'DIV 12'!I24</f>
        <v>0</v>
      </c>
      <c r="I26" s="29">
        <f>BIC!I24</f>
        <v>0</v>
      </c>
      <c r="J26" s="2" t="str">
        <f>'DIV 02'!$C$29</f>
        <v>1140-17</v>
      </c>
      <c r="K26" s="27">
        <f>'DIV 02'!$C$30</f>
        <v>42620</v>
      </c>
      <c r="L26" s="1">
        <v>12</v>
      </c>
      <c r="M26" s="22" t="str">
        <f t="shared" si="2"/>
        <v>Carbamic acid, butyl-, 3-iodo-2-propynyl ester</v>
      </c>
      <c r="N26" s="1">
        <f t="shared" si="3"/>
        <v>3</v>
      </c>
      <c r="O26" s="31">
        <f>'DIV 02'!S24</f>
        <v>0</v>
      </c>
      <c r="P26" s="2">
        <f>'DIV 05 '!S24</f>
        <v>0</v>
      </c>
      <c r="Q26" s="2">
        <f>'DIV 07'!S24</f>
        <v>0</v>
      </c>
      <c r="R26" s="2">
        <f>'DIV 09'!S24</f>
        <v>0</v>
      </c>
      <c r="S26" s="46">
        <f>'DIV 12'!S24</f>
        <v>0</v>
      </c>
      <c r="T26" s="31">
        <f>BIC!S24</f>
        <v>0</v>
      </c>
      <c r="U26" s="47">
        <f>'Alamar Blue'!S24</f>
        <v>1.2494001508192227E-2</v>
      </c>
      <c r="V26" s="43">
        <f>'Total LDH'!S24</f>
        <v>2.7985074626865631E-3</v>
      </c>
      <c r="W26" t="str">
        <f t="shared" si="0"/>
        <v>Carbamic acid, butyl-, 3-iodo-2-propynyl ester</v>
      </c>
      <c r="X26">
        <f t="shared" si="1"/>
        <v>3</v>
      </c>
    </row>
    <row r="27" spans="1:24">
      <c r="A27" t="s">
        <v>30</v>
      </c>
      <c r="B27" s="9" t="str">
        <f>'DIV 02'!J14</f>
        <v>Carbamic acid, butyl-, 3-iodo-2-propynyl ester</v>
      </c>
      <c r="C27" s="1">
        <f>'DIV 02'!T14</f>
        <v>10</v>
      </c>
      <c r="D27" s="29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0</v>
      </c>
      <c r="H27" s="10">
        <f>'DIV 12'!J24</f>
        <v>0</v>
      </c>
      <c r="I27" s="29">
        <f>BIC!J24</f>
        <v>0</v>
      </c>
      <c r="J27" s="2" t="str">
        <f>'DIV 02'!$C$29</f>
        <v>1140-17</v>
      </c>
      <c r="K27" s="27">
        <f>'DIV 02'!$C$30</f>
        <v>42620</v>
      </c>
      <c r="L27" s="1">
        <v>12</v>
      </c>
      <c r="M27" s="22" t="str">
        <f t="shared" si="2"/>
        <v>Carbamic acid, butyl-, 3-iodo-2-propynyl ester</v>
      </c>
      <c r="N27" s="1">
        <f t="shared" si="3"/>
        <v>10</v>
      </c>
      <c r="O27" s="31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0</v>
      </c>
      <c r="S27" s="46">
        <f>'DIV 12'!T24</f>
        <v>0</v>
      </c>
      <c r="T27" s="31">
        <f>BIC!T24</f>
        <v>0</v>
      </c>
      <c r="U27" s="47">
        <f>'Alamar Blue'!T24</f>
        <v>1.3316651813258381E-2</v>
      </c>
      <c r="V27" s="43">
        <f>'Total LDH'!T24</f>
        <v>1.338416612589224E-3</v>
      </c>
      <c r="W27" t="str">
        <f t="shared" si="0"/>
        <v>Carbamic acid, butyl-, 3-iodo-2-propynyl ester</v>
      </c>
      <c r="X27">
        <f t="shared" si="1"/>
        <v>10</v>
      </c>
    </row>
    <row r="28" spans="1:24">
      <c r="A28" t="s">
        <v>31</v>
      </c>
      <c r="B28" s="9" t="str">
        <f>'DIV 02'!C15</f>
        <v>D-Glucitol</v>
      </c>
      <c r="C28" s="21">
        <f>'DIV 02'!M15</f>
        <v>20</v>
      </c>
      <c r="D28" s="29">
        <f>'DIV 02'!C25</f>
        <v>0</v>
      </c>
      <c r="E28" s="1">
        <f>'DIV 05 '!C25</f>
        <v>0</v>
      </c>
      <c r="F28" s="1">
        <f>'DIV 07'!C25</f>
        <v>3</v>
      </c>
      <c r="G28" s="1">
        <f>'DIV 09'!C25</f>
        <v>9</v>
      </c>
      <c r="H28" s="10">
        <f>'DIV 12'!C25</f>
        <v>13</v>
      </c>
      <c r="I28" s="29">
        <f>BIC!C25</f>
        <v>0</v>
      </c>
      <c r="J28" s="2" t="str">
        <f>'DIV 02'!$C$29</f>
        <v>1140-17</v>
      </c>
      <c r="K28" s="27">
        <f>'DIV 02'!$C$30</f>
        <v>42620</v>
      </c>
      <c r="L28" s="1">
        <v>12</v>
      </c>
      <c r="M28" s="22" t="str">
        <f t="shared" si="2"/>
        <v>D-Glucitol</v>
      </c>
      <c r="N28" s="1">
        <f t="shared" si="3"/>
        <v>20</v>
      </c>
      <c r="O28" s="31">
        <f>'DIV 02'!M25</f>
        <v>0</v>
      </c>
      <c r="P28" s="2">
        <f>'DIV 05 '!M25</f>
        <v>0</v>
      </c>
      <c r="Q28" s="2">
        <f>'DIV 07'!M25</f>
        <v>125.461</v>
      </c>
      <c r="R28" s="2">
        <f>'DIV 09'!M25</f>
        <v>52.63</v>
      </c>
      <c r="S28" s="46">
        <f>'DIV 12'!M25</f>
        <v>101.72799999999999</v>
      </c>
      <c r="T28" s="31">
        <f>BIC!M25</f>
        <v>0</v>
      </c>
      <c r="U28" s="47">
        <f>'Alamar Blue'!M25</f>
        <v>0.89072461781037915</v>
      </c>
      <c r="V28" s="43">
        <f>'Total LDH'!M25</f>
        <v>1.0281473069435434</v>
      </c>
      <c r="W28" t="str">
        <f t="shared" si="0"/>
        <v>D-Glucitol</v>
      </c>
      <c r="X28">
        <f t="shared" si="1"/>
        <v>20</v>
      </c>
    </row>
    <row r="29" spans="1:24">
      <c r="A29" t="s">
        <v>32</v>
      </c>
      <c r="B29" s="9" t="str">
        <f>'DIV 02'!D15</f>
        <v>D-Glucitol</v>
      </c>
      <c r="C29" s="15">
        <f>'DIV 02'!N15</f>
        <v>0</v>
      </c>
      <c r="D29" s="29">
        <f>'DIV 02'!D25</f>
        <v>0</v>
      </c>
      <c r="E29" s="1">
        <f>'DIV 05 '!D25</f>
        <v>0</v>
      </c>
      <c r="F29" s="1">
        <f>'DIV 07'!D25</f>
        <v>2</v>
      </c>
      <c r="G29" s="1">
        <f>'DIV 09'!D25</f>
        <v>5</v>
      </c>
      <c r="H29" s="10">
        <f>'DIV 12'!D25</f>
        <v>13</v>
      </c>
      <c r="I29" s="29">
        <f>BIC!D25</f>
        <v>0</v>
      </c>
      <c r="J29" s="2" t="str">
        <f>'DIV 02'!$C$29</f>
        <v>1140-17</v>
      </c>
      <c r="K29" s="27">
        <f>'DIV 02'!$C$30</f>
        <v>42620</v>
      </c>
      <c r="L29" s="1">
        <v>12</v>
      </c>
      <c r="M29" s="22" t="str">
        <f t="shared" si="2"/>
        <v>D-Glucitol</v>
      </c>
      <c r="N29" s="1">
        <f t="shared" si="3"/>
        <v>0</v>
      </c>
      <c r="O29" s="31">
        <f>'DIV 02'!N25</f>
        <v>0</v>
      </c>
      <c r="P29" s="2">
        <f>'DIV 05 '!N25</f>
        <v>0</v>
      </c>
      <c r="Q29" s="2">
        <f>'DIV 07'!N25</f>
        <v>19.312000000000001</v>
      </c>
      <c r="R29" s="2">
        <f>'DIV 09'!N25</f>
        <v>26.96</v>
      </c>
      <c r="S29" s="46">
        <f>'DIV 12'!N25</f>
        <v>43.881999999999998</v>
      </c>
      <c r="T29" s="31">
        <f>BIC!N25</f>
        <v>0</v>
      </c>
      <c r="U29" s="47">
        <f>'Alamar Blue'!N25</f>
        <v>1.0670288613148695</v>
      </c>
      <c r="V29" s="43">
        <f>'Total LDH'!N25</f>
        <v>1.0912962362102532</v>
      </c>
      <c r="W29" t="str">
        <f t="shared" si="0"/>
        <v>D-Glucitol</v>
      </c>
      <c r="X29">
        <f t="shared" si="1"/>
        <v>0</v>
      </c>
    </row>
    <row r="30" spans="1:24">
      <c r="A30" t="s">
        <v>33</v>
      </c>
      <c r="B30" s="9" t="str">
        <f>'DIV 02'!E15</f>
        <v>D-Glucitol</v>
      </c>
      <c r="C30" s="15">
        <f>'DIV 02'!O15</f>
        <v>0.03</v>
      </c>
      <c r="D30" s="29">
        <f>'DIV 02'!E25</f>
        <v>0</v>
      </c>
      <c r="E30" s="1">
        <f>'DIV 05 '!E25</f>
        <v>0</v>
      </c>
      <c r="F30" s="1">
        <f>'DIV 07'!E25</f>
        <v>0</v>
      </c>
      <c r="G30" s="1">
        <f>'DIV 09'!E25</f>
        <v>2</v>
      </c>
      <c r="H30" s="10">
        <f>'DIV 12'!E25</f>
        <v>7</v>
      </c>
      <c r="I30" s="29">
        <f>BIC!E25</f>
        <v>0</v>
      </c>
      <c r="J30" s="2" t="str">
        <f>'DIV 02'!$C$29</f>
        <v>1140-17</v>
      </c>
      <c r="K30" s="27">
        <f>'DIV 02'!$C$30</f>
        <v>42620</v>
      </c>
      <c r="L30" s="1">
        <v>12</v>
      </c>
      <c r="M30" s="22" t="str">
        <f t="shared" si="2"/>
        <v>D-Glucitol</v>
      </c>
      <c r="N30" s="1">
        <f t="shared" si="3"/>
        <v>0.03</v>
      </c>
      <c r="O30" s="31">
        <f>'DIV 02'!O25</f>
        <v>0</v>
      </c>
      <c r="P30" s="2">
        <f>'DIV 05 '!O25</f>
        <v>0</v>
      </c>
      <c r="Q30" s="2">
        <f>'DIV 07'!O25</f>
        <v>0</v>
      </c>
      <c r="R30" s="2">
        <f>'DIV 09'!O25</f>
        <v>12.532999999999999</v>
      </c>
      <c r="S30" s="46">
        <f>'DIV 12'!O25</f>
        <v>37.438000000000002</v>
      </c>
      <c r="T30" s="31">
        <f>BIC!O25</f>
        <v>0</v>
      </c>
      <c r="U30" s="47">
        <f>'Alamar Blue'!O25</f>
        <v>0.84208541852334273</v>
      </c>
      <c r="V30" s="43">
        <f>'Total LDH'!O25</f>
        <v>1.1515249837767685</v>
      </c>
      <c r="W30" t="str">
        <f t="shared" si="0"/>
        <v>D-Glucitol</v>
      </c>
      <c r="X30">
        <f t="shared" si="1"/>
        <v>0.03</v>
      </c>
    </row>
    <row r="31" spans="1:24">
      <c r="A31" t="s">
        <v>34</v>
      </c>
      <c r="B31" s="9" t="str">
        <f>'DIV 02'!F15</f>
        <v>D-Glucitol</v>
      </c>
      <c r="C31" s="15">
        <f>'DIV 02'!P15</f>
        <v>0.1</v>
      </c>
      <c r="D31" s="29">
        <f>'DIV 02'!F25</f>
        <v>0</v>
      </c>
      <c r="E31" s="1">
        <f>'DIV 05 '!F25</f>
        <v>0</v>
      </c>
      <c r="F31" s="1">
        <f>'DIV 07'!F25</f>
        <v>1</v>
      </c>
      <c r="G31" s="1">
        <f>'DIV 09'!F25</f>
        <v>8</v>
      </c>
      <c r="H31" s="10">
        <f>'DIV 12'!F25</f>
        <v>15</v>
      </c>
      <c r="I31" s="29">
        <f>BIC!F25</f>
        <v>0</v>
      </c>
      <c r="J31" s="2" t="str">
        <f>'DIV 02'!$C$29</f>
        <v>1140-17</v>
      </c>
      <c r="K31" s="27">
        <f>'DIV 02'!$C$30</f>
        <v>42620</v>
      </c>
      <c r="L31" s="1">
        <v>12</v>
      </c>
      <c r="M31" s="22" t="str">
        <f t="shared" si="2"/>
        <v>D-Glucitol</v>
      </c>
      <c r="N31" s="1">
        <f t="shared" si="3"/>
        <v>0.1</v>
      </c>
      <c r="O31" s="31">
        <f>'DIV 02'!P25</f>
        <v>0</v>
      </c>
      <c r="P31" s="2">
        <f>'DIV 05 '!P25</f>
        <v>0</v>
      </c>
      <c r="Q31" s="2">
        <f>'DIV 07'!P25</f>
        <v>7.1920000000000002</v>
      </c>
      <c r="R31" s="2">
        <f>'DIV 09'!P25</f>
        <v>13.032999999999999</v>
      </c>
      <c r="S31" s="46">
        <f>'DIV 12'!P25</f>
        <v>49.723999999999997</v>
      </c>
      <c r="T31" s="31">
        <f>BIC!P25</f>
        <v>0</v>
      </c>
      <c r="U31" s="47">
        <f>'Alamar Blue'!P25</f>
        <v>0.99185918968944953</v>
      </c>
      <c r="V31" s="43">
        <f>'Total LDH'!P25</f>
        <v>1.3381732641142114</v>
      </c>
      <c r="W31" t="str">
        <f t="shared" si="0"/>
        <v>D-Glucitol</v>
      </c>
      <c r="X31">
        <f t="shared" si="1"/>
        <v>0.1</v>
      </c>
    </row>
    <row r="32" spans="1:24">
      <c r="A32" t="s">
        <v>35</v>
      </c>
      <c r="B32" s="9" t="str">
        <f>'DIV 02'!G15</f>
        <v>D-Glucitol</v>
      </c>
      <c r="C32" s="15">
        <f>'DIV 02'!Q15</f>
        <v>0.3</v>
      </c>
      <c r="D32" s="29">
        <f>'DIV 02'!G25</f>
        <v>0</v>
      </c>
      <c r="E32" s="1">
        <f>'DIV 05 '!G25</f>
        <v>0</v>
      </c>
      <c r="F32" s="1">
        <f>'DIV 07'!G25</f>
        <v>1</v>
      </c>
      <c r="G32" s="1">
        <f>'DIV 09'!G25</f>
        <v>5</v>
      </c>
      <c r="H32" s="10">
        <f>'DIV 12'!G25</f>
        <v>11</v>
      </c>
      <c r="I32" s="29">
        <f>BIC!G25</f>
        <v>0</v>
      </c>
      <c r="J32" s="2" t="str">
        <f>'DIV 02'!$C$29</f>
        <v>1140-17</v>
      </c>
      <c r="K32" s="27">
        <f>'DIV 02'!$C$30</f>
        <v>42620</v>
      </c>
      <c r="L32" s="1">
        <v>12</v>
      </c>
      <c r="M32" s="22" t="str">
        <f t="shared" si="2"/>
        <v>D-Glucitol</v>
      </c>
      <c r="N32" s="1">
        <f t="shared" si="3"/>
        <v>0.3</v>
      </c>
      <c r="O32" s="31">
        <f>'DIV 02'!Q25</f>
        <v>0</v>
      </c>
      <c r="P32" s="2">
        <f>'DIV 05 '!Q25</f>
        <v>0</v>
      </c>
      <c r="Q32" s="2">
        <f>'DIV 07'!Q25</f>
        <v>11.72</v>
      </c>
      <c r="R32" s="2">
        <f>'DIV 09'!Q25</f>
        <v>43.826999999999998</v>
      </c>
      <c r="S32" s="46">
        <f>'DIV 12'!Q25</f>
        <v>74.114999999999995</v>
      </c>
      <c r="T32" s="31">
        <f>BIC!Q25</f>
        <v>0</v>
      </c>
      <c r="U32" s="47">
        <f>'Alamar Blue'!Q25</f>
        <v>0.98538081853705362</v>
      </c>
      <c r="V32" s="43">
        <f>'Total LDH'!Q25</f>
        <v>1.1281635301752109</v>
      </c>
      <c r="W32" t="str">
        <f t="shared" si="0"/>
        <v>D-Glucitol</v>
      </c>
      <c r="X32">
        <f t="shared" si="1"/>
        <v>0.3</v>
      </c>
    </row>
    <row r="33" spans="1:24">
      <c r="A33" t="s">
        <v>36</v>
      </c>
      <c r="B33" s="9" t="str">
        <f>'DIV 02'!H15</f>
        <v>D-Glucitol</v>
      </c>
      <c r="C33" s="15">
        <f>'DIV 02'!R15</f>
        <v>1</v>
      </c>
      <c r="D33" s="29">
        <f>'DIV 02'!H25</f>
        <v>0</v>
      </c>
      <c r="E33" s="1">
        <f>'DIV 05 '!H25</f>
        <v>0</v>
      </c>
      <c r="F33" s="1">
        <f>'DIV 07'!H25</f>
        <v>1</v>
      </c>
      <c r="G33" s="1">
        <f>'DIV 09'!H25</f>
        <v>13</v>
      </c>
      <c r="H33" s="10">
        <f>'DIV 12'!H25</f>
        <v>16</v>
      </c>
      <c r="I33" s="29">
        <f>BIC!H25</f>
        <v>0</v>
      </c>
      <c r="J33" s="2" t="str">
        <f>'DIV 02'!$C$29</f>
        <v>1140-17</v>
      </c>
      <c r="K33" s="27">
        <f>'DIV 02'!$C$30</f>
        <v>42620</v>
      </c>
      <c r="L33" s="1">
        <v>12</v>
      </c>
      <c r="M33" s="22" t="str">
        <f t="shared" si="2"/>
        <v>D-Glucitol</v>
      </c>
      <c r="N33" s="1">
        <f t="shared" si="3"/>
        <v>1</v>
      </c>
      <c r="O33" s="31">
        <f>'DIV 02'!R25</f>
        <v>0</v>
      </c>
      <c r="P33" s="2">
        <f>'DIV 05 '!R25</f>
        <v>0</v>
      </c>
      <c r="Q33" s="2">
        <f>'DIV 07'!R25</f>
        <v>219.68899999999999</v>
      </c>
      <c r="R33" s="2">
        <f>'DIV 09'!R25</f>
        <v>19.395</v>
      </c>
      <c r="S33" s="46">
        <f>'DIV 12'!R25</f>
        <v>76.563000000000002</v>
      </c>
      <c r="T33" s="31">
        <f>BIC!R25</f>
        <v>0</v>
      </c>
      <c r="U33" s="47">
        <f>'Alamar Blue'!R25</f>
        <v>1.0137108384177693</v>
      </c>
      <c r="V33" s="43">
        <f>'Total LDH'!R25</f>
        <v>1.0933646982478911</v>
      </c>
      <c r="W33" t="str">
        <f t="shared" si="0"/>
        <v>D-Glucitol</v>
      </c>
      <c r="X33">
        <f t="shared" si="1"/>
        <v>1</v>
      </c>
    </row>
    <row r="34" spans="1:24">
      <c r="A34" t="s">
        <v>37</v>
      </c>
      <c r="B34" s="9" t="str">
        <f>'DIV 02'!I15</f>
        <v>D-Glucitol</v>
      </c>
      <c r="C34" s="15">
        <f>'DIV 02'!S15</f>
        <v>3</v>
      </c>
      <c r="D34" s="29">
        <f>'DIV 02'!I25</f>
        <v>0</v>
      </c>
      <c r="E34" s="1">
        <f>'DIV 05 '!I25</f>
        <v>0</v>
      </c>
      <c r="F34" s="1">
        <f>'DIV 07'!I25</f>
        <v>0</v>
      </c>
      <c r="G34" s="1">
        <f>'DIV 09'!I25</f>
        <v>4</v>
      </c>
      <c r="H34" s="10">
        <f>'DIV 12'!I25</f>
        <v>13</v>
      </c>
      <c r="I34" s="29">
        <f>BIC!I25</f>
        <v>0</v>
      </c>
      <c r="J34" s="2" t="str">
        <f>'DIV 02'!$C$29</f>
        <v>1140-17</v>
      </c>
      <c r="K34" s="27">
        <f>'DIV 02'!$C$30</f>
        <v>42620</v>
      </c>
      <c r="L34" s="1">
        <v>12</v>
      </c>
      <c r="M34" s="22" t="str">
        <f t="shared" si="2"/>
        <v>D-Glucitol</v>
      </c>
      <c r="N34" s="1">
        <f t="shared" si="3"/>
        <v>3</v>
      </c>
      <c r="O34" s="31">
        <f>'DIV 02'!S25</f>
        <v>0</v>
      </c>
      <c r="P34" s="2">
        <f>'DIV 05 '!S25</f>
        <v>0</v>
      </c>
      <c r="Q34" s="2">
        <f>'DIV 07'!S25</f>
        <v>0</v>
      </c>
      <c r="R34" s="2">
        <f>'DIV 09'!S25</f>
        <v>31.317</v>
      </c>
      <c r="S34" s="46">
        <f>'DIV 12'!S25</f>
        <v>34.262</v>
      </c>
      <c r="T34" s="31">
        <f>BIC!S25</f>
        <v>0</v>
      </c>
      <c r="U34" s="47">
        <f>'Alamar Blue'!S25</f>
        <v>0.9181805717419621</v>
      </c>
      <c r="V34" s="43">
        <f>'Total LDH'!S25</f>
        <v>1.0034474367293966</v>
      </c>
      <c r="W34" t="str">
        <f t="shared" si="0"/>
        <v>D-Glucitol</v>
      </c>
      <c r="X34">
        <f t="shared" si="1"/>
        <v>3</v>
      </c>
    </row>
    <row r="35" spans="1:24">
      <c r="A35" t="s">
        <v>38</v>
      </c>
      <c r="B35" s="9" t="str">
        <f>'DIV 02'!J15</f>
        <v>D-Glucitol</v>
      </c>
      <c r="C35" s="21">
        <f>'DIV 02'!T15</f>
        <v>10</v>
      </c>
      <c r="D35" s="29">
        <f>'DIV 02'!J25</f>
        <v>0</v>
      </c>
      <c r="E35" s="1">
        <f>'DIV 05 '!J25</f>
        <v>0</v>
      </c>
      <c r="F35" s="1">
        <f>'DIV 07'!J25</f>
        <v>2</v>
      </c>
      <c r="G35" s="1">
        <f>'DIV 09'!J25</f>
        <v>5</v>
      </c>
      <c r="H35" s="10">
        <f>'DIV 12'!J25</f>
        <v>15</v>
      </c>
      <c r="I35" s="29">
        <f>BIC!J25</f>
        <v>0</v>
      </c>
      <c r="J35" s="2" t="str">
        <f>'DIV 02'!$C$29</f>
        <v>1140-17</v>
      </c>
      <c r="K35" s="27">
        <f>'DIV 02'!$C$30</f>
        <v>42620</v>
      </c>
      <c r="L35" s="1">
        <v>12</v>
      </c>
      <c r="M35" s="22" t="str">
        <f t="shared" si="2"/>
        <v>D-Glucitol</v>
      </c>
      <c r="N35" s="1">
        <f t="shared" si="3"/>
        <v>10</v>
      </c>
      <c r="O35" s="31">
        <f>'DIV 02'!T25</f>
        <v>0</v>
      </c>
      <c r="P35" s="2">
        <f>'DIV 05 '!T25</f>
        <v>0</v>
      </c>
      <c r="Q35" s="2">
        <f>'DIV 07'!T25</f>
        <v>32.83</v>
      </c>
      <c r="R35" s="2">
        <f>'DIV 09'!T25</f>
        <v>59.067</v>
      </c>
      <c r="S35" s="46">
        <f>'DIV 12'!T25</f>
        <v>65.724000000000004</v>
      </c>
      <c r="T35" s="31">
        <f>BIC!T25</f>
        <v>0</v>
      </c>
      <c r="U35" s="47">
        <f>'Alamar Blue'!T25</f>
        <v>0.91072530335230006</v>
      </c>
      <c r="V35" s="43">
        <f>'Total LDH'!T25</f>
        <v>0.9647550292018171</v>
      </c>
      <c r="W35" t="str">
        <f t="shared" ref="W35:W51" si="4">B35</f>
        <v>D-Glucitol</v>
      </c>
      <c r="X35">
        <f t="shared" ref="X35:X51" si="5">C35</f>
        <v>10</v>
      </c>
    </row>
    <row r="36" spans="1:24">
      <c r="A36" t="s">
        <v>39</v>
      </c>
      <c r="B36" s="9" t="str">
        <f>'DIV 02'!C16</f>
        <v>Estradiol</v>
      </c>
      <c r="C36" s="1">
        <f>'DIV 02'!M16</f>
        <v>20</v>
      </c>
      <c r="D36" s="29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2</v>
      </c>
      <c r="H36" s="10">
        <f>'DIV 12'!C26</f>
        <v>10</v>
      </c>
      <c r="I36" s="29">
        <f>BIC!C26</f>
        <v>0</v>
      </c>
      <c r="J36" s="2" t="str">
        <f>'DIV 02'!$C$29</f>
        <v>1140-17</v>
      </c>
      <c r="K36" s="27">
        <f>'DIV 02'!$C$30</f>
        <v>42620</v>
      </c>
      <c r="L36" s="1">
        <v>12</v>
      </c>
      <c r="M36" s="22" t="str">
        <f t="shared" si="2"/>
        <v>Estradiol</v>
      </c>
      <c r="N36" s="1">
        <f t="shared" si="3"/>
        <v>20</v>
      </c>
      <c r="O36" s="31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49.567</v>
      </c>
      <c r="S36" s="46">
        <f>'DIV 12'!M26</f>
        <v>77.206999999999994</v>
      </c>
      <c r="T36" s="31">
        <f>BIC!M26</f>
        <v>0</v>
      </c>
      <c r="U36" s="47">
        <f>'Alamar Blue'!M26</f>
        <v>0.72804551998354705</v>
      </c>
      <c r="V36" s="43">
        <f>'Total LDH'!M26</f>
        <v>0.79538449059052574</v>
      </c>
      <c r="W36" t="str">
        <f t="shared" si="4"/>
        <v>Estradiol</v>
      </c>
      <c r="X36">
        <f t="shared" si="5"/>
        <v>20</v>
      </c>
    </row>
    <row r="37" spans="1:24">
      <c r="A37" t="s">
        <v>40</v>
      </c>
      <c r="B37" s="9" t="str">
        <f>'DIV 02'!D16</f>
        <v>Estradiol</v>
      </c>
      <c r="C37" s="15">
        <f>'DIV 02'!N16</f>
        <v>0</v>
      </c>
      <c r="D37" s="29">
        <f>'DIV 02'!D26</f>
        <v>0</v>
      </c>
      <c r="E37" s="1">
        <f>'DIV 05 '!D26</f>
        <v>1</v>
      </c>
      <c r="F37" s="1">
        <f>'DIV 07'!D26</f>
        <v>2</v>
      </c>
      <c r="G37" s="1">
        <f>'DIV 09'!D26</f>
        <v>5</v>
      </c>
      <c r="H37" s="10">
        <f>'DIV 12'!D26</f>
        <v>15</v>
      </c>
      <c r="I37" s="29">
        <f>BIC!D26</f>
        <v>0</v>
      </c>
      <c r="J37" s="2" t="str">
        <f>'DIV 02'!$C$29</f>
        <v>1140-17</v>
      </c>
      <c r="K37" s="27">
        <f>'DIV 02'!$C$30</f>
        <v>42620</v>
      </c>
      <c r="L37" s="1">
        <v>12</v>
      </c>
      <c r="M37" s="22" t="str">
        <f t="shared" si="2"/>
        <v>Estradiol</v>
      </c>
      <c r="N37" s="1">
        <f t="shared" si="3"/>
        <v>0</v>
      </c>
      <c r="O37" s="31">
        <f>'DIV 02'!N26</f>
        <v>0</v>
      </c>
      <c r="P37" s="2">
        <f>'DIV 05 '!N26</f>
        <v>218.357</v>
      </c>
      <c r="Q37" s="2">
        <f>'DIV 07'!N26</f>
        <v>13.218999999999999</v>
      </c>
      <c r="R37" s="2">
        <f>'DIV 09'!N26</f>
        <v>36.347000000000001</v>
      </c>
      <c r="S37" s="46">
        <f>'DIV 12'!N26</f>
        <v>52.613</v>
      </c>
      <c r="T37" s="31">
        <f>BIC!N26</f>
        <v>0</v>
      </c>
      <c r="U37" s="47">
        <f>'Alamar Blue'!N26</f>
        <v>0.98558648111332015</v>
      </c>
      <c r="V37" s="43">
        <f>'Total LDH'!N26</f>
        <v>1.1086956521739131</v>
      </c>
      <c r="W37" t="str">
        <f t="shared" si="4"/>
        <v>Estradiol</v>
      </c>
      <c r="X37">
        <f t="shared" si="5"/>
        <v>0</v>
      </c>
    </row>
    <row r="38" spans="1:24">
      <c r="A38" t="s">
        <v>41</v>
      </c>
      <c r="B38" s="9" t="str">
        <f>'DIV 02'!E16</f>
        <v>Estradiol</v>
      </c>
      <c r="C38" s="15">
        <f>'DIV 02'!O16</f>
        <v>0.03</v>
      </c>
      <c r="D38" s="29">
        <f>'DIV 02'!E26</f>
        <v>0</v>
      </c>
      <c r="E38" s="1">
        <f>'DIV 05 '!E26</f>
        <v>1</v>
      </c>
      <c r="F38" s="1">
        <f>'DIV 07'!E26</f>
        <v>1</v>
      </c>
      <c r="G38" s="1">
        <f>'DIV 09'!E26</f>
        <v>5</v>
      </c>
      <c r="H38" s="10">
        <f>'DIV 12'!E26</f>
        <v>10</v>
      </c>
      <c r="I38" s="29">
        <f>BIC!E26</f>
        <v>0</v>
      </c>
      <c r="J38" s="2" t="str">
        <f>'DIV 02'!$C$29</f>
        <v>1140-17</v>
      </c>
      <c r="K38" s="27">
        <f>'DIV 02'!$C$30</f>
        <v>42620</v>
      </c>
      <c r="L38" s="1">
        <v>12</v>
      </c>
      <c r="M38" s="22" t="str">
        <f t="shared" si="2"/>
        <v>Estradiol</v>
      </c>
      <c r="N38" s="1">
        <f t="shared" si="3"/>
        <v>0.03</v>
      </c>
      <c r="O38" s="31">
        <f>'DIV 02'!O26</f>
        <v>0</v>
      </c>
      <c r="P38" s="2">
        <f>'DIV 05 '!O26</f>
        <v>7.5250000000000004</v>
      </c>
      <c r="Q38" s="2">
        <f>'DIV 07'!O26</f>
        <v>14.784000000000001</v>
      </c>
      <c r="R38" s="2">
        <f>'DIV 09'!O26</f>
        <v>35.987000000000002</v>
      </c>
      <c r="S38" s="46">
        <f>'DIV 12'!O26</f>
        <v>40.98</v>
      </c>
      <c r="T38" s="31">
        <f>BIC!O26</f>
        <v>0</v>
      </c>
      <c r="U38" s="47">
        <f>'Alamar Blue'!O26</f>
        <v>0.98023925413039015</v>
      </c>
      <c r="V38" s="43">
        <f>'Total LDH'!O26</f>
        <v>1.011477936404932</v>
      </c>
      <c r="W38" t="str">
        <f t="shared" si="4"/>
        <v>Estradiol</v>
      </c>
      <c r="X38">
        <f t="shared" si="5"/>
        <v>0.03</v>
      </c>
    </row>
    <row r="39" spans="1:24">
      <c r="A39" t="s">
        <v>42</v>
      </c>
      <c r="B39" s="9" t="str">
        <f>'DIV 02'!F16</f>
        <v>Estradiol</v>
      </c>
      <c r="C39" s="15">
        <f>'DIV 02'!P16</f>
        <v>0.1</v>
      </c>
      <c r="D39" s="29">
        <f>'DIV 02'!F26</f>
        <v>0</v>
      </c>
      <c r="E39" s="1">
        <f>'DIV 05 '!F26</f>
        <v>2</v>
      </c>
      <c r="F39" s="1">
        <f>'DIV 07'!F26</f>
        <v>1</v>
      </c>
      <c r="G39" s="1">
        <f>'DIV 09'!F26</f>
        <v>4</v>
      </c>
      <c r="H39" s="10">
        <f>'DIV 12'!F26</f>
        <v>12</v>
      </c>
      <c r="I39" s="29">
        <f>BIC!F26</f>
        <v>0</v>
      </c>
      <c r="J39" s="2" t="str">
        <f>'DIV 02'!$C$29</f>
        <v>1140-17</v>
      </c>
      <c r="K39" s="27">
        <f>'DIV 02'!$C$30</f>
        <v>42620</v>
      </c>
      <c r="L39" s="1">
        <v>12</v>
      </c>
      <c r="M39" s="22" t="str">
        <f t="shared" si="2"/>
        <v>Estradiol</v>
      </c>
      <c r="N39" s="1">
        <f t="shared" si="3"/>
        <v>0.1</v>
      </c>
      <c r="O39" s="31">
        <f>'DIV 02'!P26</f>
        <v>0</v>
      </c>
      <c r="P39" s="2">
        <f>'DIV 05 '!P26</f>
        <v>8.1240000000000006</v>
      </c>
      <c r="Q39" s="2">
        <f>'DIV 07'!P26</f>
        <v>21.908999999999999</v>
      </c>
      <c r="R39" s="2">
        <f>'DIV 09'!P26</f>
        <v>85.5</v>
      </c>
      <c r="S39" s="46">
        <f>'DIV 12'!P26</f>
        <v>48.139000000000003</v>
      </c>
      <c r="T39" s="31">
        <f>BIC!P26</f>
        <v>0</v>
      </c>
      <c r="U39" s="47">
        <f>'Alamar Blue'!P26</f>
        <v>1.0101117433331048</v>
      </c>
      <c r="V39" s="43">
        <f>'Total LDH'!P26</f>
        <v>1.0937297209604153</v>
      </c>
      <c r="W39" t="str">
        <f t="shared" si="4"/>
        <v>Estradiol</v>
      </c>
      <c r="X39">
        <f t="shared" si="5"/>
        <v>0.1</v>
      </c>
    </row>
    <row r="40" spans="1:24">
      <c r="A40" t="s">
        <v>43</v>
      </c>
      <c r="B40" s="9" t="str">
        <f>'DIV 02'!G16</f>
        <v>Estradiol</v>
      </c>
      <c r="C40" s="15">
        <f>'DIV 02'!Q16</f>
        <v>0.3</v>
      </c>
      <c r="D40" s="29">
        <f>'DIV 02'!G26</f>
        <v>0</v>
      </c>
      <c r="E40" s="1">
        <f>'DIV 05 '!G26</f>
        <v>2</v>
      </c>
      <c r="F40" s="1">
        <f>'DIV 07'!G26</f>
        <v>2</v>
      </c>
      <c r="G40" s="1">
        <f>'DIV 09'!G26</f>
        <v>9</v>
      </c>
      <c r="H40" s="10">
        <f>'DIV 12'!G26</f>
        <v>14</v>
      </c>
      <c r="I40" s="29">
        <f>BIC!G26</f>
        <v>0</v>
      </c>
      <c r="J40" s="2" t="str">
        <f>'DIV 02'!$C$29</f>
        <v>1140-17</v>
      </c>
      <c r="K40" s="27">
        <f>'DIV 02'!$C$30</f>
        <v>42620</v>
      </c>
      <c r="L40" s="1">
        <v>12</v>
      </c>
      <c r="M40" s="22" t="str">
        <f t="shared" si="2"/>
        <v>Estradiol</v>
      </c>
      <c r="N40" s="1">
        <f t="shared" si="3"/>
        <v>0.3</v>
      </c>
      <c r="O40" s="31">
        <f>'DIV 02'!Q26</f>
        <v>0</v>
      </c>
      <c r="P40" s="2">
        <f>'DIV 05 '!Q26</f>
        <v>18.978999999999999</v>
      </c>
      <c r="Q40" s="2">
        <f>'DIV 07'!Q26</f>
        <v>51.11</v>
      </c>
      <c r="R40" s="2">
        <f>'DIV 09'!Q26</f>
        <v>27.044</v>
      </c>
      <c r="S40" s="46">
        <f>'DIV 12'!Q26</f>
        <v>78.162000000000006</v>
      </c>
      <c r="T40" s="31">
        <f>BIC!Q26</f>
        <v>0</v>
      </c>
      <c r="U40" s="47">
        <f>'Alamar Blue'!Q26</f>
        <v>1.090320148077055</v>
      </c>
      <c r="V40" s="43">
        <f>'Total LDH'!Q26</f>
        <v>1.2731992212848799</v>
      </c>
      <c r="W40" t="str">
        <f t="shared" si="4"/>
        <v>Estradiol</v>
      </c>
      <c r="X40">
        <f t="shared" si="5"/>
        <v>0.3</v>
      </c>
    </row>
    <row r="41" spans="1:24">
      <c r="A41" t="s">
        <v>44</v>
      </c>
      <c r="B41" s="9" t="str">
        <f>'DIV 02'!H16</f>
        <v>Estradiol</v>
      </c>
      <c r="C41" s="15">
        <f>'DIV 02'!R16</f>
        <v>1</v>
      </c>
      <c r="D41" s="29">
        <f>'DIV 02'!H26</f>
        <v>0</v>
      </c>
      <c r="E41" s="1">
        <f>'DIV 05 '!H26</f>
        <v>0</v>
      </c>
      <c r="F41" s="1">
        <f>'DIV 07'!H26</f>
        <v>3</v>
      </c>
      <c r="G41" s="1">
        <f>'DIV 09'!H26</f>
        <v>5</v>
      </c>
      <c r="H41" s="10">
        <f>'DIV 12'!H26</f>
        <v>13</v>
      </c>
      <c r="I41" s="29">
        <f>BIC!H26</f>
        <v>0</v>
      </c>
      <c r="J41" s="2" t="str">
        <f>'DIV 02'!$C$29</f>
        <v>1140-17</v>
      </c>
      <c r="K41" s="27">
        <f>'DIV 02'!$C$30</f>
        <v>42620</v>
      </c>
      <c r="L41" s="1">
        <v>12</v>
      </c>
      <c r="M41" s="22" t="str">
        <f t="shared" si="2"/>
        <v>Estradiol</v>
      </c>
      <c r="N41" s="1">
        <f t="shared" si="3"/>
        <v>1</v>
      </c>
      <c r="O41" s="31">
        <f>'DIV 02'!R26</f>
        <v>0</v>
      </c>
      <c r="P41" s="2">
        <f>'DIV 05 '!R26</f>
        <v>0</v>
      </c>
      <c r="Q41" s="2">
        <f>'DIV 07'!R26</f>
        <v>12.763999999999999</v>
      </c>
      <c r="R41" s="2">
        <f>'DIV 09'!R26</f>
        <v>37.412999999999997</v>
      </c>
      <c r="S41" s="46">
        <f>'DIV 12'!R26</f>
        <v>61.768999999999998</v>
      </c>
      <c r="T41" s="31">
        <f>BIC!R26</f>
        <v>0</v>
      </c>
      <c r="U41" s="47">
        <f>'Alamar Blue'!R26</f>
        <v>0.88218962089531783</v>
      </c>
      <c r="V41" s="43">
        <f>'Total LDH'!R26</f>
        <v>1.0328926022063596</v>
      </c>
      <c r="W41" t="str">
        <f t="shared" si="4"/>
        <v>Estradiol</v>
      </c>
      <c r="X41">
        <f t="shared" si="5"/>
        <v>1</v>
      </c>
    </row>
    <row r="42" spans="1:24">
      <c r="A42" t="s">
        <v>45</v>
      </c>
      <c r="B42" s="9" t="str">
        <f>'DIV 02'!I16</f>
        <v>Estradiol</v>
      </c>
      <c r="C42" s="15">
        <f>'DIV 02'!S16</f>
        <v>3</v>
      </c>
      <c r="D42" s="29">
        <f>'DIV 02'!I26</f>
        <v>0</v>
      </c>
      <c r="E42" s="1">
        <f>'DIV 05 '!I26</f>
        <v>0</v>
      </c>
      <c r="F42" s="1">
        <f>'DIV 07'!I26</f>
        <v>0</v>
      </c>
      <c r="G42" s="1">
        <f>'DIV 09'!I26</f>
        <v>7</v>
      </c>
      <c r="H42" s="10">
        <f>'DIV 12'!I26</f>
        <v>15</v>
      </c>
      <c r="I42" s="29">
        <f>BIC!I26</f>
        <v>0</v>
      </c>
      <c r="J42" s="2" t="str">
        <f>'DIV 02'!$C$29</f>
        <v>1140-17</v>
      </c>
      <c r="K42" s="27">
        <f>'DIV 02'!$C$30</f>
        <v>42620</v>
      </c>
      <c r="L42" s="1">
        <v>12</v>
      </c>
      <c r="M42" s="22" t="str">
        <f t="shared" si="2"/>
        <v>Estradiol</v>
      </c>
      <c r="N42" s="1">
        <f t="shared" si="3"/>
        <v>3</v>
      </c>
      <c r="O42" s="31">
        <f>'DIV 02'!S26</f>
        <v>0</v>
      </c>
      <c r="P42" s="2">
        <f>'DIV 05 '!S26</f>
        <v>0</v>
      </c>
      <c r="Q42" s="2">
        <f>'DIV 07'!S26</f>
        <v>0</v>
      </c>
      <c r="R42" s="2">
        <f>'DIV 09'!S26</f>
        <v>16.989999999999998</v>
      </c>
      <c r="S42" s="46">
        <f>'DIV 12'!S26</f>
        <v>58.750999999999998</v>
      </c>
      <c r="T42" s="31">
        <f>BIC!S26</f>
        <v>0</v>
      </c>
      <c r="U42" s="47">
        <f>'Alamar Blue'!S26</f>
        <v>0.88943922670871334</v>
      </c>
      <c r="V42" s="43">
        <f>'Total LDH'!S26</f>
        <v>0.88469338092147964</v>
      </c>
      <c r="W42" t="str">
        <f t="shared" si="4"/>
        <v>Estradiol</v>
      </c>
      <c r="X42">
        <f t="shared" si="5"/>
        <v>3</v>
      </c>
    </row>
    <row r="43" spans="1:24">
      <c r="A43" t="s">
        <v>46</v>
      </c>
      <c r="B43" s="9" t="str">
        <f>'DIV 02'!J16</f>
        <v>Estradiol</v>
      </c>
      <c r="C43" s="1">
        <f>'DIV 02'!T16</f>
        <v>10</v>
      </c>
      <c r="D43" s="29">
        <f>'DIV 02'!J26</f>
        <v>0</v>
      </c>
      <c r="E43" s="1">
        <f>'DIV 05 '!J26</f>
        <v>0</v>
      </c>
      <c r="F43" s="1">
        <f>'DIV 07'!J26</f>
        <v>1</v>
      </c>
      <c r="G43" s="1">
        <f>'DIV 09'!J26</f>
        <v>4</v>
      </c>
      <c r="H43" s="10">
        <f>'DIV 12'!J26</f>
        <v>13</v>
      </c>
      <c r="I43" s="29">
        <f>BIC!J26</f>
        <v>0</v>
      </c>
      <c r="J43" s="2" t="str">
        <f>'DIV 02'!$C$29</f>
        <v>1140-17</v>
      </c>
      <c r="K43" s="27">
        <f>'DIV 02'!$C$30</f>
        <v>42620</v>
      </c>
      <c r="L43" s="1">
        <v>12</v>
      </c>
      <c r="M43" s="22" t="str">
        <f t="shared" si="2"/>
        <v>Estradiol</v>
      </c>
      <c r="N43" s="1">
        <f t="shared" si="3"/>
        <v>10</v>
      </c>
      <c r="O43" s="31">
        <f>'DIV 02'!T26</f>
        <v>0</v>
      </c>
      <c r="P43" s="2">
        <f>'DIV 05 '!T26</f>
        <v>0</v>
      </c>
      <c r="Q43" s="2">
        <f>'DIV 07'!T26</f>
        <v>29.234000000000002</v>
      </c>
      <c r="R43" s="2">
        <f>'DIV 09'!T26</f>
        <v>22.35</v>
      </c>
      <c r="S43" s="46">
        <f>'DIV 12'!T26</f>
        <v>70.686999999999998</v>
      </c>
      <c r="T43" s="31">
        <f>BIC!T26</f>
        <v>0</v>
      </c>
      <c r="U43" s="47">
        <f>'Alamar Blue'!T26</f>
        <v>0.81720024679509162</v>
      </c>
      <c r="V43" s="43">
        <f>'Total LDH'!T26</f>
        <v>0.9327547047371838</v>
      </c>
      <c r="W43" t="str">
        <f t="shared" si="4"/>
        <v>Estradiol</v>
      </c>
      <c r="X43">
        <f t="shared" si="5"/>
        <v>10</v>
      </c>
    </row>
    <row r="44" spans="1:24">
      <c r="A44" t="s">
        <v>47</v>
      </c>
      <c r="B44" s="9" t="str">
        <f>'DIV 02'!C17</f>
        <v>Hexachlorophene</v>
      </c>
      <c r="C44" s="21">
        <f>'DIV 02'!M17</f>
        <v>20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0</v>
      </c>
      <c r="H44" s="10">
        <f>'DIV 12'!C27</f>
        <v>0</v>
      </c>
      <c r="I44" s="29">
        <f>BIC!C27</f>
        <v>0</v>
      </c>
      <c r="J44" s="2" t="str">
        <f>'DIV 02'!$C$29</f>
        <v>1140-17</v>
      </c>
      <c r="K44" s="27">
        <f>'DIV 02'!$C$30</f>
        <v>42620</v>
      </c>
      <c r="L44" s="1">
        <v>12</v>
      </c>
      <c r="M44" s="22" t="str">
        <f t="shared" si="2"/>
        <v>Hexachlorophene</v>
      </c>
      <c r="N44" s="1">
        <f t="shared" si="3"/>
        <v>20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0</v>
      </c>
      <c r="S44" s="46">
        <f>'DIV 12'!M27</f>
        <v>0</v>
      </c>
      <c r="T44" s="31">
        <f>BIC!M27</f>
        <v>0</v>
      </c>
      <c r="U44" s="47">
        <f>'Alamar Blue'!M27</f>
        <v>2.7404538287516284E-2</v>
      </c>
      <c r="V44" s="43">
        <f>'Total LDH'!M27</f>
        <v>8.6388708630759283E-3</v>
      </c>
      <c r="W44" t="str">
        <f t="shared" si="4"/>
        <v>Hexachlorophene</v>
      </c>
      <c r="X44">
        <f t="shared" si="5"/>
        <v>20</v>
      </c>
    </row>
    <row r="45" spans="1:24">
      <c r="A45" t="s">
        <v>48</v>
      </c>
      <c r="B45" s="9" t="str">
        <f>'DIV 02'!D17</f>
        <v>Hexachlorophene</v>
      </c>
      <c r="C45" s="15">
        <f>'DIV 02'!N17</f>
        <v>0</v>
      </c>
      <c r="D45" s="29">
        <f>'DIV 02'!D27</f>
        <v>0</v>
      </c>
      <c r="E45" s="1">
        <f>'DIV 05 '!D27</f>
        <v>0</v>
      </c>
      <c r="F45" s="1">
        <f>'DIV 07'!D27</f>
        <v>2</v>
      </c>
      <c r="G45" s="1">
        <f>'DIV 09'!D27</f>
        <v>7</v>
      </c>
      <c r="H45" s="10">
        <f>'DIV 12'!D27</f>
        <v>13</v>
      </c>
      <c r="I45" s="29">
        <f>BIC!D27</f>
        <v>0</v>
      </c>
      <c r="J45" s="2" t="str">
        <f>'DIV 02'!$C$29</f>
        <v>1140-17</v>
      </c>
      <c r="K45" s="27">
        <f>'DIV 02'!$C$30</f>
        <v>42620</v>
      </c>
      <c r="L45" s="1">
        <v>12</v>
      </c>
      <c r="M45" s="22" t="str">
        <f t="shared" si="2"/>
        <v>Hexachlorophene</v>
      </c>
      <c r="N45" s="1">
        <f t="shared" si="3"/>
        <v>0</v>
      </c>
      <c r="O45" s="31">
        <f>'DIV 02'!N27</f>
        <v>0</v>
      </c>
      <c r="P45" s="2">
        <f>'DIV 05 '!N27</f>
        <v>0</v>
      </c>
      <c r="Q45" s="2">
        <f>'DIV 07'!N27</f>
        <v>49.145000000000003</v>
      </c>
      <c r="R45" s="2">
        <f>'DIV 09'!N27</f>
        <v>42.875999999999998</v>
      </c>
      <c r="S45" s="46">
        <f>'DIV 12'!N27</f>
        <v>87.308000000000007</v>
      </c>
      <c r="T45" s="31">
        <f>BIC!N27</f>
        <v>0</v>
      </c>
      <c r="U45" s="47">
        <f>'Alamar Blue'!N27</f>
        <v>1.0129396037567697</v>
      </c>
      <c r="V45" s="43">
        <f>'Total LDH'!N27</f>
        <v>0.88396333549643091</v>
      </c>
      <c r="W45" t="str">
        <f t="shared" si="4"/>
        <v>Hexachlorophene</v>
      </c>
      <c r="X45">
        <f t="shared" si="5"/>
        <v>0</v>
      </c>
    </row>
    <row r="46" spans="1:24">
      <c r="A46" t="s">
        <v>49</v>
      </c>
      <c r="B46" s="9" t="str">
        <f>'DIV 02'!E17</f>
        <v>Hexachlorophene</v>
      </c>
      <c r="C46" s="15">
        <f>'DIV 02'!O17</f>
        <v>0.03</v>
      </c>
      <c r="D46" s="29">
        <f>'DIV 02'!E27</f>
        <v>0</v>
      </c>
      <c r="E46" s="1">
        <f>'DIV 05 '!E27</f>
        <v>0</v>
      </c>
      <c r="F46" s="1">
        <f>'DIV 07'!E27</f>
        <v>0</v>
      </c>
      <c r="G46" s="1">
        <f>'DIV 09'!E27</f>
        <v>2</v>
      </c>
      <c r="H46" s="10">
        <f>'DIV 12'!E27</f>
        <v>9</v>
      </c>
      <c r="I46" s="29">
        <f>BIC!E27</f>
        <v>0</v>
      </c>
      <c r="J46" s="2" t="str">
        <f>'DIV 02'!$C$29</f>
        <v>1140-17</v>
      </c>
      <c r="K46" s="27">
        <f>'DIV 02'!$C$30</f>
        <v>42620</v>
      </c>
      <c r="L46" s="1">
        <v>12</v>
      </c>
      <c r="M46" s="22" t="str">
        <f t="shared" si="2"/>
        <v>Hexachlorophene</v>
      </c>
      <c r="N46" s="1">
        <f t="shared" si="3"/>
        <v>0.03</v>
      </c>
      <c r="O46" s="31">
        <f>'DIV 02'!O27</f>
        <v>0</v>
      </c>
      <c r="P46" s="2">
        <f>'DIV 05 '!O27</f>
        <v>0</v>
      </c>
      <c r="Q46" s="2">
        <f>'DIV 07'!O27</f>
        <v>0</v>
      </c>
      <c r="R46" s="2">
        <f>'DIV 09'!O27</f>
        <v>18.3</v>
      </c>
      <c r="S46" s="46">
        <f>'DIV 12'!O27</f>
        <v>37.311</v>
      </c>
      <c r="T46" s="31">
        <f>BIC!O27</f>
        <v>0</v>
      </c>
      <c r="U46" s="47">
        <f>'Alamar Blue'!O27</f>
        <v>1.0235826420785632</v>
      </c>
      <c r="V46" s="43">
        <f>'Total LDH'!O27</f>
        <v>0.8957657365347178</v>
      </c>
      <c r="W46" t="str">
        <f t="shared" si="4"/>
        <v>Hexachlorophene</v>
      </c>
      <c r="X46">
        <f t="shared" si="5"/>
        <v>0.03</v>
      </c>
    </row>
    <row r="47" spans="1:24">
      <c r="A47" t="s">
        <v>50</v>
      </c>
      <c r="B47" s="9" t="str">
        <f>'DIV 02'!F17</f>
        <v>Hexachlorophene</v>
      </c>
      <c r="C47" s="15">
        <f>'DIV 02'!P17</f>
        <v>0.1</v>
      </c>
      <c r="D47" s="29">
        <f>'DIV 02'!F27</f>
        <v>0</v>
      </c>
      <c r="E47" s="1">
        <f>'DIV 05 '!F27</f>
        <v>0</v>
      </c>
      <c r="F47" s="1">
        <f>'DIV 07'!F27</f>
        <v>2</v>
      </c>
      <c r="G47" s="1">
        <f>'DIV 09'!F27</f>
        <v>7</v>
      </c>
      <c r="H47" s="10">
        <f>'DIV 12'!F27</f>
        <v>11</v>
      </c>
      <c r="I47" s="29">
        <f>BIC!F27</f>
        <v>0</v>
      </c>
      <c r="J47" s="2" t="str">
        <f>'DIV 02'!$C$29</f>
        <v>1140-17</v>
      </c>
      <c r="K47" s="27">
        <f>'DIV 02'!$C$30</f>
        <v>42620</v>
      </c>
      <c r="L47" s="1">
        <v>12</v>
      </c>
      <c r="M47" s="22" t="str">
        <f t="shared" si="2"/>
        <v>Hexachlorophene</v>
      </c>
      <c r="N47" s="1">
        <f t="shared" si="3"/>
        <v>0.1</v>
      </c>
      <c r="O47" s="31">
        <f>'DIV 02'!P27</f>
        <v>0</v>
      </c>
      <c r="P47" s="2">
        <f>'DIV 05 '!P27</f>
        <v>0</v>
      </c>
      <c r="Q47" s="2">
        <f>'DIV 07'!P27</f>
        <v>267.137</v>
      </c>
      <c r="R47" s="2">
        <f>'DIV 09'!P27</f>
        <v>19.352</v>
      </c>
      <c r="S47" s="46">
        <f>'DIV 12'!P27</f>
        <v>77.575999999999993</v>
      </c>
      <c r="T47" s="31">
        <f>BIC!P27</f>
        <v>0</v>
      </c>
      <c r="U47" s="47">
        <f>'Alamar Blue'!P27</f>
        <v>1.0015767464180436</v>
      </c>
      <c r="V47" s="43">
        <f>'Total LDH'!P27</f>
        <v>1.1902173913043479</v>
      </c>
      <c r="W47" t="str">
        <f t="shared" si="4"/>
        <v>Hexachlorophene</v>
      </c>
      <c r="X47">
        <f t="shared" si="5"/>
        <v>0.1</v>
      </c>
    </row>
    <row r="48" spans="1:24">
      <c r="A48" t="s">
        <v>51</v>
      </c>
      <c r="B48" s="9" t="str">
        <f>'DIV 02'!G17</f>
        <v>Hexachlorophene</v>
      </c>
      <c r="C48" s="15">
        <f>'DIV 02'!Q17</f>
        <v>0.3</v>
      </c>
      <c r="D48" s="29">
        <f>'DIV 02'!G27</f>
        <v>0</v>
      </c>
      <c r="E48" s="1">
        <f>'DIV 05 '!G27</f>
        <v>0</v>
      </c>
      <c r="F48" s="1">
        <f>'DIV 07'!G27</f>
        <v>0</v>
      </c>
      <c r="G48" s="1">
        <f>'DIV 09'!G27</f>
        <v>4</v>
      </c>
      <c r="H48" s="10">
        <f>'DIV 12'!G27</f>
        <v>12</v>
      </c>
      <c r="I48" s="29">
        <f>BIC!G27</f>
        <v>0</v>
      </c>
      <c r="J48" s="2" t="str">
        <f>'DIV 02'!$C$29</f>
        <v>1140-17</v>
      </c>
      <c r="K48" s="27">
        <f>'DIV 02'!$C$30</f>
        <v>42620</v>
      </c>
      <c r="L48" s="1">
        <v>12</v>
      </c>
      <c r="M48" s="22" t="str">
        <f t="shared" si="2"/>
        <v>Hexachlorophene</v>
      </c>
      <c r="N48" s="1">
        <f t="shared" si="3"/>
        <v>0.3</v>
      </c>
      <c r="O48" s="31">
        <f>'DIV 02'!Q27</f>
        <v>0</v>
      </c>
      <c r="P48" s="2">
        <f>'DIV 05 '!Q27</f>
        <v>0</v>
      </c>
      <c r="Q48" s="2">
        <f>'DIV 07'!Q27</f>
        <v>0</v>
      </c>
      <c r="R48" s="2">
        <f>'DIV 09'!Q27</f>
        <v>30.1</v>
      </c>
      <c r="S48" s="46">
        <f>'DIV 12'!Q27</f>
        <v>39.6</v>
      </c>
      <c r="T48" s="31">
        <f>BIC!Q27</f>
        <v>0</v>
      </c>
      <c r="U48" s="47">
        <f>'Alamar Blue'!Q27</f>
        <v>0.86342291081099609</v>
      </c>
      <c r="V48" s="43">
        <f>'Total LDH'!Q27</f>
        <v>0.84210739779364063</v>
      </c>
      <c r="W48" t="str">
        <f t="shared" si="4"/>
        <v>Hexachlorophene</v>
      </c>
      <c r="X48">
        <f t="shared" si="5"/>
        <v>0.3</v>
      </c>
    </row>
    <row r="49" spans="1:24">
      <c r="A49" t="s">
        <v>52</v>
      </c>
      <c r="B49" s="9" t="str">
        <f>'DIV 02'!H17</f>
        <v>Hexachlorophene</v>
      </c>
      <c r="C49" s="15">
        <f>'DIV 02'!R17</f>
        <v>1</v>
      </c>
      <c r="D49" s="29">
        <f>'DIV 02'!H27</f>
        <v>0</v>
      </c>
      <c r="E49" s="1">
        <f>'DIV 05 '!H27</f>
        <v>0</v>
      </c>
      <c r="F49" s="1">
        <f>'DIV 07'!H27</f>
        <v>0</v>
      </c>
      <c r="G49" s="1">
        <f>'DIV 09'!H27</f>
        <v>1</v>
      </c>
      <c r="H49" s="10">
        <f>'DIV 12'!H27</f>
        <v>4</v>
      </c>
      <c r="I49" s="29">
        <f>BIC!H27</f>
        <v>0</v>
      </c>
      <c r="J49" s="2" t="str">
        <f>'DIV 02'!$C$29</f>
        <v>1140-17</v>
      </c>
      <c r="K49" s="27">
        <f>'DIV 02'!$C$30</f>
        <v>42620</v>
      </c>
      <c r="L49" s="1">
        <v>12</v>
      </c>
      <c r="M49" s="22" t="str">
        <f t="shared" si="2"/>
        <v>Hexachlorophene</v>
      </c>
      <c r="N49" s="1">
        <f t="shared" si="3"/>
        <v>1</v>
      </c>
      <c r="O49" s="31">
        <f>'DIV 02'!R27</f>
        <v>0</v>
      </c>
      <c r="P49" s="2">
        <f>'DIV 05 '!R27</f>
        <v>0</v>
      </c>
      <c r="Q49" s="2">
        <f>'DIV 07'!R27</f>
        <v>0</v>
      </c>
      <c r="R49" s="2">
        <f>'DIV 09'!R27</f>
        <v>31.867000000000001</v>
      </c>
      <c r="S49" s="46">
        <f>'DIV 12'!R27</f>
        <v>16.55</v>
      </c>
      <c r="T49" s="31">
        <f>BIC!R27</f>
        <v>0</v>
      </c>
      <c r="U49" s="47">
        <f>'Alamar Blue'!R27</f>
        <v>0.64007335298553514</v>
      </c>
      <c r="V49" s="43">
        <f>'Total LDH'!R27</f>
        <v>0.62808241401687215</v>
      </c>
      <c r="W49" t="str">
        <f t="shared" si="4"/>
        <v>Hexachlorophene</v>
      </c>
      <c r="X49">
        <f t="shared" si="5"/>
        <v>1</v>
      </c>
    </row>
    <row r="50" spans="1:24">
      <c r="A50" t="s">
        <v>53</v>
      </c>
      <c r="B50" s="9" t="str">
        <f>'DIV 02'!I17</f>
        <v>Hexachlorophene</v>
      </c>
      <c r="C50" s="15">
        <f>'DIV 02'!S17</f>
        <v>3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0</v>
      </c>
      <c r="H50" s="10">
        <f>'DIV 12'!I27</f>
        <v>2</v>
      </c>
      <c r="I50" s="29">
        <f>BIC!I27</f>
        <v>0</v>
      </c>
      <c r="J50" s="2" t="str">
        <f>'DIV 02'!$C$29</f>
        <v>1140-17</v>
      </c>
      <c r="K50" s="27">
        <f>'DIV 02'!$C$30</f>
        <v>42620</v>
      </c>
      <c r="L50" s="1">
        <v>12</v>
      </c>
      <c r="M50" s="22" t="str">
        <f t="shared" si="2"/>
        <v>Hexachlorophene</v>
      </c>
      <c r="N50" s="1">
        <f t="shared" si="3"/>
        <v>3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0</v>
      </c>
      <c r="S50" s="46">
        <f>'DIV 12'!S27</f>
        <v>82.9</v>
      </c>
      <c r="T50" s="31">
        <f>BIC!S27</f>
        <v>0</v>
      </c>
      <c r="U50" s="47">
        <f>'Alamar Blue'!S27</f>
        <v>0.483307054226366</v>
      </c>
      <c r="V50" s="43">
        <f>'Total LDH'!S27</f>
        <v>0.22108208955223882</v>
      </c>
      <c r="W50" t="str">
        <f t="shared" si="4"/>
        <v>Hexachlorophene</v>
      </c>
      <c r="X50">
        <f t="shared" si="5"/>
        <v>3</v>
      </c>
    </row>
    <row r="51" spans="1:24">
      <c r="A51" t="s">
        <v>54</v>
      </c>
      <c r="B51" s="9" t="str">
        <f>'DIV 02'!J17</f>
        <v>Hexachlorophene</v>
      </c>
      <c r="C51" s="21">
        <f>'DIV 02'!T17</f>
        <v>10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0</v>
      </c>
      <c r="H51" s="10">
        <f>'DIV 12'!J27</f>
        <v>0</v>
      </c>
      <c r="I51" s="29">
        <f>BIC!J27</f>
        <v>0</v>
      </c>
      <c r="J51" s="2" t="str">
        <f>'DIV 02'!$C$29</f>
        <v>1140-17</v>
      </c>
      <c r="K51" s="27">
        <f>'DIV 02'!$C$30</f>
        <v>42620</v>
      </c>
      <c r="L51" s="1">
        <v>12</v>
      </c>
      <c r="M51" s="22" t="str">
        <f t="shared" si="2"/>
        <v>Hexachlorophene</v>
      </c>
      <c r="N51" s="1">
        <f t="shared" si="3"/>
        <v>10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0</v>
      </c>
      <c r="S51" s="46">
        <f>'DIV 12'!T27</f>
        <v>0</v>
      </c>
      <c r="T51" s="31">
        <f>BIC!T27</f>
        <v>0</v>
      </c>
      <c r="U51" s="47">
        <f>'Alamar Blue'!T27</f>
        <v>0.29461164050181671</v>
      </c>
      <c r="V51" s="43">
        <f>'Total LDH'!T27</f>
        <v>8.9065541855937694E-2</v>
      </c>
      <c r="W51" s="26" t="str">
        <f t="shared" si="4"/>
        <v>Hexachlorophene</v>
      </c>
      <c r="X51" s="3">
        <f t="shared" si="5"/>
        <v>10</v>
      </c>
    </row>
    <row r="52" spans="1:24">
      <c r="W52" s="16"/>
      <c r="X52" s="1"/>
    </row>
    <row r="53" spans="1:24">
      <c r="W53" s="16"/>
      <c r="X53" s="1"/>
    </row>
    <row r="54" spans="1:24">
      <c r="W54" s="16"/>
      <c r="X54" s="1"/>
    </row>
    <row r="55" spans="1:24">
      <c r="W55" s="16"/>
      <c r="X55" s="1"/>
    </row>
    <row r="56" spans="1:24">
      <c r="W56" s="16"/>
      <c r="X56" s="1"/>
    </row>
    <row r="57" spans="1:24">
      <c r="W57" s="16"/>
      <c r="X57" s="1"/>
    </row>
    <row r="58" spans="1:24">
      <c r="W58" s="16"/>
      <c r="X58" s="1"/>
    </row>
    <row r="59" spans="1:24">
      <c r="W59" s="16"/>
      <c r="X59" s="1"/>
    </row>
    <row r="60" spans="1:24">
      <c r="W60" s="16"/>
      <c r="X60" s="1"/>
    </row>
    <row r="61" spans="1:24">
      <c r="W61" s="16"/>
      <c r="X61" s="1"/>
    </row>
    <row r="62" spans="1:24">
      <c r="W62" s="16"/>
      <c r="X62" s="1"/>
    </row>
    <row r="63" spans="1:24">
      <c r="W63" s="16"/>
      <c r="X63" s="1"/>
    </row>
    <row r="64" spans="1:24">
      <c r="W64" s="16"/>
      <c r="X64" s="1"/>
    </row>
    <row r="65" spans="23:24">
      <c r="W65" s="16"/>
      <c r="X65" s="1"/>
    </row>
    <row r="66" spans="23:24">
      <c r="W66" s="16"/>
      <c r="X66" s="1"/>
    </row>
    <row r="67" spans="23:24">
      <c r="W67" s="16"/>
      <c r="X67" s="1"/>
    </row>
    <row r="68" spans="23:24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Shafer Lab</cp:lastModifiedBy>
  <cp:lastPrinted>2014-10-09T16:10:14Z</cp:lastPrinted>
  <dcterms:created xsi:type="dcterms:W3CDTF">2012-07-13T11:20:59Z</dcterms:created>
  <dcterms:modified xsi:type="dcterms:W3CDTF">2018-05-02T00:55:26Z</dcterms:modified>
</cp:coreProperties>
</file>