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907 Culture\Group 2\1140-21\"/>
    </mc:Choice>
  </mc:AlternateContent>
  <bookViews>
    <workbookView xWindow="600" yWindow="1005" windowWidth="18555" windowHeight="11025" firstSheet="1" activeTab="4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O13" i="21" l="1"/>
  <c r="O14" i="21"/>
  <c r="O15" i="21"/>
  <c r="O16" i="21"/>
  <c r="N13" i="21"/>
  <c r="P13" i="21"/>
  <c r="Q13" i="21"/>
  <c r="R13" i="21"/>
  <c r="S13" i="21"/>
  <c r="T13" i="21"/>
  <c r="N14" i="21"/>
  <c r="P14" i="21"/>
  <c r="Q14" i="21"/>
  <c r="R14" i="21"/>
  <c r="S14" i="21"/>
  <c r="T14" i="21"/>
  <c r="N15" i="21"/>
  <c r="P15" i="21"/>
  <c r="Q15" i="21"/>
  <c r="R15" i="21"/>
  <c r="S15" i="21"/>
  <c r="T15" i="21"/>
  <c r="N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N26" i="30" s="1"/>
  <c r="G31" i="30"/>
  <c r="D33" i="30"/>
  <c r="N24" i="30" s="1"/>
  <c r="I31" i="30"/>
  <c r="E31" i="30"/>
  <c r="J36" i="30"/>
  <c r="H36" i="30"/>
  <c r="F36" i="30"/>
  <c r="J35" i="30"/>
  <c r="T26" i="30" s="1"/>
  <c r="H35" i="30"/>
  <c r="F35" i="30"/>
  <c r="P26" i="30" s="1"/>
  <c r="J34" i="30"/>
  <c r="H34" i="30"/>
  <c r="F34" i="30"/>
  <c r="J33" i="30"/>
  <c r="H33" i="30"/>
  <c r="F33" i="30"/>
  <c r="P24" i="30" s="1"/>
  <c r="J32" i="30"/>
  <c r="H32" i="30"/>
  <c r="R23" i="30" s="1"/>
  <c r="F32" i="30"/>
  <c r="D31" i="30"/>
  <c r="F31" i="30"/>
  <c r="H31" i="30"/>
  <c r="I36" i="30"/>
  <c r="G36" i="30"/>
  <c r="Q27" i="30" s="1"/>
  <c r="E36" i="30"/>
  <c r="C36" i="30"/>
  <c r="M27" i="30" s="1"/>
  <c r="I35" i="30"/>
  <c r="G35" i="30"/>
  <c r="E35" i="30"/>
  <c r="C35" i="30"/>
  <c r="M26" i="30" s="1"/>
  <c r="I34" i="30"/>
  <c r="G34" i="30"/>
  <c r="Q25" i="30" s="1"/>
  <c r="E34" i="30"/>
  <c r="C34" i="30"/>
  <c r="M25" i="30" s="1"/>
  <c r="I33" i="30"/>
  <c r="S24" i="30" s="1"/>
  <c r="G33" i="30"/>
  <c r="E33" i="30"/>
  <c r="O24" i="30" s="1"/>
  <c r="C33" i="30"/>
  <c r="M24" i="30" s="1"/>
  <c r="I32" i="30"/>
  <c r="S23" i="30" s="1"/>
  <c r="G32" i="30"/>
  <c r="Q23" i="30" s="1"/>
  <c r="E32" i="30"/>
  <c r="O23" i="30" s="1"/>
  <c r="C32" i="30"/>
  <c r="M23" i="30" s="1"/>
  <c r="J36" i="26"/>
  <c r="I36" i="26"/>
  <c r="H36" i="26"/>
  <c r="G36" i="26"/>
  <c r="F36" i="26"/>
  <c r="E36" i="26"/>
  <c r="D36" i="26"/>
  <c r="C36" i="26"/>
  <c r="M27" i="26" s="1"/>
  <c r="J35" i="26"/>
  <c r="I35" i="26"/>
  <c r="H35" i="26"/>
  <c r="G35" i="26"/>
  <c r="F35" i="26"/>
  <c r="E35" i="26"/>
  <c r="D35" i="26"/>
  <c r="C35" i="26"/>
  <c r="M26" i="26" s="1"/>
  <c r="J34" i="26"/>
  <c r="I34" i="26"/>
  <c r="H34" i="26"/>
  <c r="G34" i="26"/>
  <c r="F34" i="26"/>
  <c r="E34" i="26"/>
  <c r="D34" i="26"/>
  <c r="C34" i="26"/>
  <c r="M25" i="26" s="1"/>
  <c r="J33" i="26"/>
  <c r="I33" i="26"/>
  <c r="H33" i="26"/>
  <c r="G33" i="26"/>
  <c r="F33" i="26"/>
  <c r="E33" i="26"/>
  <c r="D33" i="26"/>
  <c r="C33" i="26"/>
  <c r="M24" i="26" s="1"/>
  <c r="J32" i="26"/>
  <c r="I32" i="26"/>
  <c r="H32" i="26"/>
  <c r="G32" i="26"/>
  <c r="F32" i="26"/>
  <c r="E32" i="26"/>
  <c r="D32" i="26"/>
  <c r="C32" i="26"/>
  <c r="M23" i="26" s="1"/>
  <c r="J31" i="26"/>
  <c r="I31" i="26"/>
  <c r="H31" i="26"/>
  <c r="G31" i="26"/>
  <c r="F31" i="26"/>
  <c r="E31" i="26"/>
  <c r="O22" i="26" s="1"/>
  <c r="D31" i="26"/>
  <c r="C31" i="26"/>
  <c r="M22" i="26" s="1"/>
  <c r="N22" i="26" l="1"/>
  <c r="N23" i="26"/>
  <c r="N24" i="26"/>
  <c r="N25" i="26"/>
  <c r="N26" i="26"/>
  <c r="N27" i="26"/>
  <c r="O25" i="30"/>
  <c r="O27" i="30"/>
  <c r="T23" i="30"/>
  <c r="R26" i="30"/>
  <c r="Q22" i="30"/>
  <c r="O25" i="26"/>
  <c r="P22" i="26"/>
  <c r="P23" i="26"/>
  <c r="P24" i="26"/>
  <c r="P25" i="26"/>
  <c r="P26" i="26"/>
  <c r="P27" i="26"/>
  <c r="S25" i="30"/>
  <c r="S27" i="30"/>
  <c r="R24" i="30"/>
  <c r="P27" i="30"/>
  <c r="V47" i="20" s="1"/>
  <c r="N23" i="30"/>
  <c r="O27" i="26"/>
  <c r="Q23" i="26"/>
  <c r="Q24" i="26"/>
  <c r="Q25" i="26"/>
  <c r="Q26" i="26"/>
  <c r="Q27" i="26"/>
  <c r="R22" i="30"/>
  <c r="V9" i="20" s="1"/>
  <c r="T24" i="30"/>
  <c r="R27" i="30"/>
  <c r="V49" i="20" s="1"/>
  <c r="N25" i="30"/>
  <c r="O26" i="26"/>
  <c r="Q22" i="26"/>
  <c r="R23" i="26"/>
  <c r="R25" i="26"/>
  <c r="R26" i="26"/>
  <c r="R27" i="26"/>
  <c r="O26" i="30"/>
  <c r="V38" i="20" s="1"/>
  <c r="P22" i="30"/>
  <c r="P25" i="30"/>
  <c r="T27" i="30"/>
  <c r="N27" i="30"/>
  <c r="O23" i="26"/>
  <c r="R22" i="26"/>
  <c r="R24" i="26"/>
  <c r="S22" i="26"/>
  <c r="S23" i="26"/>
  <c r="S24" i="26"/>
  <c r="S25" i="26"/>
  <c r="S26" i="26"/>
  <c r="S27" i="26"/>
  <c r="Q24" i="30"/>
  <c r="V24" i="20" s="1"/>
  <c r="Q26" i="30"/>
  <c r="N22" i="30"/>
  <c r="V5" i="20" s="1"/>
  <c r="R25" i="30"/>
  <c r="O22" i="30"/>
  <c r="T22" i="30"/>
  <c r="O24" i="26"/>
  <c r="T22" i="26"/>
  <c r="T23" i="26"/>
  <c r="T24" i="26"/>
  <c r="T25" i="26"/>
  <c r="T26" i="26"/>
  <c r="T27" i="26"/>
  <c r="S26" i="30"/>
  <c r="P23" i="30"/>
  <c r="T25" i="30"/>
  <c r="S22" i="30"/>
  <c r="M22" i="30"/>
  <c r="V40" i="20"/>
  <c r="V16" i="20"/>
  <c r="V32" i="20"/>
  <c r="V19" i="20"/>
  <c r="V41" i="20"/>
  <c r="V45" i="20"/>
  <c r="V18" i="20"/>
  <c r="V12" i="20"/>
  <c r="V20" i="20"/>
  <c r="V28" i="20"/>
  <c r="V36" i="20"/>
  <c r="V44" i="20"/>
  <c r="V15" i="20"/>
  <c r="V25" i="20"/>
  <c r="V35" i="20"/>
  <c r="V10" i="20"/>
  <c r="V13" i="20"/>
  <c r="V14" i="20"/>
  <c r="V22" i="20"/>
  <c r="V30" i="20"/>
  <c r="V46" i="20"/>
  <c r="V7" i="20"/>
  <c r="V17" i="20"/>
  <c r="V27" i="20"/>
  <c r="V39" i="20"/>
  <c r="V21" i="20"/>
  <c r="V29" i="20"/>
  <c r="V31" i="20"/>
  <c r="V5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<sst xmlns="http://schemas.openxmlformats.org/spreadsheetml/2006/main" count="742" uniqueCount="121">
  <si>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</si>
  <si>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</si>
  <si>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</si>
  <si>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</si>
  <si>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</si>
  <si>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</si>
  <si>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</si>
  <si>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</si>
  <si>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</si>
  <si>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</si>
  <si>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</si>
  <si>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</si>
  <si>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</si>
  <si>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</si>
  <si>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</si>
  <si>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</si>
  <si>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</si>
  <si>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</si>
  <si>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</si>
  <si>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</si>
  <si>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</si>
  <si>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</si>
  <si>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</si>
  <si>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</si>
  <si>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</si>
  <si>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</si>
  <si>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</si>
  <si>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</si>
  <si>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</si>
  <si>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</si>
  <si>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</si>
  <si>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</si>
  <si>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</si>
  <si>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</si>
  <si>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</si>
  <si>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</si>
  <si>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</si>
  <si>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</si>
  <si>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</si>
  <si>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</si>
  <si>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</si>
  <si>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</si>
  <si>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</si>
  <si>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</si>
  <si>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</si>
  <si>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</si>
  <si>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</si>
  <si>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</si>
  <si>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</si>
  <si>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</si>
  <si>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</si>
  <si>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</si>
  <si>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</si>
  <si>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</si>
  <si>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</si>
  <si>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</si>
  <si>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</si>
  <si>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</si>
  <si>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</si>
  <si>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</si>
  <si>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</si>
  <si>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</si>
  <si>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</si>
  <si>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</si>
  <si>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</si>
  <si>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</si>
  <si>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</si>
  <si>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</si>
  <si>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</si>
  <si>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</si>
  <si>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</si>
  <si>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</si>
  <si>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</si>
  <si>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</si>
  <si>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</si>
  <si>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</si>
  <si>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</si>
  <si>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</si>
  <si>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</si>
  <si>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</si>
  <si>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</si>
  <si>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</si>
  <si>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</si>
  <si>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</si>
  <si>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</si>
  <si>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</si>
  <si>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</si>
  <si>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</si>
  <si>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</si>
  <si>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</si>
  <si>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</si>
  <si>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</si>
  <si>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</si>
  <si>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</si>
  <si>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</si>
  <si>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</si>
  <si>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</si>
  <si>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</si>
  <si>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</si>
  <si>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</si>
  <si>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</si>
  <si>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</si>
  <si>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</si>
  <si>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</si>
  <si>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9/19/2016</t>
  </si>
  <si>
    <t>Manganese, tricarbonyl[(1,2,3,4,5-.eta.)-1-methyl-2,4-cyclopentadien-1-yl]-</t>
  </si>
  <si>
    <t>L-Ascorbic acid</t>
  </si>
  <si>
    <t>Parathion</t>
  </si>
  <si>
    <t>Permethrin</t>
  </si>
  <si>
    <t>Rotenone</t>
  </si>
  <si>
    <t>Tetraethylthiuram disulfide</t>
  </si>
  <si>
    <t>ID2: Plate 4 Gain 1380</t>
  </si>
  <si>
    <t>1140-21</t>
  </si>
  <si>
    <t>L:\Lab\NHEERL_MEA\PIP3 - Project\Data\NTP Compounds\20160907 Culture\ON_20160907_MW1140-21_05_00(000)_spike_counts_DARBr.csv</t>
  </si>
  <si>
    <t>L:\Lab\NHEERL_MEA\PIP3 - Project\Data\NTP Compounds\20160907 Culture\ON_20160907_MW1140-21_07_00(000)_spike_counts_DARBr.csv</t>
  </si>
  <si>
    <t>L:\Lab\NHEERL_MEA\PIP3 - Project\Data\NTP Compounds\20160907 Culture\ON_20160907_MW1140-21_09_00(000)_spike_counts_DARBr.csv</t>
  </si>
  <si>
    <t>L:\Lab\NHEERL_MEA\PIP3 - Project\Data\NTP Compounds\20160907 Culture\ON_20160907_MW1140-21_12_00(000)_spike_counts_DARBr.csv</t>
  </si>
  <si>
    <t>Test ID: 1529</t>
  </si>
  <si>
    <t>Time: 1:43:06 PM</t>
  </si>
  <si>
    <t>ID1: ON_20160907_MW1140-21_12_AB</t>
  </si>
  <si>
    <t>Summary of Results from 9/7/16 Ontogeny  MEA Plate 1140-21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</si>
</sst>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C29" sqref="C29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105</v>
      </c>
      <c r="D12" s="7" t="s">
        <v>105</v>
      </c>
      <c r="E12" s="7" t="s">
        <v>105</v>
      </c>
      <c r="F12" s="7" t="s">
        <v>105</v>
      </c>
      <c r="G12" s="7" t="s">
        <v>105</v>
      </c>
      <c r="H12" s="7" t="s">
        <v>105</v>
      </c>
      <c r="I12" s="7" t="s">
        <v>105</v>
      </c>
      <c r="J12" s="7" t="s">
        <v>105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106</v>
      </c>
      <c r="D13" s="7" t="s">
        <v>106</v>
      </c>
      <c r="E13" s="7" t="s">
        <v>106</v>
      </c>
      <c r="F13" s="7" t="s">
        <v>106</v>
      </c>
      <c r="G13" s="7" t="s">
        <v>106</v>
      </c>
      <c r="H13" s="7" t="s">
        <v>106</v>
      </c>
      <c r="I13" s="7" t="s">
        <v>106</v>
      </c>
      <c r="J13" s="7" t="s">
        <v>106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107</v>
      </c>
      <c r="D14" s="7" t="s">
        <v>107</v>
      </c>
      <c r="E14" s="7" t="s">
        <v>107</v>
      </c>
      <c r="F14" s="7" t="s">
        <v>107</v>
      </c>
      <c r="G14" s="7" t="s">
        <v>107</v>
      </c>
      <c r="H14" s="7" t="s">
        <v>107</v>
      </c>
      <c r="I14" s="7" t="s">
        <v>107</v>
      </c>
      <c r="J14" s="7" t="s">
        <v>107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108</v>
      </c>
      <c r="D15" s="7" t="s">
        <v>108</v>
      </c>
      <c r="E15" s="7" t="s">
        <v>108</v>
      </c>
      <c r="F15" s="7" t="s">
        <v>108</v>
      </c>
      <c r="G15" s="7" t="s">
        <v>108</v>
      </c>
      <c r="H15" s="7" t="s">
        <v>108</v>
      </c>
      <c r="I15" s="7" t="s">
        <v>108</v>
      </c>
      <c r="J15" s="7" t="s">
        <v>108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109</v>
      </c>
      <c r="D16" s="7" t="s">
        <v>109</v>
      </c>
      <c r="E16" s="7" t="s">
        <v>109</v>
      </c>
      <c r="F16" s="7" t="s">
        <v>109</v>
      </c>
      <c r="G16" s="7" t="s">
        <v>109</v>
      </c>
      <c r="H16" s="7" t="s">
        <v>109</v>
      </c>
      <c r="I16" s="7" t="s">
        <v>109</v>
      </c>
      <c r="J16" s="7" t="s">
        <v>109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110</v>
      </c>
      <c r="D17" s="7" t="s">
        <v>110</v>
      </c>
      <c r="E17" s="7" t="s">
        <v>110</v>
      </c>
      <c r="F17" s="7" t="s">
        <v>110</v>
      </c>
      <c r="G17" s="7" t="s">
        <v>110</v>
      </c>
      <c r="H17" s="7" t="s">
        <v>110</v>
      </c>
      <c r="I17" s="7" t="s">
        <v>110</v>
      </c>
      <c r="J17" s="7" t="s">
        <v>110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112</v>
      </c>
      <c r="D29" s="2"/>
      <c r="Z29" s="1"/>
      <c r="AA29" s="1"/>
    </row>
    <row r="30" spans="2:49" x14ac:dyDescent="0.25">
      <c r="B30" s="1" t="s">
        <v>88</v>
      </c>
      <c r="C30" s="16">
        <v>42620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9/7/16 Ontogeny  MEA Plate 1140-21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Manganese, tricarbonyl[(1,2,3,4,5-.eta.)-1-methyl-2,4-cyclopentadien-1-yl]-</v>
      </c>
      <c r="B4" s="21">
        <f>Summary!C4</f>
        <v>10</v>
      </c>
      <c r="C4" s="21">
        <f>Summary!D4</f>
        <v>0</v>
      </c>
      <c r="D4" s="21">
        <f>Summary!E4</f>
        <v>0</v>
      </c>
      <c r="E4" s="21">
        <f>Summary!F4</f>
        <v>1</v>
      </c>
      <c r="F4" s="21">
        <f>Summary!G4</f>
        <v>5</v>
      </c>
      <c r="G4" s="21">
        <f>Summary!H4</f>
        <v>14</v>
      </c>
      <c r="H4" s="21">
        <f>Summary!I4</f>
        <v>0</v>
      </c>
      <c r="I4" s="21" t="str">
        <f>Summary!J4</f>
        <v>1140-21</v>
      </c>
      <c r="J4" s="16">
        <f>Summary!K4</f>
        <v>42620</v>
      </c>
      <c r="K4" s="21">
        <f>Summary!L4</f>
        <v>12</v>
      </c>
      <c r="L4" s="22" t="str">
        <f>Summary!M4</f>
        <v>Manganese, tricarbonyl[(1,2,3,4,5-.eta.)-1-methyl-2,4-cyclopentadien-1-yl]-</v>
      </c>
      <c r="M4" s="21">
        <f>Summary!N4</f>
        <v>10</v>
      </c>
      <c r="N4" s="2">
        <f>Summary!O4</f>
        <v>0</v>
      </c>
      <c r="O4" s="2">
        <f>Summary!P4</f>
        <v>0</v>
      </c>
      <c r="P4" s="2">
        <f>Summary!Q4</f>
        <v>22.332999999999998</v>
      </c>
      <c r="Q4" s="2">
        <f>Summary!R4</f>
        <v>145.73099999999999</v>
      </c>
      <c r="R4" s="2">
        <f>Summary!S4</f>
        <v>62.570999999999998</v>
      </c>
      <c r="S4" s="2">
        <f>Summary!T4</f>
        <v>0</v>
      </c>
      <c r="T4" s="18">
        <f>Summary!U4</f>
        <v>0.92390892025172411</v>
      </c>
      <c r="U4" s="21"/>
    </row>
    <row r="5" spans="1:21" x14ac:dyDescent="0.25">
      <c r="A5" s="9" t="str">
        <f>Summary!B5</f>
        <v>Manganese, tricarbonyl[(1,2,3,4,5-.eta.)-1-methyl-2,4-cyclopentadien-1-yl]-</v>
      </c>
      <c r="B5" s="15">
        <f>Summary!C5</f>
        <v>20</v>
      </c>
      <c r="C5" s="21">
        <f>Summary!D5</f>
        <v>0</v>
      </c>
      <c r="D5" s="21">
        <f>Summary!E5</f>
        <v>0</v>
      </c>
      <c r="E5" s="21">
        <f>Summary!F5</f>
        <v>2</v>
      </c>
      <c r="F5" s="21">
        <f>Summary!G5</f>
        <v>6</v>
      </c>
      <c r="G5" s="21">
        <f>Summary!H5</f>
        <v>13</v>
      </c>
      <c r="H5" s="21">
        <f>Summary!I5</f>
        <v>0</v>
      </c>
      <c r="I5" s="21" t="str">
        <f>Summary!J5</f>
        <v>1140-21</v>
      </c>
      <c r="J5" s="16">
        <f>Summary!K5</f>
        <v>42620</v>
      </c>
      <c r="K5" s="21">
        <f>Summary!L5</f>
        <v>12</v>
      </c>
      <c r="L5" s="22" t="str">
        <f>Summary!M5</f>
        <v>Manganese, tricarbonyl[(1,2,3,4,5-.eta.)-1-methyl-2,4-cyclopentadien-1-yl]-</v>
      </c>
      <c r="M5" s="21">
        <f>Summary!N5</f>
        <v>20</v>
      </c>
      <c r="N5" s="2">
        <f>Summary!O5</f>
        <v>0</v>
      </c>
      <c r="O5" s="2">
        <f>Summary!P5</f>
        <v>0</v>
      </c>
      <c r="P5" s="2">
        <f>Summary!Q5</f>
        <v>16.367000000000001</v>
      </c>
      <c r="Q5" s="2">
        <f>Summary!R5</f>
        <v>48.08</v>
      </c>
      <c r="R5" s="2">
        <f>Summary!S5</f>
        <v>81.686999999999998</v>
      </c>
      <c r="S5" s="2">
        <f>Summary!T5</f>
        <v>0</v>
      </c>
      <c r="T5" s="18">
        <f>Summary!U5</f>
        <v>0.8464658450943966</v>
      </c>
      <c r="U5" s="21"/>
    </row>
    <row r="6" spans="1:21" x14ac:dyDescent="0.25">
      <c r="A6" s="9" t="str">
        <f>Summary!B6</f>
        <v>Manganese, tricarbonyl[(1,2,3,4,5-.eta.)-1-methyl-2,4-cyclopentadien-1-yl]-</v>
      </c>
      <c r="B6" s="15">
        <f>Summary!C6</f>
        <v>0</v>
      </c>
      <c r="C6" s="21">
        <f>Summary!D6</f>
        <v>0</v>
      </c>
      <c r="D6" s="21">
        <f>Summary!E6</f>
        <v>0</v>
      </c>
      <c r="E6" s="21">
        <f>Summary!F6</f>
        <v>1</v>
      </c>
      <c r="F6" s="21">
        <f>Summary!G6</f>
        <v>11</v>
      </c>
      <c r="G6" s="21">
        <f>Summary!H6</f>
        <v>16</v>
      </c>
      <c r="H6" s="21">
        <f>Summary!I6</f>
        <v>0</v>
      </c>
      <c r="I6" s="21" t="str">
        <f>Summary!J6</f>
        <v>1140-21</v>
      </c>
      <c r="J6" s="16">
        <f>Summary!K6</f>
        <v>42620</v>
      </c>
      <c r="K6" s="21">
        <f>Summary!L6</f>
        <v>12</v>
      </c>
      <c r="L6" s="22" t="str">
        <f>Summary!M6</f>
        <v>Manganese, tricarbonyl[(1,2,3,4,5-.eta.)-1-methyl-2,4-cyclopentadien-1-yl]-</v>
      </c>
      <c r="M6" s="21">
        <f>Summary!N6</f>
        <v>0</v>
      </c>
      <c r="N6" s="2">
        <f>Summary!O6</f>
        <v>0</v>
      </c>
      <c r="O6" s="2">
        <f>Summary!P6</f>
        <v>0</v>
      </c>
      <c r="P6" s="2">
        <f>Summary!Q6</f>
        <v>63.8</v>
      </c>
      <c r="Q6" s="2">
        <f>Summary!R6</f>
        <v>46.341999999999999</v>
      </c>
      <c r="R6" s="2">
        <f>Summary!S6</f>
        <v>73.146000000000001</v>
      </c>
      <c r="S6" s="2">
        <f>Summary!T6</f>
        <v>0</v>
      </c>
      <c r="T6" s="18">
        <f>Summary!U6</f>
        <v>1.0050286447948178</v>
      </c>
      <c r="U6" s="21"/>
    </row>
    <row r="7" spans="1:21" x14ac:dyDescent="0.25">
      <c r="A7" s="9" t="str">
        <f>Summary!B7</f>
        <v>Manganese, tricarbonyl[(1,2,3,4,5-.eta.)-1-methyl-2,4-cyclopentadien-1-yl]-</v>
      </c>
      <c r="B7" s="15">
        <f>Summary!C7</f>
        <v>0.03</v>
      </c>
      <c r="C7" s="21">
        <f>Summary!D7</f>
        <v>0</v>
      </c>
      <c r="D7" s="21">
        <f>Summary!E7</f>
        <v>0</v>
      </c>
      <c r="E7" s="21">
        <f>Summary!F7</f>
        <v>2</v>
      </c>
      <c r="F7" s="21">
        <f>Summary!G7</f>
        <v>14</v>
      </c>
      <c r="G7" s="21">
        <f>Summary!H7</f>
        <v>15</v>
      </c>
      <c r="H7" s="21">
        <f>Summary!I7</f>
        <v>0</v>
      </c>
      <c r="I7" s="21" t="str">
        <f>Summary!J7</f>
        <v>1140-21</v>
      </c>
      <c r="J7" s="16">
        <f>Summary!K7</f>
        <v>42620</v>
      </c>
      <c r="K7" s="21">
        <f>Summary!L7</f>
        <v>12</v>
      </c>
      <c r="L7" s="22" t="str">
        <f>Summary!M7</f>
        <v>Manganese, tricarbonyl[(1,2,3,4,5-.eta.)-1-methyl-2,4-cyclopentadien-1-yl]-</v>
      </c>
      <c r="M7" s="21">
        <f>Summary!N7</f>
        <v>0.03</v>
      </c>
      <c r="N7" s="2">
        <f>Summary!O7</f>
        <v>0</v>
      </c>
      <c r="O7" s="2">
        <f>Summary!P7</f>
        <v>0</v>
      </c>
      <c r="P7" s="2">
        <f>Summary!Q7</f>
        <v>102.06699999999999</v>
      </c>
      <c r="Q7" s="2">
        <f>Summary!R7</f>
        <v>68.808999999999997</v>
      </c>
      <c r="R7" s="2">
        <f>Summary!S7</f>
        <v>93.382000000000005</v>
      </c>
      <c r="S7" s="2">
        <f>Summary!T7</f>
        <v>0</v>
      </c>
      <c r="T7" s="18">
        <f>Summary!U7</f>
        <v>1.0541673556331521</v>
      </c>
      <c r="U7" s="21"/>
    </row>
    <row r="8" spans="1:21" x14ac:dyDescent="0.25">
      <c r="A8" s="9" t="str">
        <f>Summary!B8</f>
        <v>Manganese, tricarbonyl[(1,2,3,4,5-.eta.)-1-methyl-2,4-cyclopentadien-1-yl]-</v>
      </c>
      <c r="B8" s="15">
        <f>Summary!C8</f>
        <v>0.1</v>
      </c>
      <c r="C8" s="21">
        <f>Summary!D8</f>
        <v>0</v>
      </c>
      <c r="D8" s="21">
        <f>Summary!E8</f>
        <v>0</v>
      </c>
      <c r="E8" s="21">
        <f>Summary!F8</f>
        <v>2</v>
      </c>
      <c r="F8" s="21">
        <f>Summary!G8</f>
        <v>10</v>
      </c>
      <c r="G8" s="21">
        <f>Summary!H8</f>
        <v>16</v>
      </c>
      <c r="H8" s="21">
        <f>Summary!I8</f>
        <v>0</v>
      </c>
      <c r="I8" s="21" t="str">
        <f>Summary!J8</f>
        <v>1140-21</v>
      </c>
      <c r="J8" s="16">
        <f>Summary!K8</f>
        <v>42620</v>
      </c>
      <c r="K8" s="21">
        <f>Summary!L8</f>
        <v>12</v>
      </c>
      <c r="L8" s="22" t="str">
        <f>Summary!M8</f>
        <v>Manganese, tricarbonyl[(1,2,3,4,5-.eta.)-1-methyl-2,4-cyclopentadien-1-yl]-</v>
      </c>
      <c r="M8" s="21">
        <f>Summary!N8</f>
        <v>0.1</v>
      </c>
      <c r="N8" s="2">
        <f>Summary!O8</f>
        <v>0</v>
      </c>
      <c r="O8" s="2">
        <f>Summary!P8</f>
        <v>0</v>
      </c>
      <c r="P8" s="2">
        <f>Summary!Q8</f>
        <v>30.832999999999998</v>
      </c>
      <c r="Q8" s="2">
        <f>Summary!R8</f>
        <v>39.31</v>
      </c>
      <c r="R8" s="2">
        <f>Summary!S8</f>
        <v>74.95</v>
      </c>
      <c r="S8" s="2">
        <f>Summary!T8</f>
        <v>0</v>
      </c>
      <c r="T8" s="18">
        <f>Summary!U8</f>
        <v>1.0566184552236628</v>
      </c>
      <c r="U8" s="21"/>
    </row>
    <row r="9" spans="1:21" x14ac:dyDescent="0.25">
      <c r="A9" s="9" t="str">
        <f>Summary!B9</f>
        <v>Manganese, tricarbonyl[(1,2,3,4,5-.eta.)-1-methyl-2,4-cyclopentadien-1-yl]-</v>
      </c>
      <c r="B9" s="15">
        <f>Summary!C9</f>
        <v>0.3</v>
      </c>
      <c r="C9" s="21">
        <f>Summary!D9</f>
        <v>0</v>
      </c>
      <c r="D9" s="21">
        <f>Summary!E9</f>
        <v>1</v>
      </c>
      <c r="E9" s="21">
        <f>Summary!F9</f>
        <v>4</v>
      </c>
      <c r="F9" s="21">
        <f>Summary!G9</f>
        <v>14</v>
      </c>
      <c r="G9" s="21">
        <f>Summary!H9</f>
        <v>16</v>
      </c>
      <c r="H9" s="21">
        <f>Summary!I9</f>
        <v>0</v>
      </c>
      <c r="I9" s="21" t="str">
        <f>Summary!J9</f>
        <v>1140-21</v>
      </c>
      <c r="J9" s="16">
        <f>Summary!K9</f>
        <v>42620</v>
      </c>
      <c r="K9" s="21">
        <f>Summary!L9</f>
        <v>12</v>
      </c>
      <c r="L9" s="22" t="str">
        <f>Summary!M9</f>
        <v>Manganese, tricarbonyl[(1,2,3,4,5-.eta.)-1-methyl-2,4-cyclopentadien-1-yl]-</v>
      </c>
      <c r="M9" s="21">
        <f>Summary!N9</f>
        <v>0.3</v>
      </c>
      <c r="N9" s="2">
        <f>Summary!O9</f>
        <v>0</v>
      </c>
      <c r="O9" s="2">
        <f>Summary!P9</f>
        <v>13.518000000000001</v>
      </c>
      <c r="P9" s="2">
        <f>Summary!Q9</f>
        <v>137.4</v>
      </c>
      <c r="Q9" s="2">
        <f>Summary!R9</f>
        <v>88.981999999999999</v>
      </c>
      <c r="R9" s="2">
        <f>Summary!S9</f>
        <v>126.121</v>
      </c>
      <c r="S9" s="2">
        <f>Summary!T9</f>
        <v>0</v>
      </c>
      <c r="T9" s="18">
        <f>Summary!U9</f>
        <v>1.0024024666621276</v>
      </c>
      <c r="U9" s="21"/>
    </row>
    <row r="10" spans="1:21" x14ac:dyDescent="0.25">
      <c r="A10" s="9" t="str">
        <f>Summary!B10</f>
        <v>Manganese, tricarbonyl[(1,2,3,4,5-.eta.)-1-methyl-2,4-cyclopentadien-1-yl]-</v>
      </c>
      <c r="B10" s="15">
        <f>Summary!C10</f>
        <v>1</v>
      </c>
      <c r="C10" s="21">
        <f>Summary!D10</f>
        <v>0</v>
      </c>
      <c r="D10" s="21">
        <f>Summary!E10</f>
        <v>0</v>
      </c>
      <c r="E10" s="21">
        <f>Summary!F10</f>
        <v>1</v>
      </c>
      <c r="F10" s="21">
        <f>Summary!G10</f>
        <v>12</v>
      </c>
      <c r="G10" s="21">
        <f>Summary!H10</f>
        <v>15</v>
      </c>
      <c r="H10" s="21">
        <f>Summary!I10</f>
        <v>0</v>
      </c>
      <c r="I10" s="21" t="str">
        <f>Summary!J10</f>
        <v>1140-21</v>
      </c>
      <c r="J10" s="16">
        <f>Summary!K10</f>
        <v>42620</v>
      </c>
      <c r="K10" s="21">
        <f>Summary!L10</f>
        <v>12</v>
      </c>
      <c r="L10" s="22" t="str">
        <f>Summary!M10</f>
        <v>Manganese, tricarbonyl[(1,2,3,4,5-.eta.)-1-methyl-2,4-cyclopentadien-1-yl]-</v>
      </c>
      <c r="M10" s="21">
        <f>Summary!N10</f>
        <v>1</v>
      </c>
      <c r="N10" s="2">
        <f>Summary!O10</f>
        <v>0</v>
      </c>
      <c r="O10" s="2">
        <f>Summary!P10</f>
        <v>0</v>
      </c>
      <c r="P10" s="2">
        <f>Summary!Q10</f>
        <v>17.533000000000001</v>
      </c>
      <c r="Q10" s="2">
        <f>Summary!R10</f>
        <v>26.72</v>
      </c>
      <c r="R10" s="2">
        <f>Summary!S10</f>
        <v>85.221999999999994</v>
      </c>
      <c r="S10" s="2">
        <f>Summary!T10</f>
        <v>0</v>
      </c>
      <c r="T10" s="18">
        <f>Summary!U10</f>
        <v>0.98226843431150368</v>
      </c>
      <c r="U10" s="21"/>
    </row>
    <row r="11" spans="1:21" x14ac:dyDescent="0.25">
      <c r="A11" s="9" t="str">
        <f>Summary!B11</f>
        <v>Manganese, tricarbonyl[(1,2,3,4,5-.eta.)-1-methyl-2,4-cyclopentadien-1-yl]-</v>
      </c>
      <c r="B11" s="21">
        <f>Summary!C11</f>
        <v>3</v>
      </c>
      <c r="C11" s="21">
        <f>Summary!D11</f>
        <v>0</v>
      </c>
      <c r="D11" s="21">
        <f>Summary!E11</f>
        <v>0</v>
      </c>
      <c r="E11" s="21">
        <f>Summary!F11</f>
        <v>0</v>
      </c>
      <c r="F11" s="21">
        <f>Summary!G11</f>
        <v>12</v>
      </c>
      <c r="G11" s="21">
        <f>Summary!H11</f>
        <v>16</v>
      </c>
      <c r="H11" s="21">
        <f>Summary!I11</f>
        <v>0</v>
      </c>
      <c r="I11" s="21" t="str">
        <f>Summary!J11</f>
        <v>1140-21</v>
      </c>
      <c r="J11" s="16">
        <f>Summary!K11</f>
        <v>42620</v>
      </c>
      <c r="K11" s="21">
        <f>Summary!L11</f>
        <v>12</v>
      </c>
      <c r="L11" s="22" t="str">
        <f>Summary!M11</f>
        <v>Manganese, tricarbonyl[(1,2,3,4,5-.eta.)-1-methyl-2,4-cyclopentadien-1-yl]-</v>
      </c>
      <c r="M11" s="21">
        <f>Summary!N11</f>
        <v>3</v>
      </c>
      <c r="N11" s="2">
        <f>Summary!O11</f>
        <v>0</v>
      </c>
      <c r="O11" s="2">
        <f>Summary!P11</f>
        <v>0</v>
      </c>
      <c r="P11" s="2">
        <f>Summary!Q11</f>
        <v>0</v>
      </c>
      <c r="Q11" s="2">
        <f>Summary!R11</f>
        <v>50.322000000000003</v>
      </c>
      <c r="R11" s="2">
        <f>Summary!S11</f>
        <v>84.375</v>
      </c>
      <c r="S11" s="2">
        <f>Summary!T11</f>
        <v>0</v>
      </c>
      <c r="T11" s="18">
        <f>Summary!U11</f>
        <v>0.93628113723239736</v>
      </c>
      <c r="U11" s="21"/>
    </row>
    <row r="12" spans="1:21" x14ac:dyDescent="0.25">
      <c r="A12" s="9" t="str">
        <f>Summary!B12</f>
        <v>L-Ascorbic acid</v>
      </c>
      <c r="B12" s="21">
        <f>Summary!C12</f>
        <v>10</v>
      </c>
      <c r="C12" s="21">
        <f>Summary!D12</f>
        <v>0</v>
      </c>
      <c r="D12" s="21">
        <f>Summary!E12</f>
        <v>2</v>
      </c>
      <c r="E12" s="21">
        <f>Summary!F12</f>
        <v>7</v>
      </c>
      <c r="F12" s="21">
        <f>Summary!G12</f>
        <v>14</v>
      </c>
      <c r="G12" s="21">
        <f>Summary!H12</f>
        <v>16</v>
      </c>
      <c r="H12" s="21">
        <f>Summary!I12</f>
        <v>0</v>
      </c>
      <c r="I12" s="21" t="str">
        <f>Summary!J12</f>
        <v>1140-21</v>
      </c>
      <c r="J12" s="16">
        <f>Summary!K12</f>
        <v>42620</v>
      </c>
      <c r="K12" s="21">
        <f>Summary!L12</f>
        <v>12</v>
      </c>
      <c r="L12" s="22" t="str">
        <f>Summary!M12</f>
        <v>L-Ascorbic acid</v>
      </c>
      <c r="M12" s="21">
        <f>Summary!N12</f>
        <v>10</v>
      </c>
      <c r="N12" s="2">
        <f>Summary!O12</f>
        <v>0</v>
      </c>
      <c r="O12" s="2">
        <f>Summary!P12</f>
        <v>22.442</v>
      </c>
      <c r="P12" s="2">
        <f>Summary!Q12</f>
        <v>59.305</v>
      </c>
      <c r="Q12" s="2">
        <f>Summary!R12</f>
        <v>64.224000000000004</v>
      </c>
      <c r="R12" s="2">
        <f>Summary!S12</f>
        <v>92.346000000000004</v>
      </c>
      <c r="S12" s="2">
        <f>Summary!T12</f>
        <v>0</v>
      </c>
      <c r="T12" s="18">
        <f>Summary!U12</f>
        <v>1.10243067376059</v>
      </c>
      <c r="U12" s="21"/>
    </row>
    <row r="13" spans="1:21" x14ac:dyDescent="0.25">
      <c r="A13" s="9" t="str">
        <f>Summary!B13</f>
        <v>L-Ascorbic acid</v>
      </c>
      <c r="B13" s="15">
        <f>Summary!C13</f>
        <v>20</v>
      </c>
      <c r="C13" s="21">
        <f>Summary!D13</f>
        <v>0</v>
      </c>
      <c r="D13" s="21">
        <f>Summary!E13</f>
        <v>0</v>
      </c>
      <c r="E13" s="21">
        <f>Summary!F13</f>
        <v>4</v>
      </c>
      <c r="F13" s="21">
        <f>Summary!G13</f>
        <v>11</v>
      </c>
      <c r="G13" s="21">
        <f>Summary!H13</f>
        <v>15</v>
      </c>
      <c r="H13" s="21">
        <f>Summary!I13</f>
        <v>0</v>
      </c>
      <c r="I13" s="21" t="str">
        <f>Summary!J13</f>
        <v>1140-21</v>
      </c>
      <c r="J13" s="16">
        <f>Summary!K13</f>
        <v>42620</v>
      </c>
      <c r="K13" s="21">
        <f>Summary!L13</f>
        <v>12</v>
      </c>
      <c r="L13" s="22" t="str">
        <f>Summary!M13</f>
        <v>L-Ascorbic acid</v>
      </c>
      <c r="M13" s="21">
        <f>Summary!N13</f>
        <v>20</v>
      </c>
      <c r="N13" s="2">
        <f>Summary!O13</f>
        <v>0</v>
      </c>
      <c r="O13" s="2">
        <f>Summary!P13</f>
        <v>0</v>
      </c>
      <c r="P13" s="2">
        <f>Summary!Q13</f>
        <v>47.55</v>
      </c>
      <c r="Q13" s="2">
        <f>Summary!R13</f>
        <v>50.956000000000003</v>
      </c>
      <c r="R13" s="2">
        <f>Summary!S13</f>
        <v>76.626999999999995</v>
      </c>
      <c r="S13" s="2">
        <f>Summary!T13</f>
        <v>0</v>
      </c>
      <c r="T13" s="18">
        <f>Summary!U13</f>
        <v>0.95804923597669511</v>
      </c>
      <c r="U13" s="21"/>
    </row>
    <row r="14" spans="1:21" x14ac:dyDescent="0.25">
      <c r="A14" s="9" t="str">
        <f>Summary!B14</f>
        <v>L-Ascorbic acid</v>
      </c>
      <c r="B14" s="15">
        <f>Summary!C14</f>
        <v>0</v>
      </c>
      <c r="C14" s="21">
        <f>Summary!D14</f>
        <v>0</v>
      </c>
      <c r="D14" s="21">
        <f>Summary!E14</f>
        <v>0</v>
      </c>
      <c r="E14" s="21">
        <f>Summary!F14</f>
        <v>5</v>
      </c>
      <c r="F14" s="21">
        <f>Summary!G14</f>
        <v>13</v>
      </c>
      <c r="G14" s="21">
        <f>Summary!H14</f>
        <v>15</v>
      </c>
      <c r="H14" s="21">
        <f>Summary!I14</f>
        <v>0</v>
      </c>
      <c r="I14" s="21" t="str">
        <f>Summary!J14</f>
        <v>1140-21</v>
      </c>
      <c r="J14" s="16">
        <f>Summary!K14</f>
        <v>42620</v>
      </c>
      <c r="K14" s="21">
        <f>Summary!L14</f>
        <v>12</v>
      </c>
      <c r="L14" s="22" t="str">
        <f>Summary!M14</f>
        <v>L-Ascorbic acid</v>
      </c>
      <c r="M14" s="21">
        <f>Summary!N14</f>
        <v>0</v>
      </c>
      <c r="N14" s="2">
        <f>Summary!O14</f>
        <v>0</v>
      </c>
      <c r="O14" s="2">
        <f>Summary!P14</f>
        <v>0</v>
      </c>
      <c r="P14" s="2">
        <f>Summary!Q14</f>
        <v>21.773</v>
      </c>
      <c r="Q14" s="2">
        <f>Summary!R14</f>
        <v>44.360999999999997</v>
      </c>
      <c r="R14" s="2">
        <f>Summary!S14</f>
        <v>90.275999999999996</v>
      </c>
      <c r="S14" s="2">
        <f>Summary!T14</f>
        <v>0</v>
      </c>
      <c r="T14" s="18">
        <f>Summary!U14</f>
        <v>1.0545758722315706</v>
      </c>
      <c r="U14" s="21"/>
    </row>
    <row r="15" spans="1:21" x14ac:dyDescent="0.25">
      <c r="A15" s="9" t="str">
        <f>Summary!B15</f>
        <v>L-Ascorbic acid</v>
      </c>
      <c r="B15" s="15">
        <f>Summary!C15</f>
        <v>0.03</v>
      </c>
      <c r="C15" s="21">
        <f>Summary!D15</f>
        <v>0</v>
      </c>
      <c r="D15" s="21">
        <f>Summary!E15</f>
        <v>0</v>
      </c>
      <c r="E15" s="21">
        <f>Summary!F15</f>
        <v>3</v>
      </c>
      <c r="F15" s="21">
        <f>Summary!G15</f>
        <v>12</v>
      </c>
      <c r="G15" s="21">
        <f>Summary!H15</f>
        <v>16</v>
      </c>
      <c r="H15" s="21">
        <f>Summary!I15</f>
        <v>0</v>
      </c>
      <c r="I15" s="21" t="str">
        <f>Summary!J15</f>
        <v>1140-21</v>
      </c>
      <c r="J15" s="16">
        <f>Summary!K15</f>
        <v>42620</v>
      </c>
      <c r="K15" s="21">
        <f>Summary!L15</f>
        <v>12</v>
      </c>
      <c r="L15" s="22" t="str">
        <f>Summary!M15</f>
        <v>L-Ascorbic acid</v>
      </c>
      <c r="M15" s="21">
        <f>Summary!N15</f>
        <v>0.03</v>
      </c>
      <c r="N15" s="2">
        <f>Summary!O15</f>
        <v>0</v>
      </c>
      <c r="O15" s="2">
        <f>Summary!P15</f>
        <v>0</v>
      </c>
      <c r="P15" s="2">
        <f>Summary!Q15</f>
        <v>10.956</v>
      </c>
      <c r="Q15" s="2">
        <f>Summary!R15</f>
        <v>38.529000000000003</v>
      </c>
      <c r="R15" s="2">
        <f>Summary!S15</f>
        <v>91.953999999999994</v>
      </c>
      <c r="S15" s="2">
        <f>Summary!T15</f>
        <v>0</v>
      </c>
      <c r="T15" s="18">
        <f>Summary!U15</f>
        <v>0.9004483955996927</v>
      </c>
      <c r="U15" s="21"/>
    </row>
    <row r="16" spans="1:21" x14ac:dyDescent="0.25">
      <c r="A16" s="9" t="str">
        <f>Summary!B16</f>
        <v>L-Ascorbic acid</v>
      </c>
      <c r="B16" s="15">
        <f>Summary!C16</f>
        <v>0.1</v>
      </c>
      <c r="C16" s="21">
        <f>Summary!D16</f>
        <v>0</v>
      </c>
      <c r="D16" s="21">
        <f>Summary!E16</f>
        <v>0</v>
      </c>
      <c r="E16" s="21">
        <f>Summary!F16</f>
        <v>2</v>
      </c>
      <c r="F16" s="21">
        <f>Summary!G16</f>
        <v>14</v>
      </c>
      <c r="G16" s="21">
        <f>Summary!H16</f>
        <v>16</v>
      </c>
      <c r="H16" s="21">
        <f>Summary!I16</f>
        <v>0</v>
      </c>
      <c r="I16" s="21" t="str">
        <f>Summary!J16</f>
        <v>1140-21</v>
      </c>
      <c r="J16" s="16">
        <f>Summary!K16</f>
        <v>42620</v>
      </c>
      <c r="K16" s="21">
        <f>Summary!L16</f>
        <v>12</v>
      </c>
      <c r="L16" s="22" t="str">
        <f>Summary!M16</f>
        <v>L-Ascorbic acid</v>
      </c>
      <c r="M16" s="21">
        <f>Summary!N16</f>
        <v>0.1</v>
      </c>
      <c r="N16" s="2">
        <f>Summary!O16</f>
        <v>0</v>
      </c>
      <c r="O16" s="2">
        <f>Summary!P16</f>
        <v>0</v>
      </c>
      <c r="P16" s="2">
        <f>Summary!Q16</f>
        <v>18.167000000000002</v>
      </c>
      <c r="Q16" s="2">
        <f>Summary!R16</f>
        <v>29.91</v>
      </c>
      <c r="R16" s="2">
        <f>Summary!S16</f>
        <v>82.278999999999996</v>
      </c>
      <c r="S16" s="2">
        <f>Summary!T16</f>
        <v>0</v>
      </c>
      <c r="T16" s="18">
        <f>Summary!U16</f>
        <v>1.0233535322095886</v>
      </c>
      <c r="U16" s="21"/>
    </row>
    <row r="17" spans="1:21" x14ac:dyDescent="0.25">
      <c r="A17" s="9" t="str">
        <f>Summary!B17</f>
        <v>L-Ascorbic acid</v>
      </c>
      <c r="B17" s="15">
        <f>Summary!C17</f>
        <v>0.3</v>
      </c>
      <c r="C17" s="21">
        <f>Summary!D17</f>
        <v>0</v>
      </c>
      <c r="D17" s="21">
        <f>Summary!E17</f>
        <v>0</v>
      </c>
      <c r="E17" s="21">
        <f>Summary!F17</f>
        <v>3</v>
      </c>
      <c r="F17" s="21">
        <f>Summary!G17</f>
        <v>10</v>
      </c>
      <c r="G17" s="21">
        <f>Summary!H17</f>
        <v>16</v>
      </c>
      <c r="H17" s="21">
        <f>Summary!I17</f>
        <v>0</v>
      </c>
      <c r="I17" s="21" t="str">
        <f>Summary!J17</f>
        <v>1140-21</v>
      </c>
      <c r="J17" s="16">
        <f>Summary!K17</f>
        <v>42620</v>
      </c>
      <c r="K17" s="21">
        <f>Summary!L17</f>
        <v>12</v>
      </c>
      <c r="L17" s="22" t="str">
        <f>Summary!M17</f>
        <v>L-Ascorbic acid</v>
      </c>
      <c r="M17" s="21">
        <f>Summary!N17</f>
        <v>0.3</v>
      </c>
      <c r="N17" s="2">
        <f>Summary!O17</f>
        <v>0</v>
      </c>
      <c r="O17" s="2">
        <f>Summary!P17</f>
        <v>0</v>
      </c>
      <c r="P17" s="2">
        <f>Summary!Q17</f>
        <v>10.6</v>
      </c>
      <c r="Q17" s="2">
        <f>Summary!R17</f>
        <v>32.011000000000003</v>
      </c>
      <c r="R17" s="2">
        <f>Summary!S17</f>
        <v>95.721000000000004</v>
      </c>
      <c r="S17" s="2">
        <f>Summary!T17</f>
        <v>0</v>
      </c>
      <c r="T17" s="18">
        <f>Summary!U17</f>
        <v>1.0947855774187587</v>
      </c>
      <c r="U17" s="21"/>
    </row>
    <row r="18" spans="1:21" x14ac:dyDescent="0.25">
      <c r="A18" s="9" t="str">
        <f>Summary!B18</f>
        <v>L-Ascorbic acid</v>
      </c>
      <c r="B18" s="15">
        <f>Summary!C18</f>
        <v>1</v>
      </c>
      <c r="C18" s="21">
        <f>Summary!D18</f>
        <v>0</v>
      </c>
      <c r="D18" s="21">
        <f>Summary!E18</f>
        <v>0</v>
      </c>
      <c r="E18" s="21">
        <f>Summary!F18</f>
        <v>2</v>
      </c>
      <c r="F18" s="21">
        <f>Summary!G18</f>
        <v>15</v>
      </c>
      <c r="G18" s="21">
        <f>Summary!H18</f>
        <v>16</v>
      </c>
      <c r="H18" s="21">
        <f>Summary!I18</f>
        <v>0</v>
      </c>
      <c r="I18" s="21" t="str">
        <f>Summary!J18</f>
        <v>1140-21</v>
      </c>
      <c r="J18" s="16">
        <f>Summary!K18</f>
        <v>42620</v>
      </c>
      <c r="K18" s="21">
        <f>Summary!L18</f>
        <v>12</v>
      </c>
      <c r="L18" s="22" t="str">
        <f>Summary!M18</f>
        <v>L-Ascorbic acid</v>
      </c>
      <c r="M18" s="21">
        <f>Summary!N18</f>
        <v>1</v>
      </c>
      <c r="N18" s="2">
        <f>Summary!O18</f>
        <v>0</v>
      </c>
      <c r="O18" s="2">
        <f>Summary!P18</f>
        <v>0</v>
      </c>
      <c r="P18" s="2">
        <f>Summary!Q18</f>
        <v>25.466999999999999</v>
      </c>
      <c r="Q18" s="2">
        <f>Summary!R18</f>
        <v>48.603999999999999</v>
      </c>
      <c r="R18" s="2">
        <f>Summary!S18</f>
        <v>93.721000000000004</v>
      </c>
      <c r="S18" s="2">
        <f>Summary!T18</f>
        <v>0</v>
      </c>
      <c r="T18" s="18">
        <f>Summary!U18</f>
        <v>0.99341510149692158</v>
      </c>
      <c r="U18" s="21"/>
    </row>
    <row r="19" spans="1:21" x14ac:dyDescent="0.25">
      <c r="A19" s="9" t="str">
        <f>Summary!B19</f>
        <v>L-Ascorbic acid</v>
      </c>
      <c r="B19" s="21">
        <f>Summary!C19</f>
        <v>3</v>
      </c>
      <c r="C19" s="21">
        <f>Summary!D19</f>
        <v>0</v>
      </c>
      <c r="D19" s="21">
        <f>Summary!E19</f>
        <v>1</v>
      </c>
      <c r="E19" s="21">
        <f>Summary!F19</f>
        <v>3</v>
      </c>
      <c r="F19" s="21">
        <f>Summary!G19</f>
        <v>13</v>
      </c>
      <c r="G19" s="21">
        <f>Summary!H19</f>
        <v>16</v>
      </c>
      <c r="H19" s="21">
        <f>Summary!I19</f>
        <v>0</v>
      </c>
      <c r="I19" s="21" t="str">
        <f>Summary!J19</f>
        <v>1140-21</v>
      </c>
      <c r="J19" s="16">
        <f>Summary!K19</f>
        <v>42620</v>
      </c>
      <c r="K19" s="21">
        <f>Summary!L19</f>
        <v>12</v>
      </c>
      <c r="L19" s="22" t="str">
        <f>Summary!M19</f>
        <v>L-Ascorbic acid</v>
      </c>
      <c r="M19" s="21">
        <f>Summary!N19</f>
        <v>3</v>
      </c>
      <c r="N19" s="2">
        <f>Summary!O19</f>
        <v>0</v>
      </c>
      <c r="O19" s="2">
        <f>Summary!P19</f>
        <v>33.162999999999997</v>
      </c>
      <c r="P19" s="2">
        <f>Summary!Q19</f>
        <v>14.022</v>
      </c>
      <c r="Q19" s="2">
        <f>Summary!R19</f>
        <v>61.988</v>
      </c>
      <c r="R19" s="2">
        <f>Summary!S19</f>
        <v>91.837999999999994</v>
      </c>
      <c r="S19" s="2">
        <f>Summary!T19</f>
        <v>0</v>
      </c>
      <c r="T19" s="18">
        <f>Summary!U19</f>
        <v>1.2148310978397254</v>
      </c>
      <c r="U19" s="21"/>
    </row>
    <row r="20" spans="1:21" x14ac:dyDescent="0.25">
      <c r="A20" s="9" t="str">
        <f>Summary!B20</f>
        <v>Parathion</v>
      </c>
      <c r="B20" s="21">
        <f>Summary!C20</f>
        <v>10</v>
      </c>
      <c r="C20" s="21">
        <f>Summary!D20</f>
        <v>0</v>
      </c>
      <c r="D20" s="21">
        <f>Summary!E20</f>
        <v>1</v>
      </c>
      <c r="E20" s="21">
        <f>Summary!F20</f>
        <v>6</v>
      </c>
      <c r="F20" s="21">
        <f>Summary!G20</f>
        <v>12</v>
      </c>
      <c r="G20" s="21">
        <f>Summary!H20</f>
        <v>15</v>
      </c>
      <c r="H20" s="21">
        <f>Summary!I20</f>
        <v>0</v>
      </c>
      <c r="I20" s="21" t="str">
        <f>Summary!J20</f>
        <v>1140-21</v>
      </c>
      <c r="J20" s="16">
        <f>Summary!K20</f>
        <v>42620</v>
      </c>
      <c r="K20" s="21">
        <f>Summary!L20</f>
        <v>12</v>
      </c>
      <c r="L20" s="22" t="str">
        <f>Summary!M20</f>
        <v>Parathion</v>
      </c>
      <c r="M20" s="21">
        <f>Summary!N20</f>
        <v>10</v>
      </c>
      <c r="N20" s="2">
        <f>Summary!O20</f>
        <v>0</v>
      </c>
      <c r="O20" s="2">
        <f>Summary!P20</f>
        <v>14.451000000000001</v>
      </c>
      <c r="P20" s="2">
        <f>Summary!Q20</f>
        <v>30.233000000000001</v>
      </c>
      <c r="Q20" s="2">
        <f>Summary!R20</f>
        <v>84.983000000000004</v>
      </c>
      <c r="R20" s="2">
        <f>Summary!S20</f>
        <v>74.009</v>
      </c>
      <c r="S20" s="2">
        <f>Summary!T20</f>
        <v>0</v>
      </c>
      <c r="T20" s="18">
        <f>Summary!U20</f>
        <v>0.91468811703027897</v>
      </c>
      <c r="U20" s="21"/>
    </row>
    <row r="21" spans="1:21" x14ac:dyDescent="0.25">
      <c r="A21" s="9" t="str">
        <f>Summary!B21</f>
        <v>Parathion</v>
      </c>
      <c r="B21" s="15">
        <f>Summary!C21</f>
        <v>20</v>
      </c>
      <c r="C21" s="21">
        <f>Summary!D21</f>
        <v>0</v>
      </c>
      <c r="D21" s="21">
        <f>Summary!E21</f>
        <v>0</v>
      </c>
      <c r="E21" s="21">
        <f>Summary!F21</f>
        <v>5</v>
      </c>
      <c r="F21" s="21">
        <f>Summary!G21</f>
        <v>10</v>
      </c>
      <c r="G21" s="21">
        <f>Summary!H21</f>
        <v>16</v>
      </c>
      <c r="H21" s="21">
        <f>Summary!I21</f>
        <v>0</v>
      </c>
      <c r="I21" s="21" t="str">
        <f>Summary!J21</f>
        <v>1140-21</v>
      </c>
      <c r="J21" s="16">
        <f>Summary!K21</f>
        <v>42620</v>
      </c>
      <c r="K21" s="21">
        <f>Summary!L21</f>
        <v>12</v>
      </c>
      <c r="L21" s="22" t="str">
        <f>Summary!M21</f>
        <v>Parathion</v>
      </c>
      <c r="M21" s="21">
        <f>Summary!N21</f>
        <v>20</v>
      </c>
      <c r="N21" s="2">
        <f>Summary!O21</f>
        <v>0</v>
      </c>
      <c r="O21" s="2">
        <f>Summary!P21</f>
        <v>0</v>
      </c>
      <c r="P21" s="2">
        <f>Summary!Q21</f>
        <v>25.492999999999999</v>
      </c>
      <c r="Q21" s="2">
        <f>Summary!R21</f>
        <v>54.625999999999998</v>
      </c>
      <c r="R21" s="2">
        <f>Summary!S21</f>
        <v>89.245999999999995</v>
      </c>
      <c r="S21" s="2">
        <f>Summary!T21</f>
        <v>0</v>
      </c>
      <c r="T21" s="18">
        <f>Summary!U21</f>
        <v>0.83485230179650038</v>
      </c>
      <c r="U21" s="21"/>
    </row>
    <row r="22" spans="1:21" x14ac:dyDescent="0.25">
      <c r="A22" s="9" t="str">
        <f>Summary!B22</f>
        <v>Parathion</v>
      </c>
      <c r="B22" s="15">
        <f>Summary!C22</f>
        <v>0</v>
      </c>
      <c r="C22" s="21">
        <f>Summary!D22</f>
        <v>0</v>
      </c>
      <c r="D22" s="21">
        <f>Summary!E22</f>
        <v>0</v>
      </c>
      <c r="E22" s="21">
        <f>Summary!F22</f>
        <v>5</v>
      </c>
      <c r="F22" s="21">
        <f>Summary!G22</f>
        <v>14</v>
      </c>
      <c r="G22" s="21">
        <f>Summary!H22</f>
        <v>16</v>
      </c>
      <c r="H22" s="21">
        <f>Summary!I22</f>
        <v>0</v>
      </c>
      <c r="I22" s="21" t="str">
        <f>Summary!J22</f>
        <v>1140-21</v>
      </c>
      <c r="J22" s="16">
        <f>Summary!K22</f>
        <v>42620</v>
      </c>
      <c r="K22" s="21">
        <f>Summary!L22</f>
        <v>12</v>
      </c>
      <c r="L22" s="22" t="str">
        <f>Summary!M22</f>
        <v>Parathion</v>
      </c>
      <c r="M22" s="21">
        <f>Summary!N22</f>
        <v>0</v>
      </c>
      <c r="N22" s="2">
        <f>Summary!O22</f>
        <v>0</v>
      </c>
      <c r="O22" s="2">
        <f>Summary!P22</f>
        <v>0</v>
      </c>
      <c r="P22" s="2">
        <f>Summary!Q22</f>
        <v>16.72</v>
      </c>
      <c r="Q22" s="2">
        <f>Summary!R22</f>
        <v>55.529000000000003</v>
      </c>
      <c r="R22" s="2">
        <f>Summary!S22</f>
        <v>133.17099999999999</v>
      </c>
      <c r="S22" s="2">
        <f>Summary!T22</f>
        <v>0</v>
      </c>
      <c r="T22" s="18">
        <f>Summary!U22</f>
        <v>1.0042116115979809</v>
      </c>
      <c r="U22" s="21"/>
    </row>
    <row r="23" spans="1:21" x14ac:dyDescent="0.25">
      <c r="A23" s="9" t="str">
        <f>Summary!B23</f>
        <v>Parathion</v>
      </c>
      <c r="B23" s="15">
        <f>Summary!C23</f>
        <v>0.03</v>
      </c>
      <c r="C23" s="21">
        <f>Summary!D23</f>
        <v>0</v>
      </c>
      <c r="D23" s="21">
        <f>Summary!E23</f>
        <v>1</v>
      </c>
      <c r="E23" s="21">
        <f>Summary!F23</f>
        <v>6</v>
      </c>
      <c r="F23" s="21">
        <f>Summary!G23</f>
        <v>13</v>
      </c>
      <c r="G23" s="21">
        <f>Summary!H23</f>
        <v>14</v>
      </c>
      <c r="H23" s="21">
        <f>Summary!I23</f>
        <v>0</v>
      </c>
      <c r="I23" s="21" t="str">
        <f>Summary!J23</f>
        <v>1140-21</v>
      </c>
      <c r="J23" s="16">
        <f>Summary!K23</f>
        <v>42620</v>
      </c>
      <c r="K23" s="21">
        <f>Summary!L23</f>
        <v>12</v>
      </c>
      <c r="L23" s="22" t="str">
        <f>Summary!M23</f>
        <v>Parathion</v>
      </c>
      <c r="M23" s="21">
        <f>Summary!N23</f>
        <v>0.03</v>
      </c>
      <c r="N23" s="2">
        <f>Summary!O23</f>
        <v>0</v>
      </c>
      <c r="O23" s="2">
        <f>Summary!P23</f>
        <v>8.8569999999999993</v>
      </c>
      <c r="P23" s="2">
        <f>Summary!Q23</f>
        <v>31.878</v>
      </c>
      <c r="Q23" s="2">
        <f>Summary!R23</f>
        <v>43.777000000000001</v>
      </c>
      <c r="R23" s="2">
        <f>Summary!S23</f>
        <v>115.795</v>
      </c>
      <c r="S23" s="2">
        <f>Summary!T23</f>
        <v>0</v>
      </c>
      <c r="T23" s="18">
        <f>Summary!U23</f>
        <v>0.94748616393187501</v>
      </c>
      <c r="U23" s="21"/>
    </row>
    <row r="24" spans="1:21" x14ac:dyDescent="0.25">
      <c r="A24" s="9" t="str">
        <f>Summary!B24</f>
        <v>Parathion</v>
      </c>
      <c r="B24" s="15">
        <f>Summary!C24</f>
        <v>0.1</v>
      </c>
      <c r="C24" s="21">
        <f>Summary!D24</f>
        <v>0</v>
      </c>
      <c r="D24" s="21">
        <f>Summary!E24</f>
        <v>0</v>
      </c>
      <c r="E24" s="21">
        <f>Summary!F24</f>
        <v>7</v>
      </c>
      <c r="F24" s="21">
        <f>Summary!G24</f>
        <v>13</v>
      </c>
      <c r="G24" s="21">
        <f>Summary!H24</f>
        <v>16</v>
      </c>
      <c r="H24" s="21">
        <f>Summary!I24</f>
        <v>0</v>
      </c>
      <c r="I24" s="21" t="str">
        <f>Summary!J24</f>
        <v>1140-21</v>
      </c>
      <c r="J24" s="16">
        <f>Summary!K24</f>
        <v>42620</v>
      </c>
      <c r="K24" s="21">
        <f>Summary!L24</f>
        <v>12</v>
      </c>
      <c r="L24" s="22" t="str">
        <f>Summary!M24</f>
        <v>Parathion</v>
      </c>
      <c r="M24" s="21">
        <f>Summary!N24</f>
        <v>0.1</v>
      </c>
      <c r="N24" s="2">
        <f>Summary!O24</f>
        <v>0</v>
      </c>
      <c r="O24" s="2">
        <f>Summary!P24</f>
        <v>0</v>
      </c>
      <c r="P24" s="2">
        <f>Summary!Q24</f>
        <v>20.8</v>
      </c>
      <c r="Q24" s="2">
        <f>Summary!R24</f>
        <v>32.682000000000002</v>
      </c>
      <c r="R24" s="2">
        <f>Summary!S24</f>
        <v>74.207999999999998</v>
      </c>
      <c r="S24" s="2">
        <f>Summary!T24</f>
        <v>0</v>
      </c>
      <c r="T24" s="18">
        <f>Summary!U24</f>
        <v>0.97450661894155299</v>
      </c>
      <c r="U24" s="21"/>
    </row>
    <row r="25" spans="1:21" x14ac:dyDescent="0.25">
      <c r="A25" s="9" t="str">
        <f>Summary!B25</f>
        <v>Parathion</v>
      </c>
      <c r="B25" s="15">
        <f>Summary!C25</f>
        <v>0.3</v>
      </c>
      <c r="C25" s="21">
        <f>Summary!D25</f>
        <v>0</v>
      </c>
      <c r="D25" s="21">
        <f>Summary!E25</f>
        <v>1</v>
      </c>
      <c r="E25" s="21">
        <f>Summary!F25</f>
        <v>2</v>
      </c>
      <c r="F25" s="21">
        <f>Summary!G25</f>
        <v>13</v>
      </c>
      <c r="G25" s="21">
        <f>Summary!H25</f>
        <v>16</v>
      </c>
      <c r="H25" s="21">
        <f>Summary!I25</f>
        <v>0</v>
      </c>
      <c r="I25" s="21" t="str">
        <f>Summary!J25</f>
        <v>1140-21</v>
      </c>
      <c r="J25" s="16">
        <f>Summary!K25</f>
        <v>42620</v>
      </c>
      <c r="K25" s="21">
        <f>Summary!L25</f>
        <v>12</v>
      </c>
      <c r="L25" s="22" t="str">
        <f>Summary!M25</f>
        <v>Parathion</v>
      </c>
      <c r="M25" s="21">
        <f>Summary!N25</f>
        <v>0.3</v>
      </c>
      <c r="N25" s="2">
        <f>Summary!O25</f>
        <v>0</v>
      </c>
      <c r="O25" s="2">
        <f>Summary!P25</f>
        <v>8.923</v>
      </c>
      <c r="P25" s="2">
        <f>Summary!Q25</f>
        <v>85.066999999999993</v>
      </c>
      <c r="Q25" s="2">
        <f>Summary!R25</f>
        <v>30.780999999999999</v>
      </c>
      <c r="R25" s="2">
        <f>Summary!S25</f>
        <v>83.320999999999998</v>
      </c>
      <c r="S25" s="2">
        <f>Summary!T25</f>
        <v>0</v>
      </c>
      <c r="T25" s="18">
        <f>Summary!U25</f>
        <v>1.0440128001867506</v>
      </c>
      <c r="U25" s="21"/>
    </row>
    <row r="26" spans="1:21" x14ac:dyDescent="0.25">
      <c r="A26" s="9" t="str">
        <f>Summary!B26</f>
        <v>Parathion</v>
      </c>
      <c r="B26" s="15">
        <f>Summary!C26</f>
        <v>1</v>
      </c>
      <c r="C26" s="21">
        <f>Summary!D26</f>
        <v>0</v>
      </c>
      <c r="D26" s="21">
        <f>Summary!E26</f>
        <v>1</v>
      </c>
      <c r="E26" s="21">
        <f>Summary!F26</f>
        <v>5</v>
      </c>
      <c r="F26" s="21">
        <f>Summary!G26</f>
        <v>14</v>
      </c>
      <c r="G26" s="21">
        <f>Summary!H26</f>
        <v>16</v>
      </c>
      <c r="H26" s="21">
        <f>Summary!I26</f>
        <v>0</v>
      </c>
      <c r="I26" s="21" t="str">
        <f>Summary!J26</f>
        <v>1140-21</v>
      </c>
      <c r="J26" s="16">
        <f>Summary!K26</f>
        <v>42620</v>
      </c>
      <c r="K26" s="21">
        <f>Summary!L26</f>
        <v>12</v>
      </c>
      <c r="L26" s="22" t="str">
        <f>Summary!M26</f>
        <v>Parathion</v>
      </c>
      <c r="M26" s="21">
        <f>Summary!N26</f>
        <v>1</v>
      </c>
      <c r="N26" s="2">
        <f>Summary!O26</f>
        <v>0</v>
      </c>
      <c r="O26" s="2">
        <f>Summary!P26</f>
        <v>15.849</v>
      </c>
      <c r="P26" s="2">
        <f>Summary!Q26</f>
        <v>52.68</v>
      </c>
      <c r="Q26" s="2">
        <f>Summary!R26</f>
        <v>29.704999999999998</v>
      </c>
      <c r="R26" s="2">
        <f>Summary!S26</f>
        <v>113.625</v>
      </c>
      <c r="S26" s="2">
        <f>Summary!T26</f>
        <v>0</v>
      </c>
      <c r="T26" s="18">
        <f>Summary!U26</f>
        <v>0.96528581572010785</v>
      </c>
      <c r="U26" s="21"/>
    </row>
    <row r="27" spans="1:21" x14ac:dyDescent="0.25">
      <c r="A27" s="9" t="str">
        <f>Summary!B27</f>
        <v>Parathion</v>
      </c>
      <c r="B27" s="21">
        <f>Summary!C27</f>
        <v>3</v>
      </c>
      <c r="C27" s="21">
        <f>Summary!D27</f>
        <v>0</v>
      </c>
      <c r="D27" s="21">
        <f>Summary!E27</f>
        <v>0</v>
      </c>
      <c r="E27" s="21">
        <f>Summary!F27</f>
        <v>2</v>
      </c>
      <c r="F27" s="21">
        <f>Summary!G27</f>
        <v>14</v>
      </c>
      <c r="G27" s="21">
        <f>Summary!H27</f>
        <v>16</v>
      </c>
      <c r="H27" s="21">
        <f>Summary!I27</f>
        <v>0</v>
      </c>
      <c r="I27" s="21" t="str">
        <f>Summary!J27</f>
        <v>1140-21</v>
      </c>
      <c r="J27" s="16">
        <f>Summary!K27</f>
        <v>42620</v>
      </c>
      <c r="K27" s="21">
        <f>Summary!L27</f>
        <v>12</v>
      </c>
      <c r="L27" s="22" t="str">
        <f>Summary!M27</f>
        <v>Parathion</v>
      </c>
      <c r="M27" s="21">
        <f>Summary!N27</f>
        <v>3</v>
      </c>
      <c r="N27" s="2">
        <f>Summary!O27</f>
        <v>0</v>
      </c>
      <c r="O27" s="2">
        <f>Summary!P27</f>
        <v>0</v>
      </c>
      <c r="P27" s="2">
        <f>Summary!Q27</f>
        <v>6.9</v>
      </c>
      <c r="Q27" s="2">
        <f>Summary!R27</f>
        <v>23.422000000000001</v>
      </c>
      <c r="R27" s="2">
        <f>Summary!S27</f>
        <v>89.846000000000004</v>
      </c>
      <c r="S27" s="2">
        <f>Summary!T27</f>
        <v>0</v>
      </c>
      <c r="T27" s="18">
        <f>Summary!U27</f>
        <v>0.82493118440633784</v>
      </c>
      <c r="U27" s="21"/>
    </row>
    <row r="28" spans="1:21" x14ac:dyDescent="0.25">
      <c r="A28" s="9" t="str">
        <f>Summary!B28</f>
        <v>Permethrin</v>
      </c>
      <c r="B28" s="21">
        <f>Summary!C28</f>
        <v>10</v>
      </c>
      <c r="C28" s="21">
        <f>Summary!D28</f>
        <v>0</v>
      </c>
      <c r="D28" s="21">
        <f>Summary!E28</f>
        <v>0</v>
      </c>
      <c r="E28" s="21">
        <f>Summary!F28</f>
        <v>1</v>
      </c>
      <c r="F28" s="21">
        <f>Summary!G28</f>
        <v>7</v>
      </c>
      <c r="G28" s="21">
        <f>Summary!H28</f>
        <v>14</v>
      </c>
      <c r="H28" s="21">
        <f>Summary!I28</f>
        <v>0</v>
      </c>
      <c r="I28" s="21" t="str">
        <f>Summary!J28</f>
        <v>1140-21</v>
      </c>
      <c r="J28" s="16">
        <f>Summary!K28</f>
        <v>42620</v>
      </c>
      <c r="K28" s="21">
        <f>Summary!L28</f>
        <v>12</v>
      </c>
      <c r="L28" s="22" t="str">
        <f>Summary!M28</f>
        <v>Permethrin</v>
      </c>
      <c r="M28" s="21">
        <f>Summary!N28</f>
        <v>10</v>
      </c>
      <c r="N28" s="2">
        <f>Summary!O28</f>
        <v>0</v>
      </c>
      <c r="O28" s="2">
        <f>Summary!P28</f>
        <v>0</v>
      </c>
      <c r="P28" s="2">
        <f>Summary!Q28</f>
        <v>13.667</v>
      </c>
      <c r="Q28" s="2">
        <f>Summary!R28</f>
        <v>23.079000000000001</v>
      </c>
      <c r="R28" s="2">
        <f>Summary!S28</f>
        <v>132.22399999999999</v>
      </c>
      <c r="S28" s="2">
        <f>Summary!T28</f>
        <v>0</v>
      </c>
      <c r="T28" s="18">
        <f>Summary!U28</f>
        <v>0.80094542412776848</v>
      </c>
      <c r="U28" s="21"/>
    </row>
    <row r="29" spans="1:21" x14ac:dyDescent="0.25">
      <c r="A29" s="9" t="str">
        <f>Summary!B29</f>
        <v>Permethrin</v>
      </c>
      <c r="B29" s="15">
        <f>Summary!C29</f>
        <v>20</v>
      </c>
      <c r="C29" s="21">
        <f>Summary!D29</f>
        <v>0</v>
      </c>
      <c r="D29" s="21">
        <f>Summary!E29</f>
        <v>0</v>
      </c>
      <c r="E29" s="21">
        <f>Summary!F29</f>
        <v>0</v>
      </c>
      <c r="F29" s="21">
        <f>Summary!G29</f>
        <v>0</v>
      </c>
      <c r="G29" s="21">
        <f>Summary!H29</f>
        <v>0</v>
      </c>
      <c r="H29" s="21">
        <f>Summary!I29</f>
        <v>0</v>
      </c>
      <c r="I29" s="21" t="str">
        <f>Summary!J29</f>
        <v>1140-21</v>
      </c>
      <c r="J29" s="16">
        <f>Summary!K29</f>
        <v>42620</v>
      </c>
      <c r="K29" s="21">
        <f>Summary!L29</f>
        <v>12</v>
      </c>
      <c r="L29" s="22" t="str">
        <f>Summary!M29</f>
        <v>Permethrin</v>
      </c>
      <c r="M29" s="21">
        <f>Summary!N29</f>
        <v>20</v>
      </c>
      <c r="N29" s="2">
        <f>Summary!O29</f>
        <v>0</v>
      </c>
      <c r="O29" s="2">
        <f>Summary!P29</f>
        <v>0</v>
      </c>
      <c r="P29" s="2">
        <f>Summary!Q29</f>
        <v>0</v>
      </c>
      <c r="Q29" s="2">
        <f>Summary!R29</f>
        <v>0</v>
      </c>
      <c r="R29" s="2">
        <f>Summary!S29</f>
        <v>0</v>
      </c>
      <c r="S29" s="2">
        <f>Summary!T29</f>
        <v>0</v>
      </c>
      <c r="T29" s="18">
        <f>Summary!U29</f>
        <v>1.6826993220569769E-2</v>
      </c>
      <c r="U29" s="21"/>
    </row>
    <row r="30" spans="1:21" x14ac:dyDescent="0.25">
      <c r="A30" s="9" t="str">
        <f>Summary!B30</f>
        <v>Permethrin</v>
      </c>
      <c r="B30" s="15">
        <f>Summary!C30</f>
        <v>0</v>
      </c>
      <c r="C30" s="21">
        <f>Summary!D30</f>
        <v>0</v>
      </c>
      <c r="D30" s="21">
        <f>Summary!E30</f>
        <v>0</v>
      </c>
      <c r="E30" s="21">
        <f>Summary!F30</f>
        <v>5</v>
      </c>
      <c r="F30" s="21">
        <f>Summary!G30</f>
        <v>10</v>
      </c>
      <c r="G30" s="21">
        <f>Summary!H30</f>
        <v>16</v>
      </c>
      <c r="H30" s="21">
        <f>Summary!I30</f>
        <v>0</v>
      </c>
      <c r="I30" s="21" t="str">
        <f>Summary!J30</f>
        <v>1140-21</v>
      </c>
      <c r="J30" s="16">
        <f>Summary!K30</f>
        <v>42620</v>
      </c>
      <c r="K30" s="21">
        <f>Summary!L30</f>
        <v>12</v>
      </c>
      <c r="L30" s="22" t="str">
        <f>Summary!M30</f>
        <v>Permethrin</v>
      </c>
      <c r="M30" s="21">
        <f>Summary!N30</f>
        <v>0</v>
      </c>
      <c r="N30" s="2">
        <f>Summary!O30</f>
        <v>0</v>
      </c>
      <c r="O30" s="2">
        <f>Summary!P30</f>
        <v>0</v>
      </c>
      <c r="P30" s="2">
        <f>Summary!Q30</f>
        <v>63.48</v>
      </c>
      <c r="Q30" s="2">
        <f>Summary!R30</f>
        <v>25.338999999999999</v>
      </c>
      <c r="R30" s="2">
        <f>Summary!S30</f>
        <v>72.478999999999999</v>
      </c>
      <c r="S30" s="2">
        <f>Summary!T30</f>
        <v>0</v>
      </c>
      <c r="T30" s="18">
        <f>Summary!U30</f>
        <v>0.9959829201155519</v>
      </c>
      <c r="U30" s="21"/>
    </row>
    <row r="31" spans="1:21" x14ac:dyDescent="0.25">
      <c r="A31" s="9" t="str">
        <f>Summary!B31</f>
        <v>Permethrin</v>
      </c>
      <c r="B31" s="15">
        <f>Summary!C31</f>
        <v>0.03</v>
      </c>
      <c r="C31" s="21">
        <f>Summary!D31</f>
        <v>0</v>
      </c>
      <c r="D31" s="21">
        <f>Summary!E31</f>
        <v>0</v>
      </c>
      <c r="E31" s="21">
        <f>Summary!F31</f>
        <v>2</v>
      </c>
      <c r="F31" s="21">
        <f>Summary!G31</f>
        <v>10</v>
      </c>
      <c r="G31" s="21">
        <f>Summary!H31</f>
        <v>16</v>
      </c>
      <c r="H31" s="21">
        <f>Summary!I31</f>
        <v>0</v>
      </c>
      <c r="I31" s="21" t="str">
        <f>Summary!J31</f>
        <v>1140-21</v>
      </c>
      <c r="J31" s="16">
        <f>Summary!K31</f>
        <v>42620</v>
      </c>
      <c r="K31" s="21">
        <f>Summary!L31</f>
        <v>12</v>
      </c>
      <c r="L31" s="22" t="str">
        <f>Summary!M31</f>
        <v>Permethrin</v>
      </c>
      <c r="M31" s="21">
        <f>Summary!N31</f>
        <v>0.03</v>
      </c>
      <c r="N31" s="2">
        <f>Summary!O31</f>
        <v>0</v>
      </c>
      <c r="O31" s="2">
        <f>Summary!P31</f>
        <v>0</v>
      </c>
      <c r="P31" s="2">
        <f>Summary!Q31</f>
        <v>57.732999999999997</v>
      </c>
      <c r="Q31" s="2">
        <f>Summary!R31</f>
        <v>61.045999999999999</v>
      </c>
      <c r="R31" s="2">
        <f>Summary!S31</f>
        <v>126.688</v>
      </c>
      <c r="S31" s="2">
        <f>Summary!T31</f>
        <v>0</v>
      </c>
      <c r="T31" s="18">
        <f>Summary!U31</f>
        <v>0.91830640690198528</v>
      </c>
      <c r="U31" s="21"/>
    </row>
    <row r="32" spans="1:21" x14ac:dyDescent="0.25">
      <c r="A32" s="9" t="str">
        <f>Summary!B32</f>
        <v>Permethrin</v>
      </c>
      <c r="B32" s="15">
        <f>Summary!C32</f>
        <v>0.1</v>
      </c>
      <c r="C32" s="21">
        <f>Summary!D32</f>
        <v>0</v>
      </c>
      <c r="D32" s="21">
        <f>Summary!E32</f>
        <v>0</v>
      </c>
      <c r="E32" s="21">
        <f>Summary!F32</f>
        <v>1</v>
      </c>
      <c r="F32" s="21">
        <f>Summary!G32</f>
        <v>12</v>
      </c>
      <c r="G32" s="21">
        <f>Summary!H32</f>
        <v>16</v>
      </c>
      <c r="H32" s="21">
        <f>Summary!I32</f>
        <v>0</v>
      </c>
      <c r="I32" s="21" t="str">
        <f>Summary!J32</f>
        <v>1140-21</v>
      </c>
      <c r="J32" s="16">
        <f>Summary!K32</f>
        <v>42620</v>
      </c>
      <c r="K32" s="21">
        <f>Summary!L32</f>
        <v>12</v>
      </c>
      <c r="L32" s="22" t="str">
        <f>Summary!M32</f>
        <v>Permethrin</v>
      </c>
      <c r="M32" s="21">
        <f>Summary!N32</f>
        <v>0.1</v>
      </c>
      <c r="N32" s="2">
        <f>Summary!O32</f>
        <v>0</v>
      </c>
      <c r="O32" s="2">
        <f>Summary!P32</f>
        <v>0</v>
      </c>
      <c r="P32" s="2">
        <f>Summary!Q32</f>
        <v>9.4670000000000005</v>
      </c>
      <c r="Q32" s="2">
        <f>Summary!R32</f>
        <v>33.43</v>
      </c>
      <c r="R32" s="2">
        <f>Summary!S32</f>
        <v>81.146000000000001</v>
      </c>
      <c r="S32" s="2">
        <f>Summary!T32</f>
        <v>0</v>
      </c>
      <c r="T32" s="18">
        <f>Summary!U32</f>
        <v>0.96032525702502658</v>
      </c>
      <c r="U32" s="21"/>
    </row>
    <row r="33" spans="1:21" x14ac:dyDescent="0.25">
      <c r="A33" s="9" t="str">
        <f>Summary!B33</f>
        <v>Permethrin</v>
      </c>
      <c r="B33" s="15">
        <f>Summary!C33</f>
        <v>0.3</v>
      </c>
      <c r="C33" s="21">
        <f>Summary!D33</f>
        <v>0</v>
      </c>
      <c r="D33" s="21">
        <f>Summary!E33</f>
        <v>0</v>
      </c>
      <c r="E33" s="21">
        <f>Summary!F33</f>
        <v>8</v>
      </c>
      <c r="F33" s="21">
        <f>Summary!G33</f>
        <v>12</v>
      </c>
      <c r="G33" s="21">
        <f>Summary!H33</f>
        <v>15</v>
      </c>
      <c r="H33" s="21">
        <f>Summary!I33</f>
        <v>0</v>
      </c>
      <c r="I33" s="21" t="str">
        <f>Summary!J33</f>
        <v>1140-21</v>
      </c>
      <c r="J33" s="16">
        <f>Summary!K33</f>
        <v>42620</v>
      </c>
      <c r="K33" s="21">
        <f>Summary!L33</f>
        <v>12</v>
      </c>
      <c r="L33" s="22" t="str">
        <f>Summary!M33</f>
        <v>Permethrin</v>
      </c>
      <c r="M33" s="21">
        <f>Summary!N33</f>
        <v>0.3</v>
      </c>
      <c r="N33" s="2">
        <f>Summary!O33</f>
        <v>0</v>
      </c>
      <c r="O33" s="2">
        <f>Summary!P33</f>
        <v>0</v>
      </c>
      <c r="P33" s="2">
        <f>Summary!Q33</f>
        <v>29.942</v>
      </c>
      <c r="Q33" s="2">
        <f>Summary!R33</f>
        <v>41.387</v>
      </c>
      <c r="R33" s="2">
        <f>Summary!S33</f>
        <v>94.373000000000005</v>
      </c>
      <c r="S33" s="2">
        <f>Summary!T33</f>
        <v>0</v>
      </c>
      <c r="T33" s="18">
        <f>Summary!U33</f>
        <v>0.9860034432113296</v>
      </c>
      <c r="U33" s="21"/>
    </row>
    <row r="34" spans="1:21" x14ac:dyDescent="0.25">
      <c r="A34" s="9" t="str">
        <f>Summary!B34</f>
        <v>Permethrin</v>
      </c>
      <c r="B34" s="15">
        <f>Summary!C34</f>
        <v>1</v>
      </c>
      <c r="C34" s="21">
        <f>Summary!D34</f>
        <v>0</v>
      </c>
      <c r="D34" s="21">
        <f>Summary!E34</f>
        <v>1</v>
      </c>
      <c r="E34" s="21">
        <f>Summary!F34</f>
        <v>5</v>
      </c>
      <c r="F34" s="21">
        <f>Summary!G34</f>
        <v>14</v>
      </c>
      <c r="G34" s="21">
        <f>Summary!H34</f>
        <v>16</v>
      </c>
      <c r="H34" s="21">
        <f>Summary!I34</f>
        <v>0</v>
      </c>
      <c r="I34" s="21" t="str">
        <f>Summary!J34</f>
        <v>1140-21</v>
      </c>
      <c r="J34" s="16">
        <f>Summary!K34</f>
        <v>42620</v>
      </c>
      <c r="K34" s="21">
        <f>Summary!L34</f>
        <v>12</v>
      </c>
      <c r="L34" s="22" t="str">
        <f>Summary!M34</f>
        <v>Permethrin</v>
      </c>
      <c r="M34" s="21">
        <f>Summary!N34</f>
        <v>1</v>
      </c>
      <c r="N34" s="2">
        <f>Summary!O34</f>
        <v>0</v>
      </c>
      <c r="O34" s="2">
        <f>Summary!P34</f>
        <v>5.2610000000000001</v>
      </c>
      <c r="P34" s="2">
        <f>Summary!Q34</f>
        <v>73.28</v>
      </c>
      <c r="Q34" s="2">
        <f>Summary!R34</f>
        <v>49.835000000000001</v>
      </c>
      <c r="R34" s="2">
        <f>Summary!S34</f>
        <v>114.9</v>
      </c>
      <c r="S34" s="2">
        <f>Summary!T34</f>
        <v>0</v>
      </c>
      <c r="T34" s="18">
        <f>Summary!U34</f>
        <v>0.87010144828860725</v>
      </c>
      <c r="U34" s="21"/>
    </row>
    <row r="35" spans="1:21" x14ac:dyDescent="0.25">
      <c r="A35" s="9" t="str">
        <f>Summary!B35</f>
        <v>Permethrin</v>
      </c>
      <c r="B35" s="21">
        <f>Summary!C35</f>
        <v>3</v>
      </c>
      <c r="C35" s="21">
        <f>Summary!D35</f>
        <v>0</v>
      </c>
      <c r="D35" s="21">
        <f>Summary!E35</f>
        <v>0</v>
      </c>
      <c r="E35" s="21">
        <f>Summary!F35</f>
        <v>1</v>
      </c>
      <c r="F35" s="21">
        <f>Summary!G35</f>
        <v>12</v>
      </c>
      <c r="G35" s="21">
        <f>Summary!H35</f>
        <v>16</v>
      </c>
      <c r="H35" s="21">
        <f>Summary!I35</f>
        <v>0</v>
      </c>
      <c r="I35" s="21" t="str">
        <f>Summary!J35</f>
        <v>1140-21</v>
      </c>
      <c r="J35" s="16">
        <f>Summary!K35</f>
        <v>42620</v>
      </c>
      <c r="K35" s="21">
        <f>Summary!L35</f>
        <v>12</v>
      </c>
      <c r="L35" s="22" t="str">
        <f>Summary!M35</f>
        <v>Permethrin</v>
      </c>
      <c r="M35" s="21">
        <f>Summary!N35</f>
        <v>3</v>
      </c>
      <c r="N35" s="2">
        <f>Summary!O35</f>
        <v>0</v>
      </c>
      <c r="O35" s="2">
        <f>Summary!P35</f>
        <v>0</v>
      </c>
      <c r="P35" s="2">
        <f>Summary!Q35</f>
        <v>27.867000000000001</v>
      </c>
      <c r="Q35" s="2">
        <f>Summary!R35</f>
        <v>57.424999999999997</v>
      </c>
      <c r="R35" s="2">
        <f>Summary!S35</f>
        <v>99.674999999999997</v>
      </c>
      <c r="S35" s="2">
        <f>Summary!T35</f>
        <v>0</v>
      </c>
      <c r="T35" s="18">
        <f>Summary!U35</f>
        <v>0.68148349884739967</v>
      </c>
      <c r="U35" s="21"/>
    </row>
    <row r="36" spans="1:21" x14ac:dyDescent="0.25">
      <c r="A36" s="9" t="str">
        <f>Summary!B36</f>
        <v>Rotenone</v>
      </c>
      <c r="B36" s="21">
        <f>Summary!C36</f>
        <v>10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0</v>
      </c>
      <c r="G36" s="21">
        <f>Summary!H36</f>
        <v>0</v>
      </c>
      <c r="H36" s="21">
        <f>Summary!I36</f>
        <v>0</v>
      </c>
      <c r="I36" s="21" t="str">
        <f>Summary!J36</f>
        <v>1140-21</v>
      </c>
      <c r="J36" s="16">
        <f>Summary!K36</f>
        <v>42620</v>
      </c>
      <c r="K36" s="21">
        <f>Summary!L36</f>
        <v>12</v>
      </c>
      <c r="L36" s="22" t="str">
        <f>Summary!M36</f>
        <v>Rotenone</v>
      </c>
      <c r="M36" s="21">
        <f>Summary!N36</f>
        <v>10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0</v>
      </c>
      <c r="R36" s="2">
        <f>Summary!S36</f>
        <v>0</v>
      </c>
      <c r="S36" s="2">
        <f>Summary!T36</f>
        <v>0</v>
      </c>
      <c r="T36" s="18">
        <f>Summary!U36</f>
        <v>-3.5988367003530934E-3</v>
      </c>
      <c r="U36" s="21"/>
    </row>
    <row r="37" spans="1:21" x14ac:dyDescent="0.25">
      <c r="A37" s="9" t="str">
        <f>Summary!B37</f>
        <v>Rotenone</v>
      </c>
      <c r="B37" s="15">
        <f>Summary!C37</f>
        <v>20</v>
      </c>
      <c r="C37" s="21">
        <f>Summary!D37</f>
        <v>0</v>
      </c>
      <c r="D37" s="21">
        <f>Summary!E37</f>
        <v>0</v>
      </c>
      <c r="E37" s="21">
        <f>Summary!F37</f>
        <v>0</v>
      </c>
      <c r="F37" s="21">
        <f>Summary!G37</f>
        <v>0</v>
      </c>
      <c r="G37" s="21">
        <f>Summary!H37</f>
        <v>0</v>
      </c>
      <c r="H37" s="21">
        <f>Summary!I37</f>
        <v>0</v>
      </c>
      <c r="I37" s="21" t="str">
        <f>Summary!J37</f>
        <v>1140-21</v>
      </c>
      <c r="J37" s="16">
        <f>Summary!K37</f>
        <v>42620</v>
      </c>
      <c r="K37" s="21">
        <f>Summary!L37</f>
        <v>12</v>
      </c>
      <c r="L37" s="22" t="str">
        <f>Summary!M37</f>
        <v>Rotenone</v>
      </c>
      <c r="M37" s="21">
        <f>Summary!N37</f>
        <v>20</v>
      </c>
      <c r="N37" s="2">
        <f>Summary!O37</f>
        <v>0</v>
      </c>
      <c r="O37" s="2">
        <f>Summary!P37</f>
        <v>0</v>
      </c>
      <c r="P37" s="2">
        <f>Summary!Q37</f>
        <v>0</v>
      </c>
      <c r="Q37" s="2">
        <f>Summary!R37</f>
        <v>0</v>
      </c>
      <c r="R37" s="2">
        <f>Summary!S37</f>
        <v>0</v>
      </c>
      <c r="S37" s="2">
        <f>Summary!T37</f>
        <v>0</v>
      </c>
      <c r="T37" s="18">
        <f>Summary!U37</f>
        <v>3.6377430430595777E-3</v>
      </c>
      <c r="U37" s="21"/>
    </row>
    <row r="38" spans="1:21" x14ac:dyDescent="0.25">
      <c r="A38" s="9" t="str">
        <f>Summary!B38</f>
        <v>Rotenone</v>
      </c>
      <c r="B38" s="15">
        <f>Summary!C38</f>
        <v>0</v>
      </c>
      <c r="C38" s="21">
        <f>Summary!D38</f>
        <v>0</v>
      </c>
      <c r="D38" s="21">
        <f>Summary!E38</f>
        <v>0</v>
      </c>
      <c r="E38" s="21">
        <f>Summary!F38</f>
        <v>3</v>
      </c>
      <c r="F38" s="21">
        <f>Summary!G38</f>
        <v>12</v>
      </c>
      <c r="G38" s="21">
        <f>Summary!H38</f>
        <v>16</v>
      </c>
      <c r="H38" s="21">
        <f>Summary!I38</f>
        <v>0</v>
      </c>
      <c r="I38" s="21" t="str">
        <f>Summary!J38</f>
        <v>1140-21</v>
      </c>
      <c r="J38" s="16">
        <f>Summary!K38</f>
        <v>42620</v>
      </c>
      <c r="K38" s="21">
        <f>Summary!L38</f>
        <v>12</v>
      </c>
      <c r="L38" s="22" t="str">
        <f>Summary!M38</f>
        <v>Rotenone</v>
      </c>
      <c r="M38" s="21">
        <f>Summary!N38</f>
        <v>0</v>
      </c>
      <c r="N38" s="2">
        <f>Summary!O38</f>
        <v>0</v>
      </c>
      <c r="O38" s="2">
        <f>Summary!P38</f>
        <v>0</v>
      </c>
      <c r="P38" s="2">
        <f>Summary!Q38</f>
        <v>65.933000000000007</v>
      </c>
      <c r="Q38" s="2">
        <f>Summary!R38</f>
        <v>39.061999999999998</v>
      </c>
      <c r="R38" s="2">
        <f>Summary!S38</f>
        <v>78.813000000000002</v>
      </c>
      <c r="S38" s="2">
        <f>Summary!T38</f>
        <v>0</v>
      </c>
      <c r="T38" s="18">
        <f>Summary!U38</f>
        <v>0.98798766668936211</v>
      </c>
      <c r="U38" s="21"/>
    </row>
    <row r="39" spans="1:21" x14ac:dyDescent="0.25">
      <c r="A39" s="9" t="str">
        <f>Summary!B39</f>
        <v>Rotenone</v>
      </c>
      <c r="B39" s="15">
        <f>Summary!C39</f>
        <v>0.03</v>
      </c>
      <c r="C39" s="21">
        <f>Summary!D39</f>
        <v>0</v>
      </c>
      <c r="D39" s="21">
        <f>Summary!E39</f>
        <v>0</v>
      </c>
      <c r="E39" s="21">
        <f>Summary!F39</f>
        <v>0</v>
      </c>
      <c r="F39" s="21">
        <f>Summary!G39</f>
        <v>1</v>
      </c>
      <c r="G39" s="21">
        <f>Summary!H39</f>
        <v>8</v>
      </c>
      <c r="H39" s="21">
        <f>Summary!I39</f>
        <v>0</v>
      </c>
      <c r="I39" s="21" t="str">
        <f>Summary!J39</f>
        <v>1140-21</v>
      </c>
      <c r="J39" s="16">
        <f>Summary!K39</f>
        <v>42620</v>
      </c>
      <c r="K39" s="21">
        <f>Summary!L39</f>
        <v>12</v>
      </c>
      <c r="L39" s="22" t="str">
        <f>Summary!M39</f>
        <v>Rotenone</v>
      </c>
      <c r="M39" s="21">
        <f>Summary!N39</f>
        <v>0.03</v>
      </c>
      <c r="N39" s="2">
        <f>Summary!O39</f>
        <v>0</v>
      </c>
      <c r="O39" s="2">
        <f>Summary!P39</f>
        <v>0</v>
      </c>
      <c r="P39" s="2">
        <f>Summary!Q39</f>
        <v>0</v>
      </c>
      <c r="Q39" s="2">
        <f>Summary!R39</f>
        <v>13.252000000000001</v>
      </c>
      <c r="R39" s="2">
        <f>Summary!S39</f>
        <v>64.924999999999997</v>
      </c>
      <c r="S39" s="2">
        <f>Summary!T39</f>
        <v>0</v>
      </c>
      <c r="T39" s="18">
        <f>Summary!U39</f>
        <v>0.68597718143000264</v>
      </c>
      <c r="U39" s="21"/>
    </row>
    <row r="40" spans="1:21" x14ac:dyDescent="0.25">
      <c r="A40" s="9" t="str">
        <f>Summary!B40</f>
        <v>Rotenone</v>
      </c>
      <c r="B40" s="15">
        <f>Summary!C40</f>
        <v>0.1</v>
      </c>
      <c r="C40" s="21">
        <f>Summary!D40</f>
        <v>0</v>
      </c>
      <c r="D40" s="21">
        <f>Summary!E40</f>
        <v>0</v>
      </c>
      <c r="E40" s="21">
        <f>Summary!F40</f>
        <v>0</v>
      </c>
      <c r="F40" s="21">
        <f>Summary!G40</f>
        <v>0</v>
      </c>
      <c r="G40" s="21">
        <f>Summary!H40</f>
        <v>0</v>
      </c>
      <c r="H40" s="21">
        <f>Summary!I40</f>
        <v>0</v>
      </c>
      <c r="I40" s="21" t="str">
        <f>Summary!J40</f>
        <v>1140-21</v>
      </c>
      <c r="J40" s="16">
        <f>Summary!K40</f>
        <v>42620</v>
      </c>
      <c r="K40" s="21">
        <f>Summary!L40</f>
        <v>12</v>
      </c>
      <c r="L40" s="22" t="str">
        <f>Summary!M40</f>
        <v>Rotenone</v>
      </c>
      <c r="M40" s="21">
        <f>Summary!N40</f>
        <v>0.1</v>
      </c>
      <c r="N40" s="2">
        <f>Summary!O40</f>
        <v>0</v>
      </c>
      <c r="O40" s="2">
        <f>Summary!P40</f>
        <v>0</v>
      </c>
      <c r="P40" s="2">
        <f>Summary!Q40</f>
        <v>0</v>
      </c>
      <c r="Q40" s="2">
        <f>Summary!R40</f>
        <v>0</v>
      </c>
      <c r="R40" s="2">
        <f>Summary!S40</f>
        <v>0</v>
      </c>
      <c r="S40" s="2">
        <f>Summary!T40</f>
        <v>0</v>
      </c>
      <c r="T40" s="18">
        <f>Summary!U40</f>
        <v>0.25347482273297606</v>
      </c>
      <c r="U40" s="21"/>
    </row>
    <row r="41" spans="1:21" x14ac:dyDescent="0.25">
      <c r="A41" s="9" t="str">
        <f>Summary!B41</f>
        <v>Rotenone</v>
      </c>
      <c r="B41" s="15">
        <f>Summary!C41</f>
        <v>0.3</v>
      </c>
      <c r="C41" s="21">
        <f>Summary!D41</f>
        <v>0</v>
      </c>
      <c r="D41" s="21">
        <f>Summary!E41</f>
        <v>0</v>
      </c>
      <c r="E41" s="21">
        <f>Summary!F41</f>
        <v>0</v>
      </c>
      <c r="F41" s="21">
        <f>Summary!G41</f>
        <v>0</v>
      </c>
      <c r="G41" s="21">
        <f>Summary!H41</f>
        <v>0</v>
      </c>
      <c r="H41" s="21">
        <f>Summary!I41</f>
        <v>0</v>
      </c>
      <c r="I41" s="21" t="str">
        <f>Summary!J41</f>
        <v>1140-21</v>
      </c>
      <c r="J41" s="16">
        <f>Summary!K41</f>
        <v>42620</v>
      </c>
      <c r="K41" s="21">
        <f>Summary!L41</f>
        <v>12</v>
      </c>
      <c r="L41" s="22" t="str">
        <f>Summary!M41</f>
        <v>Rotenone</v>
      </c>
      <c r="M41" s="21">
        <f>Summary!N41</f>
        <v>0.3</v>
      </c>
      <c r="N41" s="2">
        <f>Summary!O41</f>
        <v>0</v>
      </c>
      <c r="O41" s="2">
        <f>Summary!P41</f>
        <v>0</v>
      </c>
      <c r="P41" s="2">
        <f>Summary!Q41</f>
        <v>0</v>
      </c>
      <c r="Q41" s="2">
        <f>Summary!R41</f>
        <v>0</v>
      </c>
      <c r="R41" s="2">
        <f>Summary!S41</f>
        <v>0</v>
      </c>
      <c r="S41" s="2">
        <f>Summary!T41</f>
        <v>0</v>
      </c>
      <c r="T41" s="18">
        <f>Summary!U41</f>
        <v>5.6453103267160118E-2</v>
      </c>
      <c r="U41" s="21"/>
    </row>
    <row r="42" spans="1:21" x14ac:dyDescent="0.25">
      <c r="A42" s="9" t="str">
        <f>Summary!B42</f>
        <v>Rotenone</v>
      </c>
      <c r="B42" s="15">
        <f>Summary!C42</f>
        <v>1</v>
      </c>
      <c r="C42" s="21">
        <f>Summary!D42</f>
        <v>0</v>
      </c>
      <c r="D42" s="21">
        <f>Summary!E42</f>
        <v>0</v>
      </c>
      <c r="E42" s="21">
        <f>Summary!F42</f>
        <v>0</v>
      </c>
      <c r="F42" s="21">
        <f>Summary!G42</f>
        <v>0</v>
      </c>
      <c r="G42" s="21">
        <f>Summary!H42</f>
        <v>0</v>
      </c>
      <c r="H42" s="21">
        <f>Summary!I42</f>
        <v>0</v>
      </c>
      <c r="I42" s="21" t="str">
        <f>Summary!J42</f>
        <v>1140-21</v>
      </c>
      <c r="J42" s="16">
        <f>Summary!K42</f>
        <v>42620</v>
      </c>
      <c r="K42" s="21">
        <f>Summary!L42</f>
        <v>12</v>
      </c>
      <c r="L42" s="22" t="str">
        <f>Summary!M42</f>
        <v>Rotenone</v>
      </c>
      <c r="M42" s="21">
        <f>Summary!N42</f>
        <v>1</v>
      </c>
      <c r="N42" s="2">
        <f>Summary!O42</f>
        <v>0</v>
      </c>
      <c r="O42" s="2">
        <f>Summary!P42</f>
        <v>0</v>
      </c>
      <c r="P42" s="2">
        <f>Summary!Q42</f>
        <v>0</v>
      </c>
      <c r="Q42" s="2">
        <f>Summary!R42</f>
        <v>0</v>
      </c>
      <c r="R42" s="2">
        <f>Summary!S42</f>
        <v>0</v>
      </c>
      <c r="S42" s="2">
        <f>Summary!T42</f>
        <v>0</v>
      </c>
      <c r="T42" s="18">
        <f>Summary!U42</f>
        <v>1.3150343834803653E-2</v>
      </c>
      <c r="U42" s="21"/>
    </row>
    <row r="43" spans="1:21" x14ac:dyDescent="0.25">
      <c r="A43" s="9" t="str">
        <f>Summary!B43</f>
        <v>Rotenone</v>
      </c>
      <c r="B43" s="21">
        <f>Summary!C43</f>
        <v>3</v>
      </c>
      <c r="C43" s="21">
        <f>Summary!D43</f>
        <v>0</v>
      </c>
      <c r="D43" s="21">
        <f>Summary!E43</f>
        <v>0</v>
      </c>
      <c r="E43" s="21">
        <f>Summary!F43</f>
        <v>0</v>
      </c>
      <c r="F43" s="21">
        <f>Summary!G43</f>
        <v>0</v>
      </c>
      <c r="G43" s="21">
        <f>Summary!H43</f>
        <v>0</v>
      </c>
      <c r="H43" s="21">
        <f>Summary!I43</f>
        <v>0</v>
      </c>
      <c r="I43" s="21" t="str">
        <f>Summary!J43</f>
        <v>1140-21</v>
      </c>
      <c r="J43" s="16">
        <f>Summary!K43</f>
        <v>42620</v>
      </c>
      <c r="K43" s="21">
        <f>Summary!L43</f>
        <v>12</v>
      </c>
      <c r="L43" s="22" t="str">
        <f>Summary!M43</f>
        <v>Rotenone</v>
      </c>
      <c r="M43" s="21">
        <f>Summary!N43</f>
        <v>3</v>
      </c>
      <c r="N43" s="2">
        <f>Summary!O43</f>
        <v>0</v>
      </c>
      <c r="O43" s="2">
        <f>Summary!P43</f>
        <v>0</v>
      </c>
      <c r="P43" s="2">
        <f>Summary!Q43</f>
        <v>0</v>
      </c>
      <c r="Q43" s="2">
        <f>Summary!R43</f>
        <v>0</v>
      </c>
      <c r="R43" s="2">
        <f>Summary!S43</f>
        <v>0</v>
      </c>
      <c r="S43" s="2">
        <f>Summary!T43</f>
        <v>0</v>
      </c>
      <c r="T43" s="18">
        <f>Summary!U43</f>
        <v>9.4153349349777576E-3</v>
      </c>
      <c r="U43" s="21"/>
    </row>
    <row r="44" spans="1:21" x14ac:dyDescent="0.25">
      <c r="A44" s="9" t="str">
        <f>Summary!B44</f>
        <v>Tetraethylthiuram disulfide</v>
      </c>
      <c r="B44" s="21">
        <f>Summary!C44</f>
        <v>10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0</v>
      </c>
      <c r="G44" s="21">
        <f>Summary!H44</f>
        <v>0</v>
      </c>
      <c r="H44" s="21">
        <f>Summary!I44</f>
        <v>0</v>
      </c>
      <c r="I44" s="21" t="str">
        <f>Summary!J44</f>
        <v>1140-21</v>
      </c>
      <c r="J44" s="16">
        <f>Summary!K44</f>
        <v>42620</v>
      </c>
      <c r="K44" s="21">
        <f>Summary!L44</f>
        <v>12</v>
      </c>
      <c r="L44" s="22" t="str">
        <f>Summary!M44</f>
        <v>Tetraethylthiuram disulfide</v>
      </c>
      <c r="M44" s="21">
        <f>Summary!N44</f>
        <v>10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0</v>
      </c>
      <c r="R44" s="2">
        <f>Summary!S44</f>
        <v>0</v>
      </c>
      <c r="S44" s="2">
        <f>Summary!T44</f>
        <v>0</v>
      </c>
      <c r="T44" s="18">
        <f>Summary!U44</f>
        <v>-6.9836885158203101E-3</v>
      </c>
      <c r="U44" s="21"/>
    </row>
    <row r="45" spans="1:21" x14ac:dyDescent="0.25">
      <c r="A45" s="9" t="str">
        <f>Summary!B45</f>
        <v>Tetraethylthiuram disulfide</v>
      </c>
      <c r="B45" s="15">
        <f>Summary!C45</f>
        <v>20</v>
      </c>
      <c r="C45" s="21">
        <f>Summary!D45</f>
        <v>0</v>
      </c>
      <c r="D45" s="21">
        <f>Summary!E45</f>
        <v>0</v>
      </c>
      <c r="E45" s="21">
        <f>Summary!F45</f>
        <v>0</v>
      </c>
      <c r="F45" s="21">
        <f>Summary!G45</f>
        <v>0</v>
      </c>
      <c r="G45" s="21">
        <f>Summary!H45</f>
        <v>0</v>
      </c>
      <c r="H45" s="21">
        <f>Summary!I45</f>
        <v>0</v>
      </c>
      <c r="I45" s="21" t="str">
        <f>Summary!J45</f>
        <v>1140-21</v>
      </c>
      <c r="J45" s="16">
        <f>Summary!K45</f>
        <v>42620</v>
      </c>
      <c r="K45" s="21">
        <f>Summary!L45</f>
        <v>12</v>
      </c>
      <c r="L45" s="22" t="str">
        <f>Summary!M45</f>
        <v>Tetraethylthiuram disulfide</v>
      </c>
      <c r="M45" s="21">
        <f>Summary!N45</f>
        <v>20</v>
      </c>
      <c r="N45" s="2">
        <f>Summary!O45</f>
        <v>0</v>
      </c>
      <c r="O45" s="2">
        <f>Summary!P45</f>
        <v>0</v>
      </c>
      <c r="P45" s="2">
        <f>Summary!Q45</f>
        <v>0</v>
      </c>
      <c r="Q45" s="2">
        <f>Summary!R45</f>
        <v>0</v>
      </c>
      <c r="R45" s="2">
        <f>Summary!S45</f>
        <v>0</v>
      </c>
      <c r="S45" s="2">
        <f>Summary!T45</f>
        <v>0</v>
      </c>
      <c r="T45" s="18">
        <f>Summary!U45</f>
        <v>-4.9994650377878039E-3</v>
      </c>
      <c r="U45" s="21"/>
    </row>
    <row r="46" spans="1:21" x14ac:dyDescent="0.25">
      <c r="A46" s="9" t="str">
        <f>Summary!B46</f>
        <v>Tetraethylthiuram disulfide</v>
      </c>
      <c r="B46" s="15">
        <f>Summary!C46</f>
        <v>0</v>
      </c>
      <c r="C46" s="21">
        <f>Summary!D46</f>
        <v>0</v>
      </c>
      <c r="D46" s="21">
        <f>Summary!E46</f>
        <v>0</v>
      </c>
      <c r="E46" s="21">
        <f>Summary!F46</f>
        <v>3</v>
      </c>
      <c r="F46" s="21">
        <f>Summary!G46</f>
        <v>11</v>
      </c>
      <c r="G46" s="21">
        <f>Summary!H46</f>
        <v>15</v>
      </c>
      <c r="H46" s="21">
        <f>Summary!I46</f>
        <v>0</v>
      </c>
      <c r="I46" s="21" t="str">
        <f>Summary!J46</f>
        <v>1140-21</v>
      </c>
      <c r="J46" s="16">
        <f>Summary!K46</f>
        <v>42620</v>
      </c>
      <c r="K46" s="21">
        <f>Summary!L46</f>
        <v>12</v>
      </c>
      <c r="L46" s="22" t="str">
        <f>Summary!M46</f>
        <v>Tetraethylthiuram disulfide</v>
      </c>
      <c r="M46" s="21">
        <f>Summary!N46</f>
        <v>0</v>
      </c>
      <c r="N46" s="2">
        <f>Summary!O46</f>
        <v>0</v>
      </c>
      <c r="O46" s="2">
        <f>Summary!P46</f>
        <v>0</v>
      </c>
      <c r="P46" s="2">
        <f>Summary!Q46</f>
        <v>7.9560000000000004</v>
      </c>
      <c r="Q46" s="2">
        <f>Summary!R46</f>
        <v>74.201999999999998</v>
      </c>
      <c r="R46" s="2">
        <f>Summary!S46</f>
        <v>96.763999999999996</v>
      </c>
      <c r="S46" s="2">
        <f>Summary!T46</f>
        <v>0</v>
      </c>
      <c r="T46" s="18">
        <f>Summary!U46</f>
        <v>0.95221328457071719</v>
      </c>
      <c r="U46" s="21"/>
    </row>
    <row r="47" spans="1:21" x14ac:dyDescent="0.25">
      <c r="A47" s="9" t="str">
        <f>Summary!B47</f>
        <v>Tetraethylthiuram disulfide</v>
      </c>
      <c r="B47" s="15">
        <f>Summary!C47</f>
        <v>0.03</v>
      </c>
      <c r="C47" s="21">
        <f>Summary!D47</f>
        <v>0</v>
      </c>
      <c r="D47" s="21">
        <f>Summary!E47</f>
        <v>0</v>
      </c>
      <c r="E47" s="21">
        <f>Summary!F47</f>
        <v>3</v>
      </c>
      <c r="F47" s="21">
        <f>Summary!G47</f>
        <v>11</v>
      </c>
      <c r="G47" s="21">
        <f>Summary!H47</f>
        <v>16</v>
      </c>
      <c r="H47" s="21">
        <f>Summary!I47</f>
        <v>0</v>
      </c>
      <c r="I47" s="21" t="str">
        <f>Summary!J47</f>
        <v>1140-21</v>
      </c>
      <c r="J47" s="16">
        <f>Summary!K47</f>
        <v>42620</v>
      </c>
      <c r="K47" s="21">
        <f>Summary!L47</f>
        <v>12</v>
      </c>
      <c r="L47" s="22" t="str">
        <f>Summary!M47</f>
        <v>Tetraethylthiuram disulfide</v>
      </c>
      <c r="M47" s="21">
        <f>Summary!N47</f>
        <v>0.03</v>
      </c>
      <c r="N47" s="2">
        <f>Summary!O47</f>
        <v>0</v>
      </c>
      <c r="O47" s="2">
        <f>Summary!P47</f>
        <v>0</v>
      </c>
      <c r="P47" s="2">
        <f>Summary!Q47</f>
        <v>38.643999999999998</v>
      </c>
      <c r="Q47" s="2">
        <f>Summary!R47</f>
        <v>39.798000000000002</v>
      </c>
      <c r="R47" s="2">
        <f>Summary!S47</f>
        <v>95.804000000000002</v>
      </c>
      <c r="S47" s="2">
        <f>Summary!T47</f>
        <v>0</v>
      </c>
      <c r="T47" s="18">
        <f>Summary!U47</f>
        <v>0.76528776103724316</v>
      </c>
      <c r="U47" s="21"/>
    </row>
    <row r="48" spans="1:21" x14ac:dyDescent="0.25">
      <c r="A48" s="9" t="str">
        <f>Summary!B48</f>
        <v>Tetraethylthiuram disulfide</v>
      </c>
      <c r="B48" s="15">
        <f>Summary!C48</f>
        <v>0.1</v>
      </c>
      <c r="C48" s="21">
        <f>Summary!D48</f>
        <v>0</v>
      </c>
      <c r="D48" s="21">
        <f>Summary!E48</f>
        <v>1</v>
      </c>
      <c r="E48" s="21">
        <f>Summary!F48</f>
        <v>0</v>
      </c>
      <c r="F48" s="21">
        <f>Summary!G48</f>
        <v>0</v>
      </c>
      <c r="G48" s="21">
        <f>Summary!H48</f>
        <v>0</v>
      </c>
      <c r="H48" s="21">
        <f>Summary!I48</f>
        <v>0</v>
      </c>
      <c r="I48" s="21" t="str">
        <f>Summary!J48</f>
        <v>1140-21</v>
      </c>
      <c r="J48" s="16">
        <f>Summary!K48</f>
        <v>42620</v>
      </c>
      <c r="K48" s="21">
        <f>Summary!L48</f>
        <v>12</v>
      </c>
      <c r="L48" s="22" t="str">
        <f>Summary!M48</f>
        <v>Tetraethylthiuram disulfide</v>
      </c>
      <c r="M48" s="21">
        <f>Summary!N48</f>
        <v>0.1</v>
      </c>
      <c r="N48" s="2">
        <f>Summary!O48</f>
        <v>0</v>
      </c>
      <c r="O48" s="2">
        <f>Summary!P48</f>
        <v>33.496000000000002</v>
      </c>
      <c r="P48" s="2">
        <f>Summary!Q48</f>
        <v>0</v>
      </c>
      <c r="Q48" s="2">
        <f>Summary!R48</f>
        <v>0</v>
      </c>
      <c r="R48" s="2">
        <f>Summary!S48</f>
        <v>0</v>
      </c>
      <c r="S48" s="2">
        <f>Summary!T48</f>
        <v>0</v>
      </c>
      <c r="T48" s="18">
        <f>Summary!U48</f>
        <v>0.27810253766620308</v>
      </c>
      <c r="U48" s="21"/>
    </row>
    <row r="49" spans="1:21" x14ac:dyDescent="0.25">
      <c r="A49" s="9" t="str">
        <f>Summary!B49</f>
        <v>Tetraethylthiuram disulfide</v>
      </c>
      <c r="B49" s="15">
        <f>Summary!C49</f>
        <v>0.3</v>
      </c>
      <c r="C49" s="21">
        <f>Summary!D49</f>
        <v>0</v>
      </c>
      <c r="D49" s="21">
        <f>Summary!E49</f>
        <v>0</v>
      </c>
      <c r="E49" s="21">
        <f>Summary!F49</f>
        <v>0</v>
      </c>
      <c r="F49" s="21">
        <f>Summary!G49</f>
        <v>0</v>
      </c>
      <c r="G49" s="21">
        <f>Summary!H49</f>
        <v>0</v>
      </c>
      <c r="H49" s="21">
        <f>Summary!I49</f>
        <v>0</v>
      </c>
      <c r="I49" s="21" t="str">
        <f>Summary!J49</f>
        <v>1140-21</v>
      </c>
      <c r="J49" s="16">
        <f>Summary!K49</f>
        <v>42620</v>
      </c>
      <c r="K49" s="21">
        <f>Summary!L49</f>
        <v>12</v>
      </c>
      <c r="L49" s="22" t="str">
        <f>Summary!M49</f>
        <v>Tetraethylthiuram disulfide</v>
      </c>
      <c r="M49" s="21">
        <f>Summary!N49</f>
        <v>0.3</v>
      </c>
      <c r="N49" s="2">
        <f>Summary!O49</f>
        <v>0</v>
      </c>
      <c r="O49" s="2">
        <f>Summary!P49</f>
        <v>0</v>
      </c>
      <c r="P49" s="2">
        <f>Summary!Q49</f>
        <v>0</v>
      </c>
      <c r="Q49" s="2">
        <f>Summary!R49</f>
        <v>0</v>
      </c>
      <c r="R49" s="2">
        <f>Summary!S49</f>
        <v>0</v>
      </c>
      <c r="S49" s="2">
        <f>Summary!T49</f>
        <v>0</v>
      </c>
      <c r="T49" s="18">
        <f>Summary!U49</f>
        <v>8.5399422240810645E-3</v>
      </c>
      <c r="U49" s="21"/>
    </row>
    <row r="50" spans="1:21" x14ac:dyDescent="0.25">
      <c r="A50" s="9" t="str">
        <f>Summary!B50</f>
        <v>Tetraethylthiuram disulfide</v>
      </c>
      <c r="B50" s="15">
        <f>Summary!C50</f>
        <v>1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0</v>
      </c>
      <c r="G50" s="21">
        <f>Summary!H50</f>
        <v>0</v>
      </c>
      <c r="H50" s="21">
        <f>Summary!I50</f>
        <v>0</v>
      </c>
      <c r="I50" s="21" t="str">
        <f>Summary!J50</f>
        <v>1140-21</v>
      </c>
      <c r="J50" s="16">
        <f>Summary!K50</f>
        <v>42620</v>
      </c>
      <c r="K50" s="21">
        <f>Summary!L50</f>
        <v>12</v>
      </c>
      <c r="L50" s="22" t="str">
        <f>Summary!M50</f>
        <v>Tetraethylthiuram disulfide</v>
      </c>
      <c r="M50" s="21">
        <f>Summary!N50</f>
        <v>1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0</v>
      </c>
      <c r="R50" s="2">
        <f>Summary!S50</f>
        <v>0</v>
      </c>
      <c r="S50" s="2">
        <f>Summary!T50</f>
        <v>0</v>
      </c>
      <c r="T50" s="18">
        <f>Summary!U50</f>
        <v>5.4468879789127452E-3</v>
      </c>
      <c r="U50" s="21"/>
    </row>
    <row r="51" spans="1:21" x14ac:dyDescent="0.25">
      <c r="A51" s="9" t="str">
        <f>Summary!B51</f>
        <v>Tetraethylthiuram disulfide</v>
      </c>
      <c r="B51" s="21">
        <f>Summary!C51</f>
        <v>3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0</v>
      </c>
      <c r="G51" s="21">
        <f>Summary!H51</f>
        <v>0</v>
      </c>
      <c r="H51" s="21">
        <f>Summary!I51</f>
        <v>0</v>
      </c>
      <c r="I51" s="21" t="str">
        <f>Summary!J51</f>
        <v>1140-21</v>
      </c>
      <c r="J51" s="16">
        <f>Summary!K51</f>
        <v>42620</v>
      </c>
      <c r="K51" s="21">
        <f>Summary!L51</f>
        <v>12</v>
      </c>
      <c r="L51" s="22" t="str">
        <f>Summary!M51</f>
        <v>Tetraethylthiuram disulfide</v>
      </c>
      <c r="M51" s="21">
        <f>Summary!N51</f>
        <v>3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0</v>
      </c>
      <c r="R51" s="2">
        <f>Summary!S51</f>
        <v>0</v>
      </c>
      <c r="S51" s="2">
        <f>Summary!T51</f>
        <v>0</v>
      </c>
      <c r="T51" s="18">
        <f>Summary!U51</f>
        <v>2.0620361634455281E-3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113</v>
      </c>
    </row>
    <row r="2" spans="1:49" x14ac:dyDescent="0.25">
      <c r="A2" t="s">
        <v>1</v>
      </c>
      <c r="B2" s="28">
        <v>42639.513657407406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13.518000000000001</v>
      </c>
      <c r="H7">
        <v>0</v>
      </c>
      <c r="I7">
        <v>0</v>
      </c>
      <c r="J7">
        <v>22.442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33.162999999999997</v>
      </c>
      <c r="R7">
        <v>14.451000000000001</v>
      </c>
      <c r="S7">
        <v>0</v>
      </c>
      <c r="T7">
        <v>0</v>
      </c>
      <c r="U7">
        <v>8.8569999999999993</v>
      </c>
      <c r="V7">
        <v>0</v>
      </c>
      <c r="W7">
        <v>8.923</v>
      </c>
      <c r="X7">
        <v>15.849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5.2610000000000001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33.496000000000002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20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v>20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v>20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20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v>20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v>20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1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13.518000000000001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2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22.442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33.162999999999997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0</v>
      </c>
      <c r="E24" s="10">
        <f t="shared" si="4"/>
        <v>0</v>
      </c>
      <c r="F24" s="1">
        <f t="shared" si="4"/>
        <v>1</v>
      </c>
      <c r="G24" s="1">
        <f t="shared" si="4"/>
        <v>0</v>
      </c>
      <c r="H24" s="1">
        <f t="shared" si="4"/>
        <v>1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14.451000000000001</v>
      </c>
      <c r="N24" s="2">
        <f t="shared" si="5"/>
        <v>0</v>
      </c>
      <c r="O24" s="2">
        <f t="shared" si="5"/>
        <v>0</v>
      </c>
      <c r="P24" s="2">
        <f t="shared" si="5"/>
        <v>8.8569999999999993</v>
      </c>
      <c r="Q24" s="2">
        <f t="shared" si="5"/>
        <v>0</v>
      </c>
      <c r="R24" s="2">
        <f t="shared" si="5"/>
        <v>8.923</v>
      </c>
      <c r="S24" s="2">
        <f t="shared" si="5"/>
        <v>15.849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1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5.2610000000000001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1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33.496000000000002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10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114</v>
      </c>
    </row>
    <row r="2" spans="1:49" x14ac:dyDescent="0.25">
      <c r="A2" t="s">
        <v>1</v>
      </c>
      <c r="B2" s="8">
        <v>42639.513692129629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</v>
      </c>
      <c r="C6" s="7">
        <v>2</v>
      </c>
      <c r="D6" s="7">
        <v>1</v>
      </c>
      <c r="E6" s="7">
        <v>2</v>
      </c>
      <c r="F6" s="7">
        <v>2</v>
      </c>
      <c r="G6" s="7">
        <v>4</v>
      </c>
      <c r="H6" s="7">
        <v>1</v>
      </c>
      <c r="I6" s="7">
        <v>0</v>
      </c>
      <c r="J6" s="7">
        <v>7</v>
      </c>
      <c r="K6" s="7">
        <v>4</v>
      </c>
      <c r="L6" s="7">
        <v>5</v>
      </c>
      <c r="M6" s="7">
        <v>3</v>
      </c>
      <c r="N6" s="7">
        <v>2</v>
      </c>
      <c r="O6" s="7">
        <v>3</v>
      </c>
      <c r="P6" s="7">
        <v>2</v>
      </c>
      <c r="Q6" s="7">
        <v>3</v>
      </c>
      <c r="R6" s="7">
        <v>6</v>
      </c>
      <c r="S6" s="7">
        <v>5</v>
      </c>
      <c r="T6" s="7">
        <v>5</v>
      </c>
      <c r="U6" s="7">
        <v>6</v>
      </c>
      <c r="V6" s="7">
        <v>7</v>
      </c>
      <c r="W6" s="7">
        <v>2</v>
      </c>
      <c r="X6" s="7">
        <v>5</v>
      </c>
      <c r="Y6" s="7">
        <v>2</v>
      </c>
      <c r="Z6" s="7">
        <v>1</v>
      </c>
      <c r="AA6" s="7">
        <v>0</v>
      </c>
      <c r="AB6" s="7">
        <v>5</v>
      </c>
      <c r="AC6" s="7">
        <v>2</v>
      </c>
      <c r="AD6" s="7">
        <v>1</v>
      </c>
      <c r="AE6" s="7">
        <v>8</v>
      </c>
      <c r="AF6" s="7">
        <v>5</v>
      </c>
      <c r="AG6" s="7">
        <v>1</v>
      </c>
      <c r="AH6" s="7">
        <v>0</v>
      </c>
      <c r="AI6" s="7">
        <v>0</v>
      </c>
      <c r="AJ6" s="7">
        <v>3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3</v>
      </c>
      <c r="AS6" s="7">
        <v>3</v>
      </c>
      <c r="AT6" s="7">
        <v>0</v>
      </c>
      <c r="AU6" s="7">
        <v>0</v>
      </c>
      <c r="AV6" s="7">
        <v>0</v>
      </c>
      <c r="AW6" s="7">
        <v>0</v>
      </c>
    </row>
    <row r="7" spans="1:49" x14ac:dyDescent="0.25">
      <c r="A7" t="s">
        <v>56</v>
      </c>
      <c r="B7" s="7">
        <v>22.332999999999998</v>
      </c>
      <c r="C7" s="7">
        <v>16.367000000000001</v>
      </c>
      <c r="D7" s="7">
        <v>63.8</v>
      </c>
      <c r="E7" s="7">
        <v>102.06699999999999</v>
      </c>
      <c r="F7" s="7">
        <v>30.832999999999998</v>
      </c>
      <c r="G7" s="7">
        <v>137.4</v>
      </c>
      <c r="H7" s="7">
        <v>17.533000000000001</v>
      </c>
      <c r="I7" s="7">
        <v>0</v>
      </c>
      <c r="J7" s="7">
        <v>59.305</v>
      </c>
      <c r="K7" s="7">
        <v>47.55</v>
      </c>
      <c r="L7" s="7">
        <v>21.773</v>
      </c>
      <c r="M7" s="7">
        <v>10.956</v>
      </c>
      <c r="N7" s="7">
        <v>18.167000000000002</v>
      </c>
      <c r="O7" s="7">
        <v>10.6</v>
      </c>
      <c r="P7" s="7">
        <v>25.466999999999999</v>
      </c>
      <c r="Q7" s="7">
        <v>14.022</v>
      </c>
      <c r="R7" s="7">
        <v>30.233000000000001</v>
      </c>
      <c r="S7" s="7">
        <v>25.492999999999999</v>
      </c>
      <c r="T7" s="7">
        <v>16.72</v>
      </c>
      <c r="U7" s="7">
        <v>31.878</v>
      </c>
      <c r="V7" s="7">
        <v>20.8</v>
      </c>
      <c r="W7" s="7">
        <v>85.066999999999993</v>
      </c>
      <c r="X7" s="7">
        <v>52.68</v>
      </c>
      <c r="Y7" s="7">
        <v>6.9</v>
      </c>
      <c r="Z7" s="7">
        <v>13.667</v>
      </c>
      <c r="AA7" s="7">
        <v>0</v>
      </c>
      <c r="AB7" s="7">
        <v>63.48</v>
      </c>
      <c r="AC7" s="7">
        <v>57.732999999999997</v>
      </c>
      <c r="AD7" s="7">
        <v>9.4670000000000005</v>
      </c>
      <c r="AE7" s="7">
        <v>29.942</v>
      </c>
      <c r="AF7" s="7">
        <v>73.28</v>
      </c>
      <c r="AG7" s="7">
        <v>27.867000000000001</v>
      </c>
      <c r="AH7" s="7">
        <v>0</v>
      </c>
      <c r="AI7" s="7">
        <v>0</v>
      </c>
      <c r="AJ7" s="7">
        <v>65.933000000000007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7.9560000000000004</v>
      </c>
      <c r="AS7" s="7">
        <v>38.643999999999998</v>
      </c>
      <c r="AT7" s="7">
        <v>0</v>
      </c>
      <c r="AU7" s="7">
        <v>0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2</v>
      </c>
      <c r="E22" s="10">
        <f t="shared" si="0"/>
        <v>1</v>
      </c>
      <c r="F22" s="1">
        <f t="shared" si="0"/>
        <v>2</v>
      </c>
      <c r="G22" s="1">
        <f t="shared" si="0"/>
        <v>2</v>
      </c>
      <c r="H22" s="1">
        <f t="shared" si="0"/>
        <v>4</v>
      </c>
      <c r="I22" s="1">
        <f t="shared" si="0"/>
        <v>1</v>
      </c>
      <c r="J22" s="1">
        <f t="shared" si="0"/>
        <v>0</v>
      </c>
      <c r="K22" s="1"/>
      <c r="L22" s="1" t="s">
        <v>57</v>
      </c>
      <c r="M22" s="2">
        <f t="shared" ref="M22:T22" si="1">B7</f>
        <v>22.332999999999998</v>
      </c>
      <c r="N22" s="2">
        <f t="shared" si="1"/>
        <v>16.367000000000001</v>
      </c>
      <c r="O22" s="2">
        <f t="shared" si="1"/>
        <v>63.8</v>
      </c>
      <c r="P22" s="2">
        <f t="shared" si="1"/>
        <v>102.06699999999999</v>
      </c>
      <c r="Q22" s="2">
        <f t="shared" si="1"/>
        <v>30.832999999999998</v>
      </c>
      <c r="R22" s="2">
        <f t="shared" si="1"/>
        <v>137.4</v>
      </c>
      <c r="S22" s="2">
        <f t="shared" si="1"/>
        <v>17.533000000000001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7</v>
      </c>
      <c r="D23" s="10">
        <f t="shared" si="2"/>
        <v>4</v>
      </c>
      <c r="E23" s="10">
        <f t="shared" si="2"/>
        <v>5</v>
      </c>
      <c r="F23" s="1">
        <f t="shared" si="2"/>
        <v>3</v>
      </c>
      <c r="G23" s="1">
        <f t="shared" si="2"/>
        <v>2</v>
      </c>
      <c r="H23" s="1">
        <f t="shared" si="2"/>
        <v>3</v>
      </c>
      <c r="I23" s="1">
        <f t="shared" si="2"/>
        <v>2</v>
      </c>
      <c r="J23" s="1">
        <f t="shared" si="2"/>
        <v>3</v>
      </c>
      <c r="K23" s="1"/>
      <c r="L23" s="1" t="s">
        <v>58</v>
      </c>
      <c r="M23" s="2">
        <f t="shared" ref="M23:T23" si="3">J7</f>
        <v>59.305</v>
      </c>
      <c r="N23" s="2">
        <f t="shared" si="3"/>
        <v>47.55</v>
      </c>
      <c r="O23" s="2">
        <f t="shared" si="3"/>
        <v>21.773</v>
      </c>
      <c r="P23" s="2">
        <f t="shared" si="3"/>
        <v>10.956</v>
      </c>
      <c r="Q23" s="2">
        <f t="shared" si="3"/>
        <v>18.167000000000002</v>
      </c>
      <c r="R23" s="2">
        <f t="shared" si="3"/>
        <v>10.6</v>
      </c>
      <c r="S23" s="2">
        <f t="shared" si="3"/>
        <v>25.466999999999999</v>
      </c>
      <c r="T23" s="2">
        <f t="shared" si="3"/>
        <v>14.022</v>
      </c>
      <c r="Z23" s="1"/>
      <c r="AA23" s="1"/>
    </row>
    <row r="24" spans="2:49" x14ac:dyDescent="0.25">
      <c r="B24" s="1" t="s">
        <v>59</v>
      </c>
      <c r="C24" s="1">
        <f t="shared" ref="C24:J24" si="4">R6</f>
        <v>6</v>
      </c>
      <c r="D24" s="10">
        <f t="shared" si="4"/>
        <v>5</v>
      </c>
      <c r="E24" s="10">
        <f t="shared" si="4"/>
        <v>5</v>
      </c>
      <c r="F24" s="1">
        <f t="shared" si="4"/>
        <v>6</v>
      </c>
      <c r="G24" s="1">
        <f t="shared" si="4"/>
        <v>7</v>
      </c>
      <c r="H24" s="1">
        <f t="shared" si="4"/>
        <v>2</v>
      </c>
      <c r="I24" s="1">
        <f t="shared" si="4"/>
        <v>5</v>
      </c>
      <c r="J24" s="1">
        <f t="shared" si="4"/>
        <v>2</v>
      </c>
      <c r="K24" s="1"/>
      <c r="L24" s="1" t="s">
        <v>59</v>
      </c>
      <c r="M24" s="2">
        <f t="shared" ref="M24:T24" si="5">R7</f>
        <v>30.233000000000001</v>
      </c>
      <c r="N24" s="2">
        <f t="shared" si="5"/>
        <v>25.492999999999999</v>
      </c>
      <c r="O24" s="2">
        <f t="shared" si="5"/>
        <v>16.72</v>
      </c>
      <c r="P24" s="2">
        <f t="shared" si="5"/>
        <v>31.878</v>
      </c>
      <c r="Q24" s="2">
        <f t="shared" si="5"/>
        <v>20.8</v>
      </c>
      <c r="R24" s="2">
        <f t="shared" si="5"/>
        <v>85.066999999999993</v>
      </c>
      <c r="S24" s="2">
        <f t="shared" si="5"/>
        <v>52.68</v>
      </c>
      <c r="T24" s="2">
        <f t="shared" si="5"/>
        <v>6.9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5</v>
      </c>
      <c r="F25" s="1">
        <f t="shared" si="6"/>
        <v>2</v>
      </c>
      <c r="G25" s="1">
        <f t="shared" si="6"/>
        <v>1</v>
      </c>
      <c r="H25" s="1">
        <f t="shared" si="6"/>
        <v>8</v>
      </c>
      <c r="I25" s="1">
        <f t="shared" si="6"/>
        <v>5</v>
      </c>
      <c r="J25" s="1">
        <f t="shared" si="6"/>
        <v>1</v>
      </c>
      <c r="K25" s="1"/>
      <c r="L25" s="1" t="s">
        <v>60</v>
      </c>
      <c r="M25" s="2">
        <f t="shared" ref="M25:T25" si="7">Z7</f>
        <v>13.667</v>
      </c>
      <c r="N25" s="2">
        <f t="shared" si="7"/>
        <v>0</v>
      </c>
      <c r="O25" s="2">
        <f t="shared" si="7"/>
        <v>63.48</v>
      </c>
      <c r="P25" s="2">
        <f t="shared" si="7"/>
        <v>57.732999999999997</v>
      </c>
      <c r="Q25" s="2">
        <f t="shared" si="7"/>
        <v>9.4670000000000005</v>
      </c>
      <c r="R25" s="2">
        <f t="shared" si="7"/>
        <v>29.942</v>
      </c>
      <c r="S25" s="2">
        <f t="shared" si="7"/>
        <v>73.28</v>
      </c>
      <c r="T25" s="2">
        <f t="shared" si="7"/>
        <v>27.867000000000001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3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65.933000000000007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3</v>
      </c>
      <c r="F27" s="1">
        <f t="shared" si="10"/>
        <v>3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7.9560000000000004</v>
      </c>
      <c r="P27" s="2">
        <f t="shared" si="11"/>
        <v>38.643999999999998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112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115</v>
      </c>
    </row>
    <row r="2" spans="1:49" x14ac:dyDescent="0.25">
      <c r="A2" t="s">
        <v>1</v>
      </c>
      <c r="B2" s="28">
        <v>42639.513738425929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5</v>
      </c>
      <c r="C6">
        <v>6</v>
      </c>
      <c r="D6">
        <v>11</v>
      </c>
      <c r="E6">
        <v>14</v>
      </c>
      <c r="F6">
        <v>10</v>
      </c>
      <c r="G6">
        <v>14</v>
      </c>
      <c r="H6">
        <v>12</v>
      </c>
      <c r="I6">
        <v>12</v>
      </c>
      <c r="J6">
        <v>14</v>
      </c>
      <c r="K6">
        <v>11</v>
      </c>
      <c r="L6">
        <v>13</v>
      </c>
      <c r="M6">
        <v>12</v>
      </c>
      <c r="N6">
        <v>14</v>
      </c>
      <c r="O6">
        <v>10</v>
      </c>
      <c r="P6">
        <v>15</v>
      </c>
      <c r="Q6">
        <v>13</v>
      </c>
      <c r="R6">
        <v>12</v>
      </c>
      <c r="S6">
        <v>10</v>
      </c>
      <c r="T6">
        <v>14</v>
      </c>
      <c r="U6">
        <v>13</v>
      </c>
      <c r="V6">
        <v>13</v>
      </c>
      <c r="W6">
        <v>13</v>
      </c>
      <c r="X6">
        <v>14</v>
      </c>
      <c r="Y6">
        <v>14</v>
      </c>
      <c r="Z6">
        <v>7</v>
      </c>
      <c r="AA6">
        <v>0</v>
      </c>
      <c r="AB6">
        <v>10</v>
      </c>
      <c r="AC6">
        <v>10</v>
      </c>
      <c r="AD6">
        <v>12</v>
      </c>
      <c r="AE6">
        <v>12</v>
      </c>
      <c r="AF6">
        <v>14</v>
      </c>
      <c r="AG6">
        <v>12</v>
      </c>
      <c r="AH6">
        <v>0</v>
      </c>
      <c r="AI6">
        <v>0</v>
      </c>
      <c r="AJ6">
        <v>12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11</v>
      </c>
      <c r="AS6">
        <v>11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145.73099999999999</v>
      </c>
      <c r="C7">
        <v>48.08</v>
      </c>
      <c r="D7">
        <v>46.341999999999999</v>
      </c>
      <c r="E7">
        <v>68.808999999999997</v>
      </c>
      <c r="F7">
        <v>39.31</v>
      </c>
      <c r="G7">
        <v>88.981999999999999</v>
      </c>
      <c r="H7">
        <v>26.72</v>
      </c>
      <c r="I7">
        <v>50.322000000000003</v>
      </c>
      <c r="J7">
        <v>64.224000000000004</v>
      </c>
      <c r="K7">
        <v>50.956000000000003</v>
      </c>
      <c r="L7">
        <v>44.360999999999997</v>
      </c>
      <c r="M7">
        <v>38.529000000000003</v>
      </c>
      <c r="N7">
        <v>29.91</v>
      </c>
      <c r="O7">
        <v>32.011000000000003</v>
      </c>
      <c r="P7">
        <v>48.603999999999999</v>
      </c>
      <c r="Q7">
        <v>61.988</v>
      </c>
      <c r="R7">
        <v>84.983000000000004</v>
      </c>
      <c r="S7">
        <v>54.625999999999998</v>
      </c>
      <c r="T7">
        <v>55.529000000000003</v>
      </c>
      <c r="U7">
        <v>43.777000000000001</v>
      </c>
      <c r="V7">
        <v>32.682000000000002</v>
      </c>
      <c r="W7">
        <v>30.780999999999999</v>
      </c>
      <c r="X7">
        <v>29.704999999999998</v>
      </c>
      <c r="Y7">
        <v>23.422000000000001</v>
      </c>
      <c r="Z7">
        <v>23.079000000000001</v>
      </c>
      <c r="AA7">
        <v>0</v>
      </c>
      <c r="AB7">
        <v>25.338999999999999</v>
      </c>
      <c r="AC7">
        <v>61.045999999999999</v>
      </c>
      <c r="AD7">
        <v>33.43</v>
      </c>
      <c r="AE7">
        <v>41.387</v>
      </c>
      <c r="AF7">
        <v>49.835000000000001</v>
      </c>
      <c r="AG7">
        <v>57.424999999999997</v>
      </c>
      <c r="AH7">
        <v>0</v>
      </c>
      <c r="AI7">
        <v>0</v>
      </c>
      <c r="AJ7">
        <v>39.061999999999998</v>
      </c>
      <c r="AK7">
        <v>13.252000000000001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74.201999999999998</v>
      </c>
      <c r="AS7">
        <v>39.798000000000002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5</v>
      </c>
      <c r="D22" s="10">
        <f t="shared" si="0"/>
        <v>6</v>
      </c>
      <c r="E22" s="10">
        <f t="shared" si="0"/>
        <v>11</v>
      </c>
      <c r="F22" s="1">
        <f t="shared" si="0"/>
        <v>14</v>
      </c>
      <c r="G22" s="1">
        <f t="shared" si="0"/>
        <v>10</v>
      </c>
      <c r="H22" s="1">
        <f t="shared" si="0"/>
        <v>14</v>
      </c>
      <c r="I22" s="1">
        <f t="shared" si="0"/>
        <v>12</v>
      </c>
      <c r="J22" s="1">
        <f t="shared" si="0"/>
        <v>12</v>
      </c>
      <c r="K22" s="1"/>
      <c r="L22" s="1" t="s">
        <v>57</v>
      </c>
      <c r="M22" s="2">
        <f t="shared" ref="M22:T22" si="1">B7</f>
        <v>145.73099999999999</v>
      </c>
      <c r="N22" s="2">
        <f t="shared" si="1"/>
        <v>48.08</v>
      </c>
      <c r="O22" s="2">
        <f t="shared" si="1"/>
        <v>46.341999999999999</v>
      </c>
      <c r="P22" s="2">
        <f t="shared" si="1"/>
        <v>68.808999999999997</v>
      </c>
      <c r="Q22" s="2">
        <f t="shared" si="1"/>
        <v>39.31</v>
      </c>
      <c r="R22" s="2">
        <f t="shared" si="1"/>
        <v>88.981999999999999</v>
      </c>
      <c r="S22" s="2">
        <f t="shared" si="1"/>
        <v>26.72</v>
      </c>
      <c r="T22" s="2">
        <f t="shared" si="1"/>
        <v>50.322000000000003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14</v>
      </c>
      <c r="D23" s="10">
        <f t="shared" si="2"/>
        <v>11</v>
      </c>
      <c r="E23" s="10">
        <f t="shared" si="2"/>
        <v>13</v>
      </c>
      <c r="F23" s="1">
        <f t="shared" si="2"/>
        <v>12</v>
      </c>
      <c r="G23" s="1">
        <f t="shared" si="2"/>
        <v>14</v>
      </c>
      <c r="H23" s="1">
        <f t="shared" si="2"/>
        <v>10</v>
      </c>
      <c r="I23" s="1">
        <f t="shared" si="2"/>
        <v>15</v>
      </c>
      <c r="J23" s="1">
        <f t="shared" si="2"/>
        <v>13</v>
      </c>
      <c r="K23" s="1"/>
      <c r="L23" s="1" t="s">
        <v>58</v>
      </c>
      <c r="M23" s="2">
        <f t="shared" ref="M23:T23" si="3">J7</f>
        <v>64.224000000000004</v>
      </c>
      <c r="N23" s="2">
        <f t="shared" si="3"/>
        <v>50.956000000000003</v>
      </c>
      <c r="O23" s="2">
        <f t="shared" si="3"/>
        <v>44.360999999999997</v>
      </c>
      <c r="P23" s="2">
        <f t="shared" si="3"/>
        <v>38.529000000000003</v>
      </c>
      <c r="Q23" s="2">
        <f t="shared" si="3"/>
        <v>29.91</v>
      </c>
      <c r="R23" s="2">
        <f t="shared" si="3"/>
        <v>32.011000000000003</v>
      </c>
      <c r="S23" s="2">
        <f t="shared" si="3"/>
        <v>48.603999999999999</v>
      </c>
      <c r="T23" s="2">
        <f t="shared" si="3"/>
        <v>61.988</v>
      </c>
      <c r="Z23" s="1"/>
      <c r="AA23" s="1"/>
    </row>
    <row r="24" spans="2:49" x14ac:dyDescent="0.25">
      <c r="B24" s="1" t="s">
        <v>59</v>
      </c>
      <c r="C24" s="1">
        <f t="shared" ref="C24:J24" si="4">R6</f>
        <v>12</v>
      </c>
      <c r="D24" s="10">
        <f t="shared" si="4"/>
        <v>10</v>
      </c>
      <c r="E24" s="10">
        <f t="shared" si="4"/>
        <v>14</v>
      </c>
      <c r="F24" s="1">
        <f t="shared" si="4"/>
        <v>13</v>
      </c>
      <c r="G24" s="1">
        <f t="shared" si="4"/>
        <v>13</v>
      </c>
      <c r="H24" s="1">
        <f t="shared" si="4"/>
        <v>13</v>
      </c>
      <c r="I24" s="1">
        <f t="shared" si="4"/>
        <v>14</v>
      </c>
      <c r="J24" s="1">
        <f t="shared" si="4"/>
        <v>14</v>
      </c>
      <c r="K24" s="1"/>
      <c r="L24" s="1" t="s">
        <v>59</v>
      </c>
      <c r="M24" s="2">
        <f t="shared" ref="M24:T24" si="5">R7</f>
        <v>84.983000000000004</v>
      </c>
      <c r="N24" s="2">
        <f t="shared" si="5"/>
        <v>54.625999999999998</v>
      </c>
      <c r="O24" s="2">
        <f t="shared" si="5"/>
        <v>55.529000000000003</v>
      </c>
      <c r="P24" s="2">
        <f t="shared" si="5"/>
        <v>43.777000000000001</v>
      </c>
      <c r="Q24" s="2">
        <f t="shared" si="5"/>
        <v>32.682000000000002</v>
      </c>
      <c r="R24" s="2">
        <f t="shared" si="5"/>
        <v>30.780999999999999</v>
      </c>
      <c r="S24" s="2">
        <f t="shared" si="5"/>
        <v>29.704999999999998</v>
      </c>
      <c r="T24" s="2">
        <f t="shared" si="5"/>
        <v>23.422000000000001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7</v>
      </c>
      <c r="D25" s="10">
        <f t="shared" si="6"/>
        <v>0</v>
      </c>
      <c r="E25" s="10">
        <f t="shared" si="6"/>
        <v>10</v>
      </c>
      <c r="F25" s="1">
        <f t="shared" si="6"/>
        <v>10</v>
      </c>
      <c r="G25" s="1">
        <f t="shared" si="6"/>
        <v>12</v>
      </c>
      <c r="H25" s="1">
        <f t="shared" si="6"/>
        <v>12</v>
      </c>
      <c r="I25" s="1">
        <f t="shared" si="6"/>
        <v>14</v>
      </c>
      <c r="J25" s="1">
        <f t="shared" si="6"/>
        <v>12</v>
      </c>
      <c r="K25" s="1"/>
      <c r="L25" s="1" t="s">
        <v>60</v>
      </c>
      <c r="M25" s="2">
        <f t="shared" ref="M25:T25" si="7">Z7</f>
        <v>23.079000000000001</v>
      </c>
      <c r="N25" s="2">
        <f t="shared" si="7"/>
        <v>0</v>
      </c>
      <c r="O25" s="2">
        <f t="shared" si="7"/>
        <v>25.338999999999999</v>
      </c>
      <c r="P25" s="2">
        <f t="shared" si="7"/>
        <v>61.045999999999999</v>
      </c>
      <c r="Q25" s="2">
        <f t="shared" si="7"/>
        <v>33.43</v>
      </c>
      <c r="R25" s="2">
        <f t="shared" si="7"/>
        <v>41.387</v>
      </c>
      <c r="S25" s="2">
        <f t="shared" si="7"/>
        <v>49.835000000000001</v>
      </c>
      <c r="T25" s="2">
        <f t="shared" si="7"/>
        <v>57.424999999999997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12</v>
      </c>
      <c r="F26" s="1">
        <f t="shared" si="8"/>
        <v>1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39.061999999999998</v>
      </c>
      <c r="P26" s="2">
        <f t="shared" si="9"/>
        <v>13.252000000000001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11</v>
      </c>
      <c r="F27" s="1">
        <f t="shared" si="10"/>
        <v>11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74.201999999999998</v>
      </c>
      <c r="P27" s="2">
        <f t="shared" si="11"/>
        <v>39.798000000000002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tabSelected="1"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116</v>
      </c>
    </row>
    <row r="2" spans="1:49" x14ac:dyDescent="0.25">
      <c r="A2" t="s">
        <v>1</v>
      </c>
      <c r="B2" s="28">
        <v>42639.513773148145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14</v>
      </c>
      <c r="C6">
        <v>13</v>
      </c>
      <c r="D6">
        <v>16</v>
      </c>
      <c r="E6">
        <v>15</v>
      </c>
      <c r="F6">
        <v>16</v>
      </c>
      <c r="G6">
        <v>16</v>
      </c>
      <c r="H6">
        <v>15</v>
      </c>
      <c r="I6">
        <v>16</v>
      </c>
      <c r="J6">
        <v>16</v>
      </c>
      <c r="K6">
        <v>15</v>
      </c>
      <c r="L6">
        <v>15</v>
      </c>
      <c r="M6">
        <v>16</v>
      </c>
      <c r="N6">
        <v>16</v>
      </c>
      <c r="O6">
        <v>16</v>
      </c>
      <c r="P6">
        <v>16</v>
      </c>
      <c r="Q6">
        <v>16</v>
      </c>
      <c r="R6">
        <v>15</v>
      </c>
      <c r="S6">
        <v>16</v>
      </c>
      <c r="T6">
        <v>16</v>
      </c>
      <c r="U6">
        <v>14</v>
      </c>
      <c r="V6">
        <v>16</v>
      </c>
      <c r="W6">
        <v>16</v>
      </c>
      <c r="X6">
        <v>16</v>
      </c>
      <c r="Y6">
        <v>16</v>
      </c>
      <c r="Z6">
        <v>14</v>
      </c>
      <c r="AA6">
        <v>0</v>
      </c>
      <c r="AB6">
        <v>16</v>
      </c>
      <c r="AC6">
        <v>16</v>
      </c>
      <c r="AD6">
        <v>16</v>
      </c>
      <c r="AE6">
        <v>15</v>
      </c>
      <c r="AF6">
        <v>16</v>
      </c>
      <c r="AG6">
        <v>16</v>
      </c>
      <c r="AH6">
        <v>0</v>
      </c>
      <c r="AI6">
        <v>0</v>
      </c>
      <c r="AJ6">
        <v>16</v>
      </c>
      <c r="AK6">
        <v>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15</v>
      </c>
      <c r="AS6">
        <v>16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62.570999999999998</v>
      </c>
      <c r="C7">
        <v>81.686999999999998</v>
      </c>
      <c r="D7">
        <v>73.146000000000001</v>
      </c>
      <c r="E7">
        <v>93.382000000000005</v>
      </c>
      <c r="F7">
        <v>74.95</v>
      </c>
      <c r="G7">
        <v>126.121</v>
      </c>
      <c r="H7">
        <v>85.221999999999994</v>
      </c>
      <c r="I7">
        <v>84.375</v>
      </c>
      <c r="J7">
        <v>92.346000000000004</v>
      </c>
      <c r="K7">
        <v>76.626999999999995</v>
      </c>
      <c r="L7">
        <v>90.275999999999996</v>
      </c>
      <c r="M7">
        <v>91.953999999999994</v>
      </c>
      <c r="N7">
        <v>82.278999999999996</v>
      </c>
      <c r="O7">
        <v>95.721000000000004</v>
      </c>
      <c r="P7">
        <v>93.721000000000004</v>
      </c>
      <c r="Q7">
        <v>91.837999999999994</v>
      </c>
      <c r="R7">
        <v>74.009</v>
      </c>
      <c r="S7">
        <v>89.245999999999995</v>
      </c>
      <c r="T7">
        <v>133.17099999999999</v>
      </c>
      <c r="U7">
        <v>115.795</v>
      </c>
      <c r="V7">
        <v>74.207999999999998</v>
      </c>
      <c r="W7">
        <v>83.320999999999998</v>
      </c>
      <c r="X7">
        <v>113.625</v>
      </c>
      <c r="Y7">
        <v>89.846000000000004</v>
      </c>
      <c r="Z7">
        <v>132.22399999999999</v>
      </c>
      <c r="AA7">
        <v>0</v>
      </c>
      <c r="AB7">
        <v>72.478999999999999</v>
      </c>
      <c r="AC7">
        <v>126.688</v>
      </c>
      <c r="AD7">
        <v>81.146000000000001</v>
      </c>
      <c r="AE7">
        <v>94.373000000000005</v>
      </c>
      <c r="AF7">
        <v>114.9</v>
      </c>
      <c r="AG7">
        <v>99.674999999999997</v>
      </c>
      <c r="AH7">
        <v>0</v>
      </c>
      <c r="AI7">
        <v>0</v>
      </c>
      <c r="AJ7">
        <v>78.813000000000002</v>
      </c>
      <c r="AK7">
        <v>64.924999999999997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96.763999999999996</v>
      </c>
      <c r="AS7">
        <v>95.804000000000002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13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16</v>
      </c>
      <c r="K22" s="1"/>
      <c r="L22" s="1" t="s">
        <v>57</v>
      </c>
      <c r="M22" s="2">
        <f t="shared" ref="M22:T22" si="1">B7</f>
        <v>62.570999999999998</v>
      </c>
      <c r="N22" s="2">
        <f t="shared" si="1"/>
        <v>81.686999999999998</v>
      </c>
      <c r="O22" s="2">
        <f t="shared" si="1"/>
        <v>73.146000000000001</v>
      </c>
      <c r="P22" s="2">
        <f t="shared" si="1"/>
        <v>93.382000000000005</v>
      </c>
      <c r="Q22" s="2">
        <f t="shared" si="1"/>
        <v>74.95</v>
      </c>
      <c r="R22" s="2">
        <f t="shared" si="1"/>
        <v>126.121</v>
      </c>
      <c r="S22" s="2">
        <f t="shared" si="1"/>
        <v>85.221999999999994</v>
      </c>
      <c r="T22" s="2">
        <f t="shared" si="1"/>
        <v>84.375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15</v>
      </c>
      <c r="E23" s="10">
        <f t="shared" si="2"/>
        <v>15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92.346000000000004</v>
      </c>
      <c r="N23" s="2">
        <f t="shared" si="3"/>
        <v>76.626999999999995</v>
      </c>
      <c r="O23" s="2">
        <f t="shared" si="3"/>
        <v>90.275999999999996</v>
      </c>
      <c r="P23" s="2">
        <f t="shared" si="3"/>
        <v>91.953999999999994</v>
      </c>
      <c r="Q23" s="2">
        <f t="shared" si="3"/>
        <v>82.278999999999996</v>
      </c>
      <c r="R23" s="2">
        <f t="shared" si="3"/>
        <v>95.721000000000004</v>
      </c>
      <c r="S23" s="2">
        <f t="shared" si="3"/>
        <v>93.721000000000004</v>
      </c>
      <c r="T23" s="2">
        <f t="shared" si="3"/>
        <v>91.837999999999994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16</v>
      </c>
      <c r="E24" s="10">
        <f t="shared" si="4"/>
        <v>16</v>
      </c>
      <c r="F24" s="1">
        <f t="shared" si="4"/>
        <v>14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74.009</v>
      </c>
      <c r="N24" s="2">
        <f t="shared" si="5"/>
        <v>89.245999999999995</v>
      </c>
      <c r="O24" s="2">
        <f t="shared" si="5"/>
        <v>133.17099999999999</v>
      </c>
      <c r="P24" s="2">
        <f t="shared" si="5"/>
        <v>115.795</v>
      </c>
      <c r="Q24" s="2">
        <f t="shared" si="5"/>
        <v>74.207999999999998</v>
      </c>
      <c r="R24" s="2">
        <f t="shared" si="5"/>
        <v>83.320999999999998</v>
      </c>
      <c r="S24" s="2">
        <f t="shared" si="5"/>
        <v>113.625</v>
      </c>
      <c r="T24" s="2">
        <f t="shared" si="5"/>
        <v>89.846000000000004</v>
      </c>
      <c r="Z24" s="1"/>
      <c r="AA24" s="1"/>
    </row>
    <row r="25" spans="2:49" x14ac:dyDescent="0.25">
      <c r="B25" s="1" t="s">
        <v>60</v>
      </c>
      <c r="C25" s="1">
        <f t="shared" ref="C25:J25" si="6">Z6</f>
        <v>14</v>
      </c>
      <c r="D25" s="10">
        <f t="shared" si="6"/>
        <v>0</v>
      </c>
      <c r="E25" s="10">
        <f t="shared" si="6"/>
        <v>16</v>
      </c>
      <c r="F25" s="1">
        <f t="shared" si="6"/>
        <v>16</v>
      </c>
      <c r="G25" s="1">
        <f t="shared" si="6"/>
        <v>16</v>
      </c>
      <c r="H25" s="1">
        <f t="shared" si="6"/>
        <v>15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132.22399999999999</v>
      </c>
      <c r="N25" s="2">
        <f t="shared" si="7"/>
        <v>0</v>
      </c>
      <c r="O25" s="2">
        <f t="shared" si="7"/>
        <v>72.478999999999999</v>
      </c>
      <c r="P25" s="2">
        <f t="shared" si="7"/>
        <v>126.688</v>
      </c>
      <c r="Q25" s="2">
        <f t="shared" si="7"/>
        <v>81.146000000000001</v>
      </c>
      <c r="R25" s="2">
        <f t="shared" si="7"/>
        <v>94.373000000000005</v>
      </c>
      <c r="S25" s="2">
        <f t="shared" si="7"/>
        <v>114.9</v>
      </c>
      <c r="T25" s="2">
        <f t="shared" si="7"/>
        <v>99.674999999999997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16</v>
      </c>
      <c r="F26" s="1">
        <f t="shared" si="8"/>
        <v>8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78.813000000000002</v>
      </c>
      <c r="P26" s="2">
        <f t="shared" si="9"/>
        <v>64.924999999999997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15</v>
      </c>
      <c r="F27" s="1">
        <f t="shared" si="10"/>
        <v>16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96.763999999999996</v>
      </c>
      <c r="P27" s="2">
        <f t="shared" si="11"/>
        <v>95.804000000000002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A16" workbookViewId="0">
      <selection activeCell="M22" sqref="M22:T2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21831</v>
      </c>
      <c r="D22" s="19">
        <v>20504</v>
      </c>
      <c r="E22" s="19">
        <v>23221</v>
      </c>
      <c r="F22" s="19">
        <v>24063</v>
      </c>
      <c r="G22" s="19">
        <v>24105</v>
      </c>
      <c r="H22" s="19">
        <v>23176</v>
      </c>
      <c r="I22" s="19">
        <v>22831</v>
      </c>
      <c r="J22" s="19">
        <v>22043</v>
      </c>
      <c r="K22" s="1"/>
      <c r="L22" s="1" t="s">
        <v>57</v>
      </c>
      <c r="M22" s="17">
        <f>C31/AVERAGE($E$31:$E$36)</f>
        <v>0.92390892025172411</v>
      </c>
      <c r="N22" s="17">
        <f t="shared" ref="N22:T27" si="0">D31/AVERAGE($E$31:$E$36)</f>
        <v>0.8464658450943966</v>
      </c>
      <c r="O22" s="17">
        <f t="shared" si="0"/>
        <v>1.0050286447948178</v>
      </c>
      <c r="P22" s="17">
        <f t="shared" si="0"/>
        <v>1.0541673556331521</v>
      </c>
      <c r="Q22" s="17">
        <f t="shared" si="0"/>
        <v>1.0566184552236628</v>
      </c>
      <c r="R22" s="17">
        <f t="shared" si="0"/>
        <v>1.0024024666621276</v>
      </c>
      <c r="S22" s="17">
        <f t="shared" si="0"/>
        <v>0.98226843431150368</v>
      </c>
      <c r="T22" s="17">
        <f t="shared" si="0"/>
        <v>0.93628113723239736</v>
      </c>
    </row>
    <row r="23" spans="2:20" x14ac:dyDescent="0.25">
      <c r="B23" s="1" t="s">
        <v>58</v>
      </c>
      <c r="C23" s="19">
        <v>24890</v>
      </c>
      <c r="D23" s="19">
        <v>22416</v>
      </c>
      <c r="E23" s="19">
        <v>24070</v>
      </c>
      <c r="F23" s="19">
        <v>21429</v>
      </c>
      <c r="G23" s="19">
        <v>23535</v>
      </c>
      <c r="H23" s="19">
        <v>24759</v>
      </c>
      <c r="I23" s="19">
        <v>23022</v>
      </c>
      <c r="J23" s="19">
        <v>26816</v>
      </c>
      <c r="K23" s="1"/>
      <c r="L23" s="1" t="s">
        <v>58</v>
      </c>
      <c r="M23" s="17">
        <f t="shared" ref="M23:M27" si="1">C32/AVERAGE($E$31:$E$36)</f>
        <v>1.10243067376059</v>
      </c>
      <c r="N23" s="17">
        <f t="shared" si="0"/>
        <v>0.95804923597669511</v>
      </c>
      <c r="O23" s="17">
        <f t="shared" si="0"/>
        <v>1.0545758722315706</v>
      </c>
      <c r="P23" s="17">
        <f t="shared" si="0"/>
        <v>0.9004483955996927</v>
      </c>
      <c r="Q23" s="17">
        <f t="shared" si="0"/>
        <v>1.0233535322095886</v>
      </c>
      <c r="R23" s="17">
        <f t="shared" si="0"/>
        <v>1.0947855774187587</v>
      </c>
      <c r="S23" s="17">
        <f t="shared" si="0"/>
        <v>0.99341510149692158</v>
      </c>
      <c r="T23" s="17">
        <f t="shared" si="0"/>
        <v>1.2148310978397254</v>
      </c>
    </row>
    <row r="24" spans="2:20" x14ac:dyDescent="0.25">
      <c r="B24" s="1" t="s">
        <v>59</v>
      </c>
      <c r="C24" s="19">
        <v>21673</v>
      </c>
      <c r="D24" s="19">
        <v>20305</v>
      </c>
      <c r="E24" s="19">
        <v>23207</v>
      </c>
      <c r="F24" s="19">
        <v>22235</v>
      </c>
      <c r="G24" s="19">
        <v>22698</v>
      </c>
      <c r="H24" s="19">
        <v>23889</v>
      </c>
      <c r="I24" s="19">
        <v>22540</v>
      </c>
      <c r="J24" s="19">
        <v>20135</v>
      </c>
      <c r="K24" s="1"/>
      <c r="L24" s="1" t="s">
        <v>59</v>
      </c>
      <c r="M24" s="17">
        <f t="shared" si="1"/>
        <v>0.91468811703027897</v>
      </c>
      <c r="N24" s="17">
        <f t="shared" si="0"/>
        <v>0.83485230179650038</v>
      </c>
      <c r="O24" s="17">
        <f t="shared" si="0"/>
        <v>1.0042116115979809</v>
      </c>
      <c r="P24" s="17">
        <f t="shared" si="0"/>
        <v>0.94748616393187501</v>
      </c>
      <c r="Q24" s="17">
        <f t="shared" si="0"/>
        <v>0.97450661894155299</v>
      </c>
      <c r="R24" s="17">
        <f t="shared" si="0"/>
        <v>1.0440128001867506</v>
      </c>
      <c r="S24" s="17">
        <f t="shared" si="0"/>
        <v>0.96528581572010785</v>
      </c>
      <c r="T24" s="17">
        <f t="shared" si="0"/>
        <v>0.82493118440633784</v>
      </c>
    </row>
    <row r="25" spans="2:20" x14ac:dyDescent="0.25">
      <c r="B25" s="1" t="s">
        <v>60</v>
      </c>
      <c r="C25" s="19">
        <v>19724</v>
      </c>
      <c r="D25" s="19">
        <v>6288</v>
      </c>
      <c r="E25" s="19">
        <v>23066</v>
      </c>
      <c r="F25" s="19">
        <v>21735</v>
      </c>
      <c r="G25" s="19">
        <v>22455</v>
      </c>
      <c r="H25" s="19">
        <v>22895</v>
      </c>
      <c r="I25" s="19">
        <v>20909</v>
      </c>
      <c r="J25" s="19">
        <v>17677</v>
      </c>
      <c r="K25" s="1"/>
      <c r="L25" s="1" t="s">
        <v>60</v>
      </c>
      <c r="M25" s="17">
        <f t="shared" si="1"/>
        <v>0.80094542412776848</v>
      </c>
      <c r="N25" s="17">
        <f t="shared" si="0"/>
        <v>1.6826993220569769E-2</v>
      </c>
      <c r="O25" s="17">
        <f t="shared" si="0"/>
        <v>0.9959829201155519</v>
      </c>
      <c r="P25" s="17">
        <f t="shared" si="0"/>
        <v>0.91830640690198528</v>
      </c>
      <c r="Q25" s="17">
        <f t="shared" si="0"/>
        <v>0.96032525702502658</v>
      </c>
      <c r="R25" s="17">
        <f t="shared" si="0"/>
        <v>0.9860034432113296</v>
      </c>
      <c r="S25" s="17">
        <f t="shared" si="0"/>
        <v>0.87010144828860725</v>
      </c>
      <c r="T25" s="17">
        <f t="shared" si="0"/>
        <v>0.68148349884739967</v>
      </c>
    </row>
    <row r="26" spans="2:20" x14ac:dyDescent="0.25">
      <c r="B26" s="1" t="s">
        <v>61</v>
      </c>
      <c r="C26" s="19">
        <v>5938</v>
      </c>
      <c r="D26" s="19">
        <v>6062</v>
      </c>
      <c r="E26" s="19">
        <v>22929</v>
      </c>
      <c r="F26" s="19">
        <v>17754</v>
      </c>
      <c r="G26" s="19">
        <v>10343</v>
      </c>
      <c r="H26" s="19">
        <v>6967</v>
      </c>
      <c r="I26" s="19">
        <v>6225</v>
      </c>
      <c r="J26" s="19">
        <v>6161</v>
      </c>
      <c r="K26" s="1"/>
      <c r="L26" s="1" t="s">
        <v>61</v>
      </c>
      <c r="M26" s="17">
        <f t="shared" si="1"/>
        <v>-3.5988367003530934E-3</v>
      </c>
      <c r="N26" s="17">
        <f t="shared" si="0"/>
        <v>3.6377430430595777E-3</v>
      </c>
      <c r="O26" s="17">
        <f t="shared" si="0"/>
        <v>0.98798766668936211</v>
      </c>
      <c r="P26" s="17">
        <f t="shared" si="0"/>
        <v>0.68597718143000264</v>
      </c>
      <c r="Q26" s="17">
        <f t="shared" si="0"/>
        <v>0.25347482273297606</v>
      </c>
      <c r="R26" s="17">
        <f t="shared" si="0"/>
        <v>5.6453103267160118E-2</v>
      </c>
      <c r="S26" s="17">
        <f t="shared" si="0"/>
        <v>1.3150343834803653E-2</v>
      </c>
      <c r="T26" s="17">
        <f t="shared" si="0"/>
        <v>9.4153349349777576E-3</v>
      </c>
    </row>
    <row r="27" spans="2:20" x14ac:dyDescent="0.25">
      <c r="B27" s="1" t="s">
        <v>62</v>
      </c>
      <c r="C27" s="19">
        <v>5880</v>
      </c>
      <c r="D27" s="19">
        <v>5914</v>
      </c>
      <c r="E27" s="19">
        <v>22316</v>
      </c>
      <c r="F27" s="19">
        <v>19113</v>
      </c>
      <c r="G27" s="19">
        <v>10765</v>
      </c>
      <c r="H27" s="19">
        <v>6146</v>
      </c>
      <c r="I27" s="19">
        <v>6093</v>
      </c>
      <c r="J27" s="19">
        <v>6035</v>
      </c>
      <c r="K27" s="1"/>
      <c r="L27" s="1" t="s">
        <v>62</v>
      </c>
      <c r="M27" s="17">
        <f t="shared" si="1"/>
        <v>-6.9836885158203101E-3</v>
      </c>
      <c r="N27" s="17">
        <f t="shared" si="0"/>
        <v>-4.9994650377878039E-3</v>
      </c>
      <c r="O27" s="17">
        <f t="shared" si="0"/>
        <v>0.95221328457071719</v>
      </c>
      <c r="P27" s="17">
        <f t="shared" si="0"/>
        <v>0.76528776103724316</v>
      </c>
      <c r="Q27" s="17">
        <f t="shared" si="0"/>
        <v>0.27810253766620308</v>
      </c>
      <c r="R27" s="17">
        <f t="shared" si="0"/>
        <v>8.5399422240810645E-3</v>
      </c>
      <c r="S27" s="17">
        <f t="shared" si="0"/>
        <v>5.4468879789127452E-3</v>
      </c>
      <c r="T27" s="17">
        <f t="shared" si="0"/>
        <v>2.0620361634455281E-3</v>
      </c>
    </row>
    <row r="28" spans="2:20" x14ac:dyDescent="0.25">
      <c r="C28" s="19">
        <v>5927</v>
      </c>
      <c r="D28" s="19">
        <v>6025</v>
      </c>
      <c r="E28" s="19">
        <v>6047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15831.333333333332</v>
      </c>
      <c r="D31" s="20">
        <f t="shared" ref="D31:J31" si="2">D22-AVERAGE($C$28:$E$28)</f>
        <v>14504.333333333332</v>
      </c>
      <c r="E31" s="20">
        <f t="shared" si="2"/>
        <v>17221.333333333332</v>
      </c>
      <c r="F31" s="20">
        <f t="shared" si="2"/>
        <v>18063.333333333332</v>
      </c>
      <c r="G31" s="20">
        <f t="shared" si="2"/>
        <v>18105.333333333332</v>
      </c>
      <c r="H31" s="20">
        <f t="shared" si="2"/>
        <v>17176.333333333332</v>
      </c>
      <c r="I31" s="20">
        <f t="shared" si="2"/>
        <v>16831.333333333332</v>
      </c>
      <c r="J31" s="20">
        <f t="shared" si="2"/>
        <v>16043.333333333332</v>
      </c>
    </row>
    <row r="32" spans="2:20" x14ac:dyDescent="0.25">
      <c r="B32" s="1" t="s">
        <v>58</v>
      </c>
      <c r="C32" s="20">
        <f t="shared" ref="C32:J32" si="3">C23-AVERAGE($C$28:$E$28)</f>
        <v>18890.333333333332</v>
      </c>
      <c r="D32" s="20">
        <f t="shared" si="3"/>
        <v>16416.333333333332</v>
      </c>
      <c r="E32" s="20">
        <f t="shared" si="3"/>
        <v>18070.333333333332</v>
      </c>
      <c r="F32" s="20">
        <f t="shared" si="3"/>
        <v>15429.333333333332</v>
      </c>
      <c r="G32" s="20">
        <f t="shared" si="3"/>
        <v>17535.333333333332</v>
      </c>
      <c r="H32" s="20">
        <f t="shared" si="3"/>
        <v>18759.333333333332</v>
      </c>
      <c r="I32" s="20">
        <f t="shared" si="3"/>
        <v>17022.333333333332</v>
      </c>
      <c r="J32" s="20">
        <f t="shared" si="3"/>
        <v>20816.333333333332</v>
      </c>
    </row>
    <row r="33" spans="1:13" x14ac:dyDescent="0.25">
      <c r="B33" s="1" t="s">
        <v>59</v>
      </c>
      <c r="C33" s="20">
        <f t="shared" ref="C33:J33" si="4">C24-AVERAGE($C$28:$E$28)</f>
        <v>15673.333333333332</v>
      </c>
      <c r="D33" s="20">
        <f t="shared" si="4"/>
        <v>14305.333333333332</v>
      </c>
      <c r="E33" s="20">
        <f t="shared" si="4"/>
        <v>17207.333333333332</v>
      </c>
      <c r="F33" s="20">
        <f t="shared" si="4"/>
        <v>16235.333333333332</v>
      </c>
      <c r="G33" s="20">
        <f t="shared" si="4"/>
        <v>16698.333333333332</v>
      </c>
      <c r="H33" s="20">
        <f t="shared" si="4"/>
        <v>17889.333333333332</v>
      </c>
      <c r="I33" s="20">
        <f t="shared" si="4"/>
        <v>16540.333333333332</v>
      </c>
      <c r="J33" s="20">
        <f t="shared" si="4"/>
        <v>14135.333333333332</v>
      </c>
    </row>
    <row r="34" spans="1:13" x14ac:dyDescent="0.25">
      <c r="B34" s="1" t="s">
        <v>60</v>
      </c>
      <c r="C34" s="20">
        <f t="shared" ref="C34:J34" si="5">C25-AVERAGE($C$28:$E$28)</f>
        <v>13724.333333333332</v>
      </c>
      <c r="D34" s="20">
        <f t="shared" si="5"/>
        <v>288.33333333333303</v>
      </c>
      <c r="E34" s="20">
        <f t="shared" si="5"/>
        <v>17066.333333333332</v>
      </c>
      <c r="F34" s="20">
        <f t="shared" si="5"/>
        <v>15735.333333333332</v>
      </c>
      <c r="G34" s="20">
        <f t="shared" si="5"/>
        <v>16455.333333333332</v>
      </c>
      <c r="H34" s="20">
        <f t="shared" si="5"/>
        <v>16895.333333333332</v>
      </c>
      <c r="I34" s="20">
        <f t="shared" si="5"/>
        <v>14909.333333333332</v>
      </c>
      <c r="J34" s="20">
        <f t="shared" si="5"/>
        <v>11677.333333333332</v>
      </c>
    </row>
    <row r="35" spans="1:13" x14ac:dyDescent="0.25">
      <c r="B35" s="1" t="s">
        <v>61</v>
      </c>
      <c r="C35" s="20">
        <f t="shared" ref="C35:J35" si="6">C26-AVERAGE($C$28:$E$28)</f>
        <v>-61.66666666666697</v>
      </c>
      <c r="D35" s="20">
        <f t="shared" si="6"/>
        <v>62.33333333333303</v>
      </c>
      <c r="E35" s="20">
        <f t="shared" si="6"/>
        <v>16929.333333333332</v>
      </c>
      <c r="F35" s="20">
        <f t="shared" si="6"/>
        <v>11754.333333333332</v>
      </c>
      <c r="G35" s="20">
        <f t="shared" si="6"/>
        <v>4343.333333333333</v>
      </c>
      <c r="H35" s="20">
        <f t="shared" si="6"/>
        <v>967.33333333333303</v>
      </c>
      <c r="I35" s="20">
        <f t="shared" si="6"/>
        <v>225.33333333333303</v>
      </c>
      <c r="J35" s="20">
        <f t="shared" si="6"/>
        <v>161.33333333333303</v>
      </c>
    </row>
    <row r="36" spans="1:13" x14ac:dyDescent="0.25">
      <c r="B36" s="1" t="s">
        <v>62</v>
      </c>
      <c r="C36" s="20">
        <f t="shared" ref="C36:J36" si="7">C27-AVERAGE($C$28:$E$28)</f>
        <v>-119.66666666666697</v>
      </c>
      <c r="D36" s="20">
        <f t="shared" si="7"/>
        <v>-85.66666666666697</v>
      </c>
      <c r="E36" s="20">
        <f t="shared" si="7"/>
        <v>16316.333333333332</v>
      </c>
      <c r="F36" s="20">
        <f t="shared" si="7"/>
        <v>13113.333333333332</v>
      </c>
      <c r="G36" s="20">
        <f t="shared" si="7"/>
        <v>4765.333333333333</v>
      </c>
      <c r="H36" s="20">
        <f t="shared" si="7"/>
        <v>146.33333333333303</v>
      </c>
      <c r="I36" s="20">
        <f t="shared" si="7"/>
        <v>93.33333333333303</v>
      </c>
      <c r="J36" s="20">
        <f t="shared" si="7"/>
        <v>35.33333333333303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s="32" t="s">
        <v>99</v>
      </c>
      <c r="D39" s="32" t="s">
        <v>100</v>
      </c>
      <c r="K39" s="32" t="s">
        <v>117</v>
      </c>
    </row>
    <row r="40" spans="1:13" x14ac:dyDescent="0.25">
      <c r="A40" s="32" t="s">
        <v>101</v>
      </c>
      <c r="I40" s="32" t="s">
        <v>104</v>
      </c>
      <c r="K40" s="32" t="s">
        <v>118</v>
      </c>
    </row>
    <row r="41" spans="1:13" x14ac:dyDescent="0.25">
      <c r="A41" s="32" t="s">
        <v>119</v>
      </c>
    </row>
    <row r="42" spans="1:13" x14ac:dyDescent="0.25">
      <c r="A42" s="32" t="s">
        <v>111</v>
      </c>
    </row>
    <row r="43" spans="1:13" x14ac:dyDescent="0.25">
      <c r="A43" s="32" t="s">
        <v>102</v>
      </c>
    </row>
    <row r="47" spans="1:13" x14ac:dyDescent="0.25">
      <c r="B47" t="s">
        <v>103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33">
        <v>21831</v>
      </c>
      <c r="C49" s="34">
        <v>20504</v>
      </c>
      <c r="D49" s="34">
        <v>23221</v>
      </c>
      <c r="E49" s="34">
        <v>24063</v>
      </c>
      <c r="F49" s="34">
        <v>24105</v>
      </c>
      <c r="G49" s="34">
        <v>23176</v>
      </c>
      <c r="H49" s="34">
        <v>22831</v>
      </c>
      <c r="I49" s="34">
        <v>22043</v>
      </c>
      <c r="J49" s="34">
        <v>2094</v>
      </c>
      <c r="K49" s="34">
        <v>2053</v>
      </c>
      <c r="L49" s="34">
        <v>2095</v>
      </c>
      <c r="M49" s="35">
        <v>2056</v>
      </c>
    </row>
    <row r="50" spans="1:13" x14ac:dyDescent="0.25">
      <c r="A50" s="23" t="s">
        <v>58</v>
      </c>
      <c r="B50" s="36">
        <v>24890</v>
      </c>
      <c r="C50" s="37">
        <v>22416</v>
      </c>
      <c r="D50" s="37">
        <v>24070</v>
      </c>
      <c r="E50" s="37">
        <v>21429</v>
      </c>
      <c r="F50" s="37">
        <v>23535</v>
      </c>
      <c r="G50" s="37">
        <v>24759</v>
      </c>
      <c r="H50" s="37">
        <v>23022</v>
      </c>
      <c r="I50" s="37">
        <v>26816</v>
      </c>
      <c r="J50" s="37">
        <v>2193</v>
      </c>
      <c r="K50" s="37">
        <v>2187</v>
      </c>
      <c r="L50" s="37">
        <v>2236</v>
      </c>
      <c r="M50" s="38">
        <v>2175</v>
      </c>
    </row>
    <row r="51" spans="1:13" x14ac:dyDescent="0.25">
      <c r="A51" s="23" t="s">
        <v>59</v>
      </c>
      <c r="B51" s="36">
        <v>21673</v>
      </c>
      <c r="C51" s="37">
        <v>20305</v>
      </c>
      <c r="D51" s="37">
        <v>23207</v>
      </c>
      <c r="E51" s="37">
        <v>22235</v>
      </c>
      <c r="F51" s="37">
        <v>22698</v>
      </c>
      <c r="G51" s="37">
        <v>23889</v>
      </c>
      <c r="H51" s="37">
        <v>22540</v>
      </c>
      <c r="I51" s="37">
        <v>20135</v>
      </c>
      <c r="J51" s="37">
        <v>2194</v>
      </c>
      <c r="K51" s="37">
        <v>2280</v>
      </c>
      <c r="L51" s="37">
        <v>2212</v>
      </c>
      <c r="M51" s="38">
        <v>2201</v>
      </c>
    </row>
    <row r="52" spans="1:13" x14ac:dyDescent="0.25">
      <c r="A52" s="23" t="s">
        <v>60</v>
      </c>
      <c r="B52" s="36">
        <v>19724</v>
      </c>
      <c r="C52" s="37">
        <v>6288</v>
      </c>
      <c r="D52" s="37">
        <v>23066</v>
      </c>
      <c r="E52" s="37">
        <v>21735</v>
      </c>
      <c r="F52" s="37">
        <v>22455</v>
      </c>
      <c r="G52" s="37">
        <v>22895</v>
      </c>
      <c r="H52" s="37">
        <v>20909</v>
      </c>
      <c r="I52" s="37">
        <v>17677</v>
      </c>
      <c r="J52" s="37">
        <v>2300</v>
      </c>
      <c r="K52" s="37">
        <v>2262</v>
      </c>
      <c r="L52" s="37">
        <v>2287</v>
      </c>
      <c r="M52" s="38">
        <v>2239</v>
      </c>
    </row>
    <row r="53" spans="1:13" x14ac:dyDescent="0.25">
      <c r="A53" s="23" t="s">
        <v>61</v>
      </c>
      <c r="B53" s="36">
        <v>5938</v>
      </c>
      <c r="C53" s="37">
        <v>6062</v>
      </c>
      <c r="D53" s="37">
        <v>22929</v>
      </c>
      <c r="E53" s="37">
        <v>17754</v>
      </c>
      <c r="F53" s="37">
        <v>10343</v>
      </c>
      <c r="G53" s="37">
        <v>6967</v>
      </c>
      <c r="H53" s="37">
        <v>6225</v>
      </c>
      <c r="I53" s="37">
        <v>6161</v>
      </c>
      <c r="J53" s="37">
        <v>2323</v>
      </c>
      <c r="K53" s="37">
        <v>2236</v>
      </c>
      <c r="L53" s="37">
        <v>2256</v>
      </c>
      <c r="M53" s="38">
        <v>2222</v>
      </c>
    </row>
    <row r="54" spans="1:13" x14ac:dyDescent="0.25">
      <c r="A54" s="23" t="s">
        <v>62</v>
      </c>
      <c r="B54" s="36">
        <v>5880</v>
      </c>
      <c r="C54" s="37">
        <v>5914</v>
      </c>
      <c r="D54" s="37">
        <v>22316</v>
      </c>
      <c r="E54" s="37">
        <v>19113</v>
      </c>
      <c r="F54" s="37">
        <v>10765</v>
      </c>
      <c r="G54" s="37">
        <v>6146</v>
      </c>
      <c r="H54" s="37">
        <v>6093</v>
      </c>
      <c r="I54" s="37">
        <v>6035</v>
      </c>
      <c r="J54" s="37">
        <v>2156</v>
      </c>
      <c r="K54" s="37">
        <v>2216</v>
      </c>
      <c r="L54" s="37">
        <v>2147</v>
      </c>
      <c r="M54" s="38">
        <v>2139</v>
      </c>
    </row>
    <row r="55" spans="1:13" x14ac:dyDescent="0.25">
      <c r="A55" s="23" t="s">
        <v>81</v>
      </c>
      <c r="B55" s="36">
        <v>5927</v>
      </c>
      <c r="C55" s="37">
        <v>6025</v>
      </c>
      <c r="D55" s="37">
        <v>6047</v>
      </c>
      <c r="E55" s="37">
        <v>2168</v>
      </c>
      <c r="F55" s="37">
        <v>2161</v>
      </c>
      <c r="G55" s="37">
        <v>2160</v>
      </c>
      <c r="H55" s="37">
        <v>2180</v>
      </c>
      <c r="I55" s="37">
        <v>2217</v>
      </c>
      <c r="J55" s="37">
        <v>2186</v>
      </c>
      <c r="K55" s="37">
        <v>2164</v>
      </c>
      <c r="L55" s="37">
        <v>2147</v>
      </c>
      <c r="M55" s="38">
        <v>2096</v>
      </c>
    </row>
    <row r="56" spans="1:13" x14ac:dyDescent="0.25">
      <c r="A56" s="23" t="s">
        <v>82</v>
      </c>
      <c r="B56" s="39">
        <v>1920</v>
      </c>
      <c r="C56" s="40">
        <v>1993</v>
      </c>
      <c r="D56" s="40">
        <v>1948</v>
      </c>
      <c r="E56" s="40">
        <v>1957</v>
      </c>
      <c r="F56" s="40">
        <v>1985</v>
      </c>
      <c r="G56" s="40">
        <v>2057</v>
      </c>
      <c r="H56" s="40">
        <v>2058</v>
      </c>
      <c r="I56" s="40">
        <v>2096</v>
      </c>
      <c r="J56" s="40">
        <v>2062</v>
      </c>
      <c r="K56" s="40">
        <v>2048</v>
      </c>
      <c r="L56" s="40">
        <v>2015</v>
      </c>
      <c r="M56" s="41">
        <v>1955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C19" workbookViewId="0">
      <selection activeCell="T24" sqref="T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0.69330000000000003</v>
      </c>
      <c r="D22" s="24">
        <f t="shared" si="0"/>
        <v>0.77170000000000005</v>
      </c>
      <c r="E22" s="24">
        <f t="shared" si="0"/>
        <v>0.73009999999999997</v>
      </c>
      <c r="F22" s="24">
        <f t="shared" si="0"/>
        <v>0.78520000000000001</v>
      </c>
      <c r="G22" s="24">
        <f t="shared" si="0"/>
        <v>0.78369999999999995</v>
      </c>
      <c r="H22" s="24">
        <f t="shared" si="0"/>
        <v>0.75749999999999995</v>
      </c>
      <c r="I22" s="24">
        <f t="shared" si="0"/>
        <v>0.78439999999999999</v>
      </c>
      <c r="J22" s="24">
        <f t="shared" si="0"/>
        <v>0.66259999999999997</v>
      </c>
      <c r="K22" s="21"/>
      <c r="L22" s="21" t="s">
        <v>57</v>
      </c>
      <c r="M22" s="17">
        <f>C31/AVERAGE($E$31:$E$36)</f>
        <v>1.0124866400771619</v>
      </c>
      <c r="N22" s="17">
        <f t="shared" ref="N22:T27" si="1">D31/AVERAGE($E$31:$E$36)</f>
        <v>1.1351111806261571</v>
      </c>
      <c r="O22" s="17">
        <f t="shared" si="1"/>
        <v>1.0700450978858738</v>
      </c>
      <c r="P22" s="17">
        <f t="shared" si="1"/>
        <v>1.1562263757462008</v>
      </c>
      <c r="Q22" s="17">
        <f t="shared" si="1"/>
        <v>1.1538802429550847</v>
      </c>
      <c r="R22" s="17">
        <f t="shared" si="1"/>
        <v>1.1129011235369257</v>
      </c>
      <c r="S22" s="17">
        <f t="shared" si="1"/>
        <v>1.1549751049242722</v>
      </c>
      <c r="T22" s="17">
        <f t="shared" si="1"/>
        <v>0.96446912228565473</v>
      </c>
    </row>
    <row r="23" spans="2:20" x14ac:dyDescent="0.25">
      <c r="B23" s="21" t="s">
        <v>58</v>
      </c>
      <c r="C23" s="24">
        <f t="shared" si="0"/>
        <v>1.1474</v>
      </c>
      <c r="D23" s="24">
        <f t="shared" si="0"/>
        <v>0.85</v>
      </c>
      <c r="E23" s="24">
        <f t="shared" si="0"/>
        <v>0.82879999999999998</v>
      </c>
      <c r="F23" s="24">
        <f t="shared" si="0"/>
        <v>0.89939999999999998</v>
      </c>
      <c r="G23" s="24">
        <f t="shared" si="0"/>
        <v>1.0213000000000001</v>
      </c>
      <c r="H23" s="24">
        <f t="shared" si="0"/>
        <v>0.88070000000000004</v>
      </c>
      <c r="I23" s="24">
        <f t="shared" si="0"/>
        <v>0.91339999999999999</v>
      </c>
      <c r="J23" s="24">
        <f t="shared" si="0"/>
        <v>0.77159999999999995</v>
      </c>
      <c r="K23" s="21"/>
      <c r="L23" s="21" t="s">
        <v>58</v>
      </c>
      <c r="M23" s="17">
        <f t="shared" ref="M23:M27" si="2">C32/AVERAGE($E$31:$E$36)</f>
        <v>1.7227392403743387</v>
      </c>
      <c r="N23" s="17">
        <f t="shared" si="1"/>
        <v>1.257579312322411</v>
      </c>
      <c r="O23" s="17">
        <f t="shared" si="1"/>
        <v>1.2244206355413052</v>
      </c>
      <c r="P23" s="17">
        <f t="shared" si="1"/>
        <v>1.3348452855764972</v>
      </c>
      <c r="Q23" s="17">
        <f t="shared" si="1"/>
        <v>1.5255076770678557</v>
      </c>
      <c r="R23" s="17">
        <f t="shared" si="1"/>
        <v>1.305596830113918</v>
      </c>
      <c r="S23" s="17">
        <f t="shared" si="1"/>
        <v>1.3567425249602463</v>
      </c>
      <c r="T23" s="17">
        <f t="shared" si="1"/>
        <v>1.1349547717734159</v>
      </c>
    </row>
    <row r="24" spans="2:20" x14ac:dyDescent="0.25">
      <c r="B24" s="21" t="s">
        <v>59</v>
      </c>
      <c r="C24" s="24">
        <f t="shared" si="0"/>
        <v>0.6502</v>
      </c>
      <c r="D24" s="24">
        <f t="shared" si="0"/>
        <v>0.72640000000000005</v>
      </c>
      <c r="E24" s="24">
        <f t="shared" si="0"/>
        <v>0.66810000000000003</v>
      </c>
      <c r="F24" s="24">
        <f t="shared" si="0"/>
        <v>1.0028999999999999</v>
      </c>
      <c r="G24" s="24">
        <f t="shared" si="0"/>
        <v>0.82089999999999996</v>
      </c>
      <c r="H24" s="24">
        <f t="shared" si="0"/>
        <v>0.78739999999999999</v>
      </c>
      <c r="I24" s="24">
        <f t="shared" si="0"/>
        <v>0.62819999999999998</v>
      </c>
      <c r="J24" s="24">
        <f t="shared" si="0"/>
        <v>0.82389999999999997</v>
      </c>
      <c r="K24" s="21"/>
      <c r="L24" s="21" t="s">
        <v>59</v>
      </c>
      <c r="M24" s="17">
        <f t="shared" si="2"/>
        <v>0.94507442454576274</v>
      </c>
      <c r="N24" s="17">
        <f t="shared" si="1"/>
        <v>1.0642579703344546</v>
      </c>
      <c r="O24" s="17">
        <f t="shared" si="1"/>
        <v>0.97307160918641344</v>
      </c>
      <c r="P24" s="17">
        <f t="shared" si="1"/>
        <v>1.4967284481634995</v>
      </c>
      <c r="Q24" s="17">
        <f t="shared" si="1"/>
        <v>1.2120643361747609</v>
      </c>
      <c r="R24" s="17">
        <f t="shared" si="1"/>
        <v>1.1596673705065041</v>
      </c>
      <c r="S24" s="17">
        <f t="shared" si="1"/>
        <v>0.91066447694272834</v>
      </c>
      <c r="T24" s="17">
        <f t="shared" si="1"/>
        <v>1.2167566017569929</v>
      </c>
    </row>
    <row r="25" spans="2:20" x14ac:dyDescent="0.25">
      <c r="B25" s="21" t="s">
        <v>60</v>
      </c>
      <c r="C25" s="24">
        <f t="shared" si="0"/>
        <v>0.28860000000000002</v>
      </c>
      <c r="D25" s="24">
        <f t="shared" si="0"/>
        <v>4.9299999999999997E-2</v>
      </c>
      <c r="E25" s="24">
        <f t="shared" si="0"/>
        <v>0.72550000000000003</v>
      </c>
      <c r="F25" s="24">
        <f t="shared" si="0"/>
        <v>0.75960000000000005</v>
      </c>
      <c r="G25" s="24">
        <f t="shared" si="0"/>
        <v>0.76629999999999998</v>
      </c>
      <c r="H25" s="24">
        <f t="shared" si="0"/>
        <v>0.70289999999999997</v>
      </c>
      <c r="I25" s="24">
        <f t="shared" si="0"/>
        <v>0.74739999999999995</v>
      </c>
      <c r="J25" s="24">
        <f t="shared" si="0"/>
        <v>0.82099999999999995</v>
      </c>
      <c r="K25" s="21"/>
      <c r="L25" s="21" t="s">
        <v>60</v>
      </c>
      <c r="M25" s="17">
        <f t="shared" si="2"/>
        <v>0.37950001303407122</v>
      </c>
      <c r="N25" s="17">
        <f t="shared" si="1"/>
        <v>5.2136284247021733E-3</v>
      </c>
      <c r="O25" s="17">
        <f t="shared" si="1"/>
        <v>1.062850290659785</v>
      </c>
      <c r="P25" s="17">
        <f t="shared" si="1"/>
        <v>1.1161857094444882</v>
      </c>
      <c r="Q25" s="17">
        <f t="shared" si="1"/>
        <v>1.1266651025781393</v>
      </c>
      <c r="R25" s="17">
        <f t="shared" si="1"/>
        <v>1.0275018899403041</v>
      </c>
      <c r="S25" s="17">
        <f t="shared" si="1"/>
        <v>1.0971038294100781</v>
      </c>
      <c r="T25" s="17">
        <f t="shared" si="1"/>
        <v>1.212220745027502</v>
      </c>
    </row>
    <row r="26" spans="2:20" x14ac:dyDescent="0.25">
      <c r="B26" s="21" t="s">
        <v>61</v>
      </c>
      <c r="C26" s="24">
        <f t="shared" si="0"/>
        <v>4.7699999999999999E-2</v>
      </c>
      <c r="D26" s="24">
        <f t="shared" si="0"/>
        <v>4.7699999999999999E-2</v>
      </c>
      <c r="E26" s="24">
        <f t="shared" si="0"/>
        <v>0.58620000000000005</v>
      </c>
      <c r="F26" s="24">
        <f t="shared" si="0"/>
        <v>0.22600000000000001</v>
      </c>
      <c r="G26" s="24">
        <f t="shared" si="0"/>
        <v>9.5399999999999999E-2</v>
      </c>
      <c r="H26" s="24">
        <f t="shared" si="0"/>
        <v>5.9299999999999999E-2</v>
      </c>
      <c r="I26" s="24">
        <f t="shared" si="0"/>
        <v>4.7899999999999998E-2</v>
      </c>
      <c r="J26" s="24">
        <f t="shared" si="0"/>
        <v>4.99E-2</v>
      </c>
      <c r="K26" s="21"/>
      <c r="L26" s="21" t="s">
        <v>61</v>
      </c>
      <c r="M26" s="17">
        <f t="shared" si="2"/>
        <v>2.7110867808451352E-3</v>
      </c>
      <c r="N26" s="17">
        <f t="shared" si="1"/>
        <v>2.7110867808451352E-3</v>
      </c>
      <c r="O26" s="17">
        <f t="shared" si="1"/>
        <v>0.84497275879148115</v>
      </c>
      <c r="P26" s="17">
        <f t="shared" si="1"/>
        <v>0.28158807121816437</v>
      </c>
      <c r="Q26" s="17">
        <f t="shared" si="1"/>
        <v>7.7318109538333221E-2</v>
      </c>
      <c r="R26" s="17">
        <f t="shared" si="1"/>
        <v>2.0854513698808693E-2</v>
      </c>
      <c r="S26" s="17">
        <f t="shared" si="1"/>
        <v>3.0239044863272636E-3</v>
      </c>
      <c r="T26" s="17">
        <f t="shared" si="1"/>
        <v>6.1520815411485697E-3</v>
      </c>
    </row>
    <row r="27" spans="2:20" x14ac:dyDescent="0.25">
      <c r="B27" s="21" t="s">
        <v>62</v>
      </c>
      <c r="C27" s="24">
        <f t="shared" si="0"/>
        <v>4.82E-2</v>
      </c>
      <c r="D27" s="24">
        <f t="shared" si="0"/>
        <v>4.6800000000000001E-2</v>
      </c>
      <c r="E27" s="24">
        <f t="shared" si="0"/>
        <v>0.57320000000000004</v>
      </c>
      <c r="F27" s="24">
        <f t="shared" si="0"/>
        <v>0.52690000000000003</v>
      </c>
      <c r="G27" s="24">
        <f t="shared" si="0"/>
        <v>0.1096</v>
      </c>
      <c r="H27" s="24">
        <f t="shared" si="0"/>
        <v>4.7300000000000002E-2</v>
      </c>
      <c r="I27" s="24">
        <f t="shared" si="0"/>
        <v>4.7699999999999999E-2</v>
      </c>
      <c r="J27" s="24">
        <f t="shared" si="0"/>
        <v>4.7800000000000002E-2</v>
      </c>
      <c r="K27" s="21"/>
      <c r="L27" s="21" t="s">
        <v>62</v>
      </c>
      <c r="M27" s="17">
        <f t="shared" si="2"/>
        <v>3.4931310445504614E-3</v>
      </c>
      <c r="N27" s="17">
        <f t="shared" si="1"/>
        <v>1.3034071061755516E-3</v>
      </c>
      <c r="O27" s="17">
        <f t="shared" si="1"/>
        <v>0.82463960793514268</v>
      </c>
      <c r="P27" s="17">
        <f t="shared" si="1"/>
        <v>0.7522223091160295</v>
      </c>
      <c r="Q27" s="17">
        <f t="shared" si="1"/>
        <v>9.9528166627564502E-2</v>
      </c>
      <c r="R27" s="17">
        <f t="shared" si="1"/>
        <v>2.085451369880878E-3</v>
      </c>
      <c r="S27" s="17">
        <f t="shared" si="1"/>
        <v>2.7110867808451352E-3</v>
      </c>
      <c r="T27" s="17">
        <f t="shared" si="1"/>
        <v>2.8674956335862046E-3</v>
      </c>
    </row>
    <row r="28" spans="2:20" x14ac:dyDescent="0.25">
      <c r="C28" s="24">
        <f>C46</f>
        <v>4.5699999999999998E-2</v>
      </c>
      <c r="D28" s="24">
        <f>D46</f>
        <v>4.5600000000000002E-2</v>
      </c>
      <c r="E28" s="24">
        <f>E46</f>
        <v>4.6600000000000003E-2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0.64733333333333332</v>
      </c>
      <c r="D31" s="24">
        <f t="shared" ref="D31:I31" si="3">D22-AVERAGE($C$28:$E$28)</f>
        <v>0.72573333333333334</v>
      </c>
      <c r="E31" s="24">
        <f t="shared" si="3"/>
        <v>0.68413333333333326</v>
      </c>
      <c r="F31" s="24">
        <f t="shared" si="3"/>
        <v>0.7392333333333333</v>
      </c>
      <c r="G31" s="24">
        <f t="shared" si="3"/>
        <v>0.73773333333333324</v>
      </c>
      <c r="H31" s="24">
        <f t="shared" si="3"/>
        <v>0.71153333333333324</v>
      </c>
      <c r="I31" s="24">
        <f t="shared" si="3"/>
        <v>0.73843333333333327</v>
      </c>
      <c r="J31" s="24">
        <f>J22-AVERAGE($C$28:$E$28)</f>
        <v>0.61663333333333326</v>
      </c>
    </row>
    <row r="32" spans="2:20" x14ac:dyDescent="0.25">
      <c r="B32" s="21" t="s">
        <v>58</v>
      </c>
      <c r="C32" s="24">
        <f t="shared" ref="C32:J36" si="4">C23-AVERAGE($C$28:$E$28)</f>
        <v>1.1014333333333333</v>
      </c>
      <c r="D32" s="24">
        <f t="shared" si="4"/>
        <v>0.80403333333333327</v>
      </c>
      <c r="E32" s="24">
        <f t="shared" si="4"/>
        <v>0.78283333333333327</v>
      </c>
      <c r="F32" s="24">
        <f t="shared" si="4"/>
        <v>0.85343333333333327</v>
      </c>
      <c r="G32" s="24">
        <f t="shared" si="4"/>
        <v>0.97533333333333339</v>
      </c>
      <c r="H32" s="24">
        <f t="shared" si="4"/>
        <v>0.83473333333333333</v>
      </c>
      <c r="I32" s="24">
        <f t="shared" si="4"/>
        <v>0.86743333333333328</v>
      </c>
      <c r="J32" s="24">
        <f t="shared" si="4"/>
        <v>0.72563333333333324</v>
      </c>
    </row>
    <row r="33" spans="1:14" x14ac:dyDescent="0.25">
      <c r="B33" s="21" t="s">
        <v>59</v>
      </c>
      <c r="C33" s="24">
        <f t="shared" si="4"/>
        <v>0.60423333333333329</v>
      </c>
      <c r="D33" s="24">
        <f t="shared" si="4"/>
        <v>0.68043333333333333</v>
      </c>
      <c r="E33" s="24">
        <f t="shared" si="4"/>
        <v>0.62213333333333332</v>
      </c>
      <c r="F33" s="24">
        <f t="shared" si="4"/>
        <v>0.95693333333333319</v>
      </c>
      <c r="G33" s="24">
        <f t="shared" si="4"/>
        <v>0.77493333333333325</v>
      </c>
      <c r="H33" s="24">
        <f t="shared" si="4"/>
        <v>0.74143333333333328</v>
      </c>
      <c r="I33" s="24">
        <f t="shared" si="4"/>
        <v>0.58223333333333327</v>
      </c>
      <c r="J33" s="24">
        <f t="shared" si="4"/>
        <v>0.77793333333333325</v>
      </c>
    </row>
    <row r="34" spans="1:14" x14ac:dyDescent="0.25">
      <c r="B34" s="21" t="s">
        <v>60</v>
      </c>
      <c r="C34" s="24">
        <f t="shared" si="4"/>
        <v>0.24263333333333337</v>
      </c>
      <c r="D34" s="24">
        <f t="shared" si="4"/>
        <v>3.333333333333334E-3</v>
      </c>
      <c r="E34" s="24">
        <f t="shared" si="4"/>
        <v>0.67953333333333332</v>
      </c>
      <c r="F34" s="24">
        <f t="shared" si="4"/>
        <v>0.71363333333333334</v>
      </c>
      <c r="G34" s="24">
        <f t="shared" si="4"/>
        <v>0.72033333333333327</v>
      </c>
      <c r="H34" s="24">
        <f t="shared" si="4"/>
        <v>0.65693333333333326</v>
      </c>
      <c r="I34" s="24">
        <f t="shared" si="4"/>
        <v>0.70143333333333324</v>
      </c>
      <c r="J34" s="24">
        <f t="shared" si="4"/>
        <v>0.77503333333333324</v>
      </c>
    </row>
    <row r="35" spans="1:14" x14ac:dyDescent="0.25">
      <c r="B35" s="21" t="s">
        <v>61</v>
      </c>
      <c r="C35" s="24">
        <f t="shared" si="4"/>
        <v>1.7333333333333367E-3</v>
      </c>
      <c r="D35" s="24">
        <f t="shared" si="4"/>
        <v>1.7333333333333367E-3</v>
      </c>
      <c r="E35" s="24">
        <f t="shared" si="4"/>
        <v>0.54023333333333334</v>
      </c>
      <c r="F35" s="24">
        <f t="shared" si="4"/>
        <v>0.18003333333333335</v>
      </c>
      <c r="G35" s="24">
        <f t="shared" si="4"/>
        <v>4.9433333333333336E-2</v>
      </c>
      <c r="H35" s="24">
        <f t="shared" si="4"/>
        <v>1.3333333333333336E-2</v>
      </c>
      <c r="I35" s="24">
        <f t="shared" si="4"/>
        <v>1.9333333333333355E-3</v>
      </c>
      <c r="J35" s="24">
        <f t="shared" si="4"/>
        <v>3.9333333333333373E-3</v>
      </c>
    </row>
    <row r="36" spans="1:14" x14ac:dyDescent="0.25">
      <c r="B36" s="21" t="s">
        <v>62</v>
      </c>
      <c r="C36" s="24">
        <f t="shared" si="4"/>
        <v>2.2333333333333372E-3</v>
      </c>
      <c r="D36" s="24">
        <f t="shared" si="4"/>
        <v>8.333333333333387E-4</v>
      </c>
      <c r="E36" s="24">
        <f t="shared" si="4"/>
        <v>0.52723333333333333</v>
      </c>
      <c r="F36" s="24">
        <f t="shared" si="4"/>
        <v>0.48093333333333338</v>
      </c>
      <c r="G36" s="24">
        <f t="shared" si="4"/>
        <v>6.3633333333333347E-2</v>
      </c>
      <c r="H36" s="24">
        <f t="shared" si="4"/>
        <v>1.3333333333333391E-3</v>
      </c>
      <c r="I36" s="24">
        <f t="shared" si="4"/>
        <v>1.7333333333333367E-3</v>
      </c>
      <c r="J36" s="24">
        <f t="shared" si="4"/>
        <v>1.8333333333333396E-3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112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0.69330000000000003</v>
      </c>
      <c r="D40">
        <v>0.77170000000000005</v>
      </c>
      <c r="E40">
        <v>0.73009999999999997</v>
      </c>
      <c r="F40">
        <v>0.78520000000000001</v>
      </c>
      <c r="G40">
        <v>0.78369999999999995</v>
      </c>
      <c r="H40">
        <v>0.75749999999999995</v>
      </c>
      <c r="I40">
        <v>0.78439999999999999</v>
      </c>
      <c r="J40">
        <v>0.66259999999999997</v>
      </c>
      <c r="K40">
        <v>4.7199999999999999E-2</v>
      </c>
      <c r="L40">
        <v>4.7600000000000003E-2</v>
      </c>
      <c r="M40">
        <v>4.7800000000000002E-2</v>
      </c>
      <c r="N40">
        <v>4.7600000000000003E-2</v>
      </c>
    </row>
    <row r="41" spans="1:14" x14ac:dyDescent="0.25">
      <c r="B41" s="23" t="s">
        <v>58</v>
      </c>
      <c r="C41">
        <v>1.1474</v>
      </c>
      <c r="D41">
        <v>0.85</v>
      </c>
      <c r="E41">
        <v>0.82879999999999998</v>
      </c>
      <c r="F41">
        <v>0.89939999999999998</v>
      </c>
      <c r="G41">
        <v>1.0213000000000001</v>
      </c>
      <c r="H41">
        <v>0.88070000000000004</v>
      </c>
      <c r="I41">
        <v>0.91339999999999999</v>
      </c>
      <c r="J41">
        <v>0.77159999999999995</v>
      </c>
      <c r="K41">
        <v>4.7100000000000003E-2</v>
      </c>
      <c r="L41">
        <v>4.7300000000000002E-2</v>
      </c>
      <c r="M41">
        <v>4.7E-2</v>
      </c>
      <c r="N41">
        <v>4.5400000000000003E-2</v>
      </c>
    </row>
    <row r="42" spans="1:14" x14ac:dyDescent="0.25">
      <c r="B42" s="23" t="s">
        <v>59</v>
      </c>
      <c r="C42">
        <v>0.6502</v>
      </c>
      <c r="D42">
        <v>0.72640000000000005</v>
      </c>
      <c r="E42">
        <v>0.66810000000000003</v>
      </c>
      <c r="F42">
        <v>1.0028999999999999</v>
      </c>
      <c r="G42">
        <v>0.82089999999999996</v>
      </c>
      <c r="H42">
        <v>0.78739999999999999</v>
      </c>
      <c r="I42">
        <v>0.62819999999999998</v>
      </c>
      <c r="J42">
        <v>0.82389999999999997</v>
      </c>
      <c r="K42">
        <v>4.7199999999999999E-2</v>
      </c>
      <c r="L42">
        <v>4.7500000000000001E-2</v>
      </c>
      <c r="M42">
        <v>4.7500000000000001E-2</v>
      </c>
      <c r="N42">
        <v>4.7E-2</v>
      </c>
    </row>
    <row r="43" spans="1:14" x14ac:dyDescent="0.25">
      <c r="B43" s="23" t="s">
        <v>60</v>
      </c>
      <c r="C43">
        <v>0.28860000000000002</v>
      </c>
      <c r="D43">
        <v>4.9299999999999997E-2</v>
      </c>
      <c r="E43">
        <v>0.72550000000000003</v>
      </c>
      <c r="F43">
        <v>0.75960000000000005</v>
      </c>
      <c r="G43">
        <v>0.76629999999999998</v>
      </c>
      <c r="H43">
        <v>0.70289999999999997</v>
      </c>
      <c r="I43">
        <v>0.74739999999999995</v>
      </c>
      <c r="J43">
        <v>0.82099999999999995</v>
      </c>
      <c r="K43">
        <v>4.7600000000000003E-2</v>
      </c>
      <c r="L43">
        <v>4.7500000000000001E-2</v>
      </c>
      <c r="M43">
        <v>4.7800000000000002E-2</v>
      </c>
      <c r="N43">
        <v>4.7500000000000001E-2</v>
      </c>
    </row>
    <row r="44" spans="1:14" x14ac:dyDescent="0.25">
      <c r="B44" s="23" t="s">
        <v>61</v>
      </c>
      <c r="C44">
        <v>4.7699999999999999E-2</v>
      </c>
      <c r="D44">
        <v>4.7699999999999999E-2</v>
      </c>
      <c r="E44">
        <v>0.58620000000000005</v>
      </c>
      <c r="F44">
        <v>0.22600000000000001</v>
      </c>
      <c r="G44">
        <v>9.5399999999999999E-2</v>
      </c>
      <c r="H44">
        <v>5.9299999999999999E-2</v>
      </c>
      <c r="I44">
        <v>4.7899999999999998E-2</v>
      </c>
      <c r="J44">
        <v>4.99E-2</v>
      </c>
      <c r="K44">
        <v>4.7399999999999998E-2</v>
      </c>
      <c r="L44">
        <v>4.7600000000000003E-2</v>
      </c>
      <c r="M44">
        <v>4.7500000000000001E-2</v>
      </c>
      <c r="N44">
        <v>4.7500000000000001E-2</v>
      </c>
    </row>
    <row r="45" spans="1:14" x14ac:dyDescent="0.25">
      <c r="B45" s="23" t="s">
        <v>62</v>
      </c>
      <c r="C45">
        <v>4.82E-2</v>
      </c>
      <c r="D45">
        <v>4.6800000000000001E-2</v>
      </c>
      <c r="E45">
        <v>0.57320000000000004</v>
      </c>
      <c r="F45">
        <v>0.52690000000000003</v>
      </c>
      <c r="G45">
        <v>0.1096</v>
      </c>
      <c r="H45">
        <v>4.7300000000000002E-2</v>
      </c>
      <c r="I45">
        <v>4.7699999999999999E-2</v>
      </c>
      <c r="J45">
        <v>4.7800000000000002E-2</v>
      </c>
      <c r="K45">
        <v>4.7800000000000002E-2</v>
      </c>
      <c r="L45">
        <v>4.7300000000000002E-2</v>
      </c>
      <c r="M45">
        <v>4.7500000000000001E-2</v>
      </c>
      <c r="N45">
        <v>4.7500000000000001E-2</v>
      </c>
    </row>
    <row r="46" spans="1:14" x14ac:dyDescent="0.25">
      <c r="B46" s="23" t="s">
        <v>81</v>
      </c>
      <c r="C46">
        <v>4.5699999999999998E-2</v>
      </c>
      <c r="D46">
        <v>4.5600000000000002E-2</v>
      </c>
      <c r="E46">
        <v>4.6600000000000003E-2</v>
      </c>
      <c r="F46">
        <v>4</v>
      </c>
      <c r="G46">
        <v>2.2370999999999999</v>
      </c>
      <c r="H46">
        <v>4.7899999999999998E-2</v>
      </c>
      <c r="I46">
        <v>4.7600000000000003E-2</v>
      </c>
      <c r="J46">
        <v>4.7699999999999999E-2</v>
      </c>
      <c r="K46">
        <v>4.7500000000000001E-2</v>
      </c>
      <c r="L46">
        <v>4.7600000000000003E-2</v>
      </c>
      <c r="M46">
        <v>4.7699999999999999E-2</v>
      </c>
      <c r="N46">
        <v>4.7600000000000003E-2</v>
      </c>
    </row>
    <row r="47" spans="1:14" x14ac:dyDescent="0.25">
      <c r="B47" s="23" t="s">
        <v>82</v>
      </c>
      <c r="C47">
        <v>4.7199999999999999E-2</v>
      </c>
      <c r="D47">
        <v>4.7300000000000002E-2</v>
      </c>
      <c r="E47">
        <v>4.7800000000000002E-2</v>
      </c>
      <c r="F47">
        <v>4.7100000000000003E-2</v>
      </c>
      <c r="G47">
        <v>4.7300000000000002E-2</v>
      </c>
      <c r="H47">
        <v>4.7399999999999998E-2</v>
      </c>
      <c r="I47">
        <v>4.7500000000000001E-2</v>
      </c>
      <c r="J47">
        <v>4.7399999999999998E-2</v>
      </c>
      <c r="K47">
        <v>4.7500000000000001E-2</v>
      </c>
      <c r="L47">
        <v>4.7300000000000002E-2</v>
      </c>
      <c r="M47">
        <v>4.7500000000000001E-2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H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x14ac:dyDescent="0.25">
      <c r="B1" t="s">
        <v>120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Manganese, tricarbonyl[(1,2,3,4,5-.eta.)-1-methyl-2,4-cyclopentadien-1-yl]-</v>
      </c>
      <c r="C4" s="1">
        <f>'DIV 02'!M12</f>
        <v>10</v>
      </c>
      <c r="D4" s="29">
        <f>'DIV 02'!C22</f>
        <v>0</v>
      </c>
      <c r="E4" s="1">
        <f>'DIV 05 '!C22</f>
        <v>0</v>
      </c>
      <c r="F4" s="1">
        <f>'DIV 07'!C22</f>
        <v>1</v>
      </c>
      <c r="G4" s="1">
        <f>'DIV 09'!C22</f>
        <v>5</v>
      </c>
      <c r="H4" s="10">
        <f>'DIV 12'!C22</f>
        <v>14</v>
      </c>
      <c r="I4" s="29">
        <f>BIC!C22</f>
        <v>0</v>
      </c>
      <c r="J4" s="2" t="str">
        <f>'DIV 02'!$C$29</f>
        <v>1140-21</v>
      </c>
      <c r="K4" s="27">
        <f>'DIV 02'!$C$30</f>
        <v>42620</v>
      </c>
      <c r="L4" s="1">
        <v>12</v>
      </c>
      <c r="M4" s="22" t="str">
        <f t="shared" ref="M4:M51" si="2">B4</f>
        <v>Manganese, tricarbonyl[(1,2,3,4,5-.eta.)-1-methyl-2,4-cyclopentadien-1-yl]-</v>
      </c>
      <c r="N4" s="1">
        <f t="shared" ref="N4:N51" si="3">C4</f>
        <v>10</v>
      </c>
      <c r="O4" s="31">
        <f>'DIV 02'!M22</f>
        <v>0</v>
      </c>
      <c r="P4" s="2">
        <f>'DIV 05 '!M22</f>
        <v>0</v>
      </c>
      <c r="Q4" s="2">
        <f>'DIV 07'!M22</f>
        <v>22.332999999999998</v>
      </c>
      <c r="R4" s="2">
        <f>'DIV 09'!M22</f>
        <v>145.73099999999999</v>
      </c>
      <c r="S4" s="46">
        <f>'DIV 12'!M22</f>
        <v>62.570999999999998</v>
      </c>
      <c r="T4" s="31">
        <f>BIC!M22</f>
        <v>0</v>
      </c>
      <c r="U4" s="47">
        <f>'Alamar Blue'!M22</f>
        <v>0.92390892025172411</v>
      </c>
      <c r="V4" s="43">
        <f>'Total LDH'!M22</f>
        <v>1.0124866400771619</v>
      </c>
      <c r="W4" t="str">
        <f t="shared" si="0"/>
        <v>Manganese, tricarbonyl[(1,2,3,4,5-.eta.)-1-methyl-2,4-cyclopentadien-1-yl]-</v>
      </c>
      <c r="X4">
        <f t="shared" si="1"/>
        <v>10</v>
      </c>
    </row>
    <row r="5" spans="1:24" x14ac:dyDescent="0.25">
      <c r="A5" t="s">
        <v>8</v>
      </c>
      <c r="B5" s="9" t="str">
        <f>'DIV 02'!D12</f>
        <v>Manganese, tricarbonyl[(1,2,3,4,5-.eta.)-1-methyl-2,4-cyclopentadien-1-yl]-</v>
      </c>
      <c r="C5" s="15">
        <f>'DIV 02'!N12</f>
        <v>20</v>
      </c>
      <c r="D5" s="29">
        <f>'DIV 02'!D22</f>
        <v>0</v>
      </c>
      <c r="E5" s="1">
        <f>'DIV 05 '!D22</f>
        <v>0</v>
      </c>
      <c r="F5" s="1">
        <f>'DIV 07'!D22</f>
        <v>2</v>
      </c>
      <c r="G5" s="1">
        <f>'DIV 09'!D22</f>
        <v>6</v>
      </c>
      <c r="H5" s="10">
        <f>'DIV 12'!D22</f>
        <v>13</v>
      </c>
      <c r="I5" s="29">
        <f>BIC!D22</f>
        <v>0</v>
      </c>
      <c r="J5" s="2" t="str">
        <f>'DIV 02'!$C$29</f>
        <v>1140-21</v>
      </c>
      <c r="K5" s="27">
        <f>'DIV 02'!$C$30</f>
        <v>42620</v>
      </c>
      <c r="L5" s="1">
        <v>12</v>
      </c>
      <c r="M5" s="22" t="str">
        <f t="shared" si="2"/>
        <v>Manganese, tricarbonyl[(1,2,3,4,5-.eta.)-1-methyl-2,4-cyclopentadien-1-yl]-</v>
      </c>
      <c r="N5" s="1">
        <f t="shared" si="3"/>
        <v>20</v>
      </c>
      <c r="O5" s="31">
        <f>'DIV 02'!N22</f>
        <v>0</v>
      </c>
      <c r="P5" s="2">
        <f>'DIV 05 '!N22</f>
        <v>0</v>
      </c>
      <c r="Q5" s="2">
        <f>'DIV 07'!N22</f>
        <v>16.367000000000001</v>
      </c>
      <c r="R5" s="2">
        <f>'DIV 09'!N22</f>
        <v>48.08</v>
      </c>
      <c r="S5" s="46">
        <f>'DIV 12'!N22</f>
        <v>81.686999999999998</v>
      </c>
      <c r="T5" s="31">
        <f>BIC!N22</f>
        <v>0</v>
      </c>
      <c r="U5" s="47">
        <f>'Alamar Blue'!N22</f>
        <v>0.8464658450943966</v>
      </c>
      <c r="V5" s="43">
        <f>'Total LDH'!N22</f>
        <v>1.1351111806261571</v>
      </c>
      <c r="W5" t="str">
        <f t="shared" si="0"/>
        <v>Manganese, tricarbonyl[(1,2,3,4,5-.eta.)-1-methyl-2,4-cyclopentadien-1-yl]-</v>
      </c>
      <c r="X5">
        <f t="shared" si="1"/>
        <v>20</v>
      </c>
    </row>
    <row r="6" spans="1:24" x14ac:dyDescent="0.25">
      <c r="A6" t="s">
        <v>9</v>
      </c>
      <c r="B6" s="9" t="str">
        <f>'DIV 02'!E12</f>
        <v>Manganese, tricarbonyl[(1,2,3,4,5-.eta.)-1-methyl-2,4-cyclopentadien-1-yl]-</v>
      </c>
      <c r="C6" s="15">
        <f>'DIV 02'!O12</f>
        <v>0</v>
      </c>
      <c r="D6" s="29">
        <f>'DIV 02'!E22</f>
        <v>0</v>
      </c>
      <c r="E6" s="1">
        <f>'DIV 05 '!E22</f>
        <v>0</v>
      </c>
      <c r="F6" s="1">
        <f>'DIV 07'!E22</f>
        <v>1</v>
      </c>
      <c r="G6" s="1">
        <f>'DIV 09'!E22</f>
        <v>11</v>
      </c>
      <c r="H6" s="10">
        <f>'DIV 12'!E22</f>
        <v>16</v>
      </c>
      <c r="I6" s="29">
        <f>BIC!E22</f>
        <v>0</v>
      </c>
      <c r="J6" s="2" t="str">
        <f>'DIV 02'!$C$29</f>
        <v>1140-21</v>
      </c>
      <c r="K6" s="27">
        <f>'DIV 02'!$C$30</f>
        <v>42620</v>
      </c>
      <c r="L6" s="1">
        <v>12</v>
      </c>
      <c r="M6" s="22" t="str">
        <f t="shared" si="2"/>
        <v>Manganese, tricarbonyl[(1,2,3,4,5-.eta.)-1-methyl-2,4-cyclopentadien-1-yl]-</v>
      </c>
      <c r="N6" s="1">
        <f t="shared" si="3"/>
        <v>0</v>
      </c>
      <c r="O6" s="31">
        <f>'DIV 02'!O22</f>
        <v>0</v>
      </c>
      <c r="P6" s="2">
        <f>'DIV 05 '!O22</f>
        <v>0</v>
      </c>
      <c r="Q6" s="2">
        <f>'DIV 07'!O22</f>
        <v>63.8</v>
      </c>
      <c r="R6" s="2">
        <f>'DIV 09'!O22</f>
        <v>46.341999999999999</v>
      </c>
      <c r="S6" s="46">
        <f>'DIV 12'!O22</f>
        <v>73.146000000000001</v>
      </c>
      <c r="T6" s="31">
        <f>BIC!O22</f>
        <v>0</v>
      </c>
      <c r="U6" s="47">
        <f>'Alamar Blue'!O22</f>
        <v>1.0050286447948178</v>
      </c>
      <c r="V6" s="43">
        <f>'Total LDH'!O22</f>
        <v>1.0700450978858738</v>
      </c>
      <c r="W6" t="str">
        <f t="shared" si="0"/>
        <v>Manganese, tricarbonyl[(1,2,3,4,5-.eta.)-1-methyl-2,4-cyclopentadien-1-yl]-</v>
      </c>
      <c r="X6">
        <f t="shared" si="1"/>
        <v>0</v>
      </c>
    </row>
    <row r="7" spans="1:24" x14ac:dyDescent="0.25">
      <c r="A7" t="s">
        <v>10</v>
      </c>
      <c r="B7" s="9" t="str">
        <f>'DIV 02'!F12</f>
        <v>Manganese, tricarbonyl[(1,2,3,4,5-.eta.)-1-methyl-2,4-cyclopentadien-1-yl]-</v>
      </c>
      <c r="C7" s="15">
        <f>'DIV 02'!P12</f>
        <v>0.03</v>
      </c>
      <c r="D7" s="29">
        <f>'DIV 02'!F22</f>
        <v>0</v>
      </c>
      <c r="E7" s="1">
        <f>'DIV 05 '!F22</f>
        <v>0</v>
      </c>
      <c r="F7" s="1">
        <f>'DIV 07'!F22</f>
        <v>2</v>
      </c>
      <c r="G7" s="1">
        <f>'DIV 09'!F22</f>
        <v>14</v>
      </c>
      <c r="H7" s="10">
        <f>'DIV 12'!F22</f>
        <v>15</v>
      </c>
      <c r="I7" s="29">
        <f>BIC!F22</f>
        <v>0</v>
      </c>
      <c r="J7" s="2" t="str">
        <f>'DIV 02'!$C$29</f>
        <v>1140-21</v>
      </c>
      <c r="K7" s="27">
        <f>'DIV 02'!$C$30</f>
        <v>42620</v>
      </c>
      <c r="L7" s="1">
        <v>12</v>
      </c>
      <c r="M7" s="22" t="str">
        <f t="shared" si="2"/>
        <v>Manganese, tricarbonyl[(1,2,3,4,5-.eta.)-1-methyl-2,4-cyclopentadien-1-yl]-</v>
      </c>
      <c r="N7" s="1">
        <f t="shared" si="3"/>
        <v>0.03</v>
      </c>
      <c r="O7" s="31">
        <f>'DIV 02'!P22</f>
        <v>0</v>
      </c>
      <c r="P7" s="2">
        <f>'DIV 05 '!P22</f>
        <v>0</v>
      </c>
      <c r="Q7" s="2">
        <f>'DIV 07'!P22</f>
        <v>102.06699999999999</v>
      </c>
      <c r="R7" s="2">
        <f>'DIV 09'!P22</f>
        <v>68.808999999999997</v>
      </c>
      <c r="S7" s="46">
        <f>'DIV 12'!P22</f>
        <v>93.382000000000005</v>
      </c>
      <c r="T7" s="31">
        <f>BIC!P22</f>
        <v>0</v>
      </c>
      <c r="U7" s="47">
        <f>'Alamar Blue'!P22</f>
        <v>1.0541673556331521</v>
      </c>
      <c r="V7" s="43">
        <f>'Total LDH'!P22</f>
        <v>1.1562263757462008</v>
      </c>
      <c r="W7" t="str">
        <f t="shared" si="0"/>
        <v>Manganese, tricarbonyl[(1,2,3,4,5-.eta.)-1-methyl-2,4-cyclopentadien-1-yl]-</v>
      </c>
      <c r="X7">
        <f t="shared" si="1"/>
        <v>0.03</v>
      </c>
    </row>
    <row r="8" spans="1:24" x14ac:dyDescent="0.25">
      <c r="A8" t="s">
        <v>11</v>
      </c>
      <c r="B8" s="9" t="str">
        <f>'DIV 02'!G12</f>
        <v>Manganese, tricarbonyl[(1,2,3,4,5-.eta.)-1-methyl-2,4-cyclopentadien-1-yl]-</v>
      </c>
      <c r="C8" s="15">
        <f>'DIV 02'!Q12</f>
        <v>0.1</v>
      </c>
      <c r="D8" s="29">
        <f>'DIV 02'!G22</f>
        <v>0</v>
      </c>
      <c r="E8" s="1">
        <f>'DIV 05 '!G22</f>
        <v>0</v>
      </c>
      <c r="F8" s="1">
        <f>'DIV 07'!G22</f>
        <v>2</v>
      </c>
      <c r="G8" s="1">
        <f>'DIV 09'!G22</f>
        <v>10</v>
      </c>
      <c r="H8" s="10">
        <f>'DIV 12'!G22</f>
        <v>16</v>
      </c>
      <c r="I8" s="29">
        <f>BIC!G22</f>
        <v>0</v>
      </c>
      <c r="J8" s="2" t="str">
        <f>'DIV 02'!$C$29</f>
        <v>1140-21</v>
      </c>
      <c r="K8" s="27">
        <f>'DIV 02'!$C$30</f>
        <v>42620</v>
      </c>
      <c r="L8" s="1">
        <v>12</v>
      </c>
      <c r="M8" s="22" t="str">
        <f t="shared" si="2"/>
        <v>Manganese, tricarbonyl[(1,2,3,4,5-.eta.)-1-methyl-2,4-cyclopentadien-1-yl]-</v>
      </c>
      <c r="N8" s="1">
        <f t="shared" si="3"/>
        <v>0.1</v>
      </c>
      <c r="O8" s="31">
        <f>'DIV 02'!Q22</f>
        <v>0</v>
      </c>
      <c r="P8" s="2">
        <f>'DIV 05 '!Q22</f>
        <v>0</v>
      </c>
      <c r="Q8" s="2">
        <f>'DIV 07'!Q22</f>
        <v>30.832999999999998</v>
      </c>
      <c r="R8" s="2">
        <f>'DIV 09'!Q22</f>
        <v>39.31</v>
      </c>
      <c r="S8" s="46">
        <f>'DIV 12'!Q22</f>
        <v>74.95</v>
      </c>
      <c r="T8" s="31">
        <f>BIC!Q22</f>
        <v>0</v>
      </c>
      <c r="U8" s="47">
        <f>'Alamar Blue'!Q22</f>
        <v>1.0566184552236628</v>
      </c>
      <c r="V8" s="43">
        <f>'Total LDH'!Q22</f>
        <v>1.1538802429550847</v>
      </c>
      <c r="W8" t="str">
        <f t="shared" si="0"/>
        <v>Manganese, tricarbonyl[(1,2,3,4,5-.eta.)-1-methyl-2,4-cyclopentadien-1-yl]-</v>
      </c>
      <c r="X8">
        <f t="shared" si="1"/>
        <v>0.1</v>
      </c>
    </row>
    <row r="9" spans="1:24" x14ac:dyDescent="0.25">
      <c r="A9" t="s">
        <v>12</v>
      </c>
      <c r="B9" s="9" t="str">
        <f>'DIV 02'!H12</f>
        <v>Manganese, tricarbonyl[(1,2,3,4,5-.eta.)-1-methyl-2,4-cyclopentadien-1-yl]-</v>
      </c>
      <c r="C9" s="15">
        <f>'DIV 02'!R12</f>
        <v>0.3</v>
      </c>
      <c r="D9" s="29">
        <f>'DIV 02'!H22</f>
        <v>0</v>
      </c>
      <c r="E9" s="1">
        <f>'DIV 05 '!H22</f>
        <v>1</v>
      </c>
      <c r="F9" s="1">
        <f>'DIV 07'!H22</f>
        <v>4</v>
      </c>
      <c r="G9" s="1">
        <f>'DIV 09'!H22</f>
        <v>14</v>
      </c>
      <c r="H9" s="10">
        <f>'DIV 12'!H22</f>
        <v>16</v>
      </c>
      <c r="I9" s="29">
        <f>BIC!H22</f>
        <v>0</v>
      </c>
      <c r="J9" s="2" t="str">
        <f>'DIV 02'!$C$29</f>
        <v>1140-21</v>
      </c>
      <c r="K9" s="27">
        <f>'DIV 02'!$C$30</f>
        <v>42620</v>
      </c>
      <c r="L9" s="1">
        <v>12</v>
      </c>
      <c r="M9" s="22" t="str">
        <f t="shared" si="2"/>
        <v>Manganese, tricarbonyl[(1,2,3,4,5-.eta.)-1-methyl-2,4-cyclopentadien-1-yl]-</v>
      </c>
      <c r="N9" s="1">
        <f t="shared" si="3"/>
        <v>0.3</v>
      </c>
      <c r="O9" s="31">
        <f>'DIV 02'!R22</f>
        <v>0</v>
      </c>
      <c r="P9" s="2">
        <f>'DIV 05 '!R22</f>
        <v>13.518000000000001</v>
      </c>
      <c r="Q9" s="2">
        <f>'DIV 07'!R22</f>
        <v>137.4</v>
      </c>
      <c r="R9" s="2">
        <f>'DIV 09'!R22</f>
        <v>88.981999999999999</v>
      </c>
      <c r="S9" s="46">
        <f>'DIV 12'!R22</f>
        <v>126.121</v>
      </c>
      <c r="T9" s="31">
        <f>BIC!R22</f>
        <v>0</v>
      </c>
      <c r="U9" s="47">
        <f>'Alamar Blue'!R22</f>
        <v>1.0024024666621276</v>
      </c>
      <c r="V9" s="43">
        <f>'Total LDH'!R22</f>
        <v>1.1129011235369257</v>
      </c>
      <c r="W9" t="str">
        <f t="shared" si="0"/>
        <v>Manganese, tricarbonyl[(1,2,3,4,5-.eta.)-1-methyl-2,4-cyclopentadien-1-yl]-</v>
      </c>
      <c r="X9">
        <f t="shared" si="1"/>
        <v>0.3</v>
      </c>
    </row>
    <row r="10" spans="1:24" x14ac:dyDescent="0.25">
      <c r="A10" t="s">
        <v>13</v>
      </c>
      <c r="B10" s="9" t="str">
        <f>'DIV 02'!I12</f>
        <v>Manganese, tricarbonyl[(1,2,3,4,5-.eta.)-1-methyl-2,4-cyclopentadien-1-yl]-</v>
      </c>
      <c r="C10" s="15">
        <f>'DIV 02'!S12</f>
        <v>1</v>
      </c>
      <c r="D10" s="29">
        <f>'DIV 02'!I22</f>
        <v>0</v>
      </c>
      <c r="E10" s="1">
        <f>'DIV 05 '!I22</f>
        <v>0</v>
      </c>
      <c r="F10" s="1">
        <f>'DIV 07'!I22</f>
        <v>1</v>
      </c>
      <c r="G10" s="1">
        <f>'DIV 09'!I22</f>
        <v>12</v>
      </c>
      <c r="H10" s="10">
        <f>'DIV 12'!I22</f>
        <v>15</v>
      </c>
      <c r="I10" s="29">
        <f>BIC!I22</f>
        <v>0</v>
      </c>
      <c r="J10" s="2" t="str">
        <f>'DIV 02'!$C$29</f>
        <v>1140-21</v>
      </c>
      <c r="K10" s="27">
        <f>'DIV 02'!$C$30</f>
        <v>42620</v>
      </c>
      <c r="L10" s="1">
        <v>12</v>
      </c>
      <c r="M10" s="22" t="str">
        <f t="shared" si="2"/>
        <v>Manganese, tricarbonyl[(1,2,3,4,5-.eta.)-1-methyl-2,4-cyclopentadien-1-yl]-</v>
      </c>
      <c r="N10" s="1">
        <f t="shared" si="3"/>
        <v>1</v>
      </c>
      <c r="O10" s="31">
        <f>'DIV 02'!S22</f>
        <v>0</v>
      </c>
      <c r="P10" s="2">
        <f>'DIV 05 '!S22</f>
        <v>0</v>
      </c>
      <c r="Q10" s="2">
        <f>'DIV 07'!S22</f>
        <v>17.533000000000001</v>
      </c>
      <c r="R10" s="2">
        <f>'DIV 09'!S22</f>
        <v>26.72</v>
      </c>
      <c r="S10" s="46">
        <f>'DIV 12'!S22</f>
        <v>85.221999999999994</v>
      </c>
      <c r="T10" s="31">
        <f>BIC!S22</f>
        <v>0</v>
      </c>
      <c r="U10" s="47">
        <f>'Alamar Blue'!S22</f>
        <v>0.98226843431150368</v>
      </c>
      <c r="V10" s="43">
        <f>'Total LDH'!S22</f>
        <v>1.1549751049242722</v>
      </c>
      <c r="W10" t="str">
        <f t="shared" si="0"/>
        <v>Manganese, tricarbonyl[(1,2,3,4,5-.eta.)-1-methyl-2,4-cyclopentadien-1-yl]-</v>
      </c>
      <c r="X10">
        <f t="shared" si="1"/>
        <v>1</v>
      </c>
    </row>
    <row r="11" spans="1:24" x14ac:dyDescent="0.25">
      <c r="A11" t="s">
        <v>14</v>
      </c>
      <c r="B11" s="9" t="str">
        <f>'DIV 02'!J12</f>
        <v>Manganese, tricarbonyl[(1,2,3,4,5-.eta.)-1-methyl-2,4-cyclopentadien-1-yl]-</v>
      </c>
      <c r="C11" s="21">
        <f>'DIV 02'!T12</f>
        <v>3</v>
      </c>
      <c r="D11" s="29">
        <f>'DIV 02'!J22</f>
        <v>0</v>
      </c>
      <c r="E11" s="1">
        <f>'DIV 05 '!J22</f>
        <v>0</v>
      </c>
      <c r="F11" s="1">
        <f>'DIV 07'!J22</f>
        <v>0</v>
      </c>
      <c r="G11" s="1">
        <f>'DIV 09'!J22</f>
        <v>12</v>
      </c>
      <c r="H11" s="10">
        <f>'DIV 12'!J22</f>
        <v>16</v>
      </c>
      <c r="I11" s="29">
        <f>BIC!J22</f>
        <v>0</v>
      </c>
      <c r="J11" s="2" t="str">
        <f>'DIV 02'!$C$29</f>
        <v>1140-21</v>
      </c>
      <c r="K11" s="27">
        <f>'DIV 02'!$C$30</f>
        <v>42620</v>
      </c>
      <c r="L11" s="1">
        <v>12</v>
      </c>
      <c r="M11" s="22" t="str">
        <f t="shared" si="2"/>
        <v>Manganese, tricarbonyl[(1,2,3,4,5-.eta.)-1-methyl-2,4-cyclopentadien-1-yl]-</v>
      </c>
      <c r="N11" s="1">
        <f t="shared" si="3"/>
        <v>3</v>
      </c>
      <c r="O11" s="31">
        <f>'DIV 02'!T22</f>
        <v>0</v>
      </c>
      <c r="P11" s="2">
        <f>'DIV 05 '!T22</f>
        <v>0</v>
      </c>
      <c r="Q11" s="2">
        <f>'DIV 07'!T22</f>
        <v>0</v>
      </c>
      <c r="R11" s="2">
        <f>'DIV 09'!T22</f>
        <v>50.322000000000003</v>
      </c>
      <c r="S11" s="46">
        <f>'DIV 12'!T22</f>
        <v>84.375</v>
      </c>
      <c r="T11" s="31">
        <f>BIC!T22</f>
        <v>0</v>
      </c>
      <c r="U11" s="47">
        <f>'Alamar Blue'!T22</f>
        <v>0.93628113723239736</v>
      </c>
      <c r="V11" s="43">
        <f>'Total LDH'!T22</f>
        <v>0.96446912228565473</v>
      </c>
      <c r="W11" t="str">
        <f t="shared" si="0"/>
        <v>Manganese, tricarbonyl[(1,2,3,4,5-.eta.)-1-methyl-2,4-cyclopentadien-1-yl]-</v>
      </c>
      <c r="X11">
        <f t="shared" si="1"/>
        <v>3</v>
      </c>
    </row>
    <row r="12" spans="1:24" x14ac:dyDescent="0.25">
      <c r="A12" t="s">
        <v>15</v>
      </c>
      <c r="B12" s="9" t="str">
        <f>'DIV 02'!C13</f>
        <v>L-Ascorbic acid</v>
      </c>
      <c r="C12" s="21">
        <f>'DIV 02'!M13</f>
        <v>10</v>
      </c>
      <c r="D12" s="29">
        <f>'DIV 02'!C23</f>
        <v>0</v>
      </c>
      <c r="E12" s="1">
        <f>'DIV 05 '!C23</f>
        <v>2</v>
      </c>
      <c r="F12" s="1">
        <f>'DIV 07'!C23</f>
        <v>7</v>
      </c>
      <c r="G12" s="1">
        <f>'DIV 09'!C23</f>
        <v>14</v>
      </c>
      <c r="H12" s="10">
        <f>'DIV 12'!C23</f>
        <v>16</v>
      </c>
      <c r="I12" s="29">
        <f>BIC!C23</f>
        <v>0</v>
      </c>
      <c r="J12" s="2" t="str">
        <f>'DIV 02'!$C$29</f>
        <v>1140-21</v>
      </c>
      <c r="K12" s="27">
        <f>'DIV 02'!$C$30</f>
        <v>42620</v>
      </c>
      <c r="L12" s="1">
        <v>12</v>
      </c>
      <c r="M12" s="22" t="str">
        <f t="shared" si="2"/>
        <v>L-Ascorbic acid</v>
      </c>
      <c r="N12" s="1">
        <f t="shared" si="3"/>
        <v>10</v>
      </c>
      <c r="O12" s="31">
        <f>'DIV 02'!M23</f>
        <v>0</v>
      </c>
      <c r="P12" s="2">
        <f>'DIV 05 '!M23</f>
        <v>22.442</v>
      </c>
      <c r="Q12" s="2">
        <f>'DIV 07'!M23</f>
        <v>59.305</v>
      </c>
      <c r="R12" s="2">
        <f>'DIV 09'!M23</f>
        <v>64.224000000000004</v>
      </c>
      <c r="S12" s="46">
        <f>'DIV 12'!M23</f>
        <v>92.346000000000004</v>
      </c>
      <c r="T12" s="31">
        <f>BIC!M23</f>
        <v>0</v>
      </c>
      <c r="U12" s="47">
        <f>'Alamar Blue'!M23</f>
        <v>1.10243067376059</v>
      </c>
      <c r="V12" s="43">
        <f>'Total LDH'!M23</f>
        <v>1.7227392403743387</v>
      </c>
      <c r="W12" t="str">
        <f t="shared" si="0"/>
        <v>L-Ascorbic acid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L-Ascorbic acid</v>
      </c>
      <c r="C13" s="15">
        <f>'DIV 02'!N13</f>
        <v>20</v>
      </c>
      <c r="D13" s="29">
        <f>'DIV 02'!D23</f>
        <v>0</v>
      </c>
      <c r="E13" s="1">
        <f>'DIV 05 '!D23</f>
        <v>0</v>
      </c>
      <c r="F13" s="1">
        <f>'DIV 07'!D23</f>
        <v>4</v>
      </c>
      <c r="G13" s="1">
        <f>'DIV 09'!D23</f>
        <v>11</v>
      </c>
      <c r="H13" s="10">
        <f>'DIV 12'!D23</f>
        <v>15</v>
      </c>
      <c r="I13" s="29">
        <f>BIC!D23</f>
        <v>0</v>
      </c>
      <c r="J13" s="2" t="str">
        <f>'DIV 02'!$C$29</f>
        <v>1140-21</v>
      </c>
      <c r="K13" s="27">
        <f>'DIV 02'!$C$30</f>
        <v>42620</v>
      </c>
      <c r="L13" s="1">
        <v>12</v>
      </c>
      <c r="M13" s="22" t="str">
        <f t="shared" si="2"/>
        <v>L-Ascorbic acid</v>
      </c>
      <c r="N13" s="1">
        <f t="shared" si="3"/>
        <v>20</v>
      </c>
      <c r="O13" s="31">
        <f>'DIV 02'!N23</f>
        <v>0</v>
      </c>
      <c r="P13" s="2">
        <f>'DIV 05 '!N23</f>
        <v>0</v>
      </c>
      <c r="Q13" s="2">
        <f>'DIV 07'!N23</f>
        <v>47.55</v>
      </c>
      <c r="R13" s="2">
        <f>'DIV 09'!N23</f>
        <v>50.956000000000003</v>
      </c>
      <c r="S13" s="46">
        <f>'DIV 12'!N23</f>
        <v>76.626999999999995</v>
      </c>
      <c r="T13" s="31">
        <f>BIC!N23</f>
        <v>0</v>
      </c>
      <c r="U13" s="47">
        <f>'Alamar Blue'!N23</f>
        <v>0.95804923597669511</v>
      </c>
      <c r="V13" s="43">
        <f>'Total LDH'!N23</f>
        <v>1.257579312322411</v>
      </c>
      <c r="W13" t="str">
        <f t="shared" si="0"/>
        <v>L-Ascorbic acid</v>
      </c>
      <c r="X13">
        <f t="shared" si="1"/>
        <v>20</v>
      </c>
    </row>
    <row r="14" spans="1:24" x14ac:dyDescent="0.25">
      <c r="A14" t="s">
        <v>17</v>
      </c>
      <c r="B14" s="9" t="str">
        <f>'DIV 02'!E13</f>
        <v>L-Ascorbic acid</v>
      </c>
      <c r="C14" s="15">
        <f>'DIV 02'!O13</f>
        <v>0</v>
      </c>
      <c r="D14" s="29">
        <f>'DIV 02'!E23</f>
        <v>0</v>
      </c>
      <c r="E14" s="1">
        <f>'DIV 05 '!E23</f>
        <v>0</v>
      </c>
      <c r="F14" s="1">
        <f>'DIV 07'!E23</f>
        <v>5</v>
      </c>
      <c r="G14" s="1">
        <f>'DIV 09'!E23</f>
        <v>13</v>
      </c>
      <c r="H14" s="10">
        <f>'DIV 12'!E23</f>
        <v>15</v>
      </c>
      <c r="I14" s="29">
        <f>BIC!E23</f>
        <v>0</v>
      </c>
      <c r="J14" s="2" t="str">
        <f>'DIV 02'!$C$29</f>
        <v>1140-21</v>
      </c>
      <c r="K14" s="27">
        <f>'DIV 02'!$C$30</f>
        <v>42620</v>
      </c>
      <c r="L14" s="1">
        <v>12</v>
      </c>
      <c r="M14" s="22" t="str">
        <f t="shared" si="2"/>
        <v>L-Ascorbic acid</v>
      </c>
      <c r="N14" s="1">
        <f t="shared" si="3"/>
        <v>0</v>
      </c>
      <c r="O14" s="31">
        <f>'DIV 02'!O23</f>
        <v>0</v>
      </c>
      <c r="P14" s="2">
        <f>'DIV 05 '!O23</f>
        <v>0</v>
      </c>
      <c r="Q14" s="2">
        <f>'DIV 07'!O23</f>
        <v>21.773</v>
      </c>
      <c r="R14" s="2">
        <f>'DIV 09'!O23</f>
        <v>44.360999999999997</v>
      </c>
      <c r="S14" s="46">
        <f>'DIV 12'!O23</f>
        <v>90.275999999999996</v>
      </c>
      <c r="T14" s="31">
        <f>BIC!O23</f>
        <v>0</v>
      </c>
      <c r="U14" s="47">
        <f>'Alamar Blue'!O23</f>
        <v>1.0545758722315706</v>
      </c>
      <c r="V14" s="43">
        <f>'Total LDH'!O23</f>
        <v>1.2244206355413052</v>
      </c>
      <c r="W14" t="str">
        <f t="shared" si="0"/>
        <v>L-Ascorbic acid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L-Ascorbic acid</v>
      </c>
      <c r="C15" s="15">
        <f>'DIV 02'!P13</f>
        <v>0.03</v>
      </c>
      <c r="D15" s="29">
        <f>'DIV 02'!F23</f>
        <v>0</v>
      </c>
      <c r="E15" s="1">
        <f>'DIV 05 '!F23</f>
        <v>0</v>
      </c>
      <c r="F15" s="1">
        <f>'DIV 07'!F23</f>
        <v>3</v>
      </c>
      <c r="G15" s="1">
        <f>'DIV 09'!F23</f>
        <v>12</v>
      </c>
      <c r="H15" s="10">
        <f>'DIV 12'!F23</f>
        <v>16</v>
      </c>
      <c r="I15" s="29">
        <f>BIC!F23</f>
        <v>0</v>
      </c>
      <c r="J15" s="2" t="str">
        <f>'DIV 02'!$C$29</f>
        <v>1140-21</v>
      </c>
      <c r="K15" s="27">
        <f>'DIV 02'!$C$30</f>
        <v>42620</v>
      </c>
      <c r="L15" s="1">
        <v>12</v>
      </c>
      <c r="M15" s="22" t="str">
        <f t="shared" si="2"/>
        <v>L-Ascorbic acid</v>
      </c>
      <c r="N15" s="1">
        <f t="shared" si="3"/>
        <v>0.03</v>
      </c>
      <c r="O15" s="31">
        <f>'DIV 02'!P23</f>
        <v>0</v>
      </c>
      <c r="P15" s="2">
        <f>'DIV 05 '!P23</f>
        <v>0</v>
      </c>
      <c r="Q15" s="2">
        <f>'DIV 07'!P23</f>
        <v>10.956</v>
      </c>
      <c r="R15" s="2">
        <f>'DIV 09'!P23</f>
        <v>38.529000000000003</v>
      </c>
      <c r="S15" s="46">
        <f>'DIV 12'!P23</f>
        <v>91.953999999999994</v>
      </c>
      <c r="T15" s="31">
        <f>BIC!P23</f>
        <v>0</v>
      </c>
      <c r="U15" s="47">
        <f>'Alamar Blue'!P23</f>
        <v>0.9004483955996927</v>
      </c>
      <c r="V15" s="43">
        <f>'Total LDH'!P23</f>
        <v>1.3348452855764972</v>
      </c>
      <c r="W15" t="str">
        <f t="shared" si="0"/>
        <v>L-Ascorbic acid</v>
      </c>
      <c r="X15">
        <f t="shared" si="1"/>
        <v>0.03</v>
      </c>
    </row>
    <row r="16" spans="1:24" x14ac:dyDescent="0.25">
      <c r="A16" t="s">
        <v>19</v>
      </c>
      <c r="B16" s="9" t="str">
        <f>'DIV 02'!G13</f>
        <v>L-Ascorbic acid</v>
      </c>
      <c r="C16" s="15">
        <f>'DIV 02'!Q13</f>
        <v>0.1</v>
      </c>
      <c r="D16" s="29">
        <f>'DIV 02'!G23</f>
        <v>0</v>
      </c>
      <c r="E16" s="1">
        <f>'DIV 05 '!G23</f>
        <v>0</v>
      </c>
      <c r="F16" s="1">
        <f>'DIV 07'!G23</f>
        <v>2</v>
      </c>
      <c r="G16" s="1">
        <f>'DIV 09'!G23</f>
        <v>14</v>
      </c>
      <c r="H16" s="10">
        <f>'DIV 12'!G23</f>
        <v>16</v>
      </c>
      <c r="I16" s="29">
        <f>BIC!G23</f>
        <v>0</v>
      </c>
      <c r="J16" s="2" t="str">
        <f>'DIV 02'!$C$29</f>
        <v>1140-21</v>
      </c>
      <c r="K16" s="27">
        <f>'DIV 02'!$C$30</f>
        <v>42620</v>
      </c>
      <c r="L16" s="1">
        <v>12</v>
      </c>
      <c r="M16" s="22" t="str">
        <f t="shared" si="2"/>
        <v>L-Ascorbic acid</v>
      </c>
      <c r="N16" s="1">
        <f t="shared" si="3"/>
        <v>0.1</v>
      </c>
      <c r="O16" s="31">
        <f>'DIV 02'!Q23</f>
        <v>0</v>
      </c>
      <c r="P16" s="2">
        <f>'DIV 05 '!Q23</f>
        <v>0</v>
      </c>
      <c r="Q16" s="2">
        <f>'DIV 07'!Q23</f>
        <v>18.167000000000002</v>
      </c>
      <c r="R16" s="2">
        <f>'DIV 09'!Q23</f>
        <v>29.91</v>
      </c>
      <c r="S16" s="46">
        <f>'DIV 12'!Q23</f>
        <v>82.278999999999996</v>
      </c>
      <c r="T16" s="31">
        <f>BIC!Q23</f>
        <v>0</v>
      </c>
      <c r="U16" s="47">
        <f>'Alamar Blue'!Q23</f>
        <v>1.0233535322095886</v>
      </c>
      <c r="V16" s="43">
        <f>'Total LDH'!Q23</f>
        <v>1.5255076770678557</v>
      </c>
      <c r="W16" t="str">
        <f t="shared" si="0"/>
        <v>L-Ascorbic acid</v>
      </c>
      <c r="X16">
        <f t="shared" si="1"/>
        <v>0.1</v>
      </c>
    </row>
    <row r="17" spans="1:24" x14ac:dyDescent="0.25">
      <c r="A17" t="s">
        <v>20</v>
      </c>
      <c r="B17" s="9" t="str">
        <f>'DIV 02'!H13</f>
        <v>L-Ascorbic acid</v>
      </c>
      <c r="C17" s="15">
        <f>'DIV 02'!R13</f>
        <v>0.3</v>
      </c>
      <c r="D17" s="29">
        <f>'DIV 02'!H23</f>
        <v>0</v>
      </c>
      <c r="E17" s="1">
        <f>'DIV 05 '!H23</f>
        <v>0</v>
      </c>
      <c r="F17" s="1">
        <f>'DIV 07'!H23</f>
        <v>3</v>
      </c>
      <c r="G17" s="1">
        <f>'DIV 09'!H23</f>
        <v>10</v>
      </c>
      <c r="H17" s="10">
        <f>'DIV 12'!H23</f>
        <v>16</v>
      </c>
      <c r="I17" s="29">
        <f>BIC!H23</f>
        <v>0</v>
      </c>
      <c r="J17" s="2" t="str">
        <f>'DIV 02'!$C$29</f>
        <v>1140-21</v>
      </c>
      <c r="K17" s="27">
        <f>'DIV 02'!$C$30</f>
        <v>42620</v>
      </c>
      <c r="L17" s="1">
        <v>12</v>
      </c>
      <c r="M17" s="22" t="str">
        <f t="shared" si="2"/>
        <v>L-Ascorbic acid</v>
      </c>
      <c r="N17" s="1">
        <f t="shared" si="3"/>
        <v>0.3</v>
      </c>
      <c r="O17" s="31">
        <f>'DIV 02'!R23</f>
        <v>0</v>
      </c>
      <c r="P17" s="2">
        <f>'DIV 05 '!R23</f>
        <v>0</v>
      </c>
      <c r="Q17" s="2">
        <f>'DIV 07'!R23</f>
        <v>10.6</v>
      </c>
      <c r="R17" s="2">
        <f>'DIV 09'!R23</f>
        <v>32.011000000000003</v>
      </c>
      <c r="S17" s="46">
        <f>'DIV 12'!R23</f>
        <v>95.721000000000004</v>
      </c>
      <c r="T17" s="31">
        <f>BIC!R23</f>
        <v>0</v>
      </c>
      <c r="U17" s="47">
        <f>'Alamar Blue'!R23</f>
        <v>1.0947855774187587</v>
      </c>
      <c r="V17" s="43">
        <f>'Total LDH'!R23</f>
        <v>1.305596830113918</v>
      </c>
      <c r="W17" t="str">
        <f t="shared" si="0"/>
        <v>L-Ascorbic acid</v>
      </c>
      <c r="X17">
        <f t="shared" si="1"/>
        <v>0.3</v>
      </c>
    </row>
    <row r="18" spans="1:24" x14ac:dyDescent="0.25">
      <c r="A18" t="s">
        <v>21</v>
      </c>
      <c r="B18" s="9" t="str">
        <f>'DIV 02'!I13</f>
        <v>L-Ascorbic acid</v>
      </c>
      <c r="C18" s="15">
        <f>'DIV 02'!S13</f>
        <v>1</v>
      </c>
      <c r="D18" s="29">
        <f>'DIV 02'!I23</f>
        <v>0</v>
      </c>
      <c r="E18" s="1">
        <f>'DIV 05 '!I23</f>
        <v>0</v>
      </c>
      <c r="F18" s="1">
        <f>'DIV 07'!I23</f>
        <v>2</v>
      </c>
      <c r="G18" s="1">
        <f>'DIV 09'!I23</f>
        <v>15</v>
      </c>
      <c r="H18" s="10">
        <f>'DIV 12'!I23</f>
        <v>16</v>
      </c>
      <c r="I18" s="29">
        <f>BIC!I23</f>
        <v>0</v>
      </c>
      <c r="J18" s="2" t="str">
        <f>'DIV 02'!$C$29</f>
        <v>1140-21</v>
      </c>
      <c r="K18" s="27">
        <f>'DIV 02'!$C$30</f>
        <v>42620</v>
      </c>
      <c r="L18" s="1">
        <v>12</v>
      </c>
      <c r="M18" s="22" t="str">
        <f t="shared" si="2"/>
        <v>L-Ascorbic acid</v>
      </c>
      <c r="N18" s="1">
        <f t="shared" si="3"/>
        <v>1</v>
      </c>
      <c r="O18" s="31">
        <f>'DIV 02'!S23</f>
        <v>0</v>
      </c>
      <c r="P18" s="2">
        <f>'DIV 05 '!S23</f>
        <v>0</v>
      </c>
      <c r="Q18" s="2">
        <f>'DIV 07'!S23</f>
        <v>25.466999999999999</v>
      </c>
      <c r="R18" s="2">
        <f>'DIV 09'!S23</f>
        <v>48.603999999999999</v>
      </c>
      <c r="S18" s="46">
        <f>'DIV 12'!S23</f>
        <v>93.721000000000004</v>
      </c>
      <c r="T18" s="31">
        <f>BIC!S23</f>
        <v>0</v>
      </c>
      <c r="U18" s="47">
        <f>'Alamar Blue'!S23</f>
        <v>0.99341510149692158</v>
      </c>
      <c r="V18" s="43">
        <f>'Total LDH'!S23</f>
        <v>1.3567425249602463</v>
      </c>
      <c r="W18" t="str">
        <f t="shared" si="0"/>
        <v>L-Ascorbic acid</v>
      </c>
      <c r="X18">
        <f t="shared" si="1"/>
        <v>1</v>
      </c>
    </row>
    <row r="19" spans="1:24" x14ac:dyDescent="0.25">
      <c r="A19" t="s">
        <v>22</v>
      </c>
      <c r="B19" s="9" t="str">
        <f>'DIV 02'!J13</f>
        <v>L-Ascorbic acid</v>
      </c>
      <c r="C19" s="21">
        <f>'DIV 02'!T13</f>
        <v>3</v>
      </c>
      <c r="D19" s="29">
        <f>'DIV 02'!J23</f>
        <v>0</v>
      </c>
      <c r="E19" s="1">
        <f>'DIV 05 '!J23</f>
        <v>1</v>
      </c>
      <c r="F19" s="1">
        <f>'DIV 07'!J23</f>
        <v>3</v>
      </c>
      <c r="G19" s="1">
        <f>'DIV 09'!J23</f>
        <v>13</v>
      </c>
      <c r="H19" s="10">
        <f>'DIV 12'!J23</f>
        <v>16</v>
      </c>
      <c r="I19" s="29">
        <f>BIC!J23</f>
        <v>0</v>
      </c>
      <c r="J19" s="2" t="str">
        <f>'DIV 02'!$C$29</f>
        <v>1140-21</v>
      </c>
      <c r="K19" s="27">
        <f>'DIV 02'!$C$30</f>
        <v>42620</v>
      </c>
      <c r="L19" s="1">
        <v>12</v>
      </c>
      <c r="M19" s="22" t="str">
        <f t="shared" si="2"/>
        <v>L-Ascorbic acid</v>
      </c>
      <c r="N19" s="1">
        <f t="shared" si="3"/>
        <v>3</v>
      </c>
      <c r="O19" s="31">
        <f>'DIV 02'!T23</f>
        <v>0</v>
      </c>
      <c r="P19" s="2">
        <f>'DIV 05 '!T23</f>
        <v>33.162999999999997</v>
      </c>
      <c r="Q19" s="2">
        <f>'DIV 07'!T23</f>
        <v>14.022</v>
      </c>
      <c r="R19" s="2">
        <f>'DIV 09'!T23</f>
        <v>61.988</v>
      </c>
      <c r="S19" s="46">
        <f>'DIV 12'!T23</f>
        <v>91.837999999999994</v>
      </c>
      <c r="T19" s="31">
        <f>BIC!T23</f>
        <v>0</v>
      </c>
      <c r="U19" s="47">
        <f>'Alamar Blue'!T23</f>
        <v>1.2148310978397254</v>
      </c>
      <c r="V19" s="43">
        <f>'Total LDH'!T23</f>
        <v>1.1349547717734159</v>
      </c>
      <c r="W19" t="str">
        <f t="shared" si="0"/>
        <v>L-Ascorbic acid</v>
      </c>
      <c r="X19">
        <f t="shared" si="1"/>
        <v>3</v>
      </c>
    </row>
    <row r="20" spans="1:24" x14ac:dyDescent="0.25">
      <c r="A20" t="s">
        <v>23</v>
      </c>
      <c r="B20" s="9" t="str">
        <f>'DIV 02'!C14</f>
        <v>Parathion</v>
      </c>
      <c r="C20" s="1">
        <f>'DIV 02'!M14</f>
        <v>10</v>
      </c>
      <c r="D20" s="29">
        <f>'DIV 02'!C24</f>
        <v>0</v>
      </c>
      <c r="E20" s="1">
        <f>'DIV 05 '!C24</f>
        <v>1</v>
      </c>
      <c r="F20" s="1">
        <f>'DIV 07'!C24</f>
        <v>6</v>
      </c>
      <c r="G20" s="1">
        <f>'DIV 09'!C24</f>
        <v>12</v>
      </c>
      <c r="H20" s="10">
        <f>'DIV 12'!C24</f>
        <v>15</v>
      </c>
      <c r="I20" s="29">
        <f>BIC!C24</f>
        <v>0</v>
      </c>
      <c r="J20" s="2" t="str">
        <f>'DIV 02'!$C$29</f>
        <v>1140-21</v>
      </c>
      <c r="K20" s="27">
        <f>'DIV 02'!$C$30</f>
        <v>42620</v>
      </c>
      <c r="L20" s="1">
        <v>12</v>
      </c>
      <c r="M20" s="22" t="str">
        <f t="shared" si="2"/>
        <v>Parathion</v>
      </c>
      <c r="N20" s="1">
        <f t="shared" si="3"/>
        <v>10</v>
      </c>
      <c r="O20" s="31">
        <f>'DIV 02'!M24</f>
        <v>0</v>
      </c>
      <c r="P20" s="2">
        <f>'DIV 05 '!M24</f>
        <v>14.451000000000001</v>
      </c>
      <c r="Q20" s="2">
        <f>'DIV 07'!M24</f>
        <v>30.233000000000001</v>
      </c>
      <c r="R20" s="2">
        <f>'DIV 09'!M24</f>
        <v>84.983000000000004</v>
      </c>
      <c r="S20" s="46">
        <f>'DIV 12'!M24</f>
        <v>74.009</v>
      </c>
      <c r="T20" s="31">
        <f>BIC!M24</f>
        <v>0</v>
      </c>
      <c r="U20" s="47">
        <f>'Alamar Blue'!M24</f>
        <v>0.91468811703027897</v>
      </c>
      <c r="V20" s="43">
        <f>'Total LDH'!M24</f>
        <v>0.94507442454576274</v>
      </c>
      <c r="W20" t="str">
        <f t="shared" si="0"/>
        <v>Parathion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Parathion</v>
      </c>
      <c r="C21" s="15">
        <f>'DIV 02'!N14</f>
        <v>20</v>
      </c>
      <c r="D21" s="29">
        <f>'DIV 02'!D24</f>
        <v>0</v>
      </c>
      <c r="E21" s="1">
        <f>'DIV 05 '!D24</f>
        <v>0</v>
      </c>
      <c r="F21" s="1">
        <f>'DIV 07'!D24</f>
        <v>5</v>
      </c>
      <c r="G21" s="1">
        <f>'DIV 09'!D24</f>
        <v>10</v>
      </c>
      <c r="H21" s="10">
        <f>'DIV 12'!D24</f>
        <v>16</v>
      </c>
      <c r="I21" s="29">
        <f>BIC!D24</f>
        <v>0</v>
      </c>
      <c r="J21" s="2" t="str">
        <f>'DIV 02'!$C$29</f>
        <v>1140-21</v>
      </c>
      <c r="K21" s="27">
        <f>'DIV 02'!$C$30</f>
        <v>42620</v>
      </c>
      <c r="L21" s="1">
        <v>12</v>
      </c>
      <c r="M21" s="22" t="str">
        <f t="shared" si="2"/>
        <v>Parathion</v>
      </c>
      <c r="N21" s="1">
        <f t="shared" si="3"/>
        <v>20</v>
      </c>
      <c r="O21" s="31">
        <f>'DIV 02'!N24</f>
        <v>0</v>
      </c>
      <c r="P21" s="2">
        <f>'DIV 05 '!N24</f>
        <v>0</v>
      </c>
      <c r="Q21" s="2">
        <f>'DIV 07'!N24</f>
        <v>25.492999999999999</v>
      </c>
      <c r="R21" s="2">
        <f>'DIV 09'!N24</f>
        <v>54.625999999999998</v>
      </c>
      <c r="S21" s="46">
        <f>'DIV 12'!N24</f>
        <v>89.245999999999995</v>
      </c>
      <c r="T21" s="31">
        <f>BIC!N24</f>
        <v>0</v>
      </c>
      <c r="U21" s="47">
        <f>'Alamar Blue'!N24</f>
        <v>0.83485230179650038</v>
      </c>
      <c r="V21" s="43">
        <f>'Total LDH'!N24</f>
        <v>1.0642579703344546</v>
      </c>
      <c r="W21" t="str">
        <f t="shared" si="0"/>
        <v>Parathion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Parathion</v>
      </c>
      <c r="C22" s="15">
        <f>'DIV 02'!O14</f>
        <v>0</v>
      </c>
      <c r="D22" s="29">
        <f>'DIV 02'!E24</f>
        <v>0</v>
      </c>
      <c r="E22" s="1">
        <f>'DIV 05 '!E24</f>
        <v>0</v>
      </c>
      <c r="F22" s="1">
        <f>'DIV 07'!E24</f>
        <v>5</v>
      </c>
      <c r="G22" s="1">
        <f>'DIV 09'!E24</f>
        <v>14</v>
      </c>
      <c r="H22" s="10">
        <f>'DIV 12'!E24</f>
        <v>16</v>
      </c>
      <c r="I22" s="29">
        <f>BIC!E24</f>
        <v>0</v>
      </c>
      <c r="J22" s="2" t="str">
        <f>'DIV 02'!$C$29</f>
        <v>1140-21</v>
      </c>
      <c r="K22" s="27">
        <f>'DIV 02'!$C$30</f>
        <v>42620</v>
      </c>
      <c r="L22" s="1">
        <v>12</v>
      </c>
      <c r="M22" s="22" t="str">
        <f t="shared" si="2"/>
        <v>Parathion</v>
      </c>
      <c r="N22" s="1">
        <f t="shared" si="3"/>
        <v>0</v>
      </c>
      <c r="O22" s="31">
        <f>'DIV 02'!O24</f>
        <v>0</v>
      </c>
      <c r="P22" s="2">
        <f>'DIV 05 '!O24</f>
        <v>0</v>
      </c>
      <c r="Q22" s="2">
        <f>'DIV 07'!O24</f>
        <v>16.72</v>
      </c>
      <c r="R22" s="2">
        <f>'DIV 09'!O24</f>
        <v>55.529000000000003</v>
      </c>
      <c r="S22" s="46">
        <f>'DIV 12'!O24</f>
        <v>133.17099999999999</v>
      </c>
      <c r="T22" s="31">
        <f>BIC!O24</f>
        <v>0</v>
      </c>
      <c r="U22" s="47">
        <f>'Alamar Blue'!O24</f>
        <v>1.0042116115979809</v>
      </c>
      <c r="V22" s="43">
        <f>'Total LDH'!O24</f>
        <v>0.97307160918641344</v>
      </c>
      <c r="W22" t="str">
        <f t="shared" si="0"/>
        <v>Parathion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Parathion</v>
      </c>
      <c r="C23" s="15">
        <f>'DIV 02'!P14</f>
        <v>0.03</v>
      </c>
      <c r="D23" s="29">
        <f>'DIV 02'!F24</f>
        <v>0</v>
      </c>
      <c r="E23" s="1">
        <f>'DIV 05 '!F24</f>
        <v>1</v>
      </c>
      <c r="F23" s="1">
        <f>'DIV 07'!F24</f>
        <v>6</v>
      </c>
      <c r="G23" s="1">
        <f>'DIV 09'!F24</f>
        <v>13</v>
      </c>
      <c r="H23" s="10">
        <f>'DIV 12'!F24</f>
        <v>14</v>
      </c>
      <c r="I23" s="29">
        <f>BIC!F24</f>
        <v>0</v>
      </c>
      <c r="J23" s="2" t="str">
        <f>'DIV 02'!$C$29</f>
        <v>1140-21</v>
      </c>
      <c r="K23" s="27">
        <f>'DIV 02'!$C$30</f>
        <v>42620</v>
      </c>
      <c r="L23" s="1">
        <v>12</v>
      </c>
      <c r="M23" s="22" t="str">
        <f t="shared" si="2"/>
        <v>Parathion</v>
      </c>
      <c r="N23" s="1">
        <f t="shared" si="3"/>
        <v>0.03</v>
      </c>
      <c r="O23" s="31">
        <f>'DIV 02'!P24</f>
        <v>0</v>
      </c>
      <c r="P23" s="2">
        <f>'DIV 05 '!P24</f>
        <v>8.8569999999999993</v>
      </c>
      <c r="Q23" s="2">
        <f>'DIV 07'!P24</f>
        <v>31.878</v>
      </c>
      <c r="R23" s="2">
        <f>'DIV 09'!P24</f>
        <v>43.777000000000001</v>
      </c>
      <c r="S23" s="46">
        <f>'DIV 12'!P24</f>
        <v>115.795</v>
      </c>
      <c r="T23" s="31">
        <f>BIC!P24</f>
        <v>0</v>
      </c>
      <c r="U23" s="47">
        <f>'Alamar Blue'!P24</f>
        <v>0.94748616393187501</v>
      </c>
      <c r="V23" s="43">
        <f>'Total LDH'!P24</f>
        <v>1.4967284481634995</v>
      </c>
      <c r="W23" t="str">
        <f t="shared" si="0"/>
        <v>Parathion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Parathion</v>
      </c>
      <c r="C24" s="15">
        <f>'DIV 02'!Q14</f>
        <v>0.1</v>
      </c>
      <c r="D24" s="29">
        <f>'DIV 02'!G24</f>
        <v>0</v>
      </c>
      <c r="E24" s="1">
        <f>'DIV 05 '!G24</f>
        <v>0</v>
      </c>
      <c r="F24" s="1">
        <f>'DIV 07'!G24</f>
        <v>7</v>
      </c>
      <c r="G24" s="1">
        <f>'DIV 09'!G24</f>
        <v>13</v>
      </c>
      <c r="H24" s="10">
        <f>'DIV 12'!G24</f>
        <v>16</v>
      </c>
      <c r="I24" s="29">
        <f>BIC!G24</f>
        <v>0</v>
      </c>
      <c r="J24" s="2" t="str">
        <f>'DIV 02'!$C$29</f>
        <v>1140-21</v>
      </c>
      <c r="K24" s="27">
        <f>'DIV 02'!$C$30</f>
        <v>42620</v>
      </c>
      <c r="L24" s="1">
        <v>12</v>
      </c>
      <c r="M24" s="22" t="str">
        <f t="shared" si="2"/>
        <v>Parathion</v>
      </c>
      <c r="N24" s="1">
        <f t="shared" si="3"/>
        <v>0.1</v>
      </c>
      <c r="O24" s="31">
        <f>'DIV 02'!Q24</f>
        <v>0</v>
      </c>
      <c r="P24" s="2">
        <f>'DIV 05 '!Q24</f>
        <v>0</v>
      </c>
      <c r="Q24" s="2">
        <f>'DIV 07'!Q24</f>
        <v>20.8</v>
      </c>
      <c r="R24" s="2">
        <f>'DIV 09'!Q24</f>
        <v>32.682000000000002</v>
      </c>
      <c r="S24" s="46">
        <f>'DIV 12'!Q24</f>
        <v>74.207999999999998</v>
      </c>
      <c r="T24" s="31">
        <f>BIC!Q24</f>
        <v>0</v>
      </c>
      <c r="U24" s="47">
        <f>'Alamar Blue'!Q24</f>
        <v>0.97450661894155299</v>
      </c>
      <c r="V24" s="43">
        <f>'Total LDH'!Q24</f>
        <v>1.2120643361747609</v>
      </c>
      <c r="W24" t="str">
        <f t="shared" si="0"/>
        <v>Parathion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Parathion</v>
      </c>
      <c r="C25" s="15">
        <f>'DIV 02'!R14</f>
        <v>0.3</v>
      </c>
      <c r="D25" s="29">
        <f>'DIV 02'!H24</f>
        <v>0</v>
      </c>
      <c r="E25" s="1">
        <f>'DIV 05 '!H24</f>
        <v>1</v>
      </c>
      <c r="F25" s="1">
        <f>'DIV 07'!H24</f>
        <v>2</v>
      </c>
      <c r="G25" s="1">
        <f>'DIV 09'!H24</f>
        <v>13</v>
      </c>
      <c r="H25" s="10">
        <f>'DIV 12'!H24</f>
        <v>16</v>
      </c>
      <c r="I25" s="29">
        <f>BIC!H24</f>
        <v>0</v>
      </c>
      <c r="J25" s="2" t="str">
        <f>'DIV 02'!$C$29</f>
        <v>1140-21</v>
      </c>
      <c r="K25" s="27">
        <f>'DIV 02'!$C$30</f>
        <v>42620</v>
      </c>
      <c r="L25" s="1">
        <v>12</v>
      </c>
      <c r="M25" s="22" t="str">
        <f t="shared" si="2"/>
        <v>Parathion</v>
      </c>
      <c r="N25" s="1">
        <f t="shared" si="3"/>
        <v>0.3</v>
      </c>
      <c r="O25" s="31">
        <f>'DIV 02'!R24</f>
        <v>0</v>
      </c>
      <c r="P25" s="2">
        <f>'DIV 05 '!R24</f>
        <v>8.923</v>
      </c>
      <c r="Q25" s="2">
        <f>'DIV 07'!R24</f>
        <v>85.066999999999993</v>
      </c>
      <c r="R25" s="2">
        <f>'DIV 09'!R24</f>
        <v>30.780999999999999</v>
      </c>
      <c r="S25" s="46">
        <f>'DIV 12'!R24</f>
        <v>83.320999999999998</v>
      </c>
      <c r="T25" s="31">
        <f>BIC!R24</f>
        <v>0</v>
      </c>
      <c r="U25" s="47">
        <f>'Alamar Blue'!R24</f>
        <v>1.0440128001867506</v>
      </c>
      <c r="V25" s="43">
        <f>'Total LDH'!R24</f>
        <v>1.1596673705065041</v>
      </c>
      <c r="W25" t="str">
        <f t="shared" si="0"/>
        <v>Parathion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Parathion</v>
      </c>
      <c r="C26" s="15">
        <f>'DIV 02'!S14</f>
        <v>1</v>
      </c>
      <c r="D26" s="29">
        <f>'DIV 02'!I24</f>
        <v>0</v>
      </c>
      <c r="E26" s="1">
        <f>'DIV 05 '!I24</f>
        <v>1</v>
      </c>
      <c r="F26" s="1">
        <f>'DIV 07'!I24</f>
        <v>5</v>
      </c>
      <c r="G26" s="1">
        <f>'DIV 09'!I24</f>
        <v>14</v>
      </c>
      <c r="H26" s="10">
        <f>'DIV 12'!I24</f>
        <v>16</v>
      </c>
      <c r="I26" s="29">
        <f>BIC!I24</f>
        <v>0</v>
      </c>
      <c r="J26" s="2" t="str">
        <f>'DIV 02'!$C$29</f>
        <v>1140-21</v>
      </c>
      <c r="K26" s="27">
        <f>'DIV 02'!$C$30</f>
        <v>42620</v>
      </c>
      <c r="L26" s="1">
        <v>12</v>
      </c>
      <c r="M26" s="22" t="str">
        <f t="shared" si="2"/>
        <v>Parathion</v>
      </c>
      <c r="N26" s="1">
        <f t="shared" si="3"/>
        <v>1</v>
      </c>
      <c r="O26" s="31">
        <f>'DIV 02'!S24</f>
        <v>0</v>
      </c>
      <c r="P26" s="2">
        <f>'DIV 05 '!S24</f>
        <v>15.849</v>
      </c>
      <c r="Q26" s="2">
        <f>'DIV 07'!S24</f>
        <v>52.68</v>
      </c>
      <c r="R26" s="2">
        <f>'DIV 09'!S24</f>
        <v>29.704999999999998</v>
      </c>
      <c r="S26" s="46">
        <f>'DIV 12'!S24</f>
        <v>113.625</v>
      </c>
      <c r="T26" s="31">
        <f>BIC!S24</f>
        <v>0</v>
      </c>
      <c r="U26" s="47">
        <f>'Alamar Blue'!S24</f>
        <v>0.96528581572010785</v>
      </c>
      <c r="V26" s="43">
        <f>'Total LDH'!S24</f>
        <v>0.91066447694272834</v>
      </c>
      <c r="W26" t="str">
        <f t="shared" si="0"/>
        <v>Parathion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Parathion</v>
      </c>
      <c r="C27" s="1">
        <f>'DIV 02'!T14</f>
        <v>3</v>
      </c>
      <c r="D27" s="29">
        <f>'DIV 02'!J24</f>
        <v>0</v>
      </c>
      <c r="E27" s="1">
        <f>'DIV 05 '!J24</f>
        <v>0</v>
      </c>
      <c r="F27" s="1">
        <f>'DIV 07'!J24</f>
        <v>2</v>
      </c>
      <c r="G27" s="1">
        <f>'DIV 09'!J24</f>
        <v>14</v>
      </c>
      <c r="H27" s="10">
        <f>'DIV 12'!J24</f>
        <v>16</v>
      </c>
      <c r="I27" s="29">
        <f>BIC!J24</f>
        <v>0</v>
      </c>
      <c r="J27" s="2" t="str">
        <f>'DIV 02'!$C$29</f>
        <v>1140-21</v>
      </c>
      <c r="K27" s="27">
        <f>'DIV 02'!$C$30</f>
        <v>42620</v>
      </c>
      <c r="L27" s="1">
        <v>12</v>
      </c>
      <c r="M27" s="22" t="str">
        <f t="shared" si="2"/>
        <v>Parathion</v>
      </c>
      <c r="N27" s="1">
        <f t="shared" si="3"/>
        <v>3</v>
      </c>
      <c r="O27" s="31">
        <f>'DIV 02'!T24</f>
        <v>0</v>
      </c>
      <c r="P27" s="2">
        <f>'DIV 05 '!T24</f>
        <v>0</v>
      </c>
      <c r="Q27" s="2">
        <f>'DIV 07'!T24</f>
        <v>6.9</v>
      </c>
      <c r="R27" s="2">
        <f>'DIV 09'!T24</f>
        <v>23.422000000000001</v>
      </c>
      <c r="S27" s="46">
        <f>'DIV 12'!T24</f>
        <v>89.846000000000004</v>
      </c>
      <c r="T27" s="31">
        <f>BIC!T24</f>
        <v>0</v>
      </c>
      <c r="U27" s="47">
        <f>'Alamar Blue'!T24</f>
        <v>0.82493118440633784</v>
      </c>
      <c r="V27" s="43">
        <f>'Total LDH'!T24</f>
        <v>1.2167566017569929</v>
      </c>
      <c r="W27" t="str">
        <f t="shared" si="0"/>
        <v>Parathion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Permethrin</v>
      </c>
      <c r="C28" s="21">
        <f>'DIV 02'!M15</f>
        <v>10</v>
      </c>
      <c r="D28" s="29">
        <f>'DIV 02'!C25</f>
        <v>0</v>
      </c>
      <c r="E28" s="1">
        <f>'DIV 05 '!C25</f>
        <v>0</v>
      </c>
      <c r="F28" s="1">
        <f>'DIV 07'!C25</f>
        <v>1</v>
      </c>
      <c r="G28" s="1">
        <f>'DIV 09'!C25</f>
        <v>7</v>
      </c>
      <c r="H28" s="10">
        <f>'DIV 12'!C25</f>
        <v>14</v>
      </c>
      <c r="I28" s="29">
        <f>BIC!C25</f>
        <v>0</v>
      </c>
      <c r="J28" s="2" t="str">
        <f>'DIV 02'!$C$29</f>
        <v>1140-21</v>
      </c>
      <c r="K28" s="27">
        <f>'DIV 02'!$C$30</f>
        <v>42620</v>
      </c>
      <c r="L28" s="1">
        <v>12</v>
      </c>
      <c r="M28" s="22" t="str">
        <f t="shared" si="2"/>
        <v>Permethrin</v>
      </c>
      <c r="N28" s="1">
        <f t="shared" si="3"/>
        <v>10</v>
      </c>
      <c r="O28" s="31">
        <f>'DIV 02'!M25</f>
        <v>0</v>
      </c>
      <c r="P28" s="2">
        <f>'DIV 05 '!M25</f>
        <v>0</v>
      </c>
      <c r="Q28" s="2">
        <f>'DIV 07'!M25</f>
        <v>13.667</v>
      </c>
      <c r="R28" s="2">
        <f>'DIV 09'!M25</f>
        <v>23.079000000000001</v>
      </c>
      <c r="S28" s="46">
        <f>'DIV 12'!M25</f>
        <v>132.22399999999999</v>
      </c>
      <c r="T28" s="31">
        <f>BIC!M25</f>
        <v>0</v>
      </c>
      <c r="U28" s="47">
        <f>'Alamar Blue'!M25</f>
        <v>0.80094542412776848</v>
      </c>
      <c r="V28" s="43">
        <f>'Total LDH'!M25</f>
        <v>0.37950001303407122</v>
      </c>
      <c r="W28" t="str">
        <f t="shared" si="0"/>
        <v>Permethrin</v>
      </c>
      <c r="X28">
        <f t="shared" si="1"/>
        <v>10</v>
      </c>
    </row>
    <row r="29" spans="1:24" x14ac:dyDescent="0.25">
      <c r="A29" t="s">
        <v>32</v>
      </c>
      <c r="B29" s="9" t="str">
        <f>'DIV 02'!D15</f>
        <v>Permethrin</v>
      </c>
      <c r="C29" s="15">
        <f>'DIV 02'!N15</f>
        <v>20</v>
      </c>
      <c r="D29" s="29">
        <f>'DIV 02'!D25</f>
        <v>0</v>
      </c>
      <c r="E29" s="1">
        <f>'DIV 05 '!D25</f>
        <v>0</v>
      </c>
      <c r="F29" s="1">
        <f>'DIV 07'!D25</f>
        <v>0</v>
      </c>
      <c r="G29" s="1">
        <f>'DIV 09'!D25</f>
        <v>0</v>
      </c>
      <c r="H29" s="10">
        <f>'DIV 12'!D25</f>
        <v>0</v>
      </c>
      <c r="I29" s="29">
        <f>BIC!D25</f>
        <v>0</v>
      </c>
      <c r="J29" s="2" t="str">
        <f>'DIV 02'!$C$29</f>
        <v>1140-21</v>
      </c>
      <c r="K29" s="27">
        <f>'DIV 02'!$C$30</f>
        <v>42620</v>
      </c>
      <c r="L29" s="1">
        <v>12</v>
      </c>
      <c r="M29" s="22" t="str">
        <f t="shared" si="2"/>
        <v>Permethrin</v>
      </c>
      <c r="N29" s="1">
        <f t="shared" si="3"/>
        <v>20</v>
      </c>
      <c r="O29" s="31">
        <f>'DIV 02'!N25</f>
        <v>0</v>
      </c>
      <c r="P29" s="2">
        <f>'DIV 05 '!N25</f>
        <v>0</v>
      </c>
      <c r="Q29" s="2">
        <f>'DIV 07'!N25</f>
        <v>0</v>
      </c>
      <c r="R29" s="2">
        <f>'DIV 09'!N25</f>
        <v>0</v>
      </c>
      <c r="S29" s="46">
        <f>'DIV 12'!N25</f>
        <v>0</v>
      </c>
      <c r="T29" s="31">
        <f>BIC!N25</f>
        <v>0</v>
      </c>
      <c r="U29" s="47">
        <f>'Alamar Blue'!N25</f>
        <v>1.6826993220569769E-2</v>
      </c>
      <c r="V29" s="43">
        <f>'Total LDH'!N25</f>
        <v>5.2136284247021733E-3</v>
      </c>
      <c r="W29" t="str">
        <f t="shared" si="0"/>
        <v>Permethrin</v>
      </c>
      <c r="X29">
        <f t="shared" si="1"/>
        <v>20</v>
      </c>
    </row>
    <row r="30" spans="1:24" x14ac:dyDescent="0.25">
      <c r="A30" t="s">
        <v>33</v>
      </c>
      <c r="B30" s="9" t="str">
        <f>'DIV 02'!E15</f>
        <v>Permethrin</v>
      </c>
      <c r="C30" s="15">
        <f>'DIV 02'!O15</f>
        <v>0</v>
      </c>
      <c r="D30" s="29">
        <f>'DIV 02'!E25</f>
        <v>0</v>
      </c>
      <c r="E30" s="1">
        <f>'DIV 05 '!E25</f>
        <v>0</v>
      </c>
      <c r="F30" s="1">
        <f>'DIV 07'!E25</f>
        <v>5</v>
      </c>
      <c r="G30" s="1">
        <f>'DIV 09'!E25</f>
        <v>10</v>
      </c>
      <c r="H30" s="10">
        <f>'DIV 12'!E25</f>
        <v>16</v>
      </c>
      <c r="I30" s="29">
        <f>BIC!E25</f>
        <v>0</v>
      </c>
      <c r="J30" s="2" t="str">
        <f>'DIV 02'!$C$29</f>
        <v>1140-21</v>
      </c>
      <c r="K30" s="27">
        <f>'DIV 02'!$C$30</f>
        <v>42620</v>
      </c>
      <c r="L30" s="1">
        <v>12</v>
      </c>
      <c r="M30" s="22" t="str">
        <f t="shared" si="2"/>
        <v>Permethrin</v>
      </c>
      <c r="N30" s="1">
        <f t="shared" si="3"/>
        <v>0</v>
      </c>
      <c r="O30" s="31">
        <f>'DIV 02'!O25</f>
        <v>0</v>
      </c>
      <c r="P30" s="2">
        <f>'DIV 05 '!O25</f>
        <v>0</v>
      </c>
      <c r="Q30" s="2">
        <f>'DIV 07'!O25</f>
        <v>63.48</v>
      </c>
      <c r="R30" s="2">
        <f>'DIV 09'!O25</f>
        <v>25.338999999999999</v>
      </c>
      <c r="S30" s="46">
        <f>'DIV 12'!O25</f>
        <v>72.478999999999999</v>
      </c>
      <c r="T30" s="31">
        <f>BIC!O25</f>
        <v>0</v>
      </c>
      <c r="U30" s="47">
        <f>'Alamar Blue'!O25</f>
        <v>0.9959829201155519</v>
      </c>
      <c r="V30" s="43">
        <f>'Total LDH'!O25</f>
        <v>1.062850290659785</v>
      </c>
      <c r="W30" t="str">
        <f t="shared" si="0"/>
        <v>Permethrin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Permethrin</v>
      </c>
      <c r="C31" s="15">
        <f>'DIV 02'!P15</f>
        <v>0.03</v>
      </c>
      <c r="D31" s="29">
        <f>'DIV 02'!F25</f>
        <v>0</v>
      </c>
      <c r="E31" s="1">
        <f>'DIV 05 '!F25</f>
        <v>0</v>
      </c>
      <c r="F31" s="1">
        <f>'DIV 07'!F25</f>
        <v>2</v>
      </c>
      <c r="G31" s="1">
        <f>'DIV 09'!F25</f>
        <v>10</v>
      </c>
      <c r="H31" s="10">
        <f>'DIV 12'!F25</f>
        <v>16</v>
      </c>
      <c r="I31" s="29">
        <f>BIC!F25</f>
        <v>0</v>
      </c>
      <c r="J31" s="2" t="str">
        <f>'DIV 02'!$C$29</f>
        <v>1140-21</v>
      </c>
      <c r="K31" s="27">
        <f>'DIV 02'!$C$30</f>
        <v>42620</v>
      </c>
      <c r="L31" s="1">
        <v>12</v>
      </c>
      <c r="M31" s="22" t="str">
        <f t="shared" si="2"/>
        <v>Permethrin</v>
      </c>
      <c r="N31" s="1">
        <f t="shared" si="3"/>
        <v>0.03</v>
      </c>
      <c r="O31" s="31">
        <f>'DIV 02'!P25</f>
        <v>0</v>
      </c>
      <c r="P31" s="2">
        <f>'DIV 05 '!P25</f>
        <v>0</v>
      </c>
      <c r="Q31" s="2">
        <f>'DIV 07'!P25</f>
        <v>57.732999999999997</v>
      </c>
      <c r="R31" s="2">
        <f>'DIV 09'!P25</f>
        <v>61.045999999999999</v>
      </c>
      <c r="S31" s="46">
        <f>'DIV 12'!P25</f>
        <v>126.688</v>
      </c>
      <c r="T31" s="31">
        <f>BIC!P25</f>
        <v>0</v>
      </c>
      <c r="U31" s="47">
        <f>'Alamar Blue'!P25</f>
        <v>0.91830640690198528</v>
      </c>
      <c r="V31" s="43">
        <f>'Total LDH'!P25</f>
        <v>1.1161857094444882</v>
      </c>
      <c r="W31" t="str">
        <f t="shared" si="0"/>
        <v>Permethrin</v>
      </c>
      <c r="X31">
        <f t="shared" si="1"/>
        <v>0.03</v>
      </c>
    </row>
    <row r="32" spans="1:24" x14ac:dyDescent="0.25">
      <c r="A32" t="s">
        <v>35</v>
      </c>
      <c r="B32" s="9" t="str">
        <f>'DIV 02'!G15</f>
        <v>Permethrin</v>
      </c>
      <c r="C32" s="15">
        <f>'DIV 02'!Q15</f>
        <v>0.1</v>
      </c>
      <c r="D32" s="29">
        <f>'DIV 02'!G25</f>
        <v>0</v>
      </c>
      <c r="E32" s="1">
        <f>'DIV 05 '!G25</f>
        <v>0</v>
      </c>
      <c r="F32" s="1">
        <f>'DIV 07'!G25</f>
        <v>1</v>
      </c>
      <c r="G32" s="1">
        <f>'DIV 09'!G25</f>
        <v>12</v>
      </c>
      <c r="H32" s="10">
        <f>'DIV 12'!G25</f>
        <v>16</v>
      </c>
      <c r="I32" s="29">
        <f>BIC!G25</f>
        <v>0</v>
      </c>
      <c r="J32" s="2" t="str">
        <f>'DIV 02'!$C$29</f>
        <v>1140-21</v>
      </c>
      <c r="K32" s="27">
        <f>'DIV 02'!$C$30</f>
        <v>42620</v>
      </c>
      <c r="L32" s="1">
        <v>12</v>
      </c>
      <c r="M32" s="22" t="str">
        <f t="shared" si="2"/>
        <v>Permethrin</v>
      </c>
      <c r="N32" s="1">
        <f t="shared" si="3"/>
        <v>0.1</v>
      </c>
      <c r="O32" s="31">
        <f>'DIV 02'!Q25</f>
        <v>0</v>
      </c>
      <c r="P32" s="2">
        <f>'DIV 05 '!Q25</f>
        <v>0</v>
      </c>
      <c r="Q32" s="2">
        <f>'DIV 07'!Q25</f>
        <v>9.4670000000000005</v>
      </c>
      <c r="R32" s="2">
        <f>'DIV 09'!Q25</f>
        <v>33.43</v>
      </c>
      <c r="S32" s="46">
        <f>'DIV 12'!Q25</f>
        <v>81.146000000000001</v>
      </c>
      <c r="T32" s="31">
        <f>BIC!Q25</f>
        <v>0</v>
      </c>
      <c r="U32" s="47">
        <f>'Alamar Blue'!Q25</f>
        <v>0.96032525702502658</v>
      </c>
      <c r="V32" s="43">
        <f>'Total LDH'!Q25</f>
        <v>1.1266651025781393</v>
      </c>
      <c r="W32" t="str">
        <f t="shared" si="0"/>
        <v>Permethrin</v>
      </c>
      <c r="X32">
        <f t="shared" si="1"/>
        <v>0.1</v>
      </c>
    </row>
    <row r="33" spans="1:24" x14ac:dyDescent="0.25">
      <c r="A33" t="s">
        <v>36</v>
      </c>
      <c r="B33" s="9" t="str">
        <f>'DIV 02'!H15</f>
        <v>Permethrin</v>
      </c>
      <c r="C33" s="15">
        <f>'DIV 02'!R15</f>
        <v>0.3</v>
      </c>
      <c r="D33" s="29">
        <f>'DIV 02'!H25</f>
        <v>0</v>
      </c>
      <c r="E33" s="1">
        <f>'DIV 05 '!H25</f>
        <v>0</v>
      </c>
      <c r="F33" s="1">
        <f>'DIV 07'!H25</f>
        <v>8</v>
      </c>
      <c r="G33" s="1">
        <f>'DIV 09'!H25</f>
        <v>12</v>
      </c>
      <c r="H33" s="10">
        <f>'DIV 12'!H25</f>
        <v>15</v>
      </c>
      <c r="I33" s="29">
        <f>BIC!H25</f>
        <v>0</v>
      </c>
      <c r="J33" s="2" t="str">
        <f>'DIV 02'!$C$29</f>
        <v>1140-21</v>
      </c>
      <c r="K33" s="27">
        <f>'DIV 02'!$C$30</f>
        <v>42620</v>
      </c>
      <c r="L33" s="1">
        <v>12</v>
      </c>
      <c r="M33" s="22" t="str">
        <f t="shared" si="2"/>
        <v>Permethrin</v>
      </c>
      <c r="N33" s="1">
        <f t="shared" si="3"/>
        <v>0.3</v>
      </c>
      <c r="O33" s="31">
        <f>'DIV 02'!R25</f>
        <v>0</v>
      </c>
      <c r="P33" s="2">
        <f>'DIV 05 '!R25</f>
        <v>0</v>
      </c>
      <c r="Q33" s="2">
        <f>'DIV 07'!R25</f>
        <v>29.942</v>
      </c>
      <c r="R33" s="2">
        <f>'DIV 09'!R25</f>
        <v>41.387</v>
      </c>
      <c r="S33" s="46">
        <f>'DIV 12'!R25</f>
        <v>94.373000000000005</v>
      </c>
      <c r="T33" s="31">
        <f>BIC!R25</f>
        <v>0</v>
      </c>
      <c r="U33" s="47">
        <f>'Alamar Blue'!R25</f>
        <v>0.9860034432113296</v>
      </c>
      <c r="V33" s="43">
        <f>'Total LDH'!R25</f>
        <v>1.0275018899403041</v>
      </c>
      <c r="W33" t="str">
        <f t="shared" si="0"/>
        <v>Permethrin</v>
      </c>
      <c r="X33">
        <f t="shared" si="1"/>
        <v>0.3</v>
      </c>
    </row>
    <row r="34" spans="1:24" x14ac:dyDescent="0.25">
      <c r="A34" t="s">
        <v>37</v>
      </c>
      <c r="B34" s="9" t="str">
        <f>'DIV 02'!I15</f>
        <v>Permethrin</v>
      </c>
      <c r="C34" s="15">
        <f>'DIV 02'!S15</f>
        <v>1</v>
      </c>
      <c r="D34" s="29">
        <f>'DIV 02'!I25</f>
        <v>0</v>
      </c>
      <c r="E34" s="1">
        <f>'DIV 05 '!I25</f>
        <v>1</v>
      </c>
      <c r="F34" s="1">
        <f>'DIV 07'!I25</f>
        <v>5</v>
      </c>
      <c r="G34" s="1">
        <f>'DIV 09'!I25</f>
        <v>14</v>
      </c>
      <c r="H34" s="10">
        <f>'DIV 12'!I25</f>
        <v>16</v>
      </c>
      <c r="I34" s="29">
        <f>BIC!I25</f>
        <v>0</v>
      </c>
      <c r="J34" s="2" t="str">
        <f>'DIV 02'!$C$29</f>
        <v>1140-21</v>
      </c>
      <c r="K34" s="27">
        <f>'DIV 02'!$C$30</f>
        <v>42620</v>
      </c>
      <c r="L34" s="1">
        <v>12</v>
      </c>
      <c r="M34" s="22" t="str">
        <f t="shared" si="2"/>
        <v>Permethrin</v>
      </c>
      <c r="N34" s="1">
        <f t="shared" si="3"/>
        <v>1</v>
      </c>
      <c r="O34" s="31">
        <f>'DIV 02'!S25</f>
        <v>0</v>
      </c>
      <c r="P34" s="2">
        <f>'DIV 05 '!S25</f>
        <v>5.2610000000000001</v>
      </c>
      <c r="Q34" s="2">
        <f>'DIV 07'!S25</f>
        <v>73.28</v>
      </c>
      <c r="R34" s="2">
        <f>'DIV 09'!S25</f>
        <v>49.835000000000001</v>
      </c>
      <c r="S34" s="46">
        <f>'DIV 12'!S25</f>
        <v>114.9</v>
      </c>
      <c r="T34" s="31">
        <f>BIC!S25</f>
        <v>0</v>
      </c>
      <c r="U34" s="47">
        <f>'Alamar Blue'!S25</f>
        <v>0.87010144828860725</v>
      </c>
      <c r="V34" s="43">
        <f>'Total LDH'!S25</f>
        <v>1.0971038294100781</v>
      </c>
      <c r="W34" t="str">
        <f t="shared" si="0"/>
        <v>Permethrin</v>
      </c>
      <c r="X34">
        <f t="shared" si="1"/>
        <v>1</v>
      </c>
    </row>
    <row r="35" spans="1:24" x14ac:dyDescent="0.25">
      <c r="A35" t="s">
        <v>38</v>
      </c>
      <c r="B35" s="9" t="str">
        <f>'DIV 02'!J15</f>
        <v>Permethrin</v>
      </c>
      <c r="C35" s="21">
        <f>'DIV 02'!T15</f>
        <v>3</v>
      </c>
      <c r="D35" s="29">
        <f>'DIV 02'!J25</f>
        <v>0</v>
      </c>
      <c r="E35" s="1">
        <f>'DIV 05 '!J25</f>
        <v>0</v>
      </c>
      <c r="F35" s="1">
        <f>'DIV 07'!J25</f>
        <v>1</v>
      </c>
      <c r="G35" s="1">
        <f>'DIV 09'!J25</f>
        <v>12</v>
      </c>
      <c r="H35" s="10">
        <f>'DIV 12'!J25</f>
        <v>16</v>
      </c>
      <c r="I35" s="29">
        <f>BIC!J25</f>
        <v>0</v>
      </c>
      <c r="J35" s="2" t="str">
        <f>'DIV 02'!$C$29</f>
        <v>1140-21</v>
      </c>
      <c r="K35" s="27">
        <f>'DIV 02'!$C$30</f>
        <v>42620</v>
      </c>
      <c r="L35" s="1">
        <v>12</v>
      </c>
      <c r="M35" s="22" t="str">
        <f t="shared" si="2"/>
        <v>Permethrin</v>
      </c>
      <c r="N35" s="1">
        <f t="shared" si="3"/>
        <v>3</v>
      </c>
      <c r="O35" s="31">
        <f>'DIV 02'!T25</f>
        <v>0</v>
      </c>
      <c r="P35" s="2">
        <f>'DIV 05 '!T25</f>
        <v>0</v>
      </c>
      <c r="Q35" s="2">
        <f>'DIV 07'!T25</f>
        <v>27.867000000000001</v>
      </c>
      <c r="R35" s="2">
        <f>'DIV 09'!T25</f>
        <v>57.424999999999997</v>
      </c>
      <c r="S35" s="46">
        <f>'DIV 12'!T25</f>
        <v>99.674999999999997</v>
      </c>
      <c r="T35" s="31">
        <f>BIC!T25</f>
        <v>0</v>
      </c>
      <c r="U35" s="47">
        <f>'Alamar Blue'!T25</f>
        <v>0.68148349884739967</v>
      </c>
      <c r="V35" s="43">
        <f>'Total LDH'!T25</f>
        <v>1.212220745027502</v>
      </c>
      <c r="W35" t="str">
        <f t="shared" ref="W35:W51" si="4">B35</f>
        <v>Permethrin</v>
      </c>
      <c r="X35">
        <f t="shared" ref="X35:X51" si="5">C35</f>
        <v>3</v>
      </c>
    </row>
    <row r="36" spans="1:24" x14ac:dyDescent="0.25">
      <c r="A36" t="s">
        <v>39</v>
      </c>
      <c r="B36" s="9" t="str">
        <f>'DIV 02'!C16</f>
        <v>Rotenone</v>
      </c>
      <c r="C36" s="1">
        <f>'DIV 02'!M16</f>
        <v>10</v>
      </c>
      <c r="D36" s="29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0</v>
      </c>
      <c r="H36" s="10">
        <f>'DIV 12'!C26</f>
        <v>0</v>
      </c>
      <c r="I36" s="29">
        <f>BIC!C26</f>
        <v>0</v>
      </c>
      <c r="J36" s="2" t="str">
        <f>'DIV 02'!$C$29</f>
        <v>1140-21</v>
      </c>
      <c r="K36" s="27">
        <f>'DIV 02'!$C$30</f>
        <v>42620</v>
      </c>
      <c r="L36" s="1">
        <v>12</v>
      </c>
      <c r="M36" s="22" t="str">
        <f t="shared" si="2"/>
        <v>Rotenone</v>
      </c>
      <c r="N36" s="1">
        <f t="shared" si="3"/>
        <v>10</v>
      </c>
      <c r="O36" s="31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0</v>
      </c>
      <c r="S36" s="46">
        <f>'DIV 12'!M26</f>
        <v>0</v>
      </c>
      <c r="T36" s="31">
        <f>BIC!M26</f>
        <v>0</v>
      </c>
      <c r="U36" s="47">
        <f>'Alamar Blue'!M26</f>
        <v>-3.5988367003530934E-3</v>
      </c>
      <c r="V36" s="43">
        <f>'Total LDH'!M26</f>
        <v>2.7110867808451352E-3</v>
      </c>
      <c r="W36" t="str">
        <f t="shared" si="4"/>
        <v>Rotenone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Rotenone</v>
      </c>
      <c r="C37" s="15">
        <f>'DIV 02'!N16</f>
        <v>20</v>
      </c>
      <c r="D37" s="29">
        <f>'DIV 02'!D26</f>
        <v>0</v>
      </c>
      <c r="E37" s="1">
        <f>'DIV 05 '!D26</f>
        <v>0</v>
      </c>
      <c r="F37" s="1">
        <f>'DIV 07'!D26</f>
        <v>0</v>
      </c>
      <c r="G37" s="1">
        <f>'DIV 09'!D26</f>
        <v>0</v>
      </c>
      <c r="H37" s="10">
        <f>'DIV 12'!D26</f>
        <v>0</v>
      </c>
      <c r="I37" s="29">
        <f>BIC!D26</f>
        <v>0</v>
      </c>
      <c r="J37" s="2" t="str">
        <f>'DIV 02'!$C$29</f>
        <v>1140-21</v>
      </c>
      <c r="K37" s="27">
        <f>'DIV 02'!$C$30</f>
        <v>42620</v>
      </c>
      <c r="L37" s="1">
        <v>12</v>
      </c>
      <c r="M37" s="22" t="str">
        <f t="shared" si="2"/>
        <v>Rotenone</v>
      </c>
      <c r="N37" s="1">
        <f t="shared" si="3"/>
        <v>20</v>
      </c>
      <c r="O37" s="31">
        <f>'DIV 02'!N26</f>
        <v>0</v>
      </c>
      <c r="P37" s="2">
        <f>'DIV 05 '!N26</f>
        <v>0</v>
      </c>
      <c r="Q37" s="2">
        <f>'DIV 07'!N26</f>
        <v>0</v>
      </c>
      <c r="R37" s="2">
        <f>'DIV 09'!N26</f>
        <v>0</v>
      </c>
      <c r="S37" s="46">
        <f>'DIV 12'!N26</f>
        <v>0</v>
      </c>
      <c r="T37" s="31">
        <f>BIC!N26</f>
        <v>0</v>
      </c>
      <c r="U37" s="47">
        <f>'Alamar Blue'!N26</f>
        <v>3.6377430430595777E-3</v>
      </c>
      <c r="V37" s="43">
        <f>'Total LDH'!N26</f>
        <v>2.7110867808451352E-3</v>
      </c>
      <c r="W37" t="str">
        <f t="shared" si="4"/>
        <v>Rotenone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Rotenone</v>
      </c>
      <c r="C38" s="15">
        <f>'DIV 02'!O16</f>
        <v>0</v>
      </c>
      <c r="D38" s="29">
        <f>'DIV 02'!E26</f>
        <v>0</v>
      </c>
      <c r="E38" s="1">
        <f>'DIV 05 '!E26</f>
        <v>0</v>
      </c>
      <c r="F38" s="1">
        <f>'DIV 07'!E26</f>
        <v>3</v>
      </c>
      <c r="G38" s="1">
        <f>'DIV 09'!E26</f>
        <v>12</v>
      </c>
      <c r="H38" s="10">
        <f>'DIV 12'!E26</f>
        <v>16</v>
      </c>
      <c r="I38" s="29">
        <f>BIC!E26</f>
        <v>0</v>
      </c>
      <c r="J38" s="2" t="str">
        <f>'DIV 02'!$C$29</f>
        <v>1140-21</v>
      </c>
      <c r="K38" s="27">
        <f>'DIV 02'!$C$30</f>
        <v>42620</v>
      </c>
      <c r="L38" s="1">
        <v>12</v>
      </c>
      <c r="M38" s="22" t="str">
        <f t="shared" si="2"/>
        <v>Rotenone</v>
      </c>
      <c r="N38" s="1">
        <f t="shared" si="3"/>
        <v>0</v>
      </c>
      <c r="O38" s="31">
        <f>'DIV 02'!O26</f>
        <v>0</v>
      </c>
      <c r="P38" s="2">
        <f>'DIV 05 '!O26</f>
        <v>0</v>
      </c>
      <c r="Q38" s="2">
        <f>'DIV 07'!O26</f>
        <v>65.933000000000007</v>
      </c>
      <c r="R38" s="2">
        <f>'DIV 09'!O26</f>
        <v>39.061999999999998</v>
      </c>
      <c r="S38" s="46">
        <f>'DIV 12'!O26</f>
        <v>78.813000000000002</v>
      </c>
      <c r="T38" s="31">
        <f>BIC!O26</f>
        <v>0</v>
      </c>
      <c r="U38" s="47">
        <f>'Alamar Blue'!O26</f>
        <v>0.98798766668936211</v>
      </c>
      <c r="V38" s="43">
        <f>'Total LDH'!O26</f>
        <v>0.84497275879148115</v>
      </c>
      <c r="W38" t="str">
        <f t="shared" si="4"/>
        <v>Rotenone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Rotenone</v>
      </c>
      <c r="C39" s="15">
        <f>'DIV 02'!P16</f>
        <v>0.03</v>
      </c>
      <c r="D39" s="29">
        <f>'DIV 02'!F26</f>
        <v>0</v>
      </c>
      <c r="E39" s="1">
        <f>'DIV 05 '!F26</f>
        <v>0</v>
      </c>
      <c r="F39" s="1">
        <f>'DIV 07'!F26</f>
        <v>0</v>
      </c>
      <c r="G39" s="1">
        <f>'DIV 09'!F26</f>
        <v>1</v>
      </c>
      <c r="H39" s="10">
        <f>'DIV 12'!F26</f>
        <v>8</v>
      </c>
      <c r="I39" s="29">
        <f>BIC!F26</f>
        <v>0</v>
      </c>
      <c r="J39" s="2" t="str">
        <f>'DIV 02'!$C$29</f>
        <v>1140-21</v>
      </c>
      <c r="K39" s="27">
        <f>'DIV 02'!$C$30</f>
        <v>42620</v>
      </c>
      <c r="L39" s="1">
        <v>12</v>
      </c>
      <c r="M39" s="22" t="str">
        <f t="shared" si="2"/>
        <v>Rotenone</v>
      </c>
      <c r="N39" s="1">
        <f t="shared" si="3"/>
        <v>0.03</v>
      </c>
      <c r="O39" s="31">
        <f>'DIV 02'!P26</f>
        <v>0</v>
      </c>
      <c r="P39" s="2">
        <f>'DIV 05 '!P26</f>
        <v>0</v>
      </c>
      <c r="Q39" s="2">
        <f>'DIV 07'!P26</f>
        <v>0</v>
      </c>
      <c r="R39" s="2">
        <f>'DIV 09'!P26</f>
        <v>13.252000000000001</v>
      </c>
      <c r="S39" s="46">
        <f>'DIV 12'!P26</f>
        <v>64.924999999999997</v>
      </c>
      <c r="T39" s="31">
        <f>BIC!P26</f>
        <v>0</v>
      </c>
      <c r="U39" s="47">
        <f>'Alamar Blue'!P26</f>
        <v>0.68597718143000264</v>
      </c>
      <c r="V39" s="43">
        <f>'Total LDH'!P26</f>
        <v>0.28158807121816437</v>
      </c>
      <c r="W39" t="str">
        <f t="shared" si="4"/>
        <v>Rotenone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Rotenone</v>
      </c>
      <c r="C40" s="15">
        <f>'DIV 02'!Q16</f>
        <v>0.1</v>
      </c>
      <c r="D40" s="29">
        <f>'DIV 02'!G26</f>
        <v>0</v>
      </c>
      <c r="E40" s="1">
        <f>'DIV 05 '!G26</f>
        <v>0</v>
      </c>
      <c r="F40" s="1">
        <f>'DIV 07'!G26</f>
        <v>0</v>
      </c>
      <c r="G40" s="1">
        <f>'DIV 09'!G26</f>
        <v>0</v>
      </c>
      <c r="H40" s="10">
        <f>'DIV 12'!G26</f>
        <v>0</v>
      </c>
      <c r="I40" s="29">
        <f>BIC!G26</f>
        <v>0</v>
      </c>
      <c r="J40" s="2" t="str">
        <f>'DIV 02'!$C$29</f>
        <v>1140-21</v>
      </c>
      <c r="K40" s="27">
        <f>'DIV 02'!$C$30</f>
        <v>42620</v>
      </c>
      <c r="L40" s="1">
        <v>12</v>
      </c>
      <c r="M40" s="22" t="str">
        <f t="shared" si="2"/>
        <v>Rotenone</v>
      </c>
      <c r="N40" s="1">
        <f t="shared" si="3"/>
        <v>0.1</v>
      </c>
      <c r="O40" s="31">
        <f>'DIV 02'!Q26</f>
        <v>0</v>
      </c>
      <c r="P40" s="2">
        <f>'DIV 05 '!Q26</f>
        <v>0</v>
      </c>
      <c r="Q40" s="2">
        <f>'DIV 07'!Q26</f>
        <v>0</v>
      </c>
      <c r="R40" s="2">
        <f>'DIV 09'!Q26</f>
        <v>0</v>
      </c>
      <c r="S40" s="46">
        <f>'DIV 12'!Q26</f>
        <v>0</v>
      </c>
      <c r="T40" s="31">
        <f>BIC!Q26</f>
        <v>0</v>
      </c>
      <c r="U40" s="47">
        <f>'Alamar Blue'!Q26</f>
        <v>0.25347482273297606</v>
      </c>
      <c r="V40" s="43">
        <f>'Total LDH'!Q26</f>
        <v>7.7318109538333221E-2</v>
      </c>
      <c r="W40" t="str">
        <f t="shared" si="4"/>
        <v>Rotenone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Rotenone</v>
      </c>
      <c r="C41" s="15">
        <f>'DIV 02'!R16</f>
        <v>0.3</v>
      </c>
      <c r="D41" s="29">
        <f>'DIV 02'!H26</f>
        <v>0</v>
      </c>
      <c r="E41" s="1">
        <f>'DIV 05 '!H26</f>
        <v>0</v>
      </c>
      <c r="F41" s="1">
        <f>'DIV 07'!H26</f>
        <v>0</v>
      </c>
      <c r="G41" s="1">
        <f>'DIV 09'!H26</f>
        <v>0</v>
      </c>
      <c r="H41" s="10">
        <f>'DIV 12'!H26</f>
        <v>0</v>
      </c>
      <c r="I41" s="29">
        <f>BIC!H26</f>
        <v>0</v>
      </c>
      <c r="J41" s="2" t="str">
        <f>'DIV 02'!$C$29</f>
        <v>1140-21</v>
      </c>
      <c r="K41" s="27">
        <f>'DIV 02'!$C$30</f>
        <v>42620</v>
      </c>
      <c r="L41" s="1">
        <v>12</v>
      </c>
      <c r="M41" s="22" t="str">
        <f t="shared" si="2"/>
        <v>Rotenone</v>
      </c>
      <c r="N41" s="1">
        <f t="shared" si="3"/>
        <v>0.3</v>
      </c>
      <c r="O41" s="31">
        <f>'DIV 02'!R26</f>
        <v>0</v>
      </c>
      <c r="P41" s="2">
        <f>'DIV 05 '!R26</f>
        <v>0</v>
      </c>
      <c r="Q41" s="2">
        <f>'DIV 07'!R26</f>
        <v>0</v>
      </c>
      <c r="R41" s="2">
        <f>'DIV 09'!R26</f>
        <v>0</v>
      </c>
      <c r="S41" s="46">
        <f>'DIV 12'!R26</f>
        <v>0</v>
      </c>
      <c r="T41" s="31">
        <f>BIC!R26</f>
        <v>0</v>
      </c>
      <c r="U41" s="47">
        <f>'Alamar Blue'!R26</f>
        <v>5.6453103267160118E-2</v>
      </c>
      <c r="V41" s="43">
        <f>'Total LDH'!R26</f>
        <v>2.0854513698808693E-2</v>
      </c>
      <c r="W41" t="str">
        <f t="shared" si="4"/>
        <v>Rotenone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Rotenone</v>
      </c>
      <c r="C42" s="15">
        <f>'DIV 02'!S16</f>
        <v>1</v>
      </c>
      <c r="D42" s="29">
        <f>'DIV 02'!I26</f>
        <v>0</v>
      </c>
      <c r="E42" s="1">
        <f>'DIV 05 '!I26</f>
        <v>0</v>
      </c>
      <c r="F42" s="1">
        <f>'DIV 07'!I26</f>
        <v>0</v>
      </c>
      <c r="G42" s="1">
        <f>'DIV 09'!I26</f>
        <v>0</v>
      </c>
      <c r="H42" s="10">
        <f>'DIV 12'!I26</f>
        <v>0</v>
      </c>
      <c r="I42" s="29">
        <f>BIC!I26</f>
        <v>0</v>
      </c>
      <c r="J42" s="2" t="str">
        <f>'DIV 02'!$C$29</f>
        <v>1140-21</v>
      </c>
      <c r="K42" s="27">
        <f>'DIV 02'!$C$30</f>
        <v>42620</v>
      </c>
      <c r="L42" s="1">
        <v>12</v>
      </c>
      <c r="M42" s="22" t="str">
        <f t="shared" si="2"/>
        <v>Rotenone</v>
      </c>
      <c r="N42" s="1">
        <f t="shared" si="3"/>
        <v>1</v>
      </c>
      <c r="O42" s="31">
        <f>'DIV 02'!S26</f>
        <v>0</v>
      </c>
      <c r="P42" s="2">
        <f>'DIV 05 '!S26</f>
        <v>0</v>
      </c>
      <c r="Q42" s="2">
        <f>'DIV 07'!S26</f>
        <v>0</v>
      </c>
      <c r="R42" s="2">
        <f>'DIV 09'!S26</f>
        <v>0</v>
      </c>
      <c r="S42" s="46">
        <f>'DIV 12'!S26</f>
        <v>0</v>
      </c>
      <c r="T42" s="31">
        <f>BIC!S26</f>
        <v>0</v>
      </c>
      <c r="U42" s="47">
        <f>'Alamar Blue'!S26</f>
        <v>1.3150343834803653E-2</v>
      </c>
      <c r="V42" s="43">
        <f>'Total LDH'!S26</f>
        <v>3.0239044863272636E-3</v>
      </c>
      <c r="W42" t="str">
        <f t="shared" si="4"/>
        <v>Rotenone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Rotenone</v>
      </c>
      <c r="C43" s="1">
        <f>'DIV 02'!T16</f>
        <v>3</v>
      </c>
      <c r="D43" s="29">
        <f>'DIV 02'!J26</f>
        <v>0</v>
      </c>
      <c r="E43" s="1">
        <f>'DIV 05 '!J26</f>
        <v>0</v>
      </c>
      <c r="F43" s="1">
        <f>'DIV 07'!J26</f>
        <v>0</v>
      </c>
      <c r="G43" s="1">
        <f>'DIV 09'!J26</f>
        <v>0</v>
      </c>
      <c r="H43" s="10">
        <f>'DIV 12'!J26</f>
        <v>0</v>
      </c>
      <c r="I43" s="29">
        <f>BIC!J26</f>
        <v>0</v>
      </c>
      <c r="J43" s="2" t="str">
        <f>'DIV 02'!$C$29</f>
        <v>1140-21</v>
      </c>
      <c r="K43" s="27">
        <f>'DIV 02'!$C$30</f>
        <v>42620</v>
      </c>
      <c r="L43" s="1">
        <v>12</v>
      </c>
      <c r="M43" s="22" t="str">
        <f t="shared" si="2"/>
        <v>Rotenone</v>
      </c>
      <c r="N43" s="1">
        <f t="shared" si="3"/>
        <v>3</v>
      </c>
      <c r="O43" s="31">
        <f>'DIV 02'!T26</f>
        <v>0</v>
      </c>
      <c r="P43" s="2">
        <f>'DIV 05 '!T26</f>
        <v>0</v>
      </c>
      <c r="Q43" s="2">
        <f>'DIV 07'!T26</f>
        <v>0</v>
      </c>
      <c r="R43" s="2">
        <f>'DIV 09'!T26</f>
        <v>0</v>
      </c>
      <c r="S43" s="46">
        <f>'DIV 12'!T26</f>
        <v>0</v>
      </c>
      <c r="T43" s="31">
        <f>BIC!T26</f>
        <v>0</v>
      </c>
      <c r="U43" s="47">
        <f>'Alamar Blue'!T26</f>
        <v>9.4153349349777576E-3</v>
      </c>
      <c r="V43" s="43">
        <f>'Total LDH'!T26</f>
        <v>6.1520815411485697E-3</v>
      </c>
      <c r="W43" t="str">
        <f t="shared" si="4"/>
        <v>Rotenone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Tetraethylthiuram disulfide</v>
      </c>
      <c r="C44" s="21">
        <f>'DIV 02'!M17</f>
        <v>10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0</v>
      </c>
      <c r="H44" s="10">
        <f>'DIV 12'!C27</f>
        <v>0</v>
      </c>
      <c r="I44" s="29">
        <f>BIC!C27</f>
        <v>0</v>
      </c>
      <c r="J44" s="2" t="str">
        <f>'DIV 02'!$C$29</f>
        <v>1140-21</v>
      </c>
      <c r="K44" s="27">
        <f>'DIV 02'!$C$30</f>
        <v>42620</v>
      </c>
      <c r="L44" s="1">
        <v>12</v>
      </c>
      <c r="M44" s="22" t="str">
        <f t="shared" si="2"/>
        <v>Tetraethylthiuram disulfide</v>
      </c>
      <c r="N44" s="1">
        <f t="shared" si="3"/>
        <v>10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0</v>
      </c>
      <c r="S44" s="46">
        <f>'DIV 12'!M27</f>
        <v>0</v>
      </c>
      <c r="T44" s="31">
        <f>BIC!M27</f>
        <v>0</v>
      </c>
      <c r="U44" s="47">
        <f>'Alamar Blue'!M27</f>
        <v>-6.9836885158203101E-3</v>
      </c>
      <c r="V44" s="43">
        <f>'Total LDH'!M27</f>
        <v>3.4931310445504614E-3</v>
      </c>
      <c r="W44" t="str">
        <f t="shared" si="4"/>
        <v>Tetraethylthiuram disulfide</v>
      </c>
      <c r="X44">
        <f t="shared" si="5"/>
        <v>10</v>
      </c>
    </row>
    <row r="45" spans="1:24" x14ac:dyDescent="0.25">
      <c r="A45" t="s">
        <v>48</v>
      </c>
      <c r="B45" s="9" t="str">
        <f>'DIV 02'!D17</f>
        <v>Tetraethylthiuram disulfide</v>
      </c>
      <c r="C45" s="15">
        <f>'DIV 02'!N17</f>
        <v>20</v>
      </c>
      <c r="D45" s="29">
        <f>'DIV 02'!D27</f>
        <v>0</v>
      </c>
      <c r="E45" s="1">
        <f>'DIV 05 '!D27</f>
        <v>0</v>
      </c>
      <c r="F45" s="1">
        <f>'DIV 07'!D27</f>
        <v>0</v>
      </c>
      <c r="G45" s="1">
        <f>'DIV 09'!D27</f>
        <v>0</v>
      </c>
      <c r="H45" s="10">
        <f>'DIV 12'!D27</f>
        <v>0</v>
      </c>
      <c r="I45" s="29">
        <f>BIC!D27</f>
        <v>0</v>
      </c>
      <c r="J45" s="2" t="str">
        <f>'DIV 02'!$C$29</f>
        <v>1140-21</v>
      </c>
      <c r="K45" s="27">
        <f>'DIV 02'!$C$30</f>
        <v>42620</v>
      </c>
      <c r="L45" s="1">
        <v>12</v>
      </c>
      <c r="M45" s="22" t="str">
        <f t="shared" si="2"/>
        <v>Tetraethylthiuram disulfide</v>
      </c>
      <c r="N45" s="1">
        <f t="shared" si="3"/>
        <v>20</v>
      </c>
      <c r="O45" s="31">
        <f>'DIV 02'!N27</f>
        <v>0</v>
      </c>
      <c r="P45" s="2">
        <f>'DIV 05 '!N27</f>
        <v>0</v>
      </c>
      <c r="Q45" s="2">
        <f>'DIV 07'!N27</f>
        <v>0</v>
      </c>
      <c r="R45" s="2">
        <f>'DIV 09'!N27</f>
        <v>0</v>
      </c>
      <c r="S45" s="46">
        <f>'DIV 12'!N27</f>
        <v>0</v>
      </c>
      <c r="T45" s="31">
        <f>BIC!N27</f>
        <v>0</v>
      </c>
      <c r="U45" s="47">
        <f>'Alamar Blue'!N27</f>
        <v>-4.9994650377878039E-3</v>
      </c>
      <c r="V45" s="43">
        <f>'Total LDH'!N27</f>
        <v>1.3034071061755516E-3</v>
      </c>
      <c r="W45" t="str">
        <f t="shared" si="4"/>
        <v>Tetraethylthiuram disulfide</v>
      </c>
      <c r="X45">
        <f t="shared" si="5"/>
        <v>20</v>
      </c>
    </row>
    <row r="46" spans="1:24" x14ac:dyDescent="0.25">
      <c r="A46" t="s">
        <v>49</v>
      </c>
      <c r="B46" s="9" t="str">
        <f>'DIV 02'!E17</f>
        <v>Tetraethylthiuram disulfide</v>
      </c>
      <c r="C46" s="15">
        <f>'DIV 02'!O17</f>
        <v>0</v>
      </c>
      <c r="D46" s="29">
        <f>'DIV 02'!E27</f>
        <v>0</v>
      </c>
      <c r="E46" s="1">
        <f>'DIV 05 '!E27</f>
        <v>0</v>
      </c>
      <c r="F46" s="1">
        <f>'DIV 07'!E27</f>
        <v>3</v>
      </c>
      <c r="G46" s="1">
        <f>'DIV 09'!E27</f>
        <v>11</v>
      </c>
      <c r="H46" s="10">
        <f>'DIV 12'!E27</f>
        <v>15</v>
      </c>
      <c r="I46" s="29">
        <f>BIC!E27</f>
        <v>0</v>
      </c>
      <c r="J46" s="2" t="str">
        <f>'DIV 02'!$C$29</f>
        <v>1140-21</v>
      </c>
      <c r="K46" s="27">
        <f>'DIV 02'!$C$30</f>
        <v>42620</v>
      </c>
      <c r="L46" s="1">
        <v>12</v>
      </c>
      <c r="M46" s="22" t="str">
        <f t="shared" si="2"/>
        <v>Tetraethylthiuram disulfide</v>
      </c>
      <c r="N46" s="1">
        <f t="shared" si="3"/>
        <v>0</v>
      </c>
      <c r="O46" s="31">
        <f>'DIV 02'!O27</f>
        <v>0</v>
      </c>
      <c r="P46" s="2">
        <f>'DIV 05 '!O27</f>
        <v>0</v>
      </c>
      <c r="Q46" s="2">
        <f>'DIV 07'!O27</f>
        <v>7.9560000000000004</v>
      </c>
      <c r="R46" s="2">
        <f>'DIV 09'!O27</f>
        <v>74.201999999999998</v>
      </c>
      <c r="S46" s="46">
        <f>'DIV 12'!O27</f>
        <v>96.763999999999996</v>
      </c>
      <c r="T46" s="31">
        <f>BIC!O27</f>
        <v>0</v>
      </c>
      <c r="U46" s="47">
        <f>'Alamar Blue'!O27</f>
        <v>0.95221328457071719</v>
      </c>
      <c r="V46" s="43">
        <f>'Total LDH'!O27</f>
        <v>0.82463960793514268</v>
      </c>
      <c r="W46" t="str">
        <f t="shared" si="4"/>
        <v>Tetraethylthiuram disulfide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Tetraethylthiuram disulfide</v>
      </c>
      <c r="C47" s="15">
        <f>'DIV 02'!P17</f>
        <v>0.03</v>
      </c>
      <c r="D47" s="29">
        <f>'DIV 02'!F27</f>
        <v>0</v>
      </c>
      <c r="E47" s="1">
        <f>'DIV 05 '!F27</f>
        <v>0</v>
      </c>
      <c r="F47" s="1">
        <f>'DIV 07'!F27</f>
        <v>3</v>
      </c>
      <c r="G47" s="1">
        <f>'DIV 09'!F27</f>
        <v>11</v>
      </c>
      <c r="H47" s="10">
        <f>'DIV 12'!F27</f>
        <v>16</v>
      </c>
      <c r="I47" s="29">
        <f>BIC!F27</f>
        <v>0</v>
      </c>
      <c r="J47" s="2" t="str">
        <f>'DIV 02'!$C$29</f>
        <v>1140-21</v>
      </c>
      <c r="K47" s="27">
        <f>'DIV 02'!$C$30</f>
        <v>42620</v>
      </c>
      <c r="L47" s="1">
        <v>12</v>
      </c>
      <c r="M47" s="22" t="str">
        <f t="shared" si="2"/>
        <v>Tetraethylthiuram disulfide</v>
      </c>
      <c r="N47" s="1">
        <f t="shared" si="3"/>
        <v>0.03</v>
      </c>
      <c r="O47" s="31">
        <f>'DIV 02'!P27</f>
        <v>0</v>
      </c>
      <c r="P47" s="2">
        <f>'DIV 05 '!P27</f>
        <v>0</v>
      </c>
      <c r="Q47" s="2">
        <f>'DIV 07'!P27</f>
        <v>38.643999999999998</v>
      </c>
      <c r="R47" s="2">
        <f>'DIV 09'!P27</f>
        <v>39.798000000000002</v>
      </c>
      <c r="S47" s="46">
        <f>'DIV 12'!P27</f>
        <v>95.804000000000002</v>
      </c>
      <c r="T47" s="31">
        <f>BIC!P27</f>
        <v>0</v>
      </c>
      <c r="U47" s="47">
        <f>'Alamar Blue'!P27</f>
        <v>0.76528776103724316</v>
      </c>
      <c r="V47" s="43">
        <f>'Total LDH'!P27</f>
        <v>0.7522223091160295</v>
      </c>
      <c r="W47" t="str">
        <f t="shared" si="4"/>
        <v>Tetraethylthiuram disulfide</v>
      </c>
      <c r="X47">
        <f t="shared" si="5"/>
        <v>0.03</v>
      </c>
    </row>
    <row r="48" spans="1:24" x14ac:dyDescent="0.25">
      <c r="A48" t="s">
        <v>51</v>
      </c>
      <c r="B48" s="9" t="str">
        <f>'DIV 02'!G17</f>
        <v>Tetraethylthiuram disulfide</v>
      </c>
      <c r="C48" s="15">
        <f>'DIV 02'!Q17</f>
        <v>0.1</v>
      </c>
      <c r="D48" s="29">
        <f>'DIV 02'!G27</f>
        <v>0</v>
      </c>
      <c r="E48" s="1">
        <f>'DIV 05 '!G27</f>
        <v>1</v>
      </c>
      <c r="F48" s="1">
        <f>'DIV 07'!G27</f>
        <v>0</v>
      </c>
      <c r="G48" s="1">
        <f>'DIV 09'!G27</f>
        <v>0</v>
      </c>
      <c r="H48" s="10">
        <f>'DIV 12'!G27</f>
        <v>0</v>
      </c>
      <c r="I48" s="29">
        <f>BIC!G27</f>
        <v>0</v>
      </c>
      <c r="J48" s="2" t="str">
        <f>'DIV 02'!$C$29</f>
        <v>1140-21</v>
      </c>
      <c r="K48" s="27">
        <f>'DIV 02'!$C$30</f>
        <v>42620</v>
      </c>
      <c r="L48" s="1">
        <v>12</v>
      </c>
      <c r="M48" s="22" t="str">
        <f t="shared" si="2"/>
        <v>Tetraethylthiuram disulfide</v>
      </c>
      <c r="N48" s="1">
        <f t="shared" si="3"/>
        <v>0.1</v>
      </c>
      <c r="O48" s="31">
        <f>'DIV 02'!Q27</f>
        <v>0</v>
      </c>
      <c r="P48" s="2">
        <f>'DIV 05 '!Q27</f>
        <v>33.496000000000002</v>
      </c>
      <c r="Q48" s="2">
        <f>'DIV 07'!Q27</f>
        <v>0</v>
      </c>
      <c r="R48" s="2">
        <f>'DIV 09'!Q27</f>
        <v>0</v>
      </c>
      <c r="S48" s="46">
        <f>'DIV 12'!Q27</f>
        <v>0</v>
      </c>
      <c r="T48" s="31">
        <f>BIC!Q27</f>
        <v>0</v>
      </c>
      <c r="U48" s="47">
        <f>'Alamar Blue'!Q27</f>
        <v>0.27810253766620308</v>
      </c>
      <c r="V48" s="43">
        <f>'Total LDH'!Q27</f>
        <v>9.9528166627564502E-2</v>
      </c>
      <c r="W48" t="str">
        <f t="shared" si="4"/>
        <v>Tetraethylthiuram disulfide</v>
      </c>
      <c r="X48">
        <f t="shared" si="5"/>
        <v>0.1</v>
      </c>
    </row>
    <row r="49" spans="1:24" x14ac:dyDescent="0.25">
      <c r="A49" t="s">
        <v>52</v>
      </c>
      <c r="B49" s="9" t="str">
        <f>'DIV 02'!H17</f>
        <v>Tetraethylthiuram disulfide</v>
      </c>
      <c r="C49" s="15">
        <f>'DIV 02'!R17</f>
        <v>0.3</v>
      </c>
      <c r="D49" s="29">
        <f>'DIV 02'!H27</f>
        <v>0</v>
      </c>
      <c r="E49" s="1">
        <f>'DIV 05 '!H27</f>
        <v>0</v>
      </c>
      <c r="F49" s="1">
        <f>'DIV 07'!H27</f>
        <v>0</v>
      </c>
      <c r="G49" s="1">
        <f>'DIV 09'!H27</f>
        <v>0</v>
      </c>
      <c r="H49" s="10">
        <f>'DIV 12'!H27</f>
        <v>0</v>
      </c>
      <c r="I49" s="29">
        <f>BIC!H27</f>
        <v>0</v>
      </c>
      <c r="J49" s="2" t="str">
        <f>'DIV 02'!$C$29</f>
        <v>1140-21</v>
      </c>
      <c r="K49" s="27">
        <f>'DIV 02'!$C$30</f>
        <v>42620</v>
      </c>
      <c r="L49" s="1">
        <v>12</v>
      </c>
      <c r="M49" s="22" t="str">
        <f t="shared" si="2"/>
        <v>Tetraethylthiuram disulfide</v>
      </c>
      <c r="N49" s="1">
        <f t="shared" si="3"/>
        <v>0.3</v>
      </c>
      <c r="O49" s="31">
        <f>'DIV 02'!R27</f>
        <v>0</v>
      </c>
      <c r="P49" s="2">
        <f>'DIV 05 '!R27</f>
        <v>0</v>
      </c>
      <c r="Q49" s="2">
        <f>'DIV 07'!R27</f>
        <v>0</v>
      </c>
      <c r="R49" s="2">
        <f>'DIV 09'!R27</f>
        <v>0</v>
      </c>
      <c r="S49" s="46">
        <f>'DIV 12'!R27</f>
        <v>0</v>
      </c>
      <c r="T49" s="31">
        <f>BIC!R27</f>
        <v>0</v>
      </c>
      <c r="U49" s="47">
        <f>'Alamar Blue'!R27</f>
        <v>8.5399422240810645E-3</v>
      </c>
      <c r="V49" s="43">
        <f>'Total LDH'!R27</f>
        <v>2.085451369880878E-3</v>
      </c>
      <c r="W49" t="str">
        <f t="shared" si="4"/>
        <v>Tetraethylthiuram disulfide</v>
      </c>
      <c r="X49">
        <f t="shared" si="5"/>
        <v>0.3</v>
      </c>
    </row>
    <row r="50" spans="1:24" x14ac:dyDescent="0.25">
      <c r="A50" t="s">
        <v>53</v>
      </c>
      <c r="B50" s="9" t="str">
        <f>'DIV 02'!I17</f>
        <v>Tetraethylthiuram disulfide</v>
      </c>
      <c r="C50" s="15">
        <f>'DIV 02'!S17</f>
        <v>1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0</v>
      </c>
      <c r="H50" s="10">
        <f>'DIV 12'!I27</f>
        <v>0</v>
      </c>
      <c r="I50" s="29">
        <f>BIC!I27</f>
        <v>0</v>
      </c>
      <c r="J50" s="2" t="str">
        <f>'DIV 02'!$C$29</f>
        <v>1140-21</v>
      </c>
      <c r="K50" s="27">
        <f>'DIV 02'!$C$30</f>
        <v>42620</v>
      </c>
      <c r="L50" s="1">
        <v>12</v>
      </c>
      <c r="M50" s="22" t="str">
        <f t="shared" si="2"/>
        <v>Tetraethylthiuram disulfide</v>
      </c>
      <c r="N50" s="1">
        <f t="shared" si="3"/>
        <v>1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0</v>
      </c>
      <c r="S50" s="46">
        <f>'DIV 12'!S27</f>
        <v>0</v>
      </c>
      <c r="T50" s="31">
        <f>BIC!S27</f>
        <v>0</v>
      </c>
      <c r="U50" s="47">
        <f>'Alamar Blue'!S27</f>
        <v>5.4468879789127452E-3</v>
      </c>
      <c r="V50" s="43">
        <f>'Total LDH'!S27</f>
        <v>2.7110867808451352E-3</v>
      </c>
      <c r="W50" t="str">
        <f t="shared" si="4"/>
        <v>Tetraethylthiuram disulfide</v>
      </c>
      <c r="X50">
        <f t="shared" si="5"/>
        <v>1</v>
      </c>
    </row>
    <row r="51" spans="1:24" x14ac:dyDescent="0.25">
      <c r="A51" t="s">
        <v>54</v>
      </c>
      <c r="B51" s="9" t="str">
        <f>'DIV 02'!J17</f>
        <v>Tetraethylthiuram disulfide</v>
      </c>
      <c r="C51" s="21">
        <f>'DIV 02'!T17</f>
        <v>3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0</v>
      </c>
      <c r="H51" s="10">
        <f>'DIV 12'!J27</f>
        <v>0</v>
      </c>
      <c r="I51" s="29">
        <f>BIC!J27</f>
        <v>0</v>
      </c>
      <c r="J51" s="2" t="str">
        <f>'DIV 02'!$C$29</f>
        <v>1140-21</v>
      </c>
      <c r="K51" s="27">
        <f>'DIV 02'!$C$30</f>
        <v>42620</v>
      </c>
      <c r="L51" s="1">
        <v>12</v>
      </c>
      <c r="M51" s="22" t="str">
        <f t="shared" si="2"/>
        <v>Tetraethylthiuram disulfide</v>
      </c>
      <c r="N51" s="1">
        <f t="shared" si="3"/>
        <v>3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0</v>
      </c>
      <c r="S51" s="46">
        <f>'DIV 12'!T27</f>
        <v>0</v>
      </c>
      <c r="T51" s="31">
        <f>BIC!T27</f>
        <v>0</v>
      </c>
      <c r="U51" s="47">
        <f>'Alamar Blue'!T27</f>
        <v>2.0620361634455281E-3</v>
      </c>
      <c r="V51" s="43">
        <f>'Total LDH'!T27</f>
        <v>2.8674956335862046E-3</v>
      </c>
      <c r="W51" s="26" t="str">
        <f t="shared" si="4"/>
        <v>Tetraethylthiuram disulfide</v>
      </c>
      <c r="X51" s="3">
        <f t="shared" si="5"/>
        <v>3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2017-09-05T19:59:20Z</dcterms:modified>
</cp:coreProperties>
</file>