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asstime_ana\tanghui\"/>
    </mc:Choice>
  </mc:AlternateContent>
  <bookViews>
    <workbookView xWindow="240" yWindow="15" windowWidth="16095" windowHeight="9660" activeTab="1"/>
  </bookViews>
  <sheets>
    <sheet name="Sheet1" sheetId="1" r:id="rId1"/>
    <sheet name="Sheet2" sheetId="2" r:id="rId2"/>
    <sheet name="逾期" sheetId="3" r:id="rId3"/>
    <sheet name="交易" sheetId="4" r:id="rId4"/>
    <sheet name="售后" sheetId="5" r:id="rId5"/>
    <sheet name="询价" sheetId="6" r:id="rId6"/>
    <sheet name="支用" sheetId="7" r:id="rId7"/>
    <sheet name="还款" sheetId="8" r:id="rId8"/>
  </sheets>
  <definedNames>
    <definedName name="_xlnm._FilterDatabase" localSheetId="0" hidden="1">Sheet1!$A$1:$AI$342</definedName>
    <definedName name="_xlnm._FilterDatabase" localSheetId="1" hidden="1">Sheet2!$A$1:$O$373</definedName>
  </definedNames>
  <calcPr calcId="152511"/>
</workbook>
</file>

<file path=xl/calcChain.xml><?xml version="1.0" encoding="utf-8"?>
<calcChain xmlns="http://schemas.openxmlformats.org/spreadsheetml/2006/main">
  <c r="N296" i="2" l="1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295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169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20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2" i="2"/>
  <c r="O326" i="2"/>
  <c r="O338" i="2"/>
  <c r="O339" i="2"/>
  <c r="O340" i="2"/>
  <c r="O341" i="2"/>
  <c r="O343" i="2"/>
  <c r="N325" i="2"/>
  <c r="N326" i="2"/>
  <c r="N327" i="2"/>
  <c r="N328" i="2"/>
  <c r="N331" i="2"/>
  <c r="N332" i="2"/>
  <c r="N333" i="2"/>
  <c r="N338" i="2"/>
  <c r="N339" i="2"/>
  <c r="N340" i="2"/>
  <c r="N341" i="2"/>
  <c r="N343" i="2"/>
  <c r="N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23" i="2"/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" i="1"/>
  <c r="E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2" i="1"/>
</calcChain>
</file>

<file path=xl/sharedStrings.xml><?xml version="1.0" encoding="utf-8"?>
<sst xmlns="http://schemas.openxmlformats.org/spreadsheetml/2006/main" count="5156" uniqueCount="1394">
  <si>
    <t>表名</t>
  </si>
  <si>
    <t>列名</t>
  </si>
  <si>
    <t>Python数据类型</t>
  </si>
  <si>
    <t>HUE数据类型_推测</t>
  </si>
  <si>
    <t>饱和度</t>
  </si>
  <si>
    <t>水平数</t>
  </si>
  <si>
    <t>唯一率</t>
  </si>
  <si>
    <t>唯一水平数</t>
  </si>
  <si>
    <t>是否主键_推测</t>
  </si>
  <si>
    <t>0_top_pct</t>
  </si>
  <si>
    <t>10_top_pct</t>
  </si>
  <si>
    <t>20_top_pct</t>
  </si>
  <si>
    <t>30_top_pct</t>
  </si>
  <si>
    <t>40_top_pct</t>
  </si>
  <si>
    <t>50_top_pct</t>
  </si>
  <si>
    <t>60_top_pct</t>
  </si>
  <si>
    <t>70_top_pct</t>
  </si>
  <si>
    <t>80_top_pct</t>
  </si>
  <si>
    <t>90_top_pct</t>
  </si>
  <si>
    <t>100_top_pct</t>
  </si>
  <si>
    <t>Sample 1</t>
  </si>
  <si>
    <t>Sample 2</t>
  </si>
  <si>
    <t>Sample 3</t>
  </si>
  <si>
    <t>Sample 4</t>
  </si>
  <si>
    <t>Sample 5</t>
  </si>
  <si>
    <t>Sample 6</t>
  </si>
  <si>
    <t>Sample 7</t>
  </si>
  <si>
    <t>Sample 8</t>
  </si>
  <si>
    <t>Sample 9</t>
  </si>
  <si>
    <t>Sample 10</t>
  </si>
  <si>
    <t>dm_rm_exceed</t>
  </si>
  <si>
    <t>dm_rm_repayment</t>
  </si>
  <si>
    <t>dm_rm_inquiry</t>
  </si>
  <si>
    <t>dm_rm_payment</t>
  </si>
  <si>
    <t>dm_rm_aftersales</t>
  </si>
  <si>
    <t>dm_rm_deal</t>
  </si>
  <si>
    <t>garage_id</t>
  </si>
  <si>
    <t>delq_date_fst</t>
  </si>
  <si>
    <t>delq_date_sec</t>
  </si>
  <si>
    <t>delq_date_lst</t>
  </si>
  <si>
    <t>fst_repay_delq_day_cnt</t>
  </si>
  <si>
    <t>max_ctn_delq_day_cnt_hsty</t>
  </si>
  <si>
    <t>max_ctn_delq_day_cnt_hsty_500y</t>
  </si>
  <si>
    <t>max_ctn_delq_day_cnt_360d</t>
  </si>
  <si>
    <t>max_ctn_delq_day_cnt_360d_500y</t>
  </si>
  <si>
    <t>max_ctn_delq_day_cnt_cur_500y</t>
  </si>
  <si>
    <t>ctn_delq_day_cnt_cur</t>
  </si>
  <si>
    <t>max_delq_day_cnt_by_order_cur</t>
  </si>
  <si>
    <t>delq_day_cnt_30d</t>
  </si>
  <si>
    <t>delq_day_cnt_90d</t>
  </si>
  <si>
    <t>delq_day_cnt_180d</t>
  </si>
  <si>
    <t>delq_day_cnt_360d</t>
  </si>
  <si>
    <t>max_delq_day_cnt_by_order_30d</t>
  </si>
  <si>
    <t>max_delq_day_cnt_by_order_90d</t>
  </si>
  <si>
    <t>max_delq_day_cnt_by_order_180d</t>
  </si>
  <si>
    <t>max_delq_day_cnt_by_order_360d</t>
  </si>
  <si>
    <t>delq_ord_cnt_90d</t>
  </si>
  <si>
    <t>delq_ord_amt_6mth</t>
  </si>
  <si>
    <t>max_delq_day_cnt_by_order_hsty</t>
  </si>
  <si>
    <t>statistic_date</t>
  </si>
  <si>
    <t>rt_loan_order_repayment_cnt_30d</t>
  </si>
  <si>
    <t>rt_loan_order_repayment_cnt_60d</t>
  </si>
  <si>
    <t>rt_loan_order_repayment_cnt_90d</t>
  </si>
  <si>
    <t>rt_loan_order_repayment_cnt_120d</t>
  </si>
  <si>
    <t>rt_loan_order_repayment_cnt_180d</t>
  </si>
  <si>
    <t>repaid_capital_amt_1mth</t>
  </si>
  <si>
    <t>repaid_capital_amt_3mth</t>
  </si>
  <si>
    <t>repaid_capital_amt_6mth</t>
  </si>
  <si>
    <t>repaid_capital_amt_hsty</t>
  </si>
  <si>
    <t>repaid_order_cnt_1mth</t>
  </si>
  <si>
    <t>repaid_order_cnt_3mth</t>
  </si>
  <si>
    <t>repaid_order_cnt_6mth</t>
  </si>
  <si>
    <t>repaid_order_cnt_hsty</t>
  </si>
  <si>
    <t>rt_loan_order_early_repayment_cnt_30d</t>
  </si>
  <si>
    <t>rt_loan_order_early_repayment_cnt_60d</t>
  </si>
  <si>
    <t>rt_loan_order_early_repayment_cnt_90d</t>
  </si>
  <si>
    <t>rt_loan_order_early_repayment_cnt_120d</t>
  </si>
  <si>
    <t>rt_loan_order_early_repayment_cnt_180d</t>
  </si>
  <si>
    <t>repay_date_fst</t>
  </si>
  <si>
    <t>repay_date_sec</t>
  </si>
  <si>
    <t>repay_date_thd</t>
  </si>
  <si>
    <t>repay_date_lst</t>
  </si>
  <si>
    <t>rt_loan_order_normal_repayment_cnt_30d</t>
  </si>
  <si>
    <t>rt_loan_order_normal_repayment_cnt_60d</t>
  </si>
  <si>
    <t>rt_loan_order_normal_repayment_cnt_90d</t>
  </si>
  <si>
    <t>rt_loan_order_normal_repayment_cnt_120d</t>
  </si>
  <si>
    <t>rt_loan_order_normal_repayment_cnt_180d</t>
  </si>
  <si>
    <t>num_repay_mths_6mth</t>
  </si>
  <si>
    <t>fst_inq_date</t>
  </si>
  <si>
    <t>lst_inq_date</t>
  </si>
  <si>
    <t>no_inq_mths_1m</t>
  </si>
  <si>
    <t>no_inq_mths_3m</t>
  </si>
  <si>
    <t>no_inq_mths_6m</t>
  </si>
  <si>
    <t>no_inq_mths_9m</t>
  </si>
  <si>
    <t>no_inq_mths_12m</t>
  </si>
  <si>
    <t>no_inq_mths_24m</t>
  </si>
  <si>
    <t>no_inq_mths_hsty</t>
  </si>
  <si>
    <t>tot_inq_cnt_1m</t>
  </si>
  <si>
    <t>tot_inq_cnt_3m</t>
  </si>
  <si>
    <t>tot_inq_cnt_6m</t>
  </si>
  <si>
    <t>tot_inq_cnt_9m</t>
  </si>
  <si>
    <t>tot_inq_cnt_12m</t>
  </si>
  <si>
    <t>tot_inq_cnt_24m</t>
  </si>
  <si>
    <t>tot_inq_cnt_hsty</t>
  </si>
  <si>
    <t>mavg_inq_cnt_3m</t>
  </si>
  <si>
    <t>mavg_inq_cnt_6m</t>
  </si>
  <si>
    <t>mavg_inq_cnt_9m</t>
  </si>
  <si>
    <t>mavg_inq_cnt_12m</t>
  </si>
  <si>
    <t>mavg_inq_cnt_24m</t>
  </si>
  <si>
    <t>tot_model_cnt_1m</t>
  </si>
  <si>
    <t>tot_model_cnt_3m</t>
  </si>
  <si>
    <t>tot_model_cnt_6m</t>
  </si>
  <si>
    <t>tot_model_cnt_9m</t>
  </si>
  <si>
    <t>tot_model_cnt_12m</t>
  </si>
  <si>
    <t>tot_model_cnt_24m</t>
  </si>
  <si>
    <t>tot_model_cnt_hsty</t>
  </si>
  <si>
    <t>mavg_model_cnt_3m</t>
  </si>
  <si>
    <t>mavg_model_cnt_6m</t>
  </si>
  <si>
    <t>mavg_model_cnt_9m</t>
  </si>
  <si>
    <t>mavg_model_cnt_12m</t>
  </si>
  <si>
    <t>mavg_model_cnt_24m</t>
  </si>
  <si>
    <t>tot_vin_cnt_1m</t>
  </si>
  <si>
    <t>tot_vin_cnt_3m</t>
  </si>
  <si>
    <t>tot_vin_cnt_6m</t>
  </si>
  <si>
    <t>tot_vin_cnt_9m</t>
  </si>
  <si>
    <t>tot_vin_cnt_12m</t>
  </si>
  <si>
    <t>tot_vin_cnt_24m</t>
  </si>
  <si>
    <t>tot_vin_cnt_hsty</t>
  </si>
  <si>
    <t>mavg_vin_cnt_3m</t>
  </si>
  <si>
    <t>mavg_vin_cnt_6m</t>
  </si>
  <si>
    <t>mavg_vin_cnt_9m</t>
  </si>
  <si>
    <t>mavg_vin_cnt_12m</t>
  </si>
  <si>
    <t>mavg_vin_cnt_24m</t>
  </si>
  <si>
    <t>std_inq_cnt_3m</t>
  </si>
  <si>
    <t>std_inq_cnt_6m</t>
  </si>
  <si>
    <t>std_inq_cnt_9m</t>
  </si>
  <si>
    <t>std_inq_cnt_12m</t>
  </si>
  <si>
    <t>std_inq_cnt_24m</t>
  </si>
  <si>
    <t>std_inq_cnt_hsty</t>
  </si>
  <si>
    <t>fst_apply_date</t>
  </si>
  <si>
    <t>tot_loan_amt_1mth</t>
  </si>
  <si>
    <t>tot_loan_amt_3mth</t>
  </si>
  <si>
    <t>tot_loan_amt_6mth</t>
  </si>
  <si>
    <t>tot_loan_amt_hsty</t>
  </si>
  <si>
    <t>tot_loan_cnt_1mth</t>
  </si>
  <si>
    <t>tot_loan_cnt_3mth</t>
  </si>
  <si>
    <t>tot_loan_cnt_6mth</t>
  </si>
  <si>
    <t>tot_loan_cnt</t>
  </si>
  <si>
    <t>mavg_loan_amt_6mth</t>
  </si>
  <si>
    <t>mavg_loan_amt_3mth</t>
  </si>
  <si>
    <t>tmavg_loan_amt_hsty</t>
  </si>
  <si>
    <t>avg_loan_amt_hsty</t>
  </si>
  <si>
    <t>mavg_loan_cnt_6mth</t>
  </si>
  <si>
    <t>mavg_loan_cnt_3mth</t>
  </si>
  <si>
    <t>tmavg_loan_cnt_hsty</t>
  </si>
  <si>
    <t>loan_increase_rt_3mth</t>
  </si>
  <si>
    <t>loan_increase_rt_6mth</t>
  </si>
  <si>
    <t>credit_utilize_rt_90d</t>
  </si>
  <si>
    <t>credit_utilize_rt_180d</t>
  </si>
  <si>
    <t>credit_lmt_cur</t>
  </si>
  <si>
    <t>bal_amt_cur</t>
  </si>
  <si>
    <t>credit_utilize_rt_cur</t>
  </si>
  <si>
    <t>cnt_fst_credit_day</t>
  </si>
  <si>
    <t>cnt_lst_adjust_credit_day</t>
  </si>
  <si>
    <t>credit_utilize_rt_30d</t>
  </si>
  <si>
    <t>num_use_mths_3mth</t>
  </si>
  <si>
    <t>num_use_mths_6mth</t>
  </si>
  <si>
    <t>fst_afsale_date</t>
  </si>
  <si>
    <t>lst_afsale_date</t>
  </si>
  <si>
    <t>tot_afsale_cnt_1m</t>
  </si>
  <si>
    <t>tot_afsale_cnt_3m</t>
  </si>
  <si>
    <t>tot_afsale_cnt_6m</t>
  </si>
  <si>
    <t>tot_afsale_cnt_9m</t>
  </si>
  <si>
    <t>tot_afsale_cnt_12m</t>
  </si>
  <si>
    <t>tot_afsale_cnt_24m</t>
  </si>
  <si>
    <t>tot_afsale_cnt_hist</t>
  </si>
  <si>
    <t>mavg_afsale_cnt_3m</t>
  </si>
  <si>
    <t>mavg_afsale_cnt_6m</t>
  </si>
  <si>
    <t>mavg_afsale_cnt_9m</t>
  </si>
  <si>
    <t>mavg_afsale_cnt_12m</t>
  </si>
  <si>
    <t>mavg_afsale_cnt_24m</t>
  </si>
  <si>
    <t>tot_afsale_amt_1m</t>
  </si>
  <si>
    <t>tot_afsale_amt_3m</t>
  </si>
  <si>
    <t>tot_afsale_amt_6m</t>
  </si>
  <si>
    <t>tot_afsale_amt_9m</t>
  </si>
  <si>
    <t>tot_afsale_amt_12m</t>
  </si>
  <si>
    <t>tot_afsale_amt_24m</t>
  </si>
  <si>
    <t>tot_afsale_amt_hist</t>
  </si>
  <si>
    <t>mavg_afsale_amt_3m</t>
  </si>
  <si>
    <t>mavg_afsale_amt_6m</t>
  </si>
  <si>
    <t>mavg_afsale_amt_9m</t>
  </si>
  <si>
    <t>mavg_afsale_amt_12m</t>
  </si>
  <si>
    <t>mavg_afsale_amt_24m</t>
  </si>
  <si>
    <t>std_afsale_amt_3m</t>
  </si>
  <si>
    <t>std_afsale_amt_6m</t>
  </si>
  <si>
    <t>std_afsale_amt_9m</t>
  </si>
  <si>
    <t>std_afsale_amt_12m</t>
  </si>
  <si>
    <t>std_afsale_amt_24m</t>
  </si>
  <si>
    <t>std_afsale_cnt_3m</t>
  </si>
  <si>
    <t>std_afsale_cnt_6m</t>
  </si>
  <si>
    <t>std_afsale_cnt_9m</t>
  </si>
  <si>
    <t>std_afsale_cnt_12m</t>
  </si>
  <si>
    <t>std_afsale_cnt_24m</t>
  </si>
  <si>
    <t>rt_return_prem</t>
  </si>
  <si>
    <t>avg_rt_return_3mth</t>
  </si>
  <si>
    <t>std_rt_return_3mth</t>
  </si>
  <si>
    <t>avg_rt_return_6mth</t>
  </si>
  <si>
    <t>std_rt_return_6mth</t>
  </si>
  <si>
    <t>return_amt_prem</t>
  </si>
  <si>
    <t>avg_return_amt_3mth</t>
  </si>
  <si>
    <t>std_return_amt_3mth</t>
  </si>
  <si>
    <t>avg_return_amt_6mth</t>
  </si>
  <si>
    <t>std_return_amt_6mth</t>
  </si>
  <si>
    <t>mavg_afsale_amt_3m_aftersalemonth</t>
  </si>
  <si>
    <t>fst_ord_date</t>
  </si>
  <si>
    <t>lst_ord_date</t>
  </si>
  <si>
    <t>no_txn_mths_1m</t>
  </si>
  <si>
    <t>no_txn_mths_3m</t>
  </si>
  <si>
    <t>no_txn_mths_6m</t>
  </si>
  <si>
    <t>no_txn_mths_9m</t>
  </si>
  <si>
    <t>no_txn_mths_12m</t>
  </si>
  <si>
    <t>no_txn_mths_24m</t>
  </si>
  <si>
    <t>no_txn_mths_hist</t>
  </si>
  <si>
    <t>tot_ord_cnt_1m</t>
  </si>
  <si>
    <t>tot_ord_cnt_3m</t>
  </si>
  <si>
    <t>tot_ord_cnt_6m</t>
  </si>
  <si>
    <t>tot_ord_cnt_9m</t>
  </si>
  <si>
    <t>tot_ord_cnt_12m</t>
  </si>
  <si>
    <t>tot_ord_cnt_24m</t>
  </si>
  <si>
    <t>tot_ord_cnt_hist</t>
  </si>
  <si>
    <t>mavg_ord_cnt_1m</t>
  </si>
  <si>
    <t>mavg_ord_cnt_3m</t>
  </si>
  <si>
    <t>mavg_ord_cnt_6m</t>
  </si>
  <si>
    <t>mavg_ord_cnt_9m</t>
  </si>
  <si>
    <t>mavg_ord_cnt_12m</t>
  </si>
  <si>
    <t>mavg_ord_cnt_24m</t>
  </si>
  <si>
    <t>max_ord_amt_hist</t>
  </si>
  <si>
    <t>tot_txn_amt_1m</t>
  </si>
  <si>
    <t>tot_txn_amt_3m</t>
  </si>
  <si>
    <t>tot_txn_amt_6m</t>
  </si>
  <si>
    <t>tot_txn_amt_9m</t>
  </si>
  <si>
    <t>tot_txn_amt_12m</t>
  </si>
  <si>
    <t>tot_txn_amt_24m</t>
  </si>
  <si>
    <t>txn_amt_30d</t>
  </si>
  <si>
    <t>mavg_txn_amt_3m</t>
  </si>
  <si>
    <t>mavg_txn_amt_6m</t>
  </si>
  <si>
    <t>mavg_txn_amt_9m</t>
  </si>
  <si>
    <t>mavg_txn_amt_12m</t>
  </si>
  <si>
    <t>mavg_txn_amt_24m</t>
  </si>
  <si>
    <t>avg_ord_amt_1m</t>
  </si>
  <si>
    <t>avg_ord_amt_3m</t>
  </si>
  <si>
    <t>avg_ord_amt_6m</t>
  </si>
  <si>
    <t>avg_ord_amt_9m</t>
  </si>
  <si>
    <t>avg_ord_amt_12m</t>
  </si>
  <si>
    <t>avg_ord_amt_24m</t>
  </si>
  <si>
    <t>max_ord_amt_1m</t>
  </si>
  <si>
    <t>max_ord_amt_3m</t>
  </si>
  <si>
    <t>max_ord_amt_6m</t>
  </si>
  <si>
    <t>max_ord_amt_9m</t>
  </si>
  <si>
    <t>max_ord_amt_12m</t>
  </si>
  <si>
    <t>max_ord_amt_24m</t>
  </si>
  <si>
    <t>tmavg_ord_amt_3m</t>
  </si>
  <si>
    <t>tmavg_ord_amt_6m</t>
  </si>
  <si>
    <t>tmavg_ord_amt_9m</t>
  </si>
  <si>
    <t>tmavg_ord_amt_12m</t>
  </si>
  <si>
    <t>std_txn_amt_1m</t>
  </si>
  <si>
    <t>std_txn_amt_3m</t>
  </si>
  <si>
    <t>std_txn_amt_6m</t>
  </si>
  <si>
    <t>std_txn_amt_9m</t>
  </si>
  <si>
    <t>std_txn_amt_12m</t>
  </si>
  <si>
    <t>std_txn_amt_24m</t>
  </si>
  <si>
    <t>std_txn_amt_hist</t>
  </si>
  <si>
    <t>std_txn_mamt_3m</t>
  </si>
  <si>
    <t>std_txn_mamt_6m</t>
  </si>
  <si>
    <t>std_txn_mamt_9m</t>
  </si>
  <si>
    <t>std_txn_mamt_12m</t>
  </si>
  <si>
    <t>std_txn_mamt_24m</t>
  </si>
  <si>
    <t>std_txn_tmamt_3m</t>
  </si>
  <si>
    <t>std_txn_tmamt_6m</t>
  </si>
  <si>
    <t>std_txn_tmamt_9m</t>
  </si>
  <si>
    <t>std_txn_tmamt_12m</t>
  </si>
  <si>
    <t>std_txn_tmamt_24m</t>
  </si>
  <si>
    <t>std_txn_tmamt_hist</t>
  </si>
  <si>
    <t>cust_rcv_addr_list_hsty</t>
  </si>
  <si>
    <t>cust_ord_prod_cat_list_hsty</t>
  </si>
  <si>
    <t>cust_ord_prod_nm_list_hsty</t>
  </si>
  <si>
    <t>top3_prod_cat_amt_list_hsty</t>
  </si>
  <si>
    <t>growth_rt_txn_amt_3m</t>
  </si>
  <si>
    <t>cat_ord_3mth</t>
  </si>
  <si>
    <t>cat_ord_6mth</t>
  </si>
  <si>
    <t>brand_ord_3mth</t>
  </si>
  <si>
    <t>brand_ord_6mth</t>
  </si>
  <si>
    <t>ord_amt_3mth</t>
  </si>
  <si>
    <t>ord_amt_6mth</t>
  </si>
  <si>
    <t>ord_supplier_3mth</t>
  </si>
  <si>
    <t>ord_supplier_6mth</t>
  </si>
  <si>
    <t>ord_receiver_3mth</t>
  </si>
  <si>
    <t>ord_receiver_6mth</t>
  </si>
  <si>
    <t>ord_receive_addr_3mth</t>
  </si>
  <si>
    <t>ord_receive_addr_6mth</t>
  </si>
  <si>
    <t>ord_receivercont_3mth</t>
  </si>
  <si>
    <t>ord_receivercont_6mth</t>
  </si>
  <si>
    <t>top1_rt_supplier_amt_1mth</t>
  </si>
  <si>
    <t>top1_rt_supplier_amt_3mth</t>
  </si>
  <si>
    <t>top1_rt_supplier_amt_6mth</t>
  </si>
  <si>
    <t>top3_rt_supplier_amt_1mth</t>
  </si>
  <si>
    <t>top3_rt_supplier_amt_3mth</t>
  </si>
  <si>
    <t>top3_rt_supplier_amt_6mth</t>
  </si>
  <si>
    <t>top1_rt_supplier_ord_cnt_1mth</t>
  </si>
  <si>
    <t>top1_rt_supplier_ord_cnt_3mth</t>
  </si>
  <si>
    <t>top1_rt_supplier_ord_cnt_6mth</t>
  </si>
  <si>
    <t>top3_rt_supplier_ord_cnt_1mth</t>
  </si>
  <si>
    <t>top3_rt_supplier_ord_cnt_3mth</t>
  </si>
  <si>
    <t>top3_rt_supplier_ord_cnt_6mth</t>
  </si>
  <si>
    <t>top1_prod_cat_ord_amt_1mth</t>
  </si>
  <si>
    <t>top1_prod_cat_ord_amt_3mth</t>
  </si>
  <si>
    <t>top1_prod_cat_ord_amt_6mth</t>
  </si>
  <si>
    <t>top3_prod_cat_ord_amt_1mth</t>
  </si>
  <si>
    <t>top3_prod_cat_ord_amt_3mth</t>
  </si>
  <si>
    <t>top3_prod_cat_ord_amt_6mth</t>
  </si>
  <si>
    <t>top1_prod_cat_prod_cnt_1mth</t>
  </si>
  <si>
    <t>top1_prod_cat_prod_cnt_3mth</t>
  </si>
  <si>
    <t>top1_prod_cat_prod_cnt_6mth</t>
  </si>
  <si>
    <t>top3_prod_cat_prod_cnt_1mth</t>
  </si>
  <si>
    <t>top3_prod_cat_prod_cnt_3mth</t>
  </si>
  <si>
    <t>top3_prod_cat_prod_cnt_6mth</t>
  </si>
  <si>
    <t>top1_prod_cat_ord_cnt_1mth</t>
  </si>
  <si>
    <t>top1_prod_cat_ord_cnt_3mth</t>
  </si>
  <si>
    <t>top1_prod_cat_ord_cnt_6mth</t>
  </si>
  <si>
    <t>top3_prod_cat_ord_cnt_1mth</t>
  </si>
  <si>
    <t>top3_prod_cat_ord_cnt_3mth</t>
  </si>
  <si>
    <t>top3_prod_cat_ord_cnt_6mth</t>
  </si>
  <si>
    <t>avg_rt_score_coupon_ord_amt_3mth</t>
  </si>
  <si>
    <t>std_rt_score_coupon_ord_amt_3mth</t>
  </si>
  <si>
    <t>avg_rt_score_coupon_ord_amt_6mth</t>
  </si>
  <si>
    <t>std_rt_score_coupon_ord_amt_6mth</t>
  </si>
  <si>
    <t>avg_rt_score_coupon_ord_cnt_3mth</t>
  </si>
  <si>
    <t>std_rt_score_coupon_ord_cnt_3mth</t>
  </si>
  <si>
    <t>avg_rt_score_coupon_ord_cnt_6mth</t>
  </si>
  <si>
    <t>std_rt_score_coupon_ord_cnt_6mth</t>
  </si>
  <si>
    <t>ord_ip_address_1mth</t>
  </si>
  <si>
    <t>ord_ip_address_3mth</t>
  </si>
  <si>
    <t>ord_ip_address_6mth</t>
  </si>
  <si>
    <t>ord_mac_address_3mth</t>
  </si>
  <si>
    <t>ord_mac_address_6mth</t>
  </si>
  <si>
    <t>ord_imei_3mth</t>
  </si>
  <si>
    <t>ord_imei_6mth</t>
  </si>
  <si>
    <t>ord_equip_type_1mth</t>
  </si>
  <si>
    <t>ord_equip_type_3mth</t>
  </si>
  <si>
    <t>ord_equip_type_6mth</t>
  </si>
  <si>
    <t>ord_oper_sys_1mth</t>
  </si>
  <si>
    <t>ord_oper_sys_3mth</t>
  </si>
  <si>
    <t>ord_oper_sys_6mth</t>
  </si>
  <si>
    <t>interval_mon_reg_prem</t>
  </si>
  <si>
    <t>top1_rt_supplier_amt_prem</t>
  </si>
  <si>
    <t>top3_rt_supplier_amt_prem</t>
  </si>
  <si>
    <t>top1_rt_supplier_ord_cnt_prem</t>
  </si>
  <si>
    <t>top3_rt_supplier_ord_cnt_prem</t>
  </si>
  <si>
    <t>top1_prod_cat_ord_amt_prem</t>
  </si>
  <si>
    <t>top3_prod_cat_ord_amt_prem</t>
  </si>
  <si>
    <t>top1_prod_cat_prod_cnt_prem</t>
  </si>
  <si>
    <t>top3_prod_cat_prod_cnt_prem</t>
  </si>
  <si>
    <t>top1_prod_cat_ord_cnt_prem</t>
  </si>
  <si>
    <t>top3_prod_cat_ord_cnt_prem</t>
  </si>
  <si>
    <t>rt_score_coupon_ord_amt_prem</t>
  </si>
  <si>
    <t>rt_score_coupon_ord_cnt_prem</t>
  </si>
  <si>
    <t>ord_cnt_prem</t>
  </si>
  <si>
    <t>object</t>
  </si>
  <si>
    <t>int64</t>
  </si>
  <si>
    <t>float64</t>
  </si>
  <si>
    <t>string</t>
  </si>
  <si>
    <t>Y</t>
  </si>
  <si>
    <t>SoHt7DkNwNjyp2f2dF8 cnt: 1 pct: 1.31691578324e-05</t>
  </si>
  <si>
    <t>2019-08-22 cnt: 421 pct: 0.00554421544742</t>
  </si>
  <si>
    <t>2019-08-22 cnt: 316 pct: 0.00416145387502</t>
  </si>
  <si>
    <t>2019-10-25 cnt: 1576 pct: 0.0207545927438</t>
  </si>
  <si>
    <t>0 cnt: 70205 pct: 0.924540725621</t>
  </si>
  <si>
    <t>0 cnt: 75935 pct: 1.0</t>
  </si>
  <si>
    <t>2019-11-26 cnt: 75935 pct: 1.0</t>
  </si>
  <si>
    <t>0.0 cnt: 67663 pct: 0.891064726411</t>
  </si>
  <si>
    <t>0.0 cnt: 67270 pct: 0.885889247383</t>
  </si>
  <si>
    <t>0.0 cnt: 75935 pct: 1.0</t>
  </si>
  <si>
    <t>2018-12-11 cnt: 813 pct: 0.0107065253177</t>
  </si>
  <si>
    <t>2019-11-17 cnt: 5417 pct: 0.0713373279779</t>
  </si>
  <si>
    <t>0 cnt: 54739 pct: 0.720866530585</t>
  </si>
  <si>
    <t>SoHt7DkNwNjyp2f2dF8 cnt: 1 pct: 1.31689844079e-05</t>
  </si>
  <si>
    <t>2019-10-23 cnt: 228 pct: 0.00300252844501</t>
  </si>
  <si>
    <t>2019-11-26 cnt: 6237 pct: 0.0821349557522</t>
  </si>
  <si>
    <t>0 cnt: 55501 pct: 0.730891803624</t>
  </si>
  <si>
    <t>0 cnt: 48804 pct: 0.642699115044</t>
  </si>
  <si>
    <t>0 cnt: 43315 pct: 0.570414559629</t>
  </si>
  <si>
    <t>0 cnt: 40319 pct: 0.530960282343</t>
  </si>
  <si>
    <t>0 cnt: 75936 pct: 1.0</t>
  </si>
  <si>
    <t>0.0 cnt: 75936 pct: 1.0</t>
  </si>
  <si>
    <t>2019-11-26 cnt: 75936 pct: 1.0</t>
  </si>
  <si>
    <t>2018-03-24 cnt: 893 pct: 0.0117600579443</t>
  </si>
  <si>
    <t>0 cnt: 75499 pct: 0.994258247185</t>
  </si>
  <si>
    <t>0 cnt: 68920 pct: 0.907618357806</t>
  </si>
  <si>
    <t>2019-10-24 cnt: 46 pct: 0.000605773282764</t>
  </si>
  <si>
    <t>2019-11-25 cnt: 458 pct: 0.00603139485883</t>
  </si>
  <si>
    <t>2019-10-22 cnt: 176 pct: 0.00231777177849</t>
  </si>
  <si>
    <t>2019-11-26 cnt: 3295 pct: 0.0433923750576</t>
  </si>
  <si>
    <t>0 cnt: 62599 pct: 0.824376111148</t>
  </si>
  <si>
    <t>0 cnt: 57373 pct: 0.755554092316</t>
  </si>
  <si>
    <t>0 cnt: 53485 pct: 0.704352406664</t>
  </si>
  <si>
    <t>0 cnt: 51829 pct: 0.682544281293</t>
  </si>
  <si>
    <t>zUH4Zhgwz900N45hNJ4 cnt: 1 pct: 1.31691578324e-05</t>
  </si>
  <si>
    <t>2019-07-22 cnt: 359 pct: 0.00472772766182</t>
  </si>
  <si>
    <t>2019-10-25 cnt: 312 pct: 0.0041087772437</t>
  </si>
  <si>
    <t>2019-11-22 cnt: 1536 pct: 0.0202278264305</t>
  </si>
  <si>
    <t>1 cnt: 5730 pct: 0.0754592743794</t>
  </si>
  <si>
    <t>1.0 cnt: 8272 pct: 0.108935273589</t>
  </si>
  <si>
    <t>1.0 cnt: 8665 pct: 0.114110752617</t>
  </si>
  <si>
    <t>2018-11-12 cnt: 549 pct: 0.00722986764996</t>
  </si>
  <si>
    <t>2019-11-12 cnt: 1553 pct: 0.0204517021136</t>
  </si>
  <si>
    <t>1 cnt: 6273 pct: 0.0826101270824</t>
  </si>
  <si>
    <t>zUH4Zhgwz900N45hNJ4 cnt: 1 pct: 1.31689844079e-05</t>
  </si>
  <si>
    <t>2019-10-22 cnt: 225 pct: 0.00296302149178</t>
  </si>
  <si>
    <t>2019-11-25 cnt: 2720 pct: 0.0358196375895</t>
  </si>
  <si>
    <t>1 cnt: 20435 pct: 0.269108196376</t>
  </si>
  <si>
    <t>3 cnt: 12392 pct: 0.163190054783</t>
  </si>
  <si>
    <t>1 cnt: 10428 pct: 0.137326169406</t>
  </si>
  <si>
    <t>1 cnt: 11346 pct: 0.149415297092</t>
  </si>
  <si>
    <t>FLlANzF0sffS256V0SH cnt: 1 pct: 1.31691578324e-05</t>
  </si>
  <si>
    <t>2017-05-26 cnt: 146 pct: 0.00192269704352</t>
  </si>
  <si>
    <t>1 cnt: 436 pct: 0.00574175281491</t>
  </si>
  <si>
    <t>3 cnt: 3712 pct: 0.0488839138737</t>
  </si>
  <si>
    <t>2019-09-28 cnt: 44 pct: 0.000579435313949</t>
  </si>
  <si>
    <t>2019-11-22 cnt: 351 pct: 0.00462231352718</t>
  </si>
  <si>
    <t>2018-11-29 cnt: 157 pct: 0.00206755777968</t>
  </si>
  <si>
    <t>2019-11-25 cnt: 1770 pct: 0.0233094093633</t>
  </si>
  <si>
    <t>1 cnt: 13336 pct: 0.175623888852</t>
  </si>
  <si>
    <t>3 cnt: 8142 pct: 0.107223283071</t>
  </si>
  <si>
    <t>1 cnt: 6659 pct: 0.0876934220057</t>
  </si>
  <si>
    <t>1 cnt: 7093 pct: 0.0934088365049</t>
  </si>
  <si>
    <t>L1ww9ULBqbmeu7WpzjN cnt: 1 pct: 1.31691578324e-05</t>
  </si>
  <si>
    <t>2019-10-25 cnt: 341 pct: 0.00449068282083</t>
  </si>
  <si>
    <t>2019-07-22 cnt: 271 pct: 0.00356884177257</t>
  </si>
  <si>
    <t>2019-08-22 cnt: 381 pct: 0.00501744913413</t>
  </si>
  <si>
    <t>2019-01-04 cnt: 506 pct: 0.00666359386317</t>
  </si>
  <si>
    <t>2019-10-19 cnt: 1303 pct: 0.0171594126556</t>
  </si>
  <si>
    <t>6 cnt: 4621 pct: 0.0608546783433</t>
  </si>
  <si>
    <t>L1ww9ULBqbmeu7WpzjN cnt: 1 pct: 1.31689844079e-05</t>
  </si>
  <si>
    <t>2019-10-17 cnt: 197 pct: 0.00259428992836</t>
  </si>
  <si>
    <t>2019-11-23 cnt: 1145 pct: 0.0150784871471</t>
  </si>
  <si>
    <t>1 cnt: 9360 pct: 0.123261694058</t>
  </si>
  <si>
    <t>6 cnt: 8061 pct: 0.106155183312</t>
  </si>
  <si>
    <t>2 cnt: 5393 pct: 0.0710203329119</t>
  </si>
  <si>
    <t>jDay19l1dWrouqw3Hgc cnt: 1 pct: 1.31691578324e-05</t>
  </si>
  <si>
    <t>2017-05-27 cnt: 119 pct: 0.00156712978205</t>
  </si>
  <si>
    <t>2 cnt: 1751 pct: 0.0230591953645</t>
  </si>
  <si>
    <t>2019-10-10 cnt: 44 pct: 0.000579435313949</t>
  </si>
  <si>
    <t>2019-11-23 cnt: 303 pct: 0.0039902022756</t>
  </si>
  <si>
    <t>2019-05-31 cnt: 151 pct: 0.00198854283269</t>
  </si>
  <si>
    <t>2019-11-23 cnt: 852 pct: 0.0112201224732</t>
  </si>
  <si>
    <t>1 cnt: 6295 pct: 0.0828998485547</t>
  </si>
  <si>
    <t>6 cnt: 5210 pct: 0.0686113123066</t>
  </si>
  <si>
    <t>2 cnt: 3585 pct: 0.047211430829</t>
  </si>
  <si>
    <t>pALY8p5ezcxQytJEp2L cnt: 1 pct: 1.31691578324e-05</t>
  </si>
  <si>
    <t>2019-06-22 cnt: 313 pct: 0.00412194640153</t>
  </si>
  <si>
    <t>2019-09-22 cnt: 243 pct: 0.00320010535326</t>
  </si>
  <si>
    <t>2019-09-22 cnt: 295 pct: 0.00388490156055</t>
  </si>
  <si>
    <t>2019-05-16 cnt: 477 pct: 0.00628168828603</t>
  </si>
  <si>
    <t>2019-11-16 cnt: 853 pct: 0.011233291631</t>
  </si>
  <si>
    <t>2 cnt: 3488 pct: 0.0459340225193</t>
  </si>
  <si>
    <t>pALY8p5ezcxQytJEp2L cnt: 1 pct: 1.31689844079e-05</t>
  </si>
  <si>
    <t>2019-10-18 cnt: 186 pct: 0.00244943109987</t>
  </si>
  <si>
    <t>2019-11-24 cnt: 1107 pct: 0.0145780657396</t>
  </si>
  <si>
    <t>2 cnt: 5380 pct: 0.0708491361146</t>
  </si>
  <si>
    <t>2 cnt: 5084 pct: 0.0669511167299</t>
  </si>
  <si>
    <t>9 cnt: 4792 pct: 0.0631057732828</t>
  </si>
  <si>
    <t>2018-07-09 cnt: 115 pct: 0.00151445315072</t>
  </si>
  <si>
    <t>1 cnt: 1552 pct: 0.0204385329558</t>
  </si>
  <si>
    <t>2019-09-06 cnt: 44 pct: 0.000579435313949</t>
  </si>
  <si>
    <t>2019-11-21 cnt: 277 pct: 0.00364780868099</t>
  </si>
  <si>
    <t>2019-10-18 cnt: 146 pct: 0.00192269704352</t>
  </si>
  <si>
    <t>2019-11-22 cnt: 739 pct: 0.00973200763811</t>
  </si>
  <si>
    <t>2 cnt: 4125 pct: 0.0543227760585</t>
  </si>
  <si>
    <t>2 cnt: 3669 pct: 0.0483176400869</t>
  </si>
  <si>
    <t>9 cnt: 2894 pct: 0.0381115427668</t>
  </si>
  <si>
    <t>zlOytKwcI3Xd6z0KFk0 cnt: 1 pct: 1.31691578324e-05</t>
  </si>
  <si>
    <t>2018-03-04 cnt: 282 pct: 0.00371370250872</t>
  </si>
  <si>
    <t>2019-01-22 cnt: 238 pct: 0.0031342595641</t>
  </si>
  <si>
    <t>2019-07-22 cnt: 198 pct: 0.00260749325081</t>
  </si>
  <si>
    <t>2019-06-17 cnt: 460 pct: 0.00605781260288</t>
  </si>
  <si>
    <t>2019-11-13 cnt: 726 pct: 0.00956080858629</t>
  </si>
  <si>
    <t>3 cnt: 2696 pct: 0.035504049516</t>
  </si>
  <si>
    <t>zlOytKwcI3Xd6z0KFk0 cnt: 1 pct: 1.31689844079e-05</t>
  </si>
  <si>
    <t>2019-10-16 cnt: 180 pct: 0.00237041719343</t>
  </si>
  <si>
    <t>2019-11-22 cnt: 1033 pct: 0.0136035608934</t>
  </si>
  <si>
    <t>3 cnt: 3469 pct: 0.0456832069111</t>
  </si>
  <si>
    <t>3 cnt: 3527 pct: 0.0464470080067</t>
  </si>
  <si>
    <t>2017-12-03 cnt: 78 pct: 0.00102719431092</t>
  </si>
  <si>
    <t>2019-07-31 cnt: 44 pct: 0.000579435313949</t>
  </si>
  <si>
    <t>2019-11-20 cnt: 233 pct: 0.00306837336705</t>
  </si>
  <si>
    <t>2018-11-30 cnt: 134 pct: 0.00176466714954</t>
  </si>
  <si>
    <t>2019-11-21 cnt: 649 pct: 0.0085467834332</t>
  </si>
  <si>
    <t>3 cnt: 2580 pct: 0.0339764272075</t>
  </si>
  <si>
    <t>3 cnt: 2563 pct: 0.0337525515243</t>
  </si>
  <si>
    <t>CXmZRgOHFNKqnHaGiJL cnt: 1 pct: 1.31691578324e-05</t>
  </si>
  <si>
    <t>2019-05-22 cnt: 271 pct: 0.00356884177257</t>
  </si>
  <si>
    <t>2019-06-22 cnt: 229 pct: 0.00301573714361</t>
  </si>
  <si>
    <t>2019-06-22 cnt: 150 pct: 0.00197537367485</t>
  </si>
  <si>
    <t>2019-06-12 cnt: 436 pct: 0.00574175281491</t>
  </si>
  <si>
    <t>2019-09-17 cnt: 690 pct: 0.00908671890433</t>
  </si>
  <si>
    <t>4 cnt: 2091 pct: 0.0275367090275</t>
  </si>
  <si>
    <t>CXmZRgOHFNKqnHaGiJL cnt: 1 pct: 1.31689844079e-05</t>
  </si>
  <si>
    <t>2019-10-14 cnt: 178 pct: 0.00234407922461</t>
  </si>
  <si>
    <t>2019-11-21 cnt: 821 pct: 0.0108117361989</t>
  </si>
  <si>
    <t>4 cnt: 2887 pct: 0.0380188579857</t>
  </si>
  <si>
    <t>4 cnt: 2768 pct: 0.0364517488411</t>
  </si>
  <si>
    <t>lpNCwtPRarHlfXuvrc1 cnt: 1 pct: 1.31691578324e-05</t>
  </si>
  <si>
    <t>2017-05-25 cnt: 77 pct: 0.00101402515309</t>
  </si>
  <si>
    <t>2019-06-17 cnt: 44 pct: 0.000579435313949</t>
  </si>
  <si>
    <t>2019-11-18 cnt: 215 pct: 0.0028313316477</t>
  </si>
  <si>
    <t>2019-10-21 cnt: 132 pct: 0.00173832883387</t>
  </si>
  <si>
    <t>2019-11-24 cnt: 605 pct: 0.00796734048858</t>
  </si>
  <si>
    <t>4 cnt: 2193 pct: 0.0288799631264</t>
  </si>
  <si>
    <t>4 cnt: 2046 pct: 0.026944096925</t>
  </si>
  <si>
    <t>0wMI6TZnTAZEORSzF8B cnt: 1 pct: 1.31691578324e-05</t>
  </si>
  <si>
    <t>2018-12-22 cnt: 261 pct: 0.00343715019425</t>
  </si>
  <si>
    <t>2019-03-01 cnt: 221 pct: 0.00291038388095</t>
  </si>
  <si>
    <t>2019-11-23 cnt: 143 pct: 0.00188318957003</t>
  </si>
  <si>
    <t>2019-04-02 cnt: 432 pct: 0.00568907618358</t>
  </si>
  <si>
    <t>2019-11-09 cnt: 629 pct: 0.00828340027655</t>
  </si>
  <si>
    <t>5 cnt: 2027 pct: 0.0266938829262</t>
  </si>
  <si>
    <t>0wMI6TZnTAZEORSzF8B cnt: 1 pct: 1.31689844079e-05</t>
  </si>
  <si>
    <t>2019-10-21 cnt: 177 pct: 0.0023309102402</t>
  </si>
  <si>
    <t>2019-11-20 cnt: 715 pct: 0.00941582385166</t>
  </si>
  <si>
    <t>5 cnt: 2692 pct: 0.0354509060261</t>
  </si>
  <si>
    <t>5 cnt: 2178 pct: 0.0286820480405</t>
  </si>
  <si>
    <t>2018-03-25 cnt: 73 pct: 0.000961348521762</t>
  </si>
  <si>
    <t>2019-11-01 cnt: 42 pct: 0.000553097345133</t>
  </si>
  <si>
    <t>2019-11-19 cnt: 214 pct: 0.0028181626633</t>
  </si>
  <si>
    <t>2018-08-28 cnt: 132 pct: 0.00173832883387</t>
  </si>
  <si>
    <t>2019-11-20 cnt: 588 pct: 0.00774346480543</t>
  </si>
  <si>
    <t>5 cnt: 2139 pct: 0.0281688286034</t>
  </si>
  <si>
    <t>5 cnt: 1677 pct: 0.0220846776849</t>
  </si>
  <si>
    <t>mUEc8RYkOcxNMQrIh3W cnt: 1 pct: 1.31691578324e-05</t>
  </si>
  <si>
    <t>2019-01-22 cnt: 256 pct: 0.00337130440508</t>
  </si>
  <si>
    <t>2019-05-22 cnt: 221 pct: 0.00291038388095</t>
  </si>
  <si>
    <t>2019-05-22 cnt: 119 pct: 0.00156712978205</t>
  </si>
  <si>
    <t>2018-09-11 cnt: 402 pct: 0.00529400144861</t>
  </si>
  <si>
    <t>2019-11-08 cnt: 613 pct: 0.00807269375123</t>
  </si>
  <si>
    <t>mUEc8RYkOcxNMQrIh3W cnt: 1 pct: 1.31689844079e-05</t>
  </si>
  <si>
    <t>2019-10-24 cnt: 175 pct: 0.00230457227139</t>
  </si>
  <si>
    <t>2019-11-19 cnt: 651 pct: 0.00857300884956</t>
  </si>
  <si>
    <t>6 cnt: 1982 pct: 0.0261009270965</t>
  </si>
  <si>
    <t>2017-01-02 cnt: 70 pct: 0.000921841048265</t>
  </si>
  <si>
    <t>2019-06-27 cnt: 42 pct: 0.000553097345133</t>
  </si>
  <si>
    <t>2019-11-24 cnt: 175 pct: 0.00230457227139</t>
  </si>
  <si>
    <t>2019-04-11 cnt: 128 pct: 0.00168565220254</t>
  </si>
  <si>
    <t>2018-10-21 cnt: 586 pct: 0.00771712648976</t>
  </si>
  <si>
    <t>6 cnt: 1474 pct: 0.0194113386449</t>
  </si>
  <si>
    <t>vGAsTkCBTat8BTr4Yto cnt: 1 pct: 1.31691578324e-05</t>
  </si>
  <si>
    <t>2019-04-22 cnt: 252 pct: 0.00331862777375</t>
  </si>
  <si>
    <t>2018-03-22 cnt: 219 pct: 0.00288404556529</t>
  </si>
  <si>
    <t>2019-04-22 cnt: 89 pct: 0.00117205504708</t>
  </si>
  <si>
    <t>2019-05-07 cnt: 374 pct: 0.0049252650293</t>
  </si>
  <si>
    <t>2019-08-17 cnt: 538 pct: 0.00708500691381</t>
  </si>
  <si>
    <t>vGAsTkCBTat8BTr4Yto cnt: 1 pct: 1.31689844079e-05</t>
  </si>
  <si>
    <t>2019-10-25 cnt: 166 pct: 0.00218605141172</t>
  </si>
  <si>
    <t>2019-11-18 cnt: 572 pct: 0.00753265908133</t>
  </si>
  <si>
    <t>8 cnt: 1860 pct: 0.0244943109987</t>
  </si>
  <si>
    <t>2017-01-03 cnt: 58 pct: 0.000763811154277</t>
  </si>
  <si>
    <t>2019-11-18 cnt: 42 pct: 0.000553097345133</t>
  </si>
  <si>
    <t>2019-11-15 cnt: 168 pct: 0.00221238938053</t>
  </si>
  <si>
    <t>2019-03-28 cnt: 125 pct: 0.00164614472904</t>
  </si>
  <si>
    <t>2018-10-16 cnt: 560 pct: 0.00737472838612</t>
  </si>
  <si>
    <t>7 cnt: 1422 pct: 0.0187265424376</t>
  </si>
  <si>
    <t>5sG4sljfZXHxibXiqhx cnt: 1 pct: 1.31691578324e-05</t>
  </si>
  <si>
    <t>2019-09-22 cnt: 245 pct: 0.00322644366893</t>
  </si>
  <si>
    <t>2018-11-22 cnt: 177 pct: 0.00233094093633</t>
  </si>
  <si>
    <t>2019-11-21 cnt: 77 pct: 0.00101402515309</t>
  </si>
  <si>
    <t>2019-09-17 cnt: 367 pct: 0.00483308092447</t>
  </si>
  <si>
    <t>2019-11-04 cnt: 512 pct: 0.00674260881017</t>
  </si>
  <si>
    <t>5sG4sljfZXHxibXiqhx cnt: 1 pct: 1.31689844079e-05</t>
  </si>
  <si>
    <t>2019-09-25 cnt: 164 pct: 0.0021597134429</t>
  </si>
  <si>
    <t>2019-11-14 cnt: 412 pct: 0.00542562157606</t>
  </si>
  <si>
    <t>7 cnt: 1771 pct: 0.0233222713864</t>
  </si>
  <si>
    <t>2018-10-08 cnt: 48 pct: 0.000632119575953</t>
  </si>
  <si>
    <t>2019-11-13 cnt: 41 pct: 0.000539928360725</t>
  </si>
  <si>
    <t>2019-11-13 cnt: 166 pct: 0.00218605141172</t>
  </si>
  <si>
    <t>2019-05-29 cnt: 124 pct: 0.00163297557121</t>
  </si>
  <si>
    <t>2019-11-19 cnt: 459 pct: 0.00604464344505</t>
  </si>
  <si>
    <t>8 cnt: 1352 pct: 0.0178047013893</t>
  </si>
  <si>
    <t>tyTW4RWORukr5HQAnYo cnt: 1 pct: 1.31691578324e-05</t>
  </si>
  <si>
    <t>2018-10-25 cnt: 231 pct: 0.00304207545927</t>
  </si>
  <si>
    <t>2018-12-22 cnt: 176 pct: 0.00231777177849</t>
  </si>
  <si>
    <t>2019-11-20 cnt: 56 pct: 0.000737472838612</t>
  </si>
  <si>
    <t>2019-08-17 cnt: 361 pct: 0.00475406597748</t>
  </si>
  <si>
    <t>2019-10-15 cnt: 484 pct: 0.00637387239086</t>
  </si>
  <si>
    <t>tyTW4RWORukr5HQAnYo cnt: 1 pct: 1.31689844079e-05</t>
  </si>
  <si>
    <t>2019-04-11 cnt: 164 pct: 0.0021597134429</t>
  </si>
  <si>
    <t>2019-11-15 cnt: 407 pct: 0.00535977665402</t>
  </si>
  <si>
    <t>2018-10-11 cnt: 47 pct: 0.000618950418121</t>
  </si>
  <si>
    <t>2019-11-11 cnt: 41 pct: 0.000539928360725</t>
  </si>
  <si>
    <t>2019-11-12 cnt: 166 pct: 0.00218605141172</t>
  </si>
  <si>
    <t>2018-10-25 cnt: 119 pct: 0.00156712978205</t>
  </si>
  <si>
    <t>2019-11-18 cnt: 428 pct: 0.00563639955225</t>
  </si>
  <si>
    <t>005cn10dakWDE8jO4Ii</t>
  </si>
  <si>
    <t>2019-11-26</t>
  </si>
  <si>
    <t>2019-06-12</t>
  </si>
  <si>
    <t>oo984IT1ADXfgQarnj8</t>
  </si>
  <si>
    <t>2016-12-27</t>
  </si>
  <si>
    <t>2017-01-02</t>
  </si>
  <si>
    <t>2019-05-13</t>
  </si>
  <si>
    <t>007IOQO2XAgYAb8bSK6</t>
  </si>
  <si>
    <t>2018-12-11</t>
  </si>
  <si>
    <t>2019-07-09</t>
  </si>
  <si>
    <t>Oo9XZJv9bpAygzZFcC0</t>
  </si>
  <si>
    <t>2018-11-30</t>
  </si>
  <si>
    <t>2019-06-13</t>
  </si>
  <si>
    <t>007PCU4iRMJjgussRH4</t>
  </si>
  <si>
    <t>2019-09-19</t>
  </si>
  <si>
    <t>OOAI5OberQ6e1HGjCew</t>
  </si>
  <si>
    <t>2018-08-28</t>
  </si>
  <si>
    <t>2018-10-22</t>
  </si>
  <si>
    <t>00AzGku3HdjhTKhLZWp</t>
  </si>
  <si>
    <t>2018-09-21</t>
  </si>
  <si>
    <t>2018-12-10</t>
  </si>
  <si>
    <t>OoAlnHP1S1uLJhUnstu</t>
  </si>
  <si>
    <t>00cLSALH3q3HGVizYkf</t>
  </si>
  <si>
    <t>2019-09-09</t>
  </si>
  <si>
    <t>2019-09-10</t>
  </si>
  <si>
    <t>OOb00Z0ZnbaK6g8I9ba</t>
  </si>
  <si>
    <t>00DUvW5UNUmiHGVLG6z</t>
  </si>
  <si>
    <t>2019-08-04</t>
  </si>
  <si>
    <t>2019-11-17</t>
  </si>
  <si>
    <t>2019-08-14</t>
  </si>
  <si>
    <t>2019-09-04</t>
  </si>
  <si>
    <t>OOCAWZZKCLDkjVR72hc</t>
  </si>
  <si>
    <t>2019-07-20</t>
  </si>
  <si>
    <t>00Fpzp22yFt4eXYBlB9</t>
  </si>
  <si>
    <t>2019-07-19</t>
  </si>
  <si>
    <t>OOCazhGmI4juBzi9drh</t>
  </si>
  <si>
    <t>2019-07-29</t>
  </si>
  <si>
    <t>2019-11-23</t>
  </si>
  <si>
    <t>00gmntXPoeCVfuIpFuB</t>
  </si>
  <si>
    <t>oOcgFAtDPLoylZyzL3e</t>
  </si>
  <si>
    <t>00JHUMe5wfKJe2ZbEfb</t>
  </si>
  <si>
    <t>2019-11-02</t>
  </si>
  <si>
    <t>2018-07-06</t>
  </si>
  <si>
    <t>2018-08-06</t>
  </si>
  <si>
    <t>ooDkL6OLtiExcSNdSoI</t>
  </si>
  <si>
    <t>2019-10-12</t>
  </si>
  <si>
    <t>00L49e9DHwxryOOoavd</t>
  </si>
  <si>
    <t>2019-08-02</t>
  </si>
  <si>
    <t>2019-09-17</t>
  </si>
  <si>
    <t>2018-08-09</t>
  </si>
  <si>
    <t>2019-10-16</t>
  </si>
  <si>
    <t>OoDoF4ZsfDlysUDlwZU</t>
  </si>
  <si>
    <t>2019-10-28</t>
  </si>
  <si>
    <t>2019-07-22</t>
  </si>
  <si>
    <t>2019-11-25</t>
  </si>
  <si>
    <t>类别</t>
  </si>
  <si>
    <t>类别</t>
    <phoneticPr fontId="3" type="noConversion"/>
  </si>
  <si>
    <t>指标</t>
    <phoneticPr fontId="3" type="noConversion"/>
  </si>
  <si>
    <t>数据维度</t>
  </si>
  <si>
    <t>字段名</t>
  </si>
  <si>
    <t>指标中文名</t>
  </si>
  <si>
    <t>时效</t>
  </si>
  <si>
    <t>数据类型</t>
  </si>
  <si>
    <t>优先级</t>
  </si>
  <si>
    <t>单位枚举</t>
  </si>
  <si>
    <t>空值处理</t>
  </si>
  <si>
    <t>计算逻辑</t>
  </si>
  <si>
    <t>备注</t>
  </si>
  <si>
    <t>代码示例</t>
  </si>
  <si>
    <t>交易</t>
  </si>
  <si>
    <t>客户</t>
  </si>
  <si>
    <t>首次下单日期</t>
  </si>
  <si>
    <t>d</t>
  </si>
  <si>
    <t>date</t>
  </si>
  <si>
    <t>高</t>
  </si>
  <si>
    <t>最后下单日期</t>
  </si>
  <si>
    <t>近1个月有交易月份数</t>
  </si>
  <si>
    <t>m</t>
  </si>
  <si>
    <t>bigint</t>
  </si>
  <si>
    <t>近1个月（不含当月）订单基本信息，成功订单，表中维修厂有交易成功订单的月份数，如统计时点为1月20日，则去年12月</t>
  </si>
  <si>
    <t>count(distinct case when dw.udf_getfd('${bizdate(yyyy-MM-dd,0,d)}',-1)&lt;create_tm and create_tm&lt;dw.udf_getfd('${bizdate(yyyy-MM-dd,0,d)}',0) then substr(create_tm,1,7) end)</t>
  </si>
  <si>
    <t>近3个月有交易月份数</t>
  </si>
  <si>
    <t>近3个月（不含当月）订单基本信息，成功订单，表中维修厂有交易成功订单的月份数，如统计时点为1月20日，则去年10,11,12月</t>
  </si>
  <si>
    <t>count(distinct case when dw.udf_getfd('${bizdate(yyyy-MM-dd,0,d)}',-3)&lt;create_tm and create_tm&lt;dw.udf_getfd('${bizdate(yyyy-MM-dd,0,d)}',0) then substr(create_tm,1,7) end)</t>
  </si>
  <si>
    <t>近6个月有交易月份数</t>
  </si>
  <si>
    <t>近6个月（不含当月）订单基本信息，成功订单，表中维修厂有交易成功订单的月份数，如统计时点为1月20日，则去年7,8,9,10,11,12月</t>
  </si>
  <si>
    <t>count(distinct case when dw.udf_getfd('${bizdate(yyyy-MM-dd,0,d)}',-6)&lt;create_tm and create_tm&lt;dw.udf_getfd('${bizdate(yyyy-MM-dd,0,d)}',0) then substr(create_tm,1,7) end)</t>
  </si>
  <si>
    <t>近9个月有交易月份数</t>
  </si>
  <si>
    <t>近9个月（不含当月）订单基本信息，成功订单，表中维修厂有交易成功订单的月份数，如统计时点为1月20日，则去年4到12月</t>
  </si>
  <si>
    <t>count(distinct case when dw.udf_getfd('${bizdate(yyyy-MM-dd,0,d)}',-9)&lt;create_tm and create_tm&lt;dw.udf_getfd('${bizdate(yyyy-MM-dd,0,d)}',0) then substr(create_tm,1,7) end)</t>
  </si>
  <si>
    <t>近12个月有交易月份数</t>
  </si>
  <si>
    <t>近12个月（不含当月）订单基本信息，成功订单，表中维修厂有交易成功订单的月份数，如统计时点为1月20日，则去年1到12月</t>
  </si>
  <si>
    <t>count(distinct case when dw.udf_getfd('${bizdate(yyyy-MM-dd,0,d)}',-12)&lt;create_tm and create_tm&lt;dw.udf_getfd('${bizdate(yyyy-MM-dd,0,d)}',0) then substr(create_tm,1,7) end)</t>
  </si>
  <si>
    <t>近24个月有交易月份数</t>
  </si>
  <si>
    <t>近24个月（不含当月）订单基本信息，成功订单，表中维修厂有交易成功订单的月份数，如统计时点为1月20日，则去年1到12月</t>
  </si>
  <si>
    <t>count(distinct case when dw.udf_getfd('${bizdate(yyyy-MM-dd,0,d)}',-24)&lt;create_tm and create_tm&lt;dw.udf_getfd('${bizdate(yyyy-MM-dd,0,d)}',0) then substr(create_tm,1,7) end)</t>
  </si>
  <si>
    <t>历史有交易月份数</t>
  </si>
  <si>
    <t>（不含当月）客户历史订单基本信息，成功订单，表中有交易成功的订单的月数总计</t>
  </si>
  <si>
    <t xml:space="preserve">count(distinct case when create_tm&lt;dw.udf_getfd('${bizdate(yyyy-MM-dd,0,d)}',0) then substr(create_tm,1,7) end) </t>
  </si>
  <si>
    <t>近1个月交易笔数</t>
  </si>
  <si>
    <t>近1个月（不含当月）订单基本信息，成功订单，表中维修厂交易成功的订单交易总笔数，如统计时点为1月20日，则去年12月</t>
  </si>
  <si>
    <t>count(distinct case when dw.udf_getfd('${bizdate(yyyy-MM-dd,0,d)}',-1)&lt;create_tm and create_tm&lt;dw.udf_getfd('${bizdate(yyyy-MM-dd,0,d)}',0) then order_id end)</t>
  </si>
  <si>
    <t>近3个月交易笔数</t>
  </si>
  <si>
    <t>近3个月（不含当月）订单基本信息，成功订单，表中维修厂交易成功的订单交易总笔数，如统计时点为1月20日，则去年10,11,12月</t>
  </si>
  <si>
    <t>count(distinct case when dw.udf_getfd('${bizdate(yyyy-MM-dd,0,d)}',-3)&lt;create_tm and create_tm&lt;dw.udf_getfd('${bizdate(yyyy-MM-dd,0,d)}',0) then order_id end)</t>
  </si>
  <si>
    <t>近6个月交易笔数</t>
  </si>
  <si>
    <t>近6个月（不含当月）订单基本信息，成功订单，表中维修厂交易成功的订单交易总笔数，如统计时点为1月20日，则去年7,8,9,10,11,12月</t>
  </si>
  <si>
    <t>count(distinct case when dw.udf_getfd('${bizdate(yyyy-MM-dd,0,d)}',-6)&lt;create_tm and create_tm&lt;dw.udf_getfd('${bizdate(yyyy-MM-dd,0,d)}',0) then order_id end)</t>
  </si>
  <si>
    <t>近9个月交易笔数</t>
  </si>
  <si>
    <t>近9个月（不含当月）订单基本信息，成功订单，表中维修厂交易成功的订单交易总笔数，如统计时点为1月20日，则去年4到12月</t>
  </si>
  <si>
    <t>count(distinct case when dw.udf_getfd('${bizdate(yyyy-MM-dd,0,d)}',-9)&lt;create_tm and create_tm&lt;dw.udf_getfd('${bizdate(yyyy-MM-dd,0,d)}',0) then order_id end)</t>
  </si>
  <si>
    <t>近12个月交易笔数</t>
  </si>
  <si>
    <t>近12个月（不含当月）订单基本信息，成功订单，表中维修厂交易成功的订单交易总笔数，如统计时点为1月20日，则去年1到12月</t>
  </si>
  <si>
    <t>count(distinct case when dw.udf_getfd('${bizdate(yyyy-MM-dd,0,d)}',-12)&lt;create_tm and create_tm&lt;dw.udf_getfd('${bizdate(yyyy-MM-dd,0,d)}',0) then order_id end)</t>
  </si>
  <si>
    <t>近24个月交易笔数</t>
  </si>
  <si>
    <t>近24个月（不含当月）订单基本信息，成功订单，表中维修厂交易成功的订单交易总笔数</t>
  </si>
  <si>
    <t>count(distinct case when dw.udf_getfd('${bizdate(yyyy-MM-dd,0,d)}',-24)&lt;create_tm and create_tm&lt;dw.udf_getfd('${bizdate(yyyy-MM-dd,0,d)}',0) then order_id end)</t>
  </si>
  <si>
    <t>历史交易笔数</t>
  </si>
  <si>
    <t>不含当月,订单基本信息，成功订单，表中维修厂交易成功的订单交易总笔数</t>
  </si>
  <si>
    <t>count(distinct case when create_tm&lt;dw.udf_getfd('${bizdate(yyyy-MM-dd,0,d)}',0) then substr(create_tm,1,7) end)</t>
  </si>
  <si>
    <t>近1个月月均交易笔数</t>
  </si>
  <si>
    <t>近1个月（不含当月）订单基本信息，成功订单，表中维修厂交易成功的订单月均交易总笔数，如统计时点为1月20日，则去年12月</t>
  </si>
  <si>
    <t>round(tot_ord_cnt_1m/1,8)</t>
  </si>
  <si>
    <t>近3个月月均交易笔数</t>
  </si>
  <si>
    <t>近3个月（不含当月）订单基本信息，成功订单，表中维修厂交易成功的订单月均交易总笔数，如统计时点为1月20日，则去年10,11,12月</t>
  </si>
  <si>
    <t>round(tot_ord_cnt_3m/3,8)</t>
  </si>
  <si>
    <t>近6个月月均交易笔数</t>
  </si>
  <si>
    <t>近6个月（不含当月）订单基本信息，成功订单，表中维修厂交易成功的订单月均交易总笔数，如统计时点为1月20日，则去年7,8,9,10,11,12月</t>
  </si>
  <si>
    <t>round(tot_ord_cnt_6m/6,8)</t>
  </si>
  <si>
    <t>近9个月月均交易笔数</t>
  </si>
  <si>
    <t>近9个月（不含当月）订单基本信息，成功订单，表中维修厂交易成功的订单月均交易总笔数，如统计时点为1月20日，则去年4到12月</t>
  </si>
  <si>
    <t>round(tot_ord_cnt_9m/9,8)</t>
  </si>
  <si>
    <t>近12个月月均交易笔数</t>
  </si>
  <si>
    <t>近12个月（不含当月）订单基本信息，成功订单，表中维修厂交易成功的订单月均交易总笔数，如统计时点为1月20日，则去年1到12月</t>
  </si>
  <si>
    <t>round(tot_ord_cnt_12m/12,8)</t>
  </si>
  <si>
    <t>近24个月月均交易笔数</t>
  </si>
  <si>
    <t>近24个月（不含当月）订单基本信息，成功订单，表中维修厂交易成功的订单月均交易总笔数</t>
  </si>
  <si>
    <t>round(tot_ord_cnt_24m/12,8)</t>
  </si>
  <si>
    <t>客户历史最大订单金额</t>
  </si>
  <si>
    <t>double</t>
  </si>
  <si>
    <t>max(case when tran_date&lt;dw.udf_getfd('${bizdate(yyyy-MM-dd,0,d)}',0) then ord_amt_d end)</t>
  </si>
  <si>
    <t>近1个月交易总金额</t>
  </si>
  <si>
    <t>sum(case when dw.udf_getfd('${bizdate(yyyy-MM-dd,0,d)}',-1)&lt;create_tm and create_tm&lt;dw.udf_getfd('${bizdate(yyyy-MM-dd,0,d)}',0) then Order_AMT-nvl(return_order_amt,0) else 0 end)</t>
  </si>
  <si>
    <t>近3个月交易总金额</t>
  </si>
  <si>
    <t>sum(case when dw.udf_getfd('${bizdate(yyyy-MM-dd,0,d)}',-3)&lt;create_tm and create_tm&lt;dw.udf_getfd('${bizdate(yyyy-MM-dd,0,d)}',0) then Order_AMT-nvl(return_order_amt,0) else 0 end)</t>
  </si>
  <si>
    <t>近6个月交易总金额</t>
  </si>
  <si>
    <t>sum(case when dw.udf_getfd('${bizdate(yyyy-MM-dd,0,d)}',-6)&lt;create_tm and create_tm&lt;dw.udf_getfd('${bizdate(yyyy-MM-dd,0,d)}',0) then Order_AMT-nvl(return_order_amt,0) else 0 end)</t>
  </si>
  <si>
    <t>近9个月交易总金额</t>
  </si>
  <si>
    <t>sum(case when dw.udf_getfd('${bizdate(yyyy-MM-dd,0,d)}',-9)&lt;create_tm and create_tm&lt;dw.udf_getfd('${bizdate(yyyy-MM-dd,0,d)}',0) then Order_AMT-nvl(return_order_amt,0) else 0 end)</t>
  </si>
  <si>
    <t>近12个月交易总金额</t>
  </si>
  <si>
    <t>sum(case when dw.udf_getfd('${bizdate(yyyy-MM-dd,0,d)}',-12)&lt;create_tm and create_tm&lt;dw.udf_getfd('${bizdate(yyyy-MM-dd,0,d)}',0) then Order_AMT-nvl(return_order_amt,0) else 0 end)</t>
  </si>
  <si>
    <t>近24个月交易总金额</t>
  </si>
  <si>
    <t>sum(case when dw.udf_getfd('${bizdate(yyyy-MM-dd,0,d)}',-24)&lt;create_tm and create_tm&lt;dw.udf_getfd('${bizdate(yyyy-MM-dd,0,d)}',0) then Order_AMT-nvl(return_order_amt,0) else 0 end)</t>
  </si>
  <si>
    <t>近30天交易总金额</t>
  </si>
  <si>
    <t>sum(case when date_add('${bizdate(yyyy-MM-dd,0,d)}',-30)&lt;=create_tm then Order_AMT-nvl(return_order_amt,0) else null end)</t>
  </si>
  <si>
    <t>近3个月月均交易额</t>
  </si>
  <si>
    <t xml:space="preserve">round(b.tot_txn_amt_3m/3,0) </t>
  </si>
  <si>
    <t>近6个月月均交易额</t>
  </si>
  <si>
    <t>round(b.tot_txn_amt_6m/6,0)</t>
  </si>
  <si>
    <t>近9个月月均交易额</t>
  </si>
  <si>
    <t>round(b.tot_txn_amt_9m/9,0)</t>
  </si>
  <si>
    <t>近12个月月均交易额</t>
  </si>
  <si>
    <t>round(b.tot_txn_amt_12m/12,0)</t>
  </si>
  <si>
    <t>近24个月月均交易额</t>
  </si>
  <si>
    <t>round(b.tot_txn_amt_24m/12,0)</t>
  </si>
  <si>
    <t>近1个月订单均价</t>
  </si>
  <si>
    <t>round(b.tot_txn_amt_1m/b.tot_ord_cnt_1m,0)</t>
  </si>
  <si>
    <t>近3个月订单均价</t>
  </si>
  <si>
    <t>round(b.tot_txn_amt_3m/b.tot_ord_cnt_3m,0)</t>
  </si>
  <si>
    <t>近6个月订单均价</t>
  </si>
  <si>
    <t>round(b.tot_txn_amt_6m/b.tot_ord_cnt_6m,0)</t>
  </si>
  <si>
    <t>近9个月订单均价</t>
  </si>
  <si>
    <t>round(b.tot_txn_amt_9m/b.tot_ord_cnt_9m,0)</t>
  </si>
  <si>
    <t>近12个月订单均价</t>
  </si>
  <si>
    <t>round(b.tot_txn_amt_12m/b.tot_ord_cnt_12m,0)</t>
  </si>
  <si>
    <t>近24个月订单均价</t>
  </si>
  <si>
    <t>round(b.tot_txn_amt_12m/b.tot_ord_cnt_24m,0)</t>
  </si>
  <si>
    <t>近1个月单笔最大金额</t>
  </si>
  <si>
    <t>max(case when dw.udf_getfd('${bizdate(yyyy-MM-dd,0,d)}',-1)&lt;create_tm and create_tm&lt;dw.udf_getfd('${bizdate(yyyy-MM-dd,0,d)}',0) then Order_AMT-nvl(return_order_amt,0) else 0 end)</t>
  </si>
  <si>
    <t>近3个月单笔最大金额</t>
  </si>
  <si>
    <t>max(case when dw.udf_getfd('${bizdate(yyyy-MM-dd,0,d)}',-3)&lt;create_tm and create_tm&lt;dw.udf_getfd('${bizdate(yyyy-MM-dd,0,d)}',0) then Order_AMT-nvl(return_order_amt,0) else 0 end)</t>
  </si>
  <si>
    <t>近6个月单笔最大金额</t>
  </si>
  <si>
    <t>max(case when dw.udf_getfd('${bizdate(yyyy-MM-dd,0,d)}',-6)&lt;create_tm and create_tm&lt;dw.udf_getfd('${bizdate(yyyy-MM-dd,0,d)}',0) then Order_AMT-nvl(return_order_amt,0) else 0 end)</t>
  </si>
  <si>
    <t>近9个月单笔最大金额</t>
  </si>
  <si>
    <t>max(case when dw.udf_getfd('${bizdate(yyyy-MM-dd,0,d)}',-9)&lt;create_tm and create_tm&lt;dw.udf_getfd('${bizdate(yyyy-MM-dd,0,d)}',0) then Order_AMT-nvl(return_order_amt,0) else 0 end)</t>
  </si>
  <si>
    <t>近12个月单笔最大金额</t>
  </si>
  <si>
    <t>max(case when dw.udf_getfd('${bizdate(yyyy-MM-dd,0,d)}',-12)&lt;create_tm and create_tm&lt;dw.udf_getfd('${bizdate(yyyy-MM-dd,0,d)}',0) then Order_AMT-nvl(return_order_amt,0) else 0 end)</t>
  </si>
  <si>
    <t>近24个月单笔最大金额</t>
  </si>
  <si>
    <t>max(case when dw.udf_getfd('${bizdate(yyyy-MM-dd,0,d)}',-24)&lt;create_tm and create_tm&lt;dw.udf_getfd('${bizdate(yyyy-MM-dd,0,d)}',0) then Order_AMT-nvl(return_order_amt,0) else 0 end)</t>
  </si>
  <si>
    <t>近3个月交易月月均交易金额</t>
  </si>
  <si>
    <t>round(b.tot_txn_amt_3m/b.no_txn_mths_3m,0)</t>
  </si>
  <si>
    <t>近6个月交易月月均交易金额</t>
  </si>
  <si>
    <t>round(b.tot_txn_amt_6m/b.no_txn_mths_6m,0)</t>
  </si>
  <si>
    <t>近9个月交易月月均交易金额</t>
  </si>
  <si>
    <t xml:space="preserve">round(b.tot_txn_amt_9m/b.no_txn_mths_9m,0) </t>
  </si>
  <si>
    <t>近12个月交易月月均交易金额</t>
  </si>
  <si>
    <t>round(b.tot_txn_amt_12m/b.no_txn_mths_12m,0)</t>
  </si>
  <si>
    <t>近1个月订单金额标准差</t>
  </si>
  <si>
    <t>stddev(case when dw.udf_getfd('${bizdate(yyyy-MM-dd,0,d)}',-1)&lt;create_tm and create_tm&lt;dw.udf_getfd('${bizdate(yyyy-MM-dd,0,d)}',0) then Order_AMT-nvl(return_order_amt,0) else null end)</t>
  </si>
  <si>
    <t>近3个月订单金额标准差</t>
  </si>
  <si>
    <t>stddev(case when dw.udf_getfd('${bizdate(yyyy-MM-dd,0,d)}',-3)&lt;create_tm and create_tm&lt;dw.udf_getfd('${bizdate(yyyy-MM-dd,0,d)}',0) then Order_AMT-nvl(return_order_amt,0) else null end)</t>
  </si>
  <si>
    <t>近6个月订单金额标准差</t>
  </si>
  <si>
    <t>stddev(case when dw.udf_getfd('${bizdate(yyyy-MM-dd,0,d)}',-6)&lt;create_tm and create_tm&lt;dw.udf_getfd('${bizdate(yyyy-MM-dd,0,d)}',0) then Order_AMT-nvl(return_order_amt,0) else null end)</t>
  </si>
  <si>
    <t>近9个月订单金额标准差</t>
  </si>
  <si>
    <t>stddev(case when dw.udf_getfd('${bizdate(yyyy-MM-dd,0,d)}',-9)&lt;create_tm and create_tm&lt;dw.udf_getfd('${bizdate(yyyy-MM-dd,0,d)}',0) then Order_AMT-nvl(return_order_amt,0) else null end)</t>
  </si>
  <si>
    <t>近12个月订单金额标准差</t>
  </si>
  <si>
    <t>stddev(case when dw.udf_getfd('${bizdate(yyyy-MM-dd,0,d)}',-12)&lt;create_tm and create_tm&lt;dw.udf_getfd('${bizdate(yyyy-MM-dd,0,d)}',0) then Order_AMT-nvl(return_order_amt,0) else null end)</t>
  </si>
  <si>
    <t>近24个月订单金额标准差</t>
  </si>
  <si>
    <t>stddev(case when dw.udf_getfd('${bizdate(yyyy-MM-dd,0,d)}',-24)&lt;create_tm and create_tm&lt;dw.udf_getfd('${bizdate(yyyy-MM-dd,0,d)}',0) then Order_AMT-nvl(return_order_amt,0) else null end)</t>
  </si>
  <si>
    <t>历史订单金额标准差</t>
  </si>
  <si>
    <t>stddev(case when create_tm&lt;dw.udf_getfd('${bizdate(yyyy-MM-dd,0,d)}',0) then Order_AMT-nvl(return_order_amt,0) else null end)</t>
  </si>
  <si>
    <t>近3个月月交易额标准差</t>
  </si>
  <si>
    <t>汇总层：stddev(case when substr(add_months('${bizdate(yyyy-MM-dd,0,d)}',-3),1,7)&lt;=tran_mon and tran_mon&lt;=substr(add_months('${bizdate(yyyy-MM-dd,0,d)}',-1),1,7) then txn_mamt else null end)</t>
  </si>
  <si>
    <t>近6个月月交易额标准差</t>
  </si>
  <si>
    <t>汇总层：stddev(case when substr(add_months('${bizdate(yyyy-MM-dd,0,d)}',-6),1,7)&lt;=tran_mon and tran_mon&lt;=substr(add_months('${bizdate(yyyy-MM-dd,0,d)}',-1),1,7) then txn_mamt else null end)</t>
  </si>
  <si>
    <t>近9个月月交易额标准差</t>
  </si>
  <si>
    <t>汇总层：stddev(case when substr(add_months('${bizdate(yyyy-MM-dd,0,d)}',-9),1,7)&lt;=tran_mon and tran_mon&lt;=substr(add_months('${bizdate(yyyy-MM-dd,0,d)}',-1),1,7) then txn_mamt else null end)</t>
  </si>
  <si>
    <t>近12个月月交易额标准差</t>
  </si>
  <si>
    <t>汇总层：stddev(case when substr(add_months('${bizdate(yyyy-MM-dd,0,d)}',-12),1,7)&lt;=tran_mon and tran_mon&lt;=substr(add_months('${bizdate(yyyy-MM-dd,0,d)}',-1),1,7) then txn_mamt else null end)</t>
  </si>
  <si>
    <t>近24个月月交易额标准差</t>
  </si>
  <si>
    <t>汇总层：stddev(case when substr(add_months('${bizdate(yyyy-MM-dd,0,d)}',-24),1,7)&lt;=tran_mon and tran_mon&lt;=substr(add_months('${bizdate(yyyy-MM-dd,0,d)}',-1),1,7) then txn_mamt else null end)</t>
  </si>
  <si>
    <t>近3个月交易月月交易额标准差</t>
  </si>
  <si>
    <t>汇总层：stddev(case when substr(add_months('${bizdate(yyyy-MM-dd,0,d)}',-3),1,7)&lt;=tran_mon and tran_mon&lt;substr('${bizdate(yyyy-MM-dd,0,d)}',1,7) then ord_amt_m-nvl(return_ord_amt_m,0) else null end)</t>
  </si>
  <si>
    <t>近6个月交易月月交易额标准差</t>
  </si>
  <si>
    <t>汇总层：stddev(case when substr(add_months('${bizdate(yyyy-MM-dd,0,d)}',-6),1,7)&lt;=tran_mon and tran_mon&lt;substr('${bizdate(yyyy-MM-dd,0,d)}',1,7) then ord_amt_m-nvl(return_ord_amt_m,0) else null end)</t>
  </si>
  <si>
    <t>近9个月交易月月交易额标准差</t>
  </si>
  <si>
    <t>汇总层：stddev(case when substr(add_months('${bizdate(yyyy-MM-dd,0,d)}',-9),1,7)&lt;=tran_mon and tran_mon&lt;substr('${bizdate(yyyy-MM-dd,0,d)}',1,7) then ord_amt_m-nvl(return_ord_amt_m,0) else null end)</t>
  </si>
  <si>
    <t>近12个月交易月月交易额标准差</t>
  </si>
  <si>
    <t>汇总层：stddev(case when substr(add_months('${bizdate(yyyy-MM-dd,0,d)}',-12),1,7)&lt;=tran_mon and tran_mon&lt;substr('${bizdate(yyyy-MM-dd,0,d)}',1,7) then ord_amt_m-nvl(return_ord_amt_m,0) else null end)</t>
  </si>
  <si>
    <t>近24个月交易月月交易额标准差</t>
  </si>
  <si>
    <t>汇总层：stddev(case when substr(add_months('${bizdate(yyyy-MM-dd,0,d)}',-24),1,7)&lt;=tran_mon and tran_mon&lt;substr('${bizdate(yyyy-MM-dd,0,d)}',1,7) then ord_amt_m-nvl(return_ord_amt_m,0)</t>
  </si>
  <si>
    <t>历史月交易月月交易额标准差</t>
  </si>
  <si>
    <t>汇总层：stddev(case when tran_mon&lt;substr('${bizdate(yyyy-MM-dd,0,d)}',1,7) then ord_amt_m-nvl(return_ord_amt_m,0) else null end)</t>
  </si>
  <si>
    <t>订单收货地址历史库（收货人）</t>
  </si>
  <si>
    <t>enum</t>
  </si>
  <si>
    <t>regexp_replace(concat('[',concat_ws(',',collect_list(concat('{"Receiver_Address":"', NVL(Receiver_Address,''),'"}'))),']'),'"','\"')</t>
  </si>
  <si>
    <t>订单商品类目历史库（收货人）</t>
  </si>
  <si>
    <t>regexp_replace(concat('[',concat_ws(',',collect_list(concat('{"Category_ID":"', NVL(Category_ID,''),'"}'))),']'),'"','\"')</t>
  </si>
  <si>
    <t>订单商品名称历史库（收货人）</t>
  </si>
  <si>
    <t>regexp_replace(concat('[',concat_ws(',',collect_list(concat('{"Product_NM":"', NVL(Product_NM,''),'"}'))),']'),'"','\"')</t>
  </si>
  <si>
    <t>商品类目Top3历史商品类目（收货人）</t>
  </si>
  <si>
    <t>cat_ord_cur</t>
  </si>
  <si>
    <t>当前订单配件类别</t>
  </si>
  <si>
    <t>r</t>
  </si>
  <si>
    <t>非指标，随支用订单传输</t>
  </si>
  <si>
    <t>20190906添加——支用规则</t>
  </si>
  <si>
    <t>brand_ord_cur</t>
  </si>
  <si>
    <t>当前订单配件厂牌</t>
  </si>
  <si>
    <t>ord_amt_cur</t>
  </si>
  <si>
    <t>当前订单金额</t>
  </si>
  <si>
    <t>ord_supplier_cur</t>
  </si>
  <si>
    <t>当前订单供应商</t>
  </si>
  <si>
    <t>ord_receiver_cur</t>
  </si>
  <si>
    <t>当前订单收货人</t>
  </si>
  <si>
    <t>ord_receive_addr_cur</t>
  </si>
  <si>
    <t>当前订单收货地址</t>
  </si>
  <si>
    <t>ord_receivercont_cur</t>
  </si>
  <si>
    <t>当前订单收货联系方式</t>
  </si>
  <si>
    <t>ord_IP_address_cur</t>
  </si>
  <si>
    <t>当前订单下单IP地址</t>
  </si>
  <si>
    <t>ord_MAC_address_cur</t>
  </si>
  <si>
    <t>当前订单下单MAC地址</t>
  </si>
  <si>
    <t>ord_IMEI_cur</t>
  </si>
  <si>
    <t>当前订单下单设备IMEI</t>
  </si>
  <si>
    <t>ord_Equip_type_cur</t>
  </si>
  <si>
    <t>当前订单下单设备类型（PC、移动端）</t>
  </si>
  <si>
    <t>ord_oper_sys_cur</t>
  </si>
  <si>
    <t>当前订单下单操作系统</t>
  </si>
  <si>
    <t>近3月交易金额增长率</t>
  </si>
  <si>
    <t>近3月（不含当前月）的交易总额相较前3个月的交易总额的增长率，如当前节点为9月5日，则总计6,7,8三个月的交易总额相较3,4,5三个月交易总额的增长率</t>
  </si>
  <si>
    <t>近3月订单配件类别</t>
  </si>
  <si>
    <t>（不包含统计节点）统计近3月订单配件类型</t>
  </si>
  <si>
    <t>近6月订单配件类别</t>
  </si>
  <si>
    <t>（不包含统计节点）统计近6月订单配件类型</t>
  </si>
  <si>
    <t>近3月订单配件厂牌</t>
  </si>
  <si>
    <t>（不包含统计节点）统计近3月订单配件厂牌</t>
  </si>
  <si>
    <t>近6月订单配件厂牌</t>
  </si>
  <si>
    <t>（不包含统计节点）统计近6月订单配件厂牌</t>
  </si>
  <si>
    <t>近3月订单金额</t>
  </si>
  <si>
    <t>（不包含统计节点）统计近3月订单均金额</t>
  </si>
  <si>
    <t>近6月订单金额</t>
  </si>
  <si>
    <t>（不包含统计节点）统计近6月订单均金额</t>
  </si>
  <si>
    <t>ord_amt_std_3mth</t>
  </si>
  <si>
    <t>（不包含统计节点）统计近3月订单金额标准差</t>
  </si>
  <si>
    <t>20191028添加——支用规则</t>
  </si>
  <si>
    <t>ord_amt_std_6mth</t>
  </si>
  <si>
    <t>（不包含统计节点）统计近6月订单金额标准差</t>
  </si>
  <si>
    <t>近3月订单供应商</t>
  </si>
  <si>
    <t>（不包含统计节点）统计近3月订单供应商</t>
  </si>
  <si>
    <t>近6月订单供应商</t>
  </si>
  <si>
    <t>（不包含统计节点）统计近6月订单供应商</t>
  </si>
  <si>
    <t>近3月订单收货人</t>
  </si>
  <si>
    <t>（不包含统计节点）统计近3月订单收货人</t>
  </si>
  <si>
    <t>近6月订单收货人</t>
  </si>
  <si>
    <t>（不包含统计节点）统计近6月订单收货人</t>
  </si>
  <si>
    <t>近3月订单收货地址</t>
  </si>
  <si>
    <t>（不包含统计节点）统计近3月订单收货地址</t>
  </si>
  <si>
    <t>（不包含统计节点）统计近6月订单收货地址</t>
  </si>
  <si>
    <t>近3月订单收货联系方式</t>
  </si>
  <si>
    <t>（不包含统计节点）统计近3月订单收货联系方式</t>
  </si>
  <si>
    <t>近6月订单收货联系方式</t>
  </si>
  <si>
    <t>（不包含统计节点）统计近6月订单收货联系方式</t>
  </si>
  <si>
    <t>近1月top1供应商金额集中度</t>
  </si>
  <si>
    <t>（不包含统计节点）统计近1月各供应商金额占比，取top1/总体</t>
  </si>
  <si>
    <t>近3月top1供应商金额集中度</t>
  </si>
  <si>
    <t>（不包含统计节点）统计近3月各供应商金额占比，取top1/总体</t>
  </si>
  <si>
    <t>近6月top1供应商金额集中度</t>
  </si>
  <si>
    <t>（不包含统计节点）统计近6月各供应商金额占比，取top1/总体</t>
  </si>
  <si>
    <t>近1月top3供应商金额集中度</t>
  </si>
  <si>
    <t>（不包含统计节点）统计近1月各供应商金额占比，取top3/总体</t>
  </si>
  <si>
    <t>近3月top3供应商金额集中度</t>
  </si>
  <si>
    <t>（不包含统计节点）统计近3月各供应商金额占比，取top3/总体</t>
  </si>
  <si>
    <t>近6月top3供应商金额集中度</t>
  </si>
  <si>
    <t>（不包含统计节点）统计近6月各供应商金额占比，取top3/总体</t>
  </si>
  <si>
    <t>近1月top1供应商订单数集中度</t>
  </si>
  <si>
    <t>（不包含统计节点）统计近1月各供应商订单数占比，取top1/总体</t>
  </si>
  <si>
    <t>近3月top1供应商订单数集中度</t>
  </si>
  <si>
    <t>（不包含统计节点）统计近3月各供应商订单数占比，取top1/总体</t>
  </si>
  <si>
    <t>近6月top1供应商订单数集中度</t>
  </si>
  <si>
    <t>（不包含统计节点）统计近6月各供应商订单数占比，取top1/总体</t>
  </si>
  <si>
    <t>近1月top3供应商订单数集中度</t>
  </si>
  <si>
    <t>（不包含统计节点）统计近1月各供应商订单数占比，取top3/总体</t>
  </si>
  <si>
    <t>近3月top3供应商订单数集中度</t>
  </si>
  <si>
    <t>（不包含统计节点）统计近3月各供应商订单数占比，取top3/总体</t>
  </si>
  <si>
    <t>近6月top3供应商订单数集中度</t>
  </si>
  <si>
    <t>（不包含统计节点）统计近6月各供应商订单数占比，取top3/总体</t>
  </si>
  <si>
    <t>近1月top1金额下单商品类别</t>
  </si>
  <si>
    <t>（不包含统计节点）统计近1月各商品类别下单金额占比，取top1</t>
  </si>
  <si>
    <t>近3月top1金额下单商品类别</t>
  </si>
  <si>
    <t>（不包含统计节点）统计近3月各商品类别下单金额占比，取top1</t>
  </si>
  <si>
    <t>近6月top1金额下单商品类别</t>
  </si>
  <si>
    <t>（不包含统计节点）统计近6月各商品类别下单金额占比，取top1</t>
  </si>
  <si>
    <t>近1月top3金额下单商品类别</t>
  </si>
  <si>
    <t>（不包含统计节点）统计近1月各商品类别下单金额占比，取top3</t>
  </si>
  <si>
    <t>近3月top3金额下单商品类别</t>
  </si>
  <si>
    <t>（不包含统计节点）统计近3月各商品类别下单金额占比，取top3</t>
  </si>
  <si>
    <t>近6月top3金额下单商品类别</t>
  </si>
  <si>
    <t>（不包含统计节点）统计近6月各商品类别下单金额占比，取top3</t>
  </si>
  <si>
    <t>近1月top1数量下单商品类别</t>
  </si>
  <si>
    <t>（不包含统计节点）统计近1月各商品类别数量下单占比，取top1（商品数量）</t>
  </si>
  <si>
    <t>近3月top1数量下单商品类别</t>
  </si>
  <si>
    <t>（不包含统计节点）统计近3月各商品类别数量下单占比，取top1（商品数量）</t>
  </si>
  <si>
    <t>近6月top1数量下单商品类别</t>
  </si>
  <si>
    <t>（不包含统计节点）统计近6月各商品类别数量下单占比，取top1（商品数量）</t>
  </si>
  <si>
    <t>近1月top3数量下单商品类别</t>
  </si>
  <si>
    <t>（不包含统计节点）统计近1月各商品类别数量下单占比，取top3（商品数量）</t>
  </si>
  <si>
    <t>近3月top3数量下单商品类别</t>
  </si>
  <si>
    <t>（不包含统计节点）统计近3月各商品类别数量下单占比，取top3（商品数量）</t>
  </si>
  <si>
    <t>近6月top3数量下单商品类别</t>
  </si>
  <si>
    <t>（不包含统计节点）统计近6月各商品类别数量下单占比，取top3（商品数量）</t>
  </si>
  <si>
    <t>近1月top1订单量下单商品类别</t>
  </si>
  <si>
    <t>（不包含统计节点）统计近1月各商品类别订单数量占比，取top1（订单数量）</t>
  </si>
  <si>
    <t>近3月top1订单量下单商品类别</t>
  </si>
  <si>
    <t>（不包含统计节点）统计近3月各商品类别订单数量占比，取top1（订单数量）</t>
  </si>
  <si>
    <t>近6月top1订单量下单商品类别</t>
  </si>
  <si>
    <t>（不包含统计节点）统计近6月各商品类别订单数量占比，取top1（订单数量）</t>
  </si>
  <si>
    <t>近1月top3订单量下单商品类别</t>
  </si>
  <si>
    <t>（不包含统计节点）统计近1月各商品类别订单数量占比，取top3（订单数量）</t>
  </si>
  <si>
    <t>近3月top3订单量下单商品类别</t>
  </si>
  <si>
    <t>（不包含统计节点）统计近3月各商品类别订单数量占比，取top3（订单数量）</t>
  </si>
  <si>
    <t>近6月top3订单量下单商品类别</t>
  </si>
  <si>
    <t>（不包含统计节点）统计近6月各商品类别订单数量占比，取top3（订单数量）</t>
  </si>
  <si>
    <t>近3月积分或开思券消费占订单金额比均值</t>
  </si>
  <si>
    <t>（不包含统计节点）统计近3月积分或开思券消费占订单金额比均值</t>
  </si>
  <si>
    <t>近3月积分或开思券消费占订单金额比标准差</t>
  </si>
  <si>
    <t>（不包含统计节点）统计近3月积分或开思券消费占订单金额比标准差</t>
  </si>
  <si>
    <t>近6月积分或开思券消费占订单金额比均值</t>
  </si>
  <si>
    <t>（不包含统计节点）统计近6月积分或开思券消费占订单金额比均值</t>
  </si>
  <si>
    <t>近6月积分或开思券消费占订单金额比标准差</t>
  </si>
  <si>
    <t>（不包含统计节点）统计近6月积分或开思券消费占订单金额比标准差</t>
  </si>
  <si>
    <t>近3月积分或开思券消费占订单数量比均值</t>
  </si>
  <si>
    <t>（不包含统计节点）统计近3月积分或开思券消费占订单数量比均值</t>
  </si>
  <si>
    <t>近3月积分或开思券消费占订单数量比标准差</t>
  </si>
  <si>
    <t>（不包含统计节点）统计近3月积分或开思券消费占订单数量比标准差</t>
  </si>
  <si>
    <t>近6月积分或开思券消费占订单数量比均值</t>
  </si>
  <si>
    <t>（不包含统计节点）统计近6月积分或开思券消费占订单数量比均值</t>
  </si>
  <si>
    <t>近6月积分或开思券消费占订单数量比标准差</t>
  </si>
  <si>
    <t>（不包含统计节点）统计近6月积分或开思券消费占订单数量比标准差</t>
  </si>
  <si>
    <t>ord_IP_address_1mth</t>
  </si>
  <si>
    <t>近1月订单下单IP地址</t>
  </si>
  <si>
    <t>（不包含统计节点）统计近1月订单下单IP地址</t>
  </si>
  <si>
    <t>ord_IP_address_3mth</t>
  </si>
  <si>
    <t>近3月订单下单IP地址</t>
  </si>
  <si>
    <t>（不包含统计节点）统计近3月订单下单IP地址</t>
  </si>
  <si>
    <t>ord_IP_address_6mth</t>
  </si>
  <si>
    <t>近6月订单下单IP地址</t>
  </si>
  <si>
    <t>（不包含统计节点）统计近6月订单下单IP地址</t>
  </si>
  <si>
    <t>ord_MAC_address_3mth</t>
  </si>
  <si>
    <t>近3月订单下单MAC地址</t>
  </si>
  <si>
    <t>（不包含统计节点）统计近3月订单下单MAC地址</t>
  </si>
  <si>
    <t>ord_MAC_address_6mth</t>
  </si>
  <si>
    <t>近6月订单下单MAC地址</t>
  </si>
  <si>
    <t>（不包含统计节点）统计近6月订单下单MAC地址</t>
  </si>
  <si>
    <t>ord_IMEI_3mth</t>
  </si>
  <si>
    <t>近3月订单下单设备IMEI</t>
  </si>
  <si>
    <t>（不包含统计节点）统计近3月订单下单设备IMEI</t>
  </si>
  <si>
    <t>ord_IMEI_6mth</t>
  </si>
  <si>
    <t>近6月订单下单设备IMEI</t>
  </si>
  <si>
    <t>（不包含统计节点）统计近6月订单下单设备IMEI</t>
  </si>
  <si>
    <t>ord_Equip_type_1mth</t>
  </si>
  <si>
    <t>近1月订单下单设备类型（PC、移动端）</t>
  </si>
  <si>
    <t>（不包含统计节点）统计近1月订单下单设备类型（PC、移动端）</t>
  </si>
  <si>
    <t>ord_Equip_type_3mth</t>
  </si>
  <si>
    <t>近3月订单下单设备类型（PC、移动端）</t>
  </si>
  <si>
    <t>（不包含统计节点）统计近3月订单下单设备类型（PC、移动端）</t>
  </si>
  <si>
    <t>ord_Equip_type_6mth</t>
  </si>
  <si>
    <t>近6月订单下单设备类型（PC、移动端）</t>
  </si>
  <si>
    <t>（不包含统计节点）统计近6月订单下单设备类型（PC、移动端）</t>
  </si>
  <si>
    <t>近1月订单下单操作系统</t>
  </si>
  <si>
    <t>（不包含统计节点）统计近1月订单下单操作系统</t>
  </si>
  <si>
    <t>近3月订单下单操作系统</t>
  </si>
  <si>
    <t>（不包含统计节点）统计近3月订单下单操作系统</t>
  </si>
  <si>
    <t>近6月订单下单操作系统</t>
  </si>
  <si>
    <t>（不包含统计节点）统计近6月订单下单操作系统</t>
  </si>
  <si>
    <t>interval_mon_reg_PREm</t>
  </si>
  <si>
    <t>注册距今月份数</t>
  </si>
  <si>
    <t>计算客户注册月距当前月的月数间隔</t>
  </si>
  <si>
    <t>top1_rt_supplier_amt_PREm</t>
  </si>
  <si>
    <t>当月top1供应商金额集中度</t>
  </si>
  <si>
    <t>统计节点所在月，计算各供应商金额占比，取top1</t>
  </si>
  <si>
    <t>top3_rt_supplier_amt_PREm</t>
  </si>
  <si>
    <t>当月top3供应商金额集中度</t>
  </si>
  <si>
    <t>统计节点所在月，计算各供应商金额占比，取top3</t>
  </si>
  <si>
    <t>top1_rt_supplier_ord_cnt_PREm</t>
  </si>
  <si>
    <t>当月top1供应商订单数集中度</t>
  </si>
  <si>
    <t>统计节点所在月，计算各供应商订单数占比，取top1</t>
  </si>
  <si>
    <t>top3_rt_supplier_ord_cnt_PREm</t>
  </si>
  <si>
    <t>当月top3供应商订单数集中度</t>
  </si>
  <si>
    <t>统计节点所在月，计算各供应商订单数占比，取top3</t>
  </si>
  <si>
    <t>top1_prod_cat_ord_amt_PREm</t>
  </si>
  <si>
    <t>当月top1金额下单商品类别</t>
  </si>
  <si>
    <t>统计节点所在月，计算各商品类别下单金额占比，取top1</t>
  </si>
  <si>
    <t>top3_prod_cat_ord_amt_PREm</t>
  </si>
  <si>
    <t>当月top3金额下单商品类别</t>
  </si>
  <si>
    <t>统计节点所在月，计算各商品类别下单金额占比，取top3</t>
  </si>
  <si>
    <t>top1_prod_cat_prod_cnt_PREm</t>
  </si>
  <si>
    <t>当月top1数量下单商品类别</t>
  </si>
  <si>
    <t>统计节点所在月，计算各商品类别数量下单占比，取top1（商品数量）</t>
  </si>
  <si>
    <t>top3_prod_cat_prod_cnt_PREm</t>
  </si>
  <si>
    <t>当月top3数量下单商品类别</t>
  </si>
  <si>
    <t>统计节点所在月，计算各商品类别数量下单占比，取top3（商品数量）</t>
  </si>
  <si>
    <t>top1_prod_cat_ord_cnt_PREm</t>
  </si>
  <si>
    <t>当月top1订单量下单商品类别</t>
  </si>
  <si>
    <t>统计节点所在月，计算各商品类别订单数量占比，取top1（订单数量）</t>
  </si>
  <si>
    <t>top3_prod_cat_ord_cnt_PREm</t>
  </si>
  <si>
    <t>当月top3订单量下单商品类别</t>
  </si>
  <si>
    <t>统计节点所在月，计算各商品类别订单数量占比，取top3（订单数量）</t>
  </si>
  <si>
    <t>rt_score_coupon_ord_amt_PREm</t>
  </si>
  <si>
    <t>当月积分或开思券消费占订单金额比</t>
  </si>
  <si>
    <t>统计节点所在月，计算积分或开思券消费金额占总订单金额比例</t>
  </si>
  <si>
    <t>rt_score_coupon_ord_cnt_PREm</t>
  </si>
  <si>
    <t>当月积分或开思券消费占订单数量比</t>
  </si>
  <si>
    <t>统计节点所在月，计算积分或开思券消费金额占总订单数量比例</t>
  </si>
  <si>
    <t>ord_cnt_PREm</t>
  </si>
  <si>
    <t>当月订单数</t>
  </si>
  <si>
    <t>int</t>
  </si>
  <si>
    <t>统计节点所在月，统计订单数量</t>
  </si>
  <si>
    <t>询价</t>
  </si>
  <si>
    <t>首次询价日期</t>
  </si>
  <si>
    <t>最后询价日期</t>
  </si>
  <si>
    <t>近1个月有询价月份数</t>
  </si>
  <si>
    <t>近3个月有询价月份数</t>
  </si>
  <si>
    <t>近6个月有询价月份数</t>
  </si>
  <si>
    <t>近9个月有询价月份数</t>
  </si>
  <si>
    <t>近12个月有询价月份数</t>
  </si>
  <si>
    <t>近24个月有询价月份数</t>
  </si>
  <si>
    <t>历史有询价月份数</t>
  </si>
  <si>
    <t>近1个月询价次数</t>
  </si>
  <si>
    <t>近3个月询价次数</t>
  </si>
  <si>
    <t>近6个月询价次数</t>
  </si>
  <si>
    <t>近9个月询价次数</t>
  </si>
  <si>
    <t>近12个月询价次数</t>
  </si>
  <si>
    <t>近24个月询价次数</t>
  </si>
  <si>
    <t>历史询价次数</t>
  </si>
  <si>
    <t>近3个月月均询价笔数</t>
  </si>
  <si>
    <t>近6个月月均询价笔数</t>
  </si>
  <si>
    <t>近9个月月均询价笔数</t>
  </si>
  <si>
    <t>近12个月月均询价笔数</t>
  </si>
  <si>
    <t>近24个月月均询价笔数</t>
  </si>
  <si>
    <t>近1个月询价车型数量</t>
  </si>
  <si>
    <t>近3个月询价车型数量</t>
  </si>
  <si>
    <t>近6个月询价车型数量</t>
  </si>
  <si>
    <t>近9个月询价车型数量</t>
  </si>
  <si>
    <t>近12个月询价车型数量</t>
  </si>
  <si>
    <t>近24个月询价车型数量</t>
  </si>
  <si>
    <t>历史询价车型数量</t>
  </si>
  <si>
    <t>近3个月月均询价车型数量</t>
  </si>
  <si>
    <t>近6个月月均询价车型数量</t>
  </si>
  <si>
    <t>近9个月月均询价车型数量</t>
  </si>
  <si>
    <t>近12个月月均询价车型数量</t>
  </si>
  <si>
    <t>近24个月月均询价车型数量</t>
  </si>
  <si>
    <t>近1个月询价VIN码数量</t>
  </si>
  <si>
    <t>近3个月询价VIN码数量</t>
  </si>
  <si>
    <t>近6个月询价VIN码数量</t>
  </si>
  <si>
    <t>近9个月询价VIN码数量</t>
  </si>
  <si>
    <t>近12个月询价VIN码数量</t>
  </si>
  <si>
    <t>近24个月询价VIN码数量</t>
  </si>
  <si>
    <t>历史询价VIN码数量</t>
  </si>
  <si>
    <t>近3个月月均询价VIN码数量</t>
  </si>
  <si>
    <t>近6个月月均询价VIN码数量</t>
  </si>
  <si>
    <t>近9个月月均询价VIN码数量</t>
  </si>
  <si>
    <t>近12个月月均询价VIN码数量</t>
  </si>
  <si>
    <t>近24个月月均询价VIN码数量</t>
  </si>
  <si>
    <t>近3个月询价次数标准差</t>
  </si>
  <si>
    <t>近6个月询价次数标准差</t>
  </si>
  <si>
    <t>近9个月询价次数标准差</t>
  </si>
  <si>
    <t>近12个月询价次数标准差</t>
  </si>
  <si>
    <t>近24个月询价次数标准差</t>
  </si>
  <si>
    <t>历史询价次数标准差</t>
  </si>
  <si>
    <t>售后</t>
  </si>
  <si>
    <t>首次售后日期</t>
  </si>
  <si>
    <t>最后售后日期</t>
  </si>
  <si>
    <t>近1个月售后笔数</t>
  </si>
  <si>
    <t>近3个月售后笔数</t>
  </si>
  <si>
    <t>近6个月售后笔数</t>
  </si>
  <si>
    <t>近9个月售后笔数</t>
  </si>
  <si>
    <t>近12个月售后笔数</t>
  </si>
  <si>
    <t>近24个月售后笔数</t>
  </si>
  <si>
    <t>历史售后总数</t>
  </si>
  <si>
    <t>近3个月月均售后笔数</t>
  </si>
  <si>
    <t>近6个月月均售后笔数</t>
  </si>
  <si>
    <t>近9个月月均售后笔数</t>
  </si>
  <si>
    <t>近12个月月均售后笔数</t>
  </si>
  <si>
    <t>近24个月月均售后笔数</t>
  </si>
  <si>
    <t>近1个月售后总金额</t>
  </si>
  <si>
    <t>近3个月售后总金额</t>
  </si>
  <si>
    <t>近6个月售后总金额</t>
  </si>
  <si>
    <t>近9个月售后总金额</t>
  </si>
  <si>
    <t>近12个月售后总金额</t>
  </si>
  <si>
    <t>近24个月售后总金额</t>
  </si>
  <si>
    <t>历史售后总金额</t>
  </si>
  <si>
    <t>近3个月月均售后总金额</t>
  </si>
  <si>
    <t>近6个月月均售后总金额</t>
  </si>
  <si>
    <t>近9个月月均售后总金额</t>
  </si>
  <si>
    <t>近12个月月均售后总金额</t>
  </si>
  <si>
    <t>近24个月月均售后总金额</t>
  </si>
  <si>
    <t>近3个月售后金额标准差</t>
  </si>
  <si>
    <t>近6个月售后金额标准差</t>
  </si>
  <si>
    <t>近9个月售后金额标准差</t>
  </si>
  <si>
    <t>近12个月售后金额标准差</t>
  </si>
  <si>
    <t>近24个月售后金额标准差</t>
  </si>
  <si>
    <t>近3个月售后笔数标准差</t>
  </si>
  <si>
    <t>近6个月售后笔数标准差</t>
  </si>
  <si>
    <t>近9个月售后笔数标准差</t>
  </si>
  <si>
    <t>近12个月售后笔数标准差</t>
  </si>
  <si>
    <t>近24个月售后笔数标准差</t>
  </si>
  <si>
    <t>rt_return_PREm</t>
  </si>
  <si>
    <t>当月退货率</t>
  </si>
  <si>
    <t>当月提出退货订单金额/当月下单金额</t>
  </si>
  <si>
    <t>近3月退货率均值</t>
  </si>
  <si>
    <t>近3月退货率标准差</t>
  </si>
  <si>
    <t>近6月退货率均值</t>
  </si>
  <si>
    <t>近6月退货率标准差</t>
  </si>
  <si>
    <t>return_amt_PREm</t>
  </si>
  <si>
    <t>当月退货金额</t>
  </si>
  <si>
    <t>当月提出退货订单金额/当月数量下单金额</t>
  </si>
  <si>
    <t>近3月退货金额均值</t>
  </si>
  <si>
    <t>近3月退货金额标准差</t>
  </si>
  <si>
    <t>近6月退货金额均值</t>
  </si>
  <si>
    <t>近6月退货金额标准差</t>
  </si>
  <si>
    <t>近3个月售后月月均售后金额</t>
  </si>
  <si>
    <t>20190906添加——行为评分卡</t>
  </si>
  <si>
    <t>支用</t>
  </si>
  <si>
    <t>首次赊销日期</t>
  </si>
  <si>
    <t>付款方式为赊销，取最早订单时间</t>
  </si>
  <si>
    <t>赊销总本金，近1月</t>
  </si>
  <si>
    <t>付款方式为赊销，筛选订单时间，汇总金额</t>
  </si>
  <si>
    <t>赊销总本金，近3月</t>
  </si>
  <si>
    <t>赊销总本金，近6月</t>
  </si>
  <si>
    <t>赊销总本金</t>
  </si>
  <si>
    <t>付款方式为赊销，汇总金额</t>
  </si>
  <si>
    <t>赊销订单数，近1月</t>
  </si>
  <si>
    <t>付款方式为赊销，筛选订单时间，计算订单数</t>
  </si>
  <si>
    <t>赊销订单数，近3月</t>
  </si>
  <si>
    <t>赊销订单数，近6月</t>
  </si>
  <si>
    <t>赊销订单数</t>
  </si>
  <si>
    <t>付款方式为赊销，计算订单数</t>
  </si>
  <si>
    <t>近6月月均赊销额</t>
  </si>
  <si>
    <t>赊销总本金/对应月份数</t>
  </si>
  <si>
    <t>近3月月均赊销额</t>
  </si>
  <si>
    <t>赊销月月均赊销额</t>
  </si>
  <si>
    <t>次均赊销额</t>
  </si>
  <si>
    <t>筛选订单时间区间，赊销总本金/赊销订单数</t>
  </si>
  <si>
    <t>近6月月均赊销次数</t>
  </si>
  <si>
    <t>近3月月均赊销次数</t>
  </si>
  <si>
    <t>赊销月月均赊销次数</t>
  </si>
  <si>
    <t>赊销次数/有赊销订单的月份数</t>
  </si>
  <si>
    <t>近3月赊销金额增长率</t>
  </si>
  <si>
    <t>近3月金额/前3月金额 - 1</t>
  </si>
  <si>
    <t>近6月赊销金额增长率</t>
  </si>
  <si>
    <t>近6月金额/前6月金额 - 1</t>
  </si>
  <si>
    <t>近90天额度使用率</t>
  </si>
  <si>
    <t>每日余额/额度，近90日取平均</t>
  </si>
  <si>
    <t>近180天额度使用率</t>
  </si>
  <si>
    <t>每日余额/额度，近180日取平均</t>
  </si>
  <si>
    <t>当前额度</t>
  </si>
  <si>
    <t>当前时间节点额度</t>
  </si>
  <si>
    <t>当前余额</t>
  </si>
  <si>
    <t>当前时间节点客户赊销余额</t>
  </si>
  <si>
    <t>当前额度使用率</t>
  </si>
  <si>
    <t>当前余额/当前额度</t>
  </si>
  <si>
    <t>距离初始授信天数</t>
  </si>
  <si>
    <t>统计时点日期-授信日期</t>
  </si>
  <si>
    <t>距离最近一次调额天数</t>
  </si>
  <si>
    <t>统计时点日期-最近一次调额日期</t>
  </si>
  <si>
    <t>近30天额度使用率</t>
  </si>
  <si>
    <t>每日余额/额度，近30日取平均</t>
  </si>
  <si>
    <t>20190906添加——调额规则</t>
  </si>
  <si>
    <t>近3月有支用月份数</t>
  </si>
  <si>
    <t>近6月有支用月份数</t>
  </si>
  <si>
    <t>还款</t>
  </si>
  <si>
    <t>近30日贷款还款订单数比率</t>
  </si>
  <si>
    <t>统计还款日在近30日内（不算统计时点当日）的放款成功的订单中已还清的订单数比率</t>
  </si>
  <si>
    <t>近60日贷款还款订单数比率</t>
  </si>
  <si>
    <t>统计还款日在近60日内（不算统计时点当日）的放款成功的订单中已还清的订单数比率</t>
  </si>
  <si>
    <t>近90日贷款还款订单数比率</t>
  </si>
  <si>
    <t>统计还款日在近90日内（不算统计时点当日）的放款成功的订单中已还清的订单数比率</t>
  </si>
  <si>
    <t>近120日贷款还款订单数比率</t>
  </si>
  <si>
    <t>统计还款日在近120日内（不算统计时点当日）的放款成功的订单中已还清的订单数比率</t>
  </si>
  <si>
    <t>近180日贷款还款订单数比率</t>
  </si>
  <si>
    <t>统计还款日在近180日内（不算统计时点当日）的放款成功的订单中已还清的订单数比率</t>
  </si>
  <si>
    <t>还款本金，近1月</t>
  </si>
  <si>
    <t>不含统计节点所在月，近1月还款本金汇总</t>
  </si>
  <si>
    <t>还款本金，近3月</t>
  </si>
  <si>
    <t>不含统计节点所在月，近3月还款本金汇总</t>
  </si>
  <si>
    <t>还款本金，近6月</t>
  </si>
  <si>
    <t>不含统计节点所在月，近6月还款本金汇总</t>
  </si>
  <si>
    <t>还款本金</t>
  </si>
  <si>
    <t>还款本金汇总</t>
  </si>
  <si>
    <t>还款订单数，近1月</t>
  </si>
  <si>
    <t>不含统计节点所在月，近1月还款订单数</t>
  </si>
  <si>
    <t>还款订单数，近3月</t>
  </si>
  <si>
    <t>不含统计节点所在月，近3月还款订单数</t>
  </si>
  <si>
    <t>还款订单数，近6月</t>
  </si>
  <si>
    <t>不含统计节点所在月，近6月还款订单数</t>
  </si>
  <si>
    <t>还款订单数</t>
  </si>
  <si>
    <t>近30日贷款提前还款订单数比率</t>
  </si>
  <si>
    <t>还款日早于应还日，筛选应还日在X日内的订单，统计订单数比率</t>
  </si>
  <si>
    <t>近60日贷款提前还款订单数比率</t>
  </si>
  <si>
    <t>近90日贷款提前还款订单数比率</t>
  </si>
  <si>
    <t>近120日贷款提前还款订单数比率</t>
  </si>
  <si>
    <t>近180日贷款提前还款订单数比率</t>
  </si>
  <si>
    <t>首次还款时间</t>
  </si>
  <si>
    <t>第二次还款时间</t>
  </si>
  <si>
    <t>第三次还款时间</t>
  </si>
  <si>
    <t>最近还款时间</t>
  </si>
  <si>
    <t>近30日贷款正常还款订单数比率</t>
  </si>
  <si>
    <t>还款日早于或等于应还日，筛选应还日在X日内的订单，统计订单数比率</t>
  </si>
  <si>
    <t>近60日贷款正常还款订单数比率</t>
  </si>
  <si>
    <t>近90日贷款正常还款订单数比率</t>
  </si>
  <si>
    <t>近120日贷款正常还款订单数比率</t>
  </si>
  <si>
    <t>近180日贷款正常还款订单数比率</t>
  </si>
  <si>
    <t>近6月有还款月份数</t>
  </si>
  <si>
    <t>逾期</t>
  </si>
  <si>
    <t>首次逾期时间</t>
  </si>
  <si>
    <t>第二次逾期时间</t>
  </si>
  <si>
    <t>最近逾期时间</t>
  </si>
  <si>
    <t>首次还款逾期天数</t>
  </si>
  <si>
    <t>首次还款订单，逾期的天数</t>
  </si>
  <si>
    <t>历史最大连续逾期天数</t>
  </si>
  <si>
    <t>历史最大连续逾期天数，500元以上</t>
  </si>
  <si>
    <t>统计单日本金500元以上的连续逾期</t>
  </si>
  <si>
    <t>近360天最大连续逾期天数</t>
  </si>
  <si>
    <t>近360天最大连续逾期天数，500元以上</t>
  </si>
  <si>
    <t>当前连续逾期天数（本金500以上）</t>
  </si>
  <si>
    <t>当前逾期本金</t>
  </si>
  <si>
    <t>当前订单最大逾期天数</t>
  </si>
  <si>
    <t>近30天处于逾期状态的天数</t>
  </si>
  <si>
    <t>计算每天的逾期状态，统计逾期的天数</t>
  </si>
  <si>
    <t>近90天处于逾期状态的天数</t>
  </si>
  <si>
    <t>近180天处于逾期状态的天数</t>
  </si>
  <si>
    <t>近360天处于逾期状态的天数</t>
  </si>
  <si>
    <t>近30天单笔订单最大逾期天数</t>
  </si>
  <si>
    <t>按天统计最大单笔逾期未清偿订单的逾期天数，取时间区间内最大值</t>
  </si>
  <si>
    <t>近90天单笔订单最大逾期天数</t>
  </si>
  <si>
    <t>近180天单笔订单最大逾期天数</t>
  </si>
  <si>
    <t>近360天单笔订单最大逾期天数</t>
  </si>
  <si>
    <t>近90天处于逾期状态的订单数</t>
  </si>
  <si>
    <t>计算每天的逾期状态，统计逾期的单数</t>
  </si>
  <si>
    <t>近6月逾期订单金额</t>
  </si>
  <si>
    <t>不含统计时点月，近6月下单，产生逾期的订单金额</t>
  </si>
  <si>
    <t>单笔订单最大逾期天数</t>
  </si>
  <si>
    <t>ERP</t>
  </si>
  <si>
    <t>checkin_amt_avg_monthly_3mth</t>
  </si>
  <si>
    <t>近三月月均入库单金额</t>
  </si>
  <si>
    <t>20190906添加——申请评分卡</t>
  </si>
  <si>
    <t>checkout_amt_rt_3mth</t>
  </si>
  <si>
    <t>近三月出库/入库 金额%</t>
  </si>
  <si>
    <t>settled_work_sheet_cnt_3mth</t>
  </si>
  <si>
    <t>近三月月均结算工单数</t>
  </si>
  <si>
    <t>service_work_sheet_cnt_rt_3mth</t>
  </si>
  <si>
    <t>近三月综合服务单or工时快速单 数量%</t>
  </si>
  <si>
    <t>ap_ar_rt_3mth</t>
  </si>
  <si>
    <t>近三月月均应付/应收</t>
  </si>
  <si>
    <t>交叉检验</t>
  </si>
  <si>
    <t>电话号码</t>
  </si>
  <si>
    <t>apply_cnt_as_applicantno</t>
  </si>
  <si>
    <t>作为申请人手机申请次数</t>
  </si>
  <si>
    <t>20190924添加——交叉检验</t>
  </si>
  <si>
    <t>apply_cnt_as_contactno</t>
  </si>
  <si>
    <t>作为联系人手机申请次数</t>
  </si>
  <si>
    <t>apply_cnt_as_houseno</t>
  </si>
  <si>
    <t>作为住宅电话申请次数</t>
  </si>
  <si>
    <t>apply_cnt_as_companyno</t>
  </si>
  <si>
    <t>作为公司电话申请次数</t>
  </si>
  <si>
    <t>credited_cnt_as_applicant</t>
  </si>
  <si>
    <t>作为申请人手机持有产品数</t>
  </si>
  <si>
    <t>credited_cnt_as_contact</t>
  </si>
  <si>
    <t>作为联系人手机持有产品数</t>
  </si>
  <si>
    <t>credited_cnt_as_houseno</t>
  </si>
  <si>
    <t>作为住宅电话持有产品数</t>
  </si>
  <si>
    <t>credited_cnt_as_companyno</t>
  </si>
  <si>
    <t>作为公司电话持有产品数</t>
  </si>
  <si>
    <t>apply_time_lst</t>
  </si>
  <si>
    <t>最近申请时间</t>
  </si>
  <si>
    <t>证件号</t>
  </si>
  <si>
    <t>apply_cnt</t>
  </si>
  <si>
    <t>申请次数</t>
  </si>
  <si>
    <t>credited_cnt</t>
  </si>
  <si>
    <t>持有产品数</t>
  </si>
  <si>
    <t>credited_decreased_cnt</t>
  </si>
  <si>
    <t>降额次数</t>
  </si>
  <si>
    <t>银行卡号</t>
  </si>
  <si>
    <t>商户名称</t>
  </si>
  <si>
    <t>商户地址</t>
  </si>
  <si>
    <t>A卡</t>
  </si>
  <si>
    <t>客户经理</t>
  </si>
  <si>
    <t>client_repay_amt_rt_6mth</t>
  </si>
  <si>
    <t>客户近6月到期赊销金额回款率</t>
  </si>
  <si>
    <t>float</t>
  </si>
  <si>
    <t>取客户经理对应的所有客户，近6月（不含当月）到期赊销订单，客户实际还款金额/客户应还款金额</t>
  </si>
  <si>
    <t>20190927添加——A卡</t>
  </si>
  <si>
    <t>是否核验</t>
    <phoneticPr fontId="3" type="noConversion"/>
  </si>
  <si>
    <t>核验结果</t>
    <phoneticPr fontId="3" type="noConversion"/>
  </si>
  <si>
    <t>指标分类</t>
    <phoneticPr fontId="3" type="noConversion"/>
  </si>
  <si>
    <t>是否校验</t>
    <phoneticPr fontId="3" type="noConversion"/>
  </si>
  <si>
    <t>指标名</t>
    <phoneticPr fontId="3" type="noConversion"/>
  </si>
  <si>
    <t>校验结果</t>
    <phoneticPr fontId="3" type="noConversion"/>
  </si>
  <si>
    <t>校验结论</t>
    <phoneticPr fontId="3" type="noConversion"/>
  </si>
  <si>
    <t>差异较大</t>
    <phoneticPr fontId="3" type="noConversion"/>
  </si>
  <si>
    <t>指标中文名</t>
    <phoneticPr fontId="3" type="noConversion"/>
  </si>
  <si>
    <t>正常</t>
    <phoneticPr fontId="3" type="noConversion"/>
  </si>
  <si>
    <t>正常</t>
    <phoneticPr fontId="3" type="noConversion"/>
  </si>
  <si>
    <t>是否校验</t>
    <phoneticPr fontId="3" type="noConversion"/>
  </si>
  <si>
    <t>校验结论</t>
    <phoneticPr fontId="3" type="noConversion"/>
  </si>
  <si>
    <t>中位数偏差</t>
    <phoneticPr fontId="3" type="noConversion"/>
  </si>
  <si>
    <t>正常</t>
    <phoneticPr fontId="3" type="noConversion"/>
  </si>
  <si>
    <t>正常</t>
    <phoneticPr fontId="3" type="noConversion"/>
  </si>
  <si>
    <t>正常</t>
    <phoneticPr fontId="3" type="noConversion"/>
  </si>
  <si>
    <t xml:space="preserve">偏差较大 </t>
    <phoneticPr fontId="3" type="noConversion"/>
  </si>
  <si>
    <t>正常</t>
    <phoneticPr fontId="3" type="noConversion"/>
  </si>
  <si>
    <t>正常</t>
    <phoneticPr fontId="3" type="noConversion"/>
  </si>
  <si>
    <t>正常</t>
    <phoneticPr fontId="3" type="noConversion"/>
  </si>
  <si>
    <t xml:space="preserve">偏差较大 </t>
    <phoneticPr fontId="3" type="noConversion"/>
  </si>
  <si>
    <t xml:space="preserve">偏差较大 </t>
    <phoneticPr fontId="3" type="noConversion"/>
  </si>
  <si>
    <t>正常</t>
    <phoneticPr fontId="3" type="noConversion"/>
  </si>
  <si>
    <t>正常</t>
    <phoneticPr fontId="3" type="noConversion"/>
  </si>
  <si>
    <t>正常</t>
    <phoneticPr fontId="3" type="noConversion"/>
  </si>
  <si>
    <t>偏差较大</t>
    <phoneticPr fontId="3" type="noConversion"/>
  </si>
  <si>
    <t>正常</t>
    <phoneticPr fontId="3" type="noConversion"/>
  </si>
  <si>
    <t>偏差较大</t>
    <phoneticPr fontId="3" type="noConversion"/>
  </si>
  <si>
    <t>偏差较大</t>
    <phoneticPr fontId="3" type="noConversion"/>
  </si>
  <si>
    <t>lst_inq_date</t>
    <phoneticPr fontId="3" type="noConversion"/>
  </si>
  <si>
    <t>no_inq_mths_1m</t>
    <phoneticPr fontId="3" type="noConversion"/>
  </si>
  <si>
    <t>tot_inq_cnt_1m</t>
    <phoneticPr fontId="3" type="noConversion"/>
  </si>
  <si>
    <t>mavg_inq_cnt_3m</t>
    <phoneticPr fontId="3" type="noConversion"/>
  </si>
  <si>
    <t>tot_model_cnt_1m</t>
    <phoneticPr fontId="3" type="noConversion"/>
  </si>
  <si>
    <t>mavg_model_cnt_3m</t>
    <phoneticPr fontId="3" type="noConversion"/>
  </si>
  <si>
    <t>tot_vin_cnt_1m</t>
    <phoneticPr fontId="3" type="noConversion"/>
  </si>
  <si>
    <t>tot_vin_cnt_12m</t>
    <phoneticPr fontId="3" type="noConversion"/>
  </si>
  <si>
    <t>tot_vin_cnt_24m</t>
    <phoneticPr fontId="3" type="noConversion"/>
  </si>
  <si>
    <t>tot_vin_cnt_hsty</t>
    <phoneticPr fontId="3" type="noConversion"/>
  </si>
  <si>
    <t>std_inq_cnt_3m</t>
    <phoneticPr fontId="3" type="noConversion"/>
  </si>
  <si>
    <t>正常</t>
    <phoneticPr fontId="3" type="noConversion"/>
  </si>
  <si>
    <t>rt_loan_order_repayment_cnt_60d</t>
    <phoneticPr fontId="3" type="noConversion"/>
  </si>
  <si>
    <t>repaid_capital_amt_1mth</t>
    <phoneticPr fontId="3" type="noConversion"/>
  </si>
  <si>
    <t>repaid_capital_amt_3mth</t>
    <phoneticPr fontId="3" type="noConversion"/>
  </si>
  <si>
    <t>repaid_order_cnt_1mth</t>
    <phoneticPr fontId="3" type="noConversion"/>
  </si>
  <si>
    <t>rt_loan_order_early_repayment_cnt_30d</t>
    <phoneticPr fontId="3" type="noConversion"/>
  </si>
  <si>
    <t>repay_date_fst</t>
    <phoneticPr fontId="3" type="noConversion"/>
  </si>
  <si>
    <t>repay_date_lst</t>
    <phoneticPr fontId="3" type="noConversion"/>
  </si>
  <si>
    <t>rt_loan_order_normal_repayment_cnt_30d</t>
    <phoneticPr fontId="3" type="noConversion"/>
  </si>
  <si>
    <t>num_repay_mths_6mth</t>
    <phoneticPr fontId="3" type="noConversion"/>
  </si>
  <si>
    <t>NaN</t>
    <phoneticPr fontId="3" type="noConversion"/>
  </si>
  <si>
    <t>偏差较大</t>
    <phoneticPr fontId="3" type="noConversion"/>
  </si>
  <si>
    <t>正常</t>
    <phoneticPr fontId="3" type="noConversion"/>
  </si>
  <si>
    <t>偏差较大</t>
    <phoneticPr fontId="3" type="noConversion"/>
  </si>
  <si>
    <t>rt_loan_order_repayment_cnt_30d</t>
    <phoneticPr fontId="3" type="noConversion"/>
  </si>
  <si>
    <t>偏差较大</t>
    <phoneticPr fontId="3" type="noConversion"/>
  </si>
  <si>
    <t>正常</t>
    <phoneticPr fontId="3" type="noConversion"/>
  </si>
  <si>
    <t>偏差较大</t>
    <phoneticPr fontId="3" type="noConversion"/>
  </si>
  <si>
    <t>正常</t>
    <phoneticPr fontId="3" type="noConversion"/>
  </si>
  <si>
    <t>NaN</t>
    <phoneticPr fontId="3" type="noConversion"/>
  </si>
  <si>
    <t>正常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</si>
</sst>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sz val="11"/>
      <color theme="1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15">
    <xf numFmtId="0" fontId="0" fillId="0" borderId="0" xfId="0"/>
    <xf numFmtId="0" fontId="2" fillId="0" borderId="1" xfId="0" applyFont="1" applyBorder="1" applyAlignment="1">
      <alignment horizontal="center" vertical="top"/>
    </xf>
    <xf numFmtId="0" fontId="4" fillId="2" borderId="2" xfId="1" applyFont="1" applyFill="1" applyBorder="1" applyAlignment="1">
      <alignment horizontal="center" vertical="center"/>
    </xf>
    <xf numFmtId="0" fontId="4" fillId="2" borderId="3" xfId="1" applyFont="1" applyFill="1" applyBorder="1" applyAlignment="1">
      <alignment horizontal="center" vertical="center"/>
    </xf>
    <xf numFmtId="0" fontId="4" fillId="2" borderId="4" xfId="1" applyFont="1" applyFill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0" fontId="5" fillId="0" borderId="1" xfId="1" applyFont="1" applyBorder="1">
      <alignment vertical="center"/>
    </xf>
    <xf numFmtId="0" fontId="5" fillId="0" borderId="1" xfId="1" applyFont="1" applyBorder="1" applyAlignment="1">
      <alignment horizontal="left"/>
    </xf>
    <xf numFmtId="0" fontId="5" fillId="0" borderId="5" xfId="1" applyFont="1" applyBorder="1" applyAlignment="1">
      <alignment horizontal="center" vertical="center"/>
    </xf>
    <xf numFmtId="0" fontId="5" fillId="0" borderId="5" xfId="1" applyFont="1" applyBorder="1">
      <alignment vertical="center"/>
    </xf>
    <xf numFmtId="0" fontId="0" fillId="0" borderId="0" xfId="0" applyFill="1"/>
    <xf numFmtId="0" fontId="4" fillId="2" borderId="0" xfId="1" applyFont="1" applyFill="1" applyBorder="1" applyAlignment="1">
      <alignment horizontal="center" vertical="center"/>
    </xf>
    <xf numFmtId="0" fontId="5" fillId="3" borderId="1" xfId="1" applyFont="1" applyFill="1" applyBorder="1">
      <alignment vertical="center"/>
    </xf>
    <xf numFmtId="0" fontId="5" fillId="4" borderId="1" xfId="1" applyFont="1" applyFill="1" applyBorder="1">
      <alignment vertical="center"/>
    </xf>
    <xf numFmtId="0" fontId="0" fillId="0" borderId="0" xfId="0" applyAlignment="1">
      <alignment horizontal="right"/>
    </xf>
  </cellXfs>
  <cellStyles count="2">
    <cellStyle name="常规" xfId="0" builtinId="0"/>
    <cellStyle name="常规 4" xfId="1"/>
  </cellStyles>
  <dxfs count="2">
    <dxf>
      <fill>
        <patternFill patternType="none">
          <fgColor indexed="64"/>
          <bgColor indexed="65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I342"/>
  <sheetViews>
    <sheetView zoomScale="85" zoomScaleNormal="85" workbookViewId="0">
      <selection activeCell="B359" sqref="B359"/>
    </sheetView>
  </sheetViews>
  <sheetFormatPr defaultRowHeight="13.5" x14ac:dyDescent="0.15"/>
  <cols>
    <col min="2" max="2" width="18.375" bestFit="1" customWidth="1"/>
    <col min="3" max="3" width="43.875" bestFit="1" customWidth="1"/>
    <col min="4" max="4" width="25" customWidth="1"/>
    <col min="5" max="5" width="33.375" customWidth="1"/>
    <col min="6" max="6" width="17.625" customWidth="1"/>
    <col min="7" max="7" width="18.75" customWidth="1"/>
    <col min="11" max="11" width="9" style="10"/>
    <col min="13" max="13" width="15.375" customWidth="1"/>
    <col min="14" max="14" width="16.75" customWidth="1"/>
  </cols>
  <sheetData>
    <row r="1" spans="1:35" x14ac:dyDescent="0.15">
      <c r="B1" s="1" t="s">
        <v>0</v>
      </c>
      <c r="C1" s="1" t="s">
        <v>1</v>
      </c>
      <c r="D1" s="1" t="s">
        <v>656</v>
      </c>
      <c r="E1" s="1" t="s">
        <v>657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1332</v>
      </c>
      <c r="N1" s="1" t="s">
        <v>1333</v>
      </c>
      <c r="O1" s="1" t="s">
        <v>9</v>
      </c>
      <c r="P1" s="1" t="s">
        <v>10</v>
      </c>
      <c r="Q1" s="1" t="s">
        <v>11</v>
      </c>
      <c r="R1" s="1" t="s">
        <v>12</v>
      </c>
      <c r="S1" s="1" t="s">
        <v>13</v>
      </c>
      <c r="T1" s="1" t="s">
        <v>14</v>
      </c>
      <c r="U1" s="1" t="s">
        <v>15</v>
      </c>
      <c r="V1" s="1" t="s">
        <v>16</v>
      </c>
      <c r="W1" s="1" t="s">
        <v>17</v>
      </c>
      <c r="X1" s="1" t="s">
        <v>18</v>
      </c>
      <c r="Y1" s="1" t="s">
        <v>19</v>
      </c>
      <c r="Z1" s="1" t="s">
        <v>20</v>
      </c>
      <c r="AA1" s="1" t="s">
        <v>21</v>
      </c>
      <c r="AB1" s="1" t="s">
        <v>22</v>
      </c>
      <c r="AC1" s="1" t="s">
        <v>23</v>
      </c>
      <c r="AD1" s="1" t="s">
        <v>24</v>
      </c>
      <c r="AE1" s="1" t="s">
        <v>25</v>
      </c>
      <c r="AF1" s="1" t="s">
        <v>26</v>
      </c>
      <c r="AG1" s="1" t="s">
        <v>27</v>
      </c>
      <c r="AH1" s="1" t="s">
        <v>28</v>
      </c>
      <c r="AI1" s="1" t="s">
        <v>29</v>
      </c>
    </row>
    <row r="2" spans="1:35" hidden="1" x14ac:dyDescent="0.15">
      <c r="A2" s="1">
        <v>0</v>
      </c>
      <c r="B2" t="s">
        <v>30</v>
      </c>
      <c r="C2" t="s">
        <v>36</v>
      </c>
      <c r="D2" t="str">
        <f>IFERROR(VLOOKUP(C2,Sheet2!A:D,2,FALSE),"")</f>
        <v/>
      </c>
      <c r="E2" t="str">
        <f>IFERROR(VLOOKUP(C2,Sheet2!A:D,3,FALSE),"")</f>
        <v/>
      </c>
      <c r="F2" t="s">
        <v>367</v>
      </c>
      <c r="G2" t="s">
        <v>370</v>
      </c>
      <c r="H2">
        <v>1</v>
      </c>
      <c r="I2">
        <v>75935</v>
      </c>
      <c r="J2">
        <v>1</v>
      </c>
      <c r="K2">
        <v>75935</v>
      </c>
      <c r="L2" t="s">
        <v>371</v>
      </c>
      <c r="O2" t="s">
        <v>372</v>
      </c>
      <c r="P2" t="s">
        <v>406</v>
      </c>
      <c r="Q2" t="s">
        <v>435</v>
      </c>
      <c r="R2" t="s">
        <v>458</v>
      </c>
      <c r="S2" t="s">
        <v>480</v>
      </c>
      <c r="T2" t="s">
        <v>499</v>
      </c>
      <c r="U2" t="s">
        <v>519</v>
      </c>
      <c r="V2" t="s">
        <v>538</v>
      </c>
      <c r="W2" t="s">
        <v>554</v>
      </c>
      <c r="X2" t="s">
        <v>570</v>
      </c>
      <c r="Y2" t="s">
        <v>586</v>
      </c>
      <c r="Z2" t="s">
        <v>600</v>
      </c>
      <c r="AA2" t="s">
        <v>607</v>
      </c>
      <c r="AB2" t="s">
        <v>613</v>
      </c>
      <c r="AC2" t="s">
        <v>618</v>
      </c>
      <c r="AD2" t="s">
        <v>622</v>
      </c>
      <c r="AE2" t="s">
        <v>626</v>
      </c>
      <c r="AF2" t="s">
        <v>633</v>
      </c>
      <c r="AG2" t="s">
        <v>638</v>
      </c>
      <c r="AH2" t="s">
        <v>640</v>
      </c>
      <c r="AI2" t="s">
        <v>646</v>
      </c>
    </row>
    <row r="3" spans="1:35" hidden="1" x14ac:dyDescent="0.15">
      <c r="A3" s="1">
        <v>1</v>
      </c>
      <c r="B3" t="s">
        <v>30</v>
      </c>
      <c r="C3" t="s">
        <v>37</v>
      </c>
      <c r="D3" t="str">
        <f>IFERROR(VLOOKUP(C3,Sheet2!A:D,2,FALSE),"")</f>
        <v>逾期</v>
      </c>
      <c r="E3" t="str">
        <f>IFERROR(VLOOKUP(C3,Sheet2!A:D,4,FALSE),"")</f>
        <v>首次逾期时间</v>
      </c>
      <c r="F3" t="s">
        <v>367</v>
      </c>
      <c r="G3" t="s">
        <v>370</v>
      </c>
      <c r="H3">
        <v>9.1380786198722586E-2</v>
      </c>
      <c r="I3">
        <v>6939</v>
      </c>
      <c r="J3">
        <v>9.5213011127938361E-3</v>
      </c>
      <c r="K3">
        <v>723</v>
      </c>
      <c r="O3" t="s">
        <v>373</v>
      </c>
      <c r="P3" t="s">
        <v>407</v>
      </c>
      <c r="Q3" t="s">
        <v>436</v>
      </c>
      <c r="R3" t="s">
        <v>459</v>
      </c>
      <c r="S3" t="s">
        <v>481</v>
      </c>
      <c r="T3" t="s">
        <v>500</v>
      </c>
      <c r="U3" t="s">
        <v>520</v>
      </c>
      <c r="V3" t="s">
        <v>539</v>
      </c>
      <c r="W3" t="s">
        <v>555</v>
      </c>
      <c r="X3" t="s">
        <v>571</v>
      </c>
      <c r="Y3" t="s">
        <v>587</v>
      </c>
    </row>
    <row r="4" spans="1:35" hidden="1" x14ac:dyDescent="0.15">
      <c r="A4" s="1">
        <v>2</v>
      </c>
      <c r="B4" t="s">
        <v>30</v>
      </c>
      <c r="C4" t="s">
        <v>38</v>
      </c>
      <c r="D4" t="str">
        <f>IFERROR(VLOOKUP(C4,Sheet2!A:D,2,FALSE),"")</f>
        <v>逾期</v>
      </c>
      <c r="E4" t="str">
        <f>IFERROR(VLOOKUP(C4,Sheet2!A:D,4,FALSE),"")</f>
        <v>第二次逾期时间</v>
      </c>
      <c r="F4" t="s">
        <v>367</v>
      </c>
      <c r="G4" t="s">
        <v>370</v>
      </c>
      <c r="H4">
        <v>7.3246855863567523E-2</v>
      </c>
      <c r="I4">
        <v>5562</v>
      </c>
      <c r="J4">
        <v>8.5994600645288733E-3</v>
      </c>
      <c r="K4">
        <v>653</v>
      </c>
      <c r="O4" t="s">
        <v>374</v>
      </c>
      <c r="P4" t="s">
        <v>408</v>
      </c>
      <c r="Q4" t="s">
        <v>437</v>
      </c>
      <c r="R4" t="s">
        <v>460</v>
      </c>
      <c r="S4" t="s">
        <v>482</v>
      </c>
      <c r="T4" t="s">
        <v>501</v>
      </c>
      <c r="U4" t="s">
        <v>521</v>
      </c>
      <c r="V4" t="s">
        <v>540</v>
      </c>
      <c r="W4" t="s">
        <v>556</v>
      </c>
      <c r="X4" t="s">
        <v>572</v>
      </c>
      <c r="Y4" t="s">
        <v>588</v>
      </c>
    </row>
    <row r="5" spans="1:35" hidden="1" x14ac:dyDescent="0.15">
      <c r="A5" s="1">
        <v>3</v>
      </c>
      <c r="B5" t="s">
        <v>30</v>
      </c>
      <c r="C5" t="s">
        <v>39</v>
      </c>
      <c r="D5" t="str">
        <f>IFERROR(VLOOKUP(C5,Sheet2!A:D,2,FALSE),"")</f>
        <v>逾期</v>
      </c>
      <c r="E5" t="str">
        <f>IFERROR(VLOOKUP(C5,Sheet2!A:D,4,FALSE),"")</f>
        <v>最近逾期时间</v>
      </c>
      <c r="F5" t="s">
        <v>367</v>
      </c>
      <c r="G5" t="s">
        <v>370</v>
      </c>
      <c r="H5">
        <v>9.1380786198722586E-2</v>
      </c>
      <c r="I5">
        <v>6939</v>
      </c>
      <c r="J5">
        <v>5.1886481859485089E-3</v>
      </c>
      <c r="K5">
        <v>394</v>
      </c>
      <c r="O5" t="s">
        <v>375</v>
      </c>
      <c r="P5" t="s">
        <v>409</v>
      </c>
      <c r="Q5" t="s">
        <v>438</v>
      </c>
      <c r="R5" t="s">
        <v>461</v>
      </c>
      <c r="S5" t="s">
        <v>483</v>
      </c>
      <c r="T5" t="s">
        <v>502</v>
      </c>
      <c r="U5" t="s">
        <v>522</v>
      </c>
      <c r="V5" t="s">
        <v>541</v>
      </c>
      <c r="W5" t="s">
        <v>557</v>
      </c>
      <c r="X5" t="s">
        <v>573</v>
      </c>
      <c r="Y5" t="s">
        <v>589</v>
      </c>
    </row>
    <row r="6" spans="1:35" hidden="1" x14ac:dyDescent="0.15">
      <c r="A6" s="1">
        <v>4</v>
      </c>
      <c r="B6" t="s">
        <v>30</v>
      </c>
      <c r="C6" t="s">
        <v>40</v>
      </c>
      <c r="D6" t="str">
        <f>IFERROR(VLOOKUP(C6,Sheet2!A:D,2,FALSE),"")</f>
        <v>逾期</v>
      </c>
      <c r="E6" t="str">
        <f>IFERROR(VLOOKUP(C6,Sheet2!A:D,4,FALSE),"")</f>
        <v>首次还款逾期天数</v>
      </c>
      <c r="F6" t="s">
        <v>368</v>
      </c>
      <c r="G6" t="s">
        <v>370</v>
      </c>
      <c r="H6">
        <v>1</v>
      </c>
      <c r="I6">
        <v>75935</v>
      </c>
      <c r="J6">
        <v>1.1852242049120961E-3</v>
      </c>
      <c r="K6">
        <v>90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467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hidden="1" x14ac:dyDescent="0.15">
      <c r="A7" s="1">
        <v>5</v>
      </c>
      <c r="B7" t="s">
        <v>30</v>
      </c>
      <c r="C7" t="s">
        <v>41</v>
      </c>
      <c r="D7" t="str">
        <f>IFERROR(VLOOKUP(C7,Sheet2!A:D,2,FALSE),"")</f>
        <v>逾期</v>
      </c>
      <c r="E7" t="str">
        <f>IFERROR(VLOOKUP(C7,Sheet2!A:D,4,FALSE),"")</f>
        <v>历史最大连续逾期天数</v>
      </c>
      <c r="F7" t="s">
        <v>368</v>
      </c>
      <c r="G7" t="s">
        <v>370</v>
      </c>
      <c r="H7">
        <v>1</v>
      </c>
      <c r="I7">
        <v>75935</v>
      </c>
      <c r="J7">
        <v>7.6381115427668397E-3</v>
      </c>
      <c r="K7">
        <v>580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919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hidden="1" x14ac:dyDescent="0.15">
      <c r="A8" s="1">
        <v>6</v>
      </c>
      <c r="B8" t="s">
        <v>30</v>
      </c>
      <c r="C8" t="s">
        <v>42</v>
      </c>
      <c r="D8" t="str">
        <f>IFERROR(VLOOKUP(C8,Sheet2!A:D,2,FALSE),"")</f>
        <v>逾期</v>
      </c>
      <c r="E8" t="str">
        <f>IFERROR(VLOOKUP(C8,Sheet2!A:D,4,FALSE),"")</f>
        <v>历史最大连续逾期天数，500元以上</v>
      </c>
      <c r="F8" t="s">
        <v>368</v>
      </c>
      <c r="G8" t="s">
        <v>370</v>
      </c>
      <c r="H8">
        <v>1</v>
      </c>
      <c r="I8">
        <v>75935</v>
      </c>
      <c r="J8">
        <v>6.4002107065253173E-3</v>
      </c>
      <c r="K8">
        <v>486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892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hidden="1" x14ac:dyDescent="0.15">
      <c r="A9" s="1">
        <v>7</v>
      </c>
      <c r="B9" t="s">
        <v>30</v>
      </c>
      <c r="C9" t="s">
        <v>43</v>
      </c>
      <c r="D9" t="str">
        <f>IFERROR(VLOOKUP(C9,Sheet2!A:D,2,FALSE),"")</f>
        <v>逾期</v>
      </c>
      <c r="E9" t="str">
        <f>IFERROR(VLOOKUP(C9,Sheet2!A:D,4,FALSE),"")</f>
        <v>近360天最大连续逾期天数</v>
      </c>
      <c r="F9" t="s">
        <v>368</v>
      </c>
      <c r="G9" t="s">
        <v>370</v>
      </c>
      <c r="H9">
        <v>1</v>
      </c>
      <c r="I9">
        <v>75935</v>
      </c>
      <c r="J9">
        <v>2.6338315664713242E-5</v>
      </c>
      <c r="K9">
        <v>2</v>
      </c>
      <c r="O9" t="s">
        <v>376</v>
      </c>
      <c r="P9" t="s">
        <v>410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hidden="1" x14ac:dyDescent="0.15">
      <c r="A10" s="1">
        <v>8</v>
      </c>
      <c r="B10" t="s">
        <v>30</v>
      </c>
      <c r="C10" t="s">
        <v>44</v>
      </c>
      <c r="D10" t="str">
        <f>IFERROR(VLOOKUP(C10,Sheet2!A:D,2,FALSE),"")</f>
        <v>逾期</v>
      </c>
      <c r="E10" t="str">
        <f>IFERROR(VLOOKUP(C10,Sheet2!A:D,4,FALSE),"")</f>
        <v>近360天最大连续逾期天数，500元以上</v>
      </c>
      <c r="F10" t="s">
        <v>368</v>
      </c>
      <c r="G10" t="s">
        <v>370</v>
      </c>
      <c r="H10">
        <v>1</v>
      </c>
      <c r="I10">
        <v>75935</v>
      </c>
      <c r="J10">
        <v>1.3169157832356621E-5</v>
      </c>
      <c r="K10">
        <v>1</v>
      </c>
      <c r="O10" t="s">
        <v>377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hidden="1" x14ac:dyDescent="0.15">
      <c r="A11" s="1">
        <v>9</v>
      </c>
      <c r="B11" t="s">
        <v>30</v>
      </c>
      <c r="C11" t="s">
        <v>45</v>
      </c>
      <c r="D11" t="str">
        <f>IFERROR(VLOOKUP(C11,Sheet2!A:D,2,FALSE),"")</f>
        <v>逾期</v>
      </c>
      <c r="E11" t="str">
        <f>IFERROR(VLOOKUP(C11,Sheet2!A:D,4,FALSE),"")</f>
        <v>当前连续逾期天数（本金500以上）</v>
      </c>
      <c r="F11" t="s">
        <v>368</v>
      </c>
      <c r="G11" t="s">
        <v>370</v>
      </c>
      <c r="H11">
        <v>1</v>
      </c>
      <c r="I11">
        <v>75935</v>
      </c>
      <c r="J11">
        <v>6.9796536511490086E-3</v>
      </c>
      <c r="K11">
        <v>530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32</v>
      </c>
      <c r="Y11">
        <v>906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32</v>
      </c>
      <c r="AH11">
        <v>0</v>
      </c>
      <c r="AI11">
        <v>0</v>
      </c>
    </row>
    <row r="12" spans="1:35" hidden="1" x14ac:dyDescent="0.15">
      <c r="A12" s="1">
        <v>10</v>
      </c>
      <c r="B12" t="s">
        <v>30</v>
      </c>
      <c r="C12" t="s">
        <v>46</v>
      </c>
      <c r="D12" t="str">
        <f>IFERROR(VLOOKUP(C12,Sheet2!A:D,2,FALSE),"")</f>
        <v>逾期</v>
      </c>
      <c r="E12" t="str">
        <f>IFERROR(VLOOKUP(C12,Sheet2!A:D,4,FALSE),"")</f>
        <v>当前逾期本金</v>
      </c>
      <c r="F12" t="s">
        <v>369</v>
      </c>
      <c r="G12" t="s">
        <v>370</v>
      </c>
      <c r="H12">
        <v>1</v>
      </c>
      <c r="I12">
        <v>75935</v>
      </c>
      <c r="J12">
        <v>7.1192467241719889E-2</v>
      </c>
      <c r="K12">
        <v>5406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19562201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</row>
    <row r="13" spans="1:35" hidden="1" x14ac:dyDescent="0.15">
      <c r="A13" s="1">
        <v>11</v>
      </c>
      <c r="B13" t="s">
        <v>30</v>
      </c>
      <c r="C13" t="s">
        <v>47</v>
      </c>
      <c r="D13" t="str">
        <f>IFERROR(VLOOKUP(C13,Sheet2!A:D,2,FALSE),"")</f>
        <v>逾期</v>
      </c>
      <c r="E13" t="str">
        <f>IFERROR(VLOOKUP(C13,Sheet2!A:D,4,FALSE),"")</f>
        <v>当前订单最大逾期天数</v>
      </c>
      <c r="F13" t="s">
        <v>368</v>
      </c>
      <c r="G13" t="s">
        <v>370</v>
      </c>
      <c r="H13">
        <v>1</v>
      </c>
      <c r="I13">
        <v>75935</v>
      </c>
      <c r="J13">
        <v>7.4932508066109169E-3</v>
      </c>
      <c r="K13">
        <v>569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919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</row>
    <row r="14" spans="1:35" hidden="1" x14ac:dyDescent="0.15">
      <c r="A14" s="1">
        <v>12</v>
      </c>
      <c r="B14" t="s">
        <v>30</v>
      </c>
      <c r="C14" t="s">
        <v>48</v>
      </c>
      <c r="D14" t="str">
        <f>IFERROR(VLOOKUP(C14,Sheet2!A:D,2,FALSE),"")</f>
        <v>逾期</v>
      </c>
      <c r="E14" t="str">
        <f>IFERROR(VLOOKUP(C14,Sheet2!A:D,4,FALSE),"")</f>
        <v>近30天处于逾期状态的天数</v>
      </c>
      <c r="F14" t="s">
        <v>368</v>
      </c>
      <c r="G14" t="s">
        <v>370</v>
      </c>
      <c r="H14">
        <v>1</v>
      </c>
      <c r="I14">
        <v>75935</v>
      </c>
      <c r="J14">
        <v>7.1113452294725753E-3</v>
      </c>
      <c r="K14">
        <v>540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888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</row>
    <row r="15" spans="1:35" hidden="1" x14ac:dyDescent="0.15">
      <c r="A15" s="1">
        <v>13</v>
      </c>
      <c r="B15" t="s">
        <v>30</v>
      </c>
      <c r="C15" t="s">
        <v>49</v>
      </c>
      <c r="D15" t="str">
        <f>IFERROR(VLOOKUP(C15,Sheet2!A:D,2,FALSE),"")</f>
        <v>逾期</v>
      </c>
      <c r="E15" t="str">
        <f>IFERROR(VLOOKUP(C15,Sheet2!A:D,4,FALSE),"")</f>
        <v>近90天处于逾期状态的天数</v>
      </c>
      <c r="F15" t="s">
        <v>368</v>
      </c>
      <c r="G15" t="s">
        <v>370</v>
      </c>
      <c r="H15">
        <v>1</v>
      </c>
      <c r="I15">
        <v>75935</v>
      </c>
      <c r="J15">
        <v>6.4133798643576743E-3</v>
      </c>
      <c r="K15">
        <v>487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828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</row>
    <row r="16" spans="1:35" hidden="1" x14ac:dyDescent="0.15">
      <c r="A16" s="1">
        <v>14</v>
      </c>
      <c r="B16" t="s">
        <v>30</v>
      </c>
      <c r="C16" t="s">
        <v>50</v>
      </c>
      <c r="D16" t="str">
        <f>IFERROR(VLOOKUP(C16,Sheet2!A:D,2,FALSE),"")</f>
        <v>逾期</v>
      </c>
      <c r="E16" t="str">
        <f>IFERROR(VLOOKUP(C16,Sheet2!A:D,4,FALSE),"")</f>
        <v>近180天处于逾期状态的天数</v>
      </c>
      <c r="F16" t="s">
        <v>368</v>
      </c>
      <c r="G16" t="s">
        <v>370</v>
      </c>
      <c r="H16">
        <v>1</v>
      </c>
      <c r="I16">
        <v>75935</v>
      </c>
      <c r="J16">
        <v>5.2808322907750048E-3</v>
      </c>
      <c r="K16">
        <v>401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738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</row>
    <row r="17" spans="1:35" hidden="1" x14ac:dyDescent="0.15">
      <c r="A17" s="1">
        <v>15</v>
      </c>
      <c r="B17" t="s">
        <v>30</v>
      </c>
      <c r="C17" t="s">
        <v>51</v>
      </c>
      <c r="D17" t="str">
        <f>IFERROR(VLOOKUP(C17,Sheet2!A:D,2,FALSE),"")</f>
        <v>逾期</v>
      </c>
      <c r="E17" t="str">
        <f>IFERROR(VLOOKUP(C17,Sheet2!A:D,4,FALSE),"")</f>
        <v>近360天处于逾期状态的天数</v>
      </c>
      <c r="F17" t="s">
        <v>368</v>
      </c>
      <c r="G17" t="s">
        <v>370</v>
      </c>
      <c r="H17">
        <v>1</v>
      </c>
      <c r="I17">
        <v>75935</v>
      </c>
      <c r="J17">
        <v>7.4800816487785608E-3</v>
      </c>
      <c r="K17">
        <v>568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918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</row>
    <row r="18" spans="1:35" hidden="1" x14ac:dyDescent="0.15">
      <c r="A18" s="1">
        <v>16</v>
      </c>
      <c r="B18" t="s">
        <v>30</v>
      </c>
      <c r="C18" t="s">
        <v>52</v>
      </c>
      <c r="D18" t="str">
        <f>IFERROR(VLOOKUP(C18,Sheet2!A:D,2,FALSE),"")</f>
        <v>逾期</v>
      </c>
      <c r="E18" t="str">
        <f>IFERROR(VLOOKUP(C18,Sheet2!A:D,4,FALSE),"")</f>
        <v>近30天单笔订单最大逾期天数</v>
      </c>
      <c r="F18" t="s">
        <v>368</v>
      </c>
      <c r="G18" t="s">
        <v>370</v>
      </c>
      <c r="H18">
        <v>1</v>
      </c>
      <c r="I18">
        <v>75935</v>
      </c>
      <c r="J18">
        <v>3.5556726147362882E-4</v>
      </c>
      <c r="K18">
        <v>27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28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</row>
    <row r="19" spans="1:35" hidden="1" x14ac:dyDescent="0.15">
      <c r="A19" s="1">
        <v>17</v>
      </c>
      <c r="B19" t="s">
        <v>30</v>
      </c>
      <c r="C19" t="s">
        <v>53</v>
      </c>
      <c r="D19" t="str">
        <f>IFERROR(VLOOKUP(C19,Sheet2!A:D,2,FALSE),"")</f>
        <v>逾期</v>
      </c>
      <c r="E19" t="str">
        <f>IFERROR(VLOOKUP(C19,Sheet2!A:D,4,FALSE),"")</f>
        <v>近90天单笔订单最大逾期天数</v>
      </c>
      <c r="F19" t="s">
        <v>368</v>
      </c>
      <c r="G19" t="s">
        <v>370</v>
      </c>
      <c r="H19">
        <v>1</v>
      </c>
      <c r="I19">
        <v>75935</v>
      </c>
      <c r="J19">
        <v>9.7451767959438993E-4</v>
      </c>
      <c r="K19">
        <v>74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84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</row>
    <row r="20" spans="1:35" hidden="1" x14ac:dyDescent="0.15">
      <c r="A20" s="1">
        <v>18</v>
      </c>
      <c r="B20" t="s">
        <v>30</v>
      </c>
      <c r="C20" t="s">
        <v>54</v>
      </c>
      <c r="D20" t="str">
        <f>IFERROR(VLOOKUP(C20,Sheet2!A:D,2,FALSE),"")</f>
        <v>逾期</v>
      </c>
      <c r="E20" t="str">
        <f>IFERROR(VLOOKUP(C20,Sheet2!A:D,4,FALSE),"")</f>
        <v>近180天单笔订单最大逾期天数</v>
      </c>
      <c r="F20" t="s">
        <v>368</v>
      </c>
      <c r="G20" t="s">
        <v>370</v>
      </c>
      <c r="H20">
        <v>1</v>
      </c>
      <c r="I20">
        <v>75935</v>
      </c>
      <c r="J20">
        <v>1.3827615723974449E-3</v>
      </c>
      <c r="K20">
        <v>105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158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</row>
    <row r="21" spans="1:35" hidden="1" x14ac:dyDescent="0.15">
      <c r="A21" s="1">
        <v>19</v>
      </c>
      <c r="B21" t="s">
        <v>30</v>
      </c>
      <c r="C21" t="s">
        <v>55</v>
      </c>
      <c r="D21" t="str">
        <f>IFERROR(VLOOKUP(C21,Sheet2!A:D,2,FALSE),"")</f>
        <v>逾期</v>
      </c>
      <c r="E21" t="str">
        <f>IFERROR(VLOOKUP(C21,Sheet2!A:D,4,FALSE),"")</f>
        <v>近360天单笔订单最大逾期天数</v>
      </c>
      <c r="F21" t="s">
        <v>368</v>
      </c>
      <c r="G21" t="s">
        <v>370</v>
      </c>
      <c r="H21">
        <v>1</v>
      </c>
      <c r="I21">
        <v>75935</v>
      </c>
      <c r="J21">
        <v>1.9622045170211359E-3</v>
      </c>
      <c r="K21">
        <v>149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346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</row>
    <row r="22" spans="1:35" hidden="1" x14ac:dyDescent="0.15">
      <c r="A22" s="1">
        <v>20</v>
      </c>
      <c r="B22" t="s">
        <v>30</v>
      </c>
      <c r="C22" t="s">
        <v>56</v>
      </c>
      <c r="D22" t="str">
        <f>IFERROR(VLOOKUP(C22,Sheet2!A:D,2,FALSE),"")</f>
        <v>逾期</v>
      </c>
      <c r="E22" t="str">
        <f>IFERROR(VLOOKUP(C22,Sheet2!A:D,4,FALSE),"")</f>
        <v>近90天处于逾期状态的订单数</v>
      </c>
      <c r="F22" t="s">
        <v>368</v>
      </c>
      <c r="G22" t="s">
        <v>370</v>
      </c>
      <c r="H22">
        <v>1</v>
      </c>
      <c r="I22">
        <v>75935</v>
      </c>
      <c r="J22">
        <v>1.3169157832356621E-5</v>
      </c>
      <c r="K22">
        <v>1</v>
      </c>
      <c r="O22" t="s">
        <v>377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</row>
    <row r="23" spans="1:35" hidden="1" x14ac:dyDescent="0.15">
      <c r="A23" s="1">
        <v>21</v>
      </c>
      <c r="B23" t="s">
        <v>30</v>
      </c>
      <c r="C23" t="s">
        <v>57</v>
      </c>
      <c r="D23" t="str">
        <f>IFERROR(VLOOKUP(C23,Sheet2!A:D,2,FALSE),"")</f>
        <v>逾期</v>
      </c>
      <c r="E23" t="str">
        <f>IFERROR(VLOOKUP(C23,Sheet2!A:D,4,FALSE),"")</f>
        <v>近6月逾期订单金额</v>
      </c>
      <c r="F23" t="s">
        <v>369</v>
      </c>
      <c r="G23" t="s">
        <v>370</v>
      </c>
      <c r="H23">
        <v>1</v>
      </c>
      <c r="I23">
        <v>75935</v>
      </c>
      <c r="J23">
        <v>7.4774478172120892E-2</v>
      </c>
      <c r="K23">
        <v>5678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14325367.880000001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</row>
    <row r="24" spans="1:35" hidden="1" x14ac:dyDescent="0.15">
      <c r="A24" s="1">
        <v>22</v>
      </c>
      <c r="B24" t="s">
        <v>30</v>
      </c>
      <c r="C24" t="s">
        <v>58</v>
      </c>
      <c r="D24" t="str">
        <f>IFERROR(VLOOKUP(C24,Sheet2!A:D,2,FALSE),"")</f>
        <v>逾期</v>
      </c>
      <c r="E24" t="str">
        <f>IFERROR(VLOOKUP(C24,Sheet2!A:D,4,FALSE),"")</f>
        <v>单笔订单最大逾期天数</v>
      </c>
      <c r="F24" t="s">
        <v>368</v>
      </c>
      <c r="G24" t="s">
        <v>370</v>
      </c>
      <c r="H24">
        <v>1</v>
      </c>
      <c r="I24">
        <v>75935</v>
      </c>
      <c r="J24">
        <v>1.3169157832356621E-5</v>
      </c>
      <c r="K24">
        <v>1</v>
      </c>
      <c r="O24" t="s">
        <v>377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</row>
    <row r="25" spans="1:35" hidden="1" x14ac:dyDescent="0.15">
      <c r="A25" s="1">
        <v>23</v>
      </c>
      <c r="B25" t="s">
        <v>30</v>
      </c>
      <c r="C25" t="s">
        <v>59</v>
      </c>
      <c r="D25" t="str">
        <f>IFERROR(VLOOKUP(C25,Sheet2!A:D,2,FALSE),"")</f>
        <v/>
      </c>
      <c r="E25" t="str">
        <f>IFERROR(VLOOKUP(C25,Sheet2!A:D,4,FALSE),"")</f>
        <v/>
      </c>
      <c r="F25" t="s">
        <v>367</v>
      </c>
      <c r="G25" t="s">
        <v>370</v>
      </c>
      <c r="H25">
        <v>1</v>
      </c>
      <c r="I25">
        <v>75935</v>
      </c>
      <c r="J25">
        <v>1.3169157832356621E-5</v>
      </c>
      <c r="K25">
        <v>1</v>
      </c>
      <c r="O25" t="s">
        <v>378</v>
      </c>
      <c r="Z25" t="s">
        <v>601</v>
      </c>
      <c r="AA25" t="s">
        <v>601</v>
      </c>
      <c r="AB25" t="s">
        <v>601</v>
      </c>
      <c r="AC25" t="s">
        <v>601</v>
      </c>
      <c r="AD25" t="s">
        <v>601</v>
      </c>
      <c r="AE25" t="s">
        <v>601</v>
      </c>
      <c r="AF25" t="s">
        <v>601</v>
      </c>
      <c r="AG25" t="s">
        <v>601</v>
      </c>
      <c r="AH25" t="s">
        <v>601</v>
      </c>
      <c r="AI25" t="s">
        <v>601</v>
      </c>
    </row>
    <row r="26" spans="1:35" hidden="1" x14ac:dyDescent="0.15">
      <c r="A26" s="1">
        <v>0</v>
      </c>
      <c r="B26" t="s">
        <v>31</v>
      </c>
      <c r="C26" t="s">
        <v>36</v>
      </c>
      <c r="D26" t="str">
        <f>IFERROR(VLOOKUP(C26,Sheet2!A:D,2,FALSE),"")</f>
        <v/>
      </c>
      <c r="E26" t="str">
        <f>IFERROR(VLOOKUP(C26,Sheet2!A:D,4,FALSE),"")</f>
        <v/>
      </c>
      <c r="F26" t="s">
        <v>367</v>
      </c>
      <c r="G26" t="s">
        <v>370</v>
      </c>
      <c r="H26">
        <v>1</v>
      </c>
      <c r="I26">
        <v>75935</v>
      </c>
      <c r="J26">
        <v>1</v>
      </c>
      <c r="K26">
        <v>75935</v>
      </c>
      <c r="L26" t="s">
        <v>371</v>
      </c>
      <c r="O26" t="s">
        <v>372</v>
      </c>
      <c r="P26" t="s">
        <v>406</v>
      </c>
      <c r="Q26" t="s">
        <v>435</v>
      </c>
      <c r="R26" t="s">
        <v>458</v>
      </c>
      <c r="S26" t="s">
        <v>480</v>
      </c>
      <c r="T26" t="s">
        <v>499</v>
      </c>
      <c r="U26" t="s">
        <v>519</v>
      </c>
      <c r="V26" t="s">
        <v>538</v>
      </c>
      <c r="W26" t="s">
        <v>554</v>
      </c>
      <c r="X26" t="s">
        <v>570</v>
      </c>
      <c r="Y26" t="s">
        <v>586</v>
      </c>
      <c r="Z26" t="s">
        <v>600</v>
      </c>
      <c r="AA26" t="s">
        <v>607</v>
      </c>
      <c r="AB26" t="s">
        <v>613</v>
      </c>
      <c r="AC26" t="s">
        <v>618</v>
      </c>
      <c r="AD26" t="s">
        <v>622</v>
      </c>
      <c r="AE26" t="s">
        <v>626</v>
      </c>
      <c r="AF26" t="s">
        <v>633</v>
      </c>
      <c r="AG26" t="s">
        <v>638</v>
      </c>
      <c r="AH26" t="s">
        <v>640</v>
      </c>
      <c r="AI26" t="s">
        <v>646</v>
      </c>
    </row>
    <row r="27" spans="1:35" x14ac:dyDescent="0.15">
      <c r="A27" s="1">
        <v>1</v>
      </c>
      <c r="B27" t="s">
        <v>31</v>
      </c>
      <c r="C27" t="s">
        <v>60</v>
      </c>
      <c r="D27" t="str">
        <f>IFERROR(VLOOKUP(C27,Sheet2!A:D,2,FALSE),"")</f>
        <v>还款</v>
      </c>
      <c r="E27" t="str">
        <f>IFERROR(VLOOKUP(C27,Sheet2!A:D,4,FALSE),"")</f>
        <v>近30日贷款还款订单数比率</v>
      </c>
      <c r="F27" t="s">
        <v>369</v>
      </c>
      <c r="G27" t="s">
        <v>370</v>
      </c>
      <c r="H27">
        <v>1</v>
      </c>
      <c r="I27">
        <v>75935</v>
      </c>
      <c r="J27">
        <v>1.3103312043194841E-2</v>
      </c>
      <c r="K27">
        <v>995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38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</row>
    <row r="28" spans="1:35" x14ac:dyDescent="0.15">
      <c r="A28" s="1">
        <v>2</v>
      </c>
      <c r="B28" t="s">
        <v>31</v>
      </c>
      <c r="C28" t="s">
        <v>61</v>
      </c>
      <c r="D28" t="str">
        <f>IFERROR(VLOOKUP(C28,Sheet2!A:D,2,FALSE),"")</f>
        <v>还款</v>
      </c>
      <c r="E28" t="str">
        <f>IFERROR(VLOOKUP(C28,Sheet2!A:D,4,FALSE),"")</f>
        <v>近60日贷款还款订单数比率</v>
      </c>
      <c r="F28" t="s">
        <v>369</v>
      </c>
      <c r="G28" t="s">
        <v>370</v>
      </c>
      <c r="H28">
        <v>1</v>
      </c>
      <c r="I28">
        <v>75935</v>
      </c>
      <c r="J28">
        <v>1.6474616448278131E-2</v>
      </c>
      <c r="K28">
        <v>1251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111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</row>
    <row r="29" spans="1:35" x14ac:dyDescent="0.15">
      <c r="A29" s="1">
        <v>3</v>
      </c>
      <c r="B29" t="s">
        <v>31</v>
      </c>
      <c r="C29" t="s">
        <v>62</v>
      </c>
      <c r="D29" t="str">
        <f>IFERROR(VLOOKUP(C29,Sheet2!A:D,2,FALSE),"")</f>
        <v>还款</v>
      </c>
      <c r="E29" t="str">
        <f>IFERROR(VLOOKUP(C29,Sheet2!A:D,4,FALSE),"")</f>
        <v>近90日贷款还款订单数比率</v>
      </c>
      <c r="F29" t="s">
        <v>369</v>
      </c>
      <c r="G29" t="s">
        <v>370</v>
      </c>
      <c r="H29">
        <v>1</v>
      </c>
      <c r="I29">
        <v>75935</v>
      </c>
      <c r="J29">
        <v>1.7172581813393029E-2</v>
      </c>
      <c r="K29">
        <v>1304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52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</row>
    <row r="30" spans="1:35" x14ac:dyDescent="0.15">
      <c r="A30" s="1">
        <v>4</v>
      </c>
      <c r="B30" t="s">
        <v>31</v>
      </c>
      <c r="C30" t="s">
        <v>63</v>
      </c>
      <c r="D30" t="str">
        <f>IFERROR(VLOOKUP(C30,Sheet2!A:D,2,FALSE),"")</f>
        <v>还款</v>
      </c>
      <c r="E30" t="str">
        <f>IFERROR(VLOOKUP(C30,Sheet2!A:D,4,FALSE),"")</f>
        <v>近120日贷款还款订单数比率</v>
      </c>
      <c r="F30" t="s">
        <v>369</v>
      </c>
      <c r="G30" t="s">
        <v>370</v>
      </c>
      <c r="H30">
        <v>1</v>
      </c>
      <c r="I30">
        <v>75935</v>
      </c>
      <c r="J30">
        <v>2.6338315664713242E-5</v>
      </c>
      <c r="K30">
        <v>2</v>
      </c>
      <c r="O30" t="s">
        <v>379</v>
      </c>
      <c r="P30" t="s">
        <v>411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</row>
    <row r="31" spans="1:35" x14ac:dyDescent="0.15">
      <c r="A31" s="1">
        <v>5</v>
      </c>
      <c r="B31" t="s">
        <v>31</v>
      </c>
      <c r="C31" t="s">
        <v>64</v>
      </c>
      <c r="D31" t="str">
        <f>IFERROR(VLOOKUP(C31,Sheet2!A:D,2,FALSE),"")</f>
        <v>还款</v>
      </c>
      <c r="E31" t="str">
        <f>IFERROR(VLOOKUP(C31,Sheet2!A:D,4,FALSE),"")</f>
        <v>近180日贷款还款订单数比率</v>
      </c>
      <c r="F31" t="s">
        <v>369</v>
      </c>
      <c r="G31" t="s">
        <v>370</v>
      </c>
      <c r="H31">
        <v>1</v>
      </c>
      <c r="I31">
        <v>75935</v>
      </c>
      <c r="J31">
        <v>2.6338315664713242E-5</v>
      </c>
      <c r="K31">
        <v>2</v>
      </c>
      <c r="O31" t="s">
        <v>380</v>
      </c>
      <c r="P31" t="s">
        <v>412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</row>
    <row r="32" spans="1:35" x14ac:dyDescent="0.15">
      <c r="A32" s="1">
        <v>6</v>
      </c>
      <c r="B32" t="s">
        <v>31</v>
      </c>
      <c r="C32" t="s">
        <v>65</v>
      </c>
      <c r="D32" t="str">
        <f>IFERROR(VLOOKUP(C32,Sheet2!A:D,2,FALSE),"")</f>
        <v>还款</v>
      </c>
      <c r="E32" t="str">
        <f>IFERROR(VLOOKUP(C32,Sheet2!A:D,4,FALSE),"")</f>
        <v>还款本金，近1月</v>
      </c>
      <c r="F32" t="s">
        <v>369</v>
      </c>
      <c r="G32" t="s">
        <v>370</v>
      </c>
      <c r="H32">
        <v>1</v>
      </c>
      <c r="I32">
        <v>75935</v>
      </c>
      <c r="J32">
        <v>7.4076512807005987E-2</v>
      </c>
      <c r="K32">
        <v>5625</v>
      </c>
      <c r="O32">
        <v>-5000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15026357.84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</row>
    <row r="33" spans="1:35" x14ac:dyDescent="0.15">
      <c r="A33" s="1">
        <v>7</v>
      </c>
      <c r="B33" t="s">
        <v>31</v>
      </c>
      <c r="C33" t="s">
        <v>66</v>
      </c>
      <c r="D33" t="str">
        <f>IFERROR(VLOOKUP(C33,Sheet2!A:D,2,FALSE),"")</f>
        <v>还款</v>
      </c>
      <c r="E33" t="str">
        <f>IFERROR(VLOOKUP(C33,Sheet2!A:D,4,FALSE),"")</f>
        <v>还款本金，近3月</v>
      </c>
      <c r="F33" t="s">
        <v>369</v>
      </c>
      <c r="G33" t="s">
        <v>370</v>
      </c>
      <c r="H33">
        <v>1</v>
      </c>
      <c r="I33">
        <v>75935</v>
      </c>
      <c r="J33">
        <v>8.8180680845459936E-2</v>
      </c>
      <c r="K33">
        <v>6696</v>
      </c>
      <c r="O33">
        <v>-5000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47760770.719999999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</row>
    <row r="34" spans="1:35" x14ac:dyDescent="0.15">
      <c r="A34" s="1">
        <v>8</v>
      </c>
      <c r="B34" t="s">
        <v>31</v>
      </c>
      <c r="C34" t="s">
        <v>67</v>
      </c>
      <c r="D34" t="str">
        <f>IFERROR(VLOOKUP(C34,Sheet2!A:D,2,FALSE),"")</f>
        <v>还款</v>
      </c>
      <c r="E34" t="str">
        <f>IFERROR(VLOOKUP(C34,Sheet2!A:D,4,FALSE),"")</f>
        <v>还款本金，近6月</v>
      </c>
      <c r="F34" t="s">
        <v>369</v>
      </c>
      <c r="G34" t="s">
        <v>370</v>
      </c>
      <c r="H34">
        <v>1</v>
      </c>
      <c r="I34">
        <v>75935</v>
      </c>
      <c r="J34">
        <v>4.5433594521630339E-3</v>
      </c>
      <c r="K34">
        <v>345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2</v>
      </c>
      <c r="X34">
        <v>9</v>
      </c>
      <c r="Y34">
        <v>940</v>
      </c>
      <c r="Z34">
        <v>1</v>
      </c>
      <c r="AA34">
        <v>3</v>
      </c>
      <c r="AB34">
        <v>0</v>
      </c>
      <c r="AC34">
        <v>0</v>
      </c>
      <c r="AD34">
        <v>0</v>
      </c>
      <c r="AE34">
        <v>6</v>
      </c>
      <c r="AF34">
        <v>0</v>
      </c>
      <c r="AG34">
        <v>0</v>
      </c>
      <c r="AH34">
        <v>0</v>
      </c>
      <c r="AI34">
        <v>2</v>
      </c>
    </row>
    <row r="35" spans="1:35" x14ac:dyDescent="0.15">
      <c r="A35" s="1">
        <v>9</v>
      </c>
      <c r="B35" t="s">
        <v>31</v>
      </c>
      <c r="C35" t="s">
        <v>68</v>
      </c>
      <c r="D35" t="str">
        <f>IFERROR(VLOOKUP(C35,Sheet2!A:D,2,FALSE),"")</f>
        <v>还款</v>
      </c>
      <c r="E35" t="str">
        <f>IFERROR(VLOOKUP(C35,Sheet2!A:D,4,FALSE),"")</f>
        <v>还款本金</v>
      </c>
      <c r="F35" t="s">
        <v>369</v>
      </c>
      <c r="G35" t="s">
        <v>370</v>
      </c>
      <c r="H35">
        <v>1</v>
      </c>
      <c r="I35">
        <v>75935</v>
      </c>
      <c r="J35">
        <v>1.3169157832356621E-5</v>
      </c>
      <c r="K35">
        <v>1</v>
      </c>
      <c r="O35" t="s">
        <v>381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</row>
    <row r="36" spans="1:35" x14ac:dyDescent="0.15">
      <c r="A36" s="1">
        <v>10</v>
      </c>
      <c r="B36" t="s">
        <v>31</v>
      </c>
      <c r="C36" t="s">
        <v>69</v>
      </c>
      <c r="D36" t="str">
        <f>IFERROR(VLOOKUP(C36,Sheet2!A:D,2,FALSE),"")</f>
        <v>还款</v>
      </c>
      <c r="E36" t="str">
        <f>IFERROR(VLOOKUP(C36,Sheet2!A:D,4,FALSE),"")</f>
        <v>还款订单数，近1月</v>
      </c>
      <c r="F36" t="s">
        <v>368</v>
      </c>
      <c r="G36" t="s">
        <v>370</v>
      </c>
      <c r="H36">
        <v>1</v>
      </c>
      <c r="I36">
        <v>75935</v>
      </c>
      <c r="J36">
        <v>1.646144729044578E-3</v>
      </c>
      <c r="K36">
        <v>125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3</v>
      </c>
      <c r="Y36">
        <v>178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5</v>
      </c>
      <c r="AF36">
        <v>0</v>
      </c>
      <c r="AG36">
        <v>0</v>
      </c>
      <c r="AH36">
        <v>0</v>
      </c>
      <c r="AI36">
        <v>1</v>
      </c>
    </row>
    <row r="37" spans="1:35" x14ac:dyDescent="0.15">
      <c r="A37" s="1">
        <v>11</v>
      </c>
      <c r="B37" t="s">
        <v>31</v>
      </c>
      <c r="C37" t="s">
        <v>70</v>
      </c>
      <c r="D37" t="str">
        <f>IFERROR(VLOOKUP(C37,Sheet2!A:D,2,FALSE),"")</f>
        <v>还款</v>
      </c>
      <c r="E37" t="str">
        <f>IFERROR(VLOOKUP(C37,Sheet2!A:D,4,FALSE),"")</f>
        <v>还款订单数，近3月</v>
      </c>
      <c r="F37" t="s">
        <v>368</v>
      </c>
      <c r="G37" t="s">
        <v>370</v>
      </c>
      <c r="H37">
        <v>1</v>
      </c>
      <c r="I37">
        <v>75935</v>
      </c>
      <c r="J37">
        <v>3.0289063014420229E-3</v>
      </c>
      <c r="K37">
        <v>230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1</v>
      </c>
      <c r="X37">
        <v>6</v>
      </c>
      <c r="Y37">
        <v>491</v>
      </c>
      <c r="Z37">
        <v>0</v>
      </c>
      <c r="AA37">
        <v>1</v>
      </c>
      <c r="AB37">
        <v>0</v>
      </c>
      <c r="AC37">
        <v>0</v>
      </c>
      <c r="AD37">
        <v>0</v>
      </c>
      <c r="AE37">
        <v>6</v>
      </c>
      <c r="AF37">
        <v>0</v>
      </c>
      <c r="AG37">
        <v>0</v>
      </c>
      <c r="AH37">
        <v>0</v>
      </c>
      <c r="AI37">
        <v>2</v>
      </c>
    </row>
    <row r="38" spans="1:35" x14ac:dyDescent="0.15">
      <c r="A38" s="1">
        <v>12</v>
      </c>
      <c r="B38" t="s">
        <v>31</v>
      </c>
      <c r="C38" t="s">
        <v>71</v>
      </c>
      <c r="D38" t="str">
        <f>IFERROR(VLOOKUP(C38,Sheet2!A:D,2,FALSE),"")</f>
        <v>还款</v>
      </c>
      <c r="E38" t="str">
        <f>IFERROR(VLOOKUP(C38,Sheet2!A:D,4,FALSE),"")</f>
        <v>还款订单数，近6月</v>
      </c>
      <c r="F38" t="s">
        <v>368</v>
      </c>
      <c r="G38" t="s">
        <v>370</v>
      </c>
      <c r="H38">
        <v>1</v>
      </c>
      <c r="I38">
        <v>75935</v>
      </c>
      <c r="J38">
        <v>4.5433594521630339E-3</v>
      </c>
      <c r="K38">
        <v>345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2</v>
      </c>
      <c r="X38">
        <v>9</v>
      </c>
      <c r="Y38">
        <v>940</v>
      </c>
      <c r="Z38">
        <v>1</v>
      </c>
      <c r="AA38">
        <v>3</v>
      </c>
      <c r="AB38">
        <v>0</v>
      </c>
      <c r="AC38">
        <v>0</v>
      </c>
      <c r="AD38">
        <v>0</v>
      </c>
      <c r="AE38">
        <v>6</v>
      </c>
      <c r="AF38">
        <v>0</v>
      </c>
      <c r="AG38">
        <v>0</v>
      </c>
      <c r="AH38">
        <v>0</v>
      </c>
      <c r="AI38">
        <v>2</v>
      </c>
    </row>
    <row r="39" spans="1:35" x14ac:dyDescent="0.15">
      <c r="A39" s="1">
        <v>13</v>
      </c>
      <c r="B39" t="s">
        <v>31</v>
      </c>
      <c r="C39" t="s">
        <v>72</v>
      </c>
      <c r="D39" t="str">
        <f>IFERROR(VLOOKUP(C39,Sheet2!A:D,2,FALSE),"")</f>
        <v>还款</v>
      </c>
      <c r="E39" t="str">
        <f>IFERROR(VLOOKUP(C39,Sheet2!A:D,4,FALSE),"")</f>
        <v>还款订单数</v>
      </c>
      <c r="F39" t="s">
        <v>368</v>
      </c>
      <c r="G39" t="s">
        <v>370</v>
      </c>
      <c r="H39">
        <v>1</v>
      </c>
      <c r="I39">
        <v>75935</v>
      </c>
      <c r="J39">
        <v>7.9278330150786853E-3</v>
      </c>
      <c r="K39">
        <v>602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2</v>
      </c>
      <c r="W39">
        <v>8</v>
      </c>
      <c r="X39">
        <v>32</v>
      </c>
      <c r="Y39">
        <v>7358</v>
      </c>
      <c r="Z39">
        <v>2</v>
      </c>
      <c r="AA39">
        <v>60</v>
      </c>
      <c r="AB39">
        <v>0</v>
      </c>
      <c r="AC39">
        <v>0</v>
      </c>
      <c r="AD39">
        <v>0</v>
      </c>
      <c r="AE39">
        <v>22</v>
      </c>
      <c r="AF39">
        <v>0</v>
      </c>
      <c r="AG39">
        <v>0</v>
      </c>
      <c r="AH39">
        <v>2</v>
      </c>
      <c r="AI39">
        <v>4</v>
      </c>
    </row>
    <row r="40" spans="1:35" x14ac:dyDescent="0.15">
      <c r="A40" s="1">
        <v>14</v>
      </c>
      <c r="B40" t="s">
        <v>31</v>
      </c>
      <c r="C40" t="s">
        <v>73</v>
      </c>
      <c r="D40" t="str">
        <f>IFERROR(VLOOKUP(C40,Sheet2!A:D,2,FALSE),"")</f>
        <v>还款</v>
      </c>
      <c r="E40" t="str">
        <f>IFERROR(VLOOKUP(C40,Sheet2!A:D,4,FALSE),"")</f>
        <v>近30日贷款提前还款订单数比率</v>
      </c>
      <c r="F40" t="s">
        <v>369</v>
      </c>
      <c r="G40" t="s">
        <v>370</v>
      </c>
      <c r="H40">
        <v>1</v>
      </c>
      <c r="I40">
        <v>75935</v>
      </c>
      <c r="J40">
        <v>2.7786923026272472E-3</v>
      </c>
      <c r="K40">
        <v>211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1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</row>
    <row r="41" spans="1:35" x14ac:dyDescent="0.15">
      <c r="A41" s="1">
        <v>15</v>
      </c>
      <c r="B41" t="s">
        <v>31</v>
      </c>
      <c r="C41" t="s">
        <v>74</v>
      </c>
      <c r="D41" t="str">
        <f>IFERROR(VLOOKUP(C41,Sheet2!A:D,2,FALSE),"")</f>
        <v>还款</v>
      </c>
      <c r="E41" t="str">
        <f>IFERROR(VLOOKUP(C41,Sheet2!A:D,4,FALSE),"")</f>
        <v>近60日贷款提前还款订单数比率</v>
      </c>
      <c r="F41" t="s">
        <v>369</v>
      </c>
      <c r="G41" t="s">
        <v>370</v>
      </c>
      <c r="H41">
        <v>1</v>
      </c>
      <c r="I41">
        <v>75935</v>
      </c>
      <c r="J41">
        <v>4.2799762955159021E-3</v>
      </c>
      <c r="K41">
        <v>325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1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</row>
    <row r="42" spans="1:35" x14ac:dyDescent="0.15">
      <c r="A42" s="1">
        <v>16</v>
      </c>
      <c r="B42" t="s">
        <v>31</v>
      </c>
      <c r="C42" t="s">
        <v>75</v>
      </c>
      <c r="D42" t="str">
        <f>IFERROR(VLOOKUP(C42,Sheet2!A:D,2,FALSE),"")</f>
        <v>还款</v>
      </c>
      <c r="E42" t="str">
        <f>IFERROR(VLOOKUP(C42,Sheet2!A:D,4,FALSE),"")</f>
        <v>近90日贷款提前还款订单数比率</v>
      </c>
      <c r="F42" t="s">
        <v>369</v>
      </c>
      <c r="G42" t="s">
        <v>370</v>
      </c>
      <c r="H42">
        <v>1</v>
      </c>
      <c r="I42">
        <v>75935</v>
      </c>
      <c r="J42">
        <v>5.5573846052544944E-3</v>
      </c>
      <c r="K42">
        <v>422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1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</row>
    <row r="43" spans="1:35" x14ac:dyDescent="0.15">
      <c r="A43" s="1">
        <v>17</v>
      </c>
      <c r="B43" t="s">
        <v>31</v>
      </c>
      <c r="C43" t="s">
        <v>76</v>
      </c>
      <c r="D43" t="str">
        <f>IFERROR(VLOOKUP(C43,Sheet2!A:D,2,FALSE),"")</f>
        <v>还款</v>
      </c>
      <c r="E43" t="str">
        <f>IFERROR(VLOOKUP(C43,Sheet2!A:D,4,FALSE),"")</f>
        <v>近120日贷款提前还款订单数比率</v>
      </c>
      <c r="F43" t="s">
        <v>369</v>
      </c>
      <c r="G43" t="s">
        <v>370</v>
      </c>
      <c r="H43">
        <v>1</v>
      </c>
      <c r="I43">
        <v>75935</v>
      </c>
      <c r="J43">
        <v>6.1368275498781856E-3</v>
      </c>
      <c r="K43">
        <v>466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1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</row>
    <row r="44" spans="1:35" x14ac:dyDescent="0.15">
      <c r="A44" s="1">
        <v>18</v>
      </c>
      <c r="B44" t="s">
        <v>31</v>
      </c>
      <c r="C44" t="s">
        <v>77</v>
      </c>
      <c r="D44" t="str">
        <f>IFERROR(VLOOKUP(C44,Sheet2!A:D,2,FALSE),"")</f>
        <v>还款</v>
      </c>
      <c r="E44" t="str">
        <f>IFERROR(VLOOKUP(C44,Sheet2!A:D,4,FALSE),"")</f>
        <v>近180日贷款提前还款订单数比率</v>
      </c>
      <c r="F44" t="s">
        <v>369</v>
      </c>
      <c r="G44" t="s">
        <v>370</v>
      </c>
      <c r="H44">
        <v>1</v>
      </c>
      <c r="I44">
        <v>75935</v>
      </c>
      <c r="J44">
        <v>7.1376835451372883E-3</v>
      </c>
      <c r="K44">
        <v>542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1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</row>
    <row r="45" spans="1:35" x14ac:dyDescent="0.15">
      <c r="A45" s="1">
        <v>19</v>
      </c>
      <c r="B45" t="s">
        <v>31</v>
      </c>
      <c r="C45" t="s">
        <v>78</v>
      </c>
      <c r="D45" t="str">
        <f>IFERROR(VLOOKUP(C45,Sheet2!A:D,2,FALSE),"")</f>
        <v>还款</v>
      </c>
      <c r="E45" t="str">
        <f>IFERROR(VLOOKUP(C45,Sheet2!A:D,4,FALSE),"")</f>
        <v>首次还款时间</v>
      </c>
      <c r="F45" t="s">
        <v>367</v>
      </c>
      <c r="G45" t="s">
        <v>370</v>
      </c>
      <c r="H45">
        <v>0.37188384802791857</v>
      </c>
      <c r="I45">
        <v>28239</v>
      </c>
      <c r="J45">
        <v>9.9295450055968924E-3</v>
      </c>
      <c r="K45">
        <v>754</v>
      </c>
      <c r="O45" t="s">
        <v>382</v>
      </c>
      <c r="P45" t="s">
        <v>413</v>
      </c>
      <c r="Q45" t="s">
        <v>439</v>
      </c>
      <c r="R45" t="s">
        <v>462</v>
      </c>
      <c r="S45" t="s">
        <v>484</v>
      </c>
      <c r="T45" t="s">
        <v>503</v>
      </c>
      <c r="U45" t="s">
        <v>523</v>
      </c>
      <c r="V45" t="s">
        <v>542</v>
      </c>
      <c r="W45" t="s">
        <v>558</v>
      </c>
      <c r="X45" t="s">
        <v>574</v>
      </c>
      <c r="Y45" t="s">
        <v>590</v>
      </c>
      <c r="Z45" t="s">
        <v>602</v>
      </c>
      <c r="AA45" t="s">
        <v>608</v>
      </c>
      <c r="AE45" t="s">
        <v>627</v>
      </c>
      <c r="AH45" t="s">
        <v>641</v>
      </c>
      <c r="AI45" t="s">
        <v>647</v>
      </c>
    </row>
    <row r="46" spans="1:35" x14ac:dyDescent="0.15">
      <c r="A46" s="1">
        <v>20</v>
      </c>
      <c r="B46" t="s">
        <v>31</v>
      </c>
      <c r="C46" t="s">
        <v>79</v>
      </c>
      <c r="D46" t="str">
        <f>IFERROR(VLOOKUP(C46,Sheet2!A:D,2,FALSE),"")</f>
        <v>还款</v>
      </c>
      <c r="E46" t="str">
        <f>IFERROR(VLOOKUP(C46,Sheet2!A:D,4,FALSE),"")</f>
        <v>第二次还款时间</v>
      </c>
      <c r="F46" t="s">
        <v>369</v>
      </c>
      <c r="G46" t="s">
        <v>370</v>
      </c>
      <c r="H46">
        <v>0</v>
      </c>
      <c r="I46">
        <v>0</v>
      </c>
      <c r="J46">
        <v>0</v>
      </c>
      <c r="K46">
        <v>0</v>
      </c>
    </row>
    <row r="47" spans="1:35" x14ac:dyDescent="0.15">
      <c r="A47" s="1">
        <v>21</v>
      </c>
      <c r="B47" t="s">
        <v>31</v>
      </c>
      <c r="C47" t="s">
        <v>80</v>
      </c>
      <c r="D47" t="str">
        <f>IFERROR(VLOOKUP(C47,Sheet2!A:D,2,FALSE),"")</f>
        <v>还款</v>
      </c>
      <c r="E47" t="str">
        <f>IFERROR(VLOOKUP(C47,Sheet2!A:D,4,FALSE),"")</f>
        <v>第三次还款时间</v>
      </c>
      <c r="F47" t="s">
        <v>369</v>
      </c>
      <c r="G47" t="s">
        <v>370</v>
      </c>
      <c r="H47">
        <v>0</v>
      </c>
      <c r="I47">
        <v>0</v>
      </c>
      <c r="J47">
        <v>0</v>
      </c>
      <c r="K47">
        <v>0</v>
      </c>
    </row>
    <row r="48" spans="1:35" x14ac:dyDescent="0.15">
      <c r="A48" s="1">
        <v>22</v>
      </c>
      <c r="B48" t="s">
        <v>31</v>
      </c>
      <c r="C48" t="s">
        <v>81</v>
      </c>
      <c r="D48" t="str">
        <f>IFERROR(VLOOKUP(C48,Sheet2!A:D,2,FALSE),"")</f>
        <v>还款</v>
      </c>
      <c r="E48" t="str">
        <f>IFERROR(VLOOKUP(C48,Sheet2!A:D,4,FALSE),"")</f>
        <v>最近还款时间</v>
      </c>
      <c r="F48" t="s">
        <v>367</v>
      </c>
      <c r="G48" t="s">
        <v>370</v>
      </c>
      <c r="H48">
        <v>0.3719233555014157</v>
      </c>
      <c r="I48">
        <v>28242</v>
      </c>
      <c r="J48">
        <v>6.1104892342134717E-3</v>
      </c>
      <c r="K48">
        <v>464</v>
      </c>
      <c r="O48" t="s">
        <v>383</v>
      </c>
      <c r="P48" t="s">
        <v>414</v>
      </c>
      <c r="Q48" t="s">
        <v>440</v>
      </c>
      <c r="R48" t="s">
        <v>463</v>
      </c>
      <c r="S48" t="s">
        <v>485</v>
      </c>
      <c r="T48" t="s">
        <v>504</v>
      </c>
      <c r="U48" t="s">
        <v>524</v>
      </c>
      <c r="V48" t="s">
        <v>543</v>
      </c>
      <c r="W48" t="s">
        <v>559</v>
      </c>
      <c r="X48" t="s">
        <v>575</v>
      </c>
      <c r="Y48" t="s">
        <v>591</v>
      </c>
      <c r="Z48" t="s">
        <v>602</v>
      </c>
      <c r="AA48" t="s">
        <v>609</v>
      </c>
      <c r="AE48" t="s">
        <v>628</v>
      </c>
      <c r="AH48" t="s">
        <v>641</v>
      </c>
      <c r="AI48" t="s">
        <v>648</v>
      </c>
    </row>
    <row r="49" spans="1:35" x14ac:dyDescent="0.15">
      <c r="A49" s="1">
        <v>23</v>
      </c>
      <c r="B49" t="s">
        <v>31</v>
      </c>
      <c r="C49" t="s">
        <v>82</v>
      </c>
      <c r="D49" t="str">
        <f>IFERROR(VLOOKUP(C49,Sheet2!A:D,2,FALSE),"")</f>
        <v>还款</v>
      </c>
      <c r="E49" t="str">
        <f>IFERROR(VLOOKUP(C49,Sheet2!A:D,4,FALSE),"")</f>
        <v>近30日贷款正常还款订单数比率</v>
      </c>
      <c r="F49" t="s">
        <v>369</v>
      </c>
      <c r="G49" t="s">
        <v>370</v>
      </c>
      <c r="H49">
        <v>1</v>
      </c>
      <c r="I49">
        <v>75935</v>
      </c>
      <c r="J49">
        <v>2.3967867254889052E-3</v>
      </c>
      <c r="K49">
        <v>182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1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</row>
    <row r="50" spans="1:35" x14ac:dyDescent="0.15">
      <c r="A50" s="1">
        <v>24</v>
      </c>
      <c r="B50" t="s">
        <v>31</v>
      </c>
      <c r="C50" t="s">
        <v>83</v>
      </c>
      <c r="D50" t="str">
        <f>IFERROR(VLOOKUP(C50,Sheet2!A:D,2,FALSE),"")</f>
        <v>还款</v>
      </c>
      <c r="E50" t="str">
        <f>IFERROR(VLOOKUP(C50,Sheet2!A:D,4,FALSE),"")</f>
        <v>近60日贷款正常还款订单数比率</v>
      </c>
      <c r="F50" t="s">
        <v>369</v>
      </c>
      <c r="G50" t="s">
        <v>370</v>
      </c>
      <c r="H50">
        <v>1</v>
      </c>
      <c r="I50">
        <v>75935</v>
      </c>
      <c r="J50">
        <v>3.8717324027128471E-3</v>
      </c>
      <c r="K50">
        <v>294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1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</row>
    <row r="51" spans="1:35" x14ac:dyDescent="0.15">
      <c r="A51" s="1">
        <v>25</v>
      </c>
      <c r="B51" t="s">
        <v>31</v>
      </c>
      <c r="C51" t="s">
        <v>84</v>
      </c>
      <c r="D51" t="str">
        <f>IFERROR(VLOOKUP(C51,Sheet2!A:D,2,FALSE),"")</f>
        <v>还款</v>
      </c>
      <c r="E51" t="str">
        <f>IFERROR(VLOOKUP(C51,Sheet2!A:D,4,FALSE),"")</f>
        <v>近90日贷款正常还款订单数比率</v>
      </c>
      <c r="F51" t="s">
        <v>369</v>
      </c>
      <c r="G51" t="s">
        <v>370</v>
      </c>
      <c r="H51">
        <v>1</v>
      </c>
      <c r="I51">
        <v>75935</v>
      </c>
      <c r="J51">
        <v>4.7145585039836714E-3</v>
      </c>
      <c r="K51">
        <v>358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1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</row>
    <row r="52" spans="1:35" x14ac:dyDescent="0.15">
      <c r="A52" s="1">
        <v>26</v>
      </c>
      <c r="B52" t="s">
        <v>31</v>
      </c>
      <c r="C52" t="s">
        <v>85</v>
      </c>
      <c r="D52" t="str">
        <f>IFERROR(VLOOKUP(C52,Sheet2!A:D,2,FALSE),"")</f>
        <v>还款</v>
      </c>
      <c r="E52" t="str">
        <f>IFERROR(VLOOKUP(C52,Sheet2!A:D,4,FALSE),"")</f>
        <v>近120日贷款正常还款订单数比率</v>
      </c>
      <c r="F52" t="s">
        <v>369</v>
      </c>
      <c r="G52" t="s">
        <v>370</v>
      </c>
      <c r="H52">
        <v>1</v>
      </c>
      <c r="I52">
        <v>75935</v>
      </c>
      <c r="J52">
        <v>5.2676631329426479E-3</v>
      </c>
      <c r="K52">
        <v>400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1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</row>
    <row r="53" spans="1:35" x14ac:dyDescent="0.15">
      <c r="A53" s="1">
        <v>27</v>
      </c>
      <c r="B53" t="s">
        <v>31</v>
      </c>
      <c r="C53" t="s">
        <v>86</v>
      </c>
      <c r="D53" t="str">
        <f>IFERROR(VLOOKUP(C53,Sheet2!A:D,2,FALSE),"")</f>
        <v>还款</v>
      </c>
      <c r="E53" t="str">
        <f>IFERROR(VLOOKUP(C53,Sheet2!A:D,4,FALSE),"")</f>
        <v>近180日贷款正常还款订单数比率</v>
      </c>
      <c r="F53" t="s">
        <v>369</v>
      </c>
      <c r="G53" t="s">
        <v>370</v>
      </c>
      <c r="H53">
        <v>1</v>
      </c>
      <c r="I53">
        <v>75935</v>
      </c>
      <c r="J53">
        <v>6.1104892342134717E-3</v>
      </c>
      <c r="K53">
        <v>464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1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</row>
    <row r="54" spans="1:35" x14ac:dyDescent="0.15">
      <c r="A54" s="1">
        <v>28</v>
      </c>
      <c r="B54" t="s">
        <v>31</v>
      </c>
      <c r="C54" t="s">
        <v>87</v>
      </c>
      <c r="D54" t="str">
        <f>IFERROR(VLOOKUP(C54,Sheet2!A:D,2,FALSE),"")</f>
        <v>还款</v>
      </c>
      <c r="E54" t="str">
        <f>IFERROR(VLOOKUP(C54,Sheet2!A:D,4,FALSE),"")</f>
        <v>近6月有还款月份数</v>
      </c>
      <c r="F54" t="s">
        <v>368</v>
      </c>
      <c r="G54" t="s">
        <v>370</v>
      </c>
      <c r="H54">
        <v>1</v>
      </c>
      <c r="I54">
        <v>75935</v>
      </c>
      <c r="J54">
        <v>9.2184104826496344E-5</v>
      </c>
      <c r="K54">
        <v>7</v>
      </c>
      <c r="O54" t="s">
        <v>384</v>
      </c>
      <c r="P54" t="s">
        <v>415</v>
      </c>
      <c r="Q54" t="s">
        <v>441</v>
      </c>
      <c r="R54" t="s">
        <v>464</v>
      </c>
      <c r="S54" t="s">
        <v>486</v>
      </c>
      <c r="T54" t="s">
        <v>505</v>
      </c>
      <c r="U54" t="s">
        <v>525</v>
      </c>
      <c r="Z54">
        <v>1</v>
      </c>
      <c r="AA54">
        <v>2</v>
      </c>
      <c r="AB54">
        <v>0</v>
      </c>
      <c r="AC54">
        <v>0</v>
      </c>
      <c r="AD54">
        <v>0</v>
      </c>
      <c r="AE54">
        <v>3</v>
      </c>
      <c r="AF54">
        <v>0</v>
      </c>
      <c r="AG54">
        <v>0</v>
      </c>
      <c r="AH54">
        <v>0</v>
      </c>
      <c r="AI54">
        <v>2</v>
      </c>
    </row>
    <row r="55" spans="1:35" hidden="1" x14ac:dyDescent="0.15">
      <c r="A55" s="1">
        <v>29</v>
      </c>
      <c r="B55" t="s">
        <v>31</v>
      </c>
      <c r="C55" t="s">
        <v>59</v>
      </c>
      <c r="D55" t="str">
        <f>IFERROR(VLOOKUP(C55,Sheet2!A:D,2,FALSE),"")</f>
        <v/>
      </c>
      <c r="E55" t="str">
        <f>IFERROR(VLOOKUP(C55,Sheet2!A:D,4,FALSE),"")</f>
        <v/>
      </c>
      <c r="F55" t="s">
        <v>367</v>
      </c>
      <c r="G55" t="s">
        <v>370</v>
      </c>
      <c r="H55">
        <v>1</v>
      </c>
      <c r="I55">
        <v>75935</v>
      </c>
      <c r="J55">
        <v>1.3169157832356621E-5</v>
      </c>
      <c r="K55">
        <v>1</v>
      </c>
      <c r="O55" t="s">
        <v>378</v>
      </c>
      <c r="Z55" t="s">
        <v>601</v>
      </c>
      <c r="AA55" t="s">
        <v>601</v>
      </c>
      <c r="AB55" t="s">
        <v>601</v>
      </c>
      <c r="AC55" t="s">
        <v>601</v>
      </c>
      <c r="AD55" t="s">
        <v>601</v>
      </c>
      <c r="AE55" t="s">
        <v>601</v>
      </c>
      <c r="AF55" t="s">
        <v>601</v>
      </c>
      <c r="AG55" t="s">
        <v>601</v>
      </c>
      <c r="AH55" t="s">
        <v>601</v>
      </c>
      <c r="AI55" t="s">
        <v>601</v>
      </c>
    </row>
    <row r="56" spans="1:35" hidden="1" x14ac:dyDescent="0.15">
      <c r="A56" s="1">
        <v>0</v>
      </c>
      <c r="B56" t="s">
        <v>32</v>
      </c>
      <c r="C56" t="s">
        <v>36</v>
      </c>
      <c r="D56" t="str">
        <f>IFERROR(VLOOKUP(C56,Sheet2!A:D,2,FALSE),"")</f>
        <v/>
      </c>
      <c r="E56" t="str">
        <f>IFERROR(VLOOKUP(C56,Sheet2!A:D,4,FALSE),"")</f>
        <v/>
      </c>
      <c r="F56" t="s">
        <v>367</v>
      </c>
      <c r="G56" t="s">
        <v>370</v>
      </c>
      <c r="H56">
        <v>0.99998683101559205</v>
      </c>
      <c r="I56">
        <v>75935</v>
      </c>
      <c r="J56">
        <v>0.99998683101559205</v>
      </c>
      <c r="K56">
        <v>75935</v>
      </c>
      <c r="O56" t="s">
        <v>385</v>
      </c>
      <c r="P56" t="s">
        <v>416</v>
      </c>
      <c r="Q56" t="s">
        <v>442</v>
      </c>
      <c r="R56" t="s">
        <v>465</v>
      </c>
      <c r="S56" t="s">
        <v>487</v>
      </c>
      <c r="T56" t="s">
        <v>506</v>
      </c>
      <c r="U56" t="s">
        <v>526</v>
      </c>
      <c r="V56" t="s">
        <v>544</v>
      </c>
      <c r="W56" t="s">
        <v>560</v>
      </c>
      <c r="X56" t="s">
        <v>576</v>
      </c>
      <c r="Y56" t="s">
        <v>592</v>
      </c>
      <c r="AA56" t="s">
        <v>600</v>
      </c>
      <c r="AB56" t="s">
        <v>607</v>
      </c>
      <c r="AC56" t="s">
        <v>613</v>
      </c>
      <c r="AD56" t="s">
        <v>618</v>
      </c>
      <c r="AE56" t="s">
        <v>622</v>
      </c>
      <c r="AF56" t="s">
        <v>626</v>
      </c>
      <c r="AG56" t="s">
        <v>633</v>
      </c>
      <c r="AH56" t="s">
        <v>638</v>
      </c>
      <c r="AI56" t="s">
        <v>640</v>
      </c>
    </row>
    <row r="57" spans="1:35" hidden="1" x14ac:dyDescent="0.15">
      <c r="A57" s="1">
        <v>1</v>
      </c>
      <c r="B57" t="s">
        <v>32</v>
      </c>
      <c r="C57" t="s">
        <v>88</v>
      </c>
      <c r="D57" t="str">
        <f>IFERROR(VLOOKUP(C57,Sheet2!A:D,2,FALSE),"")</f>
        <v>询价</v>
      </c>
      <c r="E57" t="str">
        <f>IFERROR(VLOOKUP(C57,Sheet2!A:D,4,FALSE),"")</f>
        <v>首次询价日期</v>
      </c>
      <c r="F57" t="s">
        <v>367</v>
      </c>
      <c r="G57" t="s">
        <v>370</v>
      </c>
      <c r="H57">
        <v>0.60734039190897593</v>
      </c>
      <c r="I57">
        <v>46119</v>
      </c>
      <c r="J57">
        <v>1.4854614412136541E-2</v>
      </c>
      <c r="K57">
        <v>1128</v>
      </c>
      <c r="O57" t="s">
        <v>386</v>
      </c>
      <c r="P57" t="s">
        <v>417</v>
      </c>
      <c r="Q57" t="s">
        <v>443</v>
      </c>
      <c r="R57" t="s">
        <v>466</v>
      </c>
      <c r="S57" t="s">
        <v>488</v>
      </c>
      <c r="T57" t="s">
        <v>507</v>
      </c>
      <c r="U57" t="s">
        <v>527</v>
      </c>
      <c r="V57" t="s">
        <v>545</v>
      </c>
      <c r="W57" t="s">
        <v>561</v>
      </c>
      <c r="X57" t="s">
        <v>577</v>
      </c>
      <c r="Y57" t="s">
        <v>593</v>
      </c>
      <c r="AA57" t="s">
        <v>606</v>
      </c>
      <c r="AB57" t="s">
        <v>611</v>
      </c>
      <c r="AC57" t="s">
        <v>619</v>
      </c>
      <c r="AD57" t="s">
        <v>623</v>
      </c>
      <c r="AE57" t="s">
        <v>629</v>
      </c>
      <c r="AF57" t="s">
        <v>634</v>
      </c>
      <c r="AH57" t="s">
        <v>642</v>
      </c>
      <c r="AI57" t="s">
        <v>649</v>
      </c>
    </row>
    <row r="58" spans="1:35" hidden="1" x14ac:dyDescent="0.15">
      <c r="A58" s="1">
        <v>2</v>
      </c>
      <c r="B58" t="s">
        <v>32</v>
      </c>
      <c r="C58" t="s">
        <v>89</v>
      </c>
      <c r="D58" t="str">
        <f>IFERROR(VLOOKUP(C58,Sheet2!A:D,2,FALSE),"")</f>
        <v>询价</v>
      </c>
      <c r="E58" t="str">
        <f>IFERROR(VLOOKUP(C58,Sheet2!A:D,4,FALSE),"")</f>
        <v>最后询价日期</v>
      </c>
      <c r="F58" t="s">
        <v>367</v>
      </c>
      <c r="G58" t="s">
        <v>370</v>
      </c>
      <c r="H58">
        <v>0.60734039190897593</v>
      </c>
      <c r="I58">
        <v>46119</v>
      </c>
      <c r="J58">
        <v>1.2800252844500631E-2</v>
      </c>
      <c r="K58">
        <v>972</v>
      </c>
      <c r="O58" t="s">
        <v>387</v>
      </c>
      <c r="P58" t="s">
        <v>418</v>
      </c>
      <c r="Q58" t="s">
        <v>444</v>
      </c>
      <c r="R58" t="s">
        <v>467</v>
      </c>
      <c r="S58" t="s">
        <v>489</v>
      </c>
      <c r="T58" t="s">
        <v>508</v>
      </c>
      <c r="U58" t="s">
        <v>528</v>
      </c>
      <c r="V58" t="s">
        <v>546</v>
      </c>
      <c r="W58" t="s">
        <v>562</v>
      </c>
      <c r="X58" t="s">
        <v>578</v>
      </c>
      <c r="Y58" t="s">
        <v>594</v>
      </c>
      <c r="AA58" t="s">
        <v>606</v>
      </c>
      <c r="AB58" t="s">
        <v>614</v>
      </c>
      <c r="AC58" t="s">
        <v>620</v>
      </c>
      <c r="AD58" t="s">
        <v>624</v>
      </c>
      <c r="AE58" t="s">
        <v>630</v>
      </c>
      <c r="AF58" t="s">
        <v>601</v>
      </c>
      <c r="AH58" t="s">
        <v>643</v>
      </c>
      <c r="AI58" t="s">
        <v>650</v>
      </c>
    </row>
    <row r="59" spans="1:35" hidden="1" x14ac:dyDescent="0.15">
      <c r="A59" s="1">
        <v>3</v>
      </c>
      <c r="B59" t="s">
        <v>32</v>
      </c>
      <c r="C59" t="s">
        <v>90</v>
      </c>
      <c r="D59" t="str">
        <f>IFERROR(VLOOKUP(C59,Sheet2!A:D,2,FALSE),"")</f>
        <v>询价</v>
      </c>
      <c r="E59" t="str">
        <f>IFERROR(VLOOKUP(C59,Sheet2!A:D,4,FALSE),"")</f>
        <v>近1个月有询价月份数</v>
      </c>
      <c r="F59" t="s">
        <v>368</v>
      </c>
      <c r="G59" t="s">
        <v>370</v>
      </c>
      <c r="H59">
        <v>1</v>
      </c>
      <c r="I59">
        <v>75936</v>
      </c>
      <c r="J59">
        <v>2.633796881584492E-5</v>
      </c>
      <c r="K59">
        <v>2</v>
      </c>
      <c r="O59" t="s">
        <v>388</v>
      </c>
      <c r="P59" t="s">
        <v>419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1</v>
      </c>
      <c r="AG59">
        <v>0</v>
      </c>
      <c r="AH59">
        <v>0</v>
      </c>
      <c r="AI59">
        <v>1</v>
      </c>
    </row>
    <row r="60" spans="1:35" hidden="1" x14ac:dyDescent="0.15">
      <c r="A60" s="1">
        <v>4</v>
      </c>
      <c r="B60" t="s">
        <v>32</v>
      </c>
      <c r="C60" t="s">
        <v>91</v>
      </c>
      <c r="D60" t="str">
        <f>IFERROR(VLOOKUP(C60,Sheet2!A:D,2,FALSE),"")</f>
        <v>询价</v>
      </c>
      <c r="E60" t="str">
        <f>IFERROR(VLOOKUP(C60,Sheet2!A:D,4,FALSE),"")</f>
        <v>近3个月有询价月份数</v>
      </c>
      <c r="F60" t="s">
        <v>368</v>
      </c>
      <c r="G60" t="s">
        <v>370</v>
      </c>
      <c r="H60">
        <v>1</v>
      </c>
      <c r="I60">
        <v>75936</v>
      </c>
      <c r="J60">
        <v>5.2675937631689853E-5</v>
      </c>
      <c r="K60">
        <v>4</v>
      </c>
      <c r="O60" t="s">
        <v>389</v>
      </c>
      <c r="P60" t="s">
        <v>420</v>
      </c>
      <c r="Q60" t="s">
        <v>445</v>
      </c>
      <c r="R60" t="s">
        <v>468</v>
      </c>
      <c r="Z60">
        <v>0</v>
      </c>
      <c r="AA60">
        <v>0</v>
      </c>
      <c r="AB60">
        <v>2</v>
      </c>
      <c r="AC60">
        <v>0</v>
      </c>
      <c r="AD60">
        <v>1</v>
      </c>
      <c r="AE60">
        <v>2</v>
      </c>
      <c r="AF60">
        <v>3</v>
      </c>
      <c r="AG60">
        <v>0</v>
      </c>
      <c r="AH60">
        <v>0</v>
      </c>
      <c r="AI60">
        <v>2</v>
      </c>
    </row>
    <row r="61" spans="1:35" hidden="1" x14ac:dyDescent="0.15">
      <c r="A61" s="1">
        <v>5</v>
      </c>
      <c r="B61" t="s">
        <v>32</v>
      </c>
      <c r="C61" t="s">
        <v>92</v>
      </c>
      <c r="D61" t="str">
        <f>IFERROR(VLOOKUP(C61,Sheet2!A:D,2,FALSE),"")</f>
        <v>询价</v>
      </c>
      <c r="E61" t="str">
        <f>IFERROR(VLOOKUP(C61,Sheet2!A:D,4,FALSE),"")</f>
        <v>近6个月有询价月份数</v>
      </c>
      <c r="F61" t="s">
        <v>368</v>
      </c>
      <c r="G61" t="s">
        <v>370</v>
      </c>
      <c r="H61">
        <v>1</v>
      </c>
      <c r="I61">
        <v>75936</v>
      </c>
      <c r="J61">
        <v>9.2182890855457226E-5</v>
      </c>
      <c r="K61">
        <v>7</v>
      </c>
      <c r="O61" t="s">
        <v>390</v>
      </c>
      <c r="P61" t="s">
        <v>421</v>
      </c>
      <c r="Q61" t="s">
        <v>446</v>
      </c>
      <c r="R61" t="s">
        <v>469</v>
      </c>
      <c r="S61" t="s">
        <v>490</v>
      </c>
      <c r="T61" t="s">
        <v>509</v>
      </c>
      <c r="U61" t="s">
        <v>529</v>
      </c>
      <c r="Z61">
        <v>0</v>
      </c>
      <c r="AA61">
        <v>1</v>
      </c>
      <c r="AB61">
        <v>3</v>
      </c>
      <c r="AC61">
        <v>0</v>
      </c>
      <c r="AD61">
        <v>1</v>
      </c>
      <c r="AE61">
        <v>2</v>
      </c>
      <c r="AF61">
        <v>4</v>
      </c>
      <c r="AG61">
        <v>0</v>
      </c>
      <c r="AH61">
        <v>0</v>
      </c>
      <c r="AI61">
        <v>2</v>
      </c>
    </row>
    <row r="62" spans="1:35" hidden="1" x14ac:dyDescent="0.15">
      <c r="A62" s="1">
        <v>6</v>
      </c>
      <c r="B62" t="s">
        <v>32</v>
      </c>
      <c r="C62" t="s">
        <v>93</v>
      </c>
      <c r="D62" t="str">
        <f>IFERROR(VLOOKUP(C62,Sheet2!A:D,2,FALSE),"")</f>
        <v>询价</v>
      </c>
      <c r="E62" t="str">
        <f>IFERROR(VLOOKUP(C62,Sheet2!A:D,4,FALSE),"")</f>
        <v>近9个月有询价月份数</v>
      </c>
      <c r="F62" t="s">
        <v>368</v>
      </c>
      <c r="G62" t="s">
        <v>370</v>
      </c>
      <c r="H62">
        <v>1</v>
      </c>
      <c r="I62">
        <v>75936</v>
      </c>
      <c r="J62">
        <v>1.3168984407922461E-4</v>
      </c>
      <c r="K62">
        <v>10</v>
      </c>
      <c r="O62" t="s">
        <v>391</v>
      </c>
      <c r="P62" t="s">
        <v>422</v>
      </c>
      <c r="Q62" t="s">
        <v>447</v>
      </c>
      <c r="R62" t="s">
        <v>470</v>
      </c>
      <c r="S62" t="s">
        <v>491</v>
      </c>
      <c r="T62" t="s">
        <v>510</v>
      </c>
      <c r="U62" t="s">
        <v>530</v>
      </c>
      <c r="V62" t="s">
        <v>547</v>
      </c>
      <c r="W62" t="s">
        <v>563</v>
      </c>
      <c r="X62" t="s">
        <v>579</v>
      </c>
      <c r="Z62">
        <v>0</v>
      </c>
      <c r="AA62">
        <v>1</v>
      </c>
      <c r="AB62">
        <v>4</v>
      </c>
      <c r="AC62">
        <v>0</v>
      </c>
      <c r="AD62">
        <v>1</v>
      </c>
      <c r="AE62">
        <v>2</v>
      </c>
      <c r="AF62">
        <v>4</v>
      </c>
      <c r="AG62">
        <v>0</v>
      </c>
      <c r="AH62">
        <v>0</v>
      </c>
      <c r="AI62">
        <v>2</v>
      </c>
    </row>
    <row r="63" spans="1:35" hidden="1" x14ac:dyDescent="0.15">
      <c r="A63" s="1">
        <v>7</v>
      </c>
      <c r="B63" t="s">
        <v>32</v>
      </c>
      <c r="C63" t="s">
        <v>94</v>
      </c>
      <c r="D63" t="str">
        <f>IFERROR(VLOOKUP(C63,Sheet2!A:D,2,FALSE),"")</f>
        <v>询价</v>
      </c>
      <c r="E63" t="str">
        <f>IFERROR(VLOOKUP(C63,Sheet2!A:D,4,FALSE),"")</f>
        <v>近12个月有询价月份数</v>
      </c>
      <c r="F63" t="s">
        <v>368</v>
      </c>
      <c r="G63" t="s">
        <v>370</v>
      </c>
      <c r="H63">
        <v>1</v>
      </c>
      <c r="I63">
        <v>75936</v>
      </c>
      <c r="J63">
        <v>1.71196797302992E-4</v>
      </c>
      <c r="K63">
        <v>13</v>
      </c>
      <c r="O63">
        <v>0</v>
      </c>
      <c r="P63">
        <v>0</v>
      </c>
      <c r="Q63">
        <v>0</v>
      </c>
      <c r="R63">
        <v>0</v>
      </c>
      <c r="S63">
        <v>0</v>
      </c>
      <c r="T63">
        <v>1</v>
      </c>
      <c r="U63">
        <v>1</v>
      </c>
      <c r="V63">
        <v>2</v>
      </c>
      <c r="W63">
        <v>4</v>
      </c>
      <c r="X63">
        <v>8</v>
      </c>
      <c r="Y63">
        <v>12</v>
      </c>
      <c r="Z63">
        <v>0</v>
      </c>
      <c r="AA63">
        <v>1</v>
      </c>
      <c r="AB63">
        <v>7</v>
      </c>
      <c r="AC63">
        <v>2</v>
      </c>
      <c r="AD63">
        <v>1</v>
      </c>
      <c r="AE63">
        <v>2</v>
      </c>
      <c r="AF63">
        <v>4</v>
      </c>
      <c r="AG63">
        <v>0</v>
      </c>
      <c r="AH63">
        <v>0</v>
      </c>
      <c r="AI63">
        <v>2</v>
      </c>
    </row>
    <row r="64" spans="1:35" hidden="1" x14ac:dyDescent="0.15">
      <c r="A64" s="1">
        <v>8</v>
      </c>
      <c r="B64" t="s">
        <v>32</v>
      </c>
      <c r="C64" t="s">
        <v>95</v>
      </c>
      <c r="D64" t="str">
        <f>IFERROR(VLOOKUP(C64,Sheet2!A:D,2,FALSE),"")</f>
        <v>询价</v>
      </c>
      <c r="E64" t="str">
        <f>IFERROR(VLOOKUP(C64,Sheet2!A:D,4,FALSE),"")</f>
        <v>近24个月有询价月份数</v>
      </c>
      <c r="F64" t="s">
        <v>368</v>
      </c>
      <c r="G64" t="s">
        <v>370</v>
      </c>
      <c r="H64">
        <v>1</v>
      </c>
      <c r="I64">
        <v>75936</v>
      </c>
      <c r="J64">
        <v>3.2922461019806149E-4</v>
      </c>
      <c r="K64">
        <v>25</v>
      </c>
      <c r="O64">
        <v>0</v>
      </c>
      <c r="P64">
        <v>0</v>
      </c>
      <c r="Q64">
        <v>0</v>
      </c>
      <c r="R64">
        <v>0</v>
      </c>
      <c r="S64">
        <v>0</v>
      </c>
      <c r="T64">
        <v>1</v>
      </c>
      <c r="U64">
        <v>1</v>
      </c>
      <c r="V64">
        <v>2</v>
      </c>
      <c r="W64">
        <v>4</v>
      </c>
      <c r="X64">
        <v>9</v>
      </c>
      <c r="Y64">
        <v>24</v>
      </c>
      <c r="Z64">
        <v>0</v>
      </c>
      <c r="AA64">
        <v>1</v>
      </c>
      <c r="AB64">
        <v>7</v>
      </c>
      <c r="AC64">
        <v>4</v>
      </c>
      <c r="AD64">
        <v>1</v>
      </c>
      <c r="AE64">
        <v>2</v>
      </c>
      <c r="AF64">
        <v>4</v>
      </c>
      <c r="AG64">
        <v>0</v>
      </c>
      <c r="AH64">
        <v>2</v>
      </c>
      <c r="AI64">
        <v>3</v>
      </c>
    </row>
    <row r="65" spans="1:35" hidden="1" x14ac:dyDescent="0.15">
      <c r="A65" s="1">
        <v>9</v>
      </c>
      <c r="B65" t="s">
        <v>32</v>
      </c>
      <c r="C65" t="s">
        <v>96</v>
      </c>
      <c r="D65" t="str">
        <f>IFERROR(VLOOKUP(C65,Sheet2!A:D,2,FALSE),"")</f>
        <v>询价</v>
      </c>
      <c r="E65" t="str">
        <f>IFERROR(VLOOKUP(C65,Sheet2!A:D,4,FALSE),"")</f>
        <v>历史有询价月份数</v>
      </c>
      <c r="F65" t="s">
        <v>368</v>
      </c>
      <c r="G65" t="s">
        <v>370</v>
      </c>
      <c r="H65">
        <v>1</v>
      </c>
      <c r="I65">
        <v>75936</v>
      </c>
      <c r="J65">
        <v>5.3992836072482085E-4</v>
      </c>
      <c r="K65">
        <v>41</v>
      </c>
      <c r="O65">
        <v>0</v>
      </c>
      <c r="P65">
        <v>0</v>
      </c>
      <c r="Q65">
        <v>0</v>
      </c>
      <c r="R65">
        <v>0</v>
      </c>
      <c r="S65">
        <v>0</v>
      </c>
      <c r="T65">
        <v>1</v>
      </c>
      <c r="U65">
        <v>1</v>
      </c>
      <c r="V65">
        <v>2</v>
      </c>
      <c r="W65">
        <v>5</v>
      </c>
      <c r="X65">
        <v>9</v>
      </c>
      <c r="Y65">
        <v>40</v>
      </c>
      <c r="Z65">
        <v>0</v>
      </c>
      <c r="AA65">
        <v>1</v>
      </c>
      <c r="AB65">
        <v>7</v>
      </c>
      <c r="AC65">
        <v>4</v>
      </c>
      <c r="AD65">
        <v>1</v>
      </c>
      <c r="AE65">
        <v>2</v>
      </c>
      <c r="AF65">
        <v>4</v>
      </c>
      <c r="AG65">
        <v>0</v>
      </c>
      <c r="AH65">
        <v>2</v>
      </c>
      <c r="AI65">
        <v>3</v>
      </c>
    </row>
    <row r="66" spans="1:35" hidden="1" x14ac:dyDescent="0.15">
      <c r="A66" s="1">
        <v>10</v>
      </c>
      <c r="B66" t="s">
        <v>32</v>
      </c>
      <c r="C66" t="s">
        <v>97</v>
      </c>
      <c r="D66" t="str">
        <f>IFERROR(VLOOKUP(C66,Sheet2!A:D,2,FALSE),"")</f>
        <v>询价</v>
      </c>
      <c r="E66" t="str">
        <f>IFERROR(VLOOKUP(C66,Sheet2!A:D,4,FALSE),"")</f>
        <v>近1个月询价次数</v>
      </c>
      <c r="F66" t="s">
        <v>368</v>
      </c>
      <c r="G66" t="s">
        <v>370</v>
      </c>
      <c r="H66">
        <v>1</v>
      </c>
      <c r="I66">
        <v>75936</v>
      </c>
      <c r="J66">
        <v>4.161399072903498E-3</v>
      </c>
      <c r="K66">
        <v>316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2</v>
      </c>
      <c r="X66">
        <v>9</v>
      </c>
      <c r="Y66">
        <v>1185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79</v>
      </c>
      <c r="AG66">
        <v>0</v>
      </c>
      <c r="AH66">
        <v>0</v>
      </c>
      <c r="AI66">
        <v>3</v>
      </c>
    </row>
    <row r="67" spans="1:35" hidden="1" x14ac:dyDescent="0.15">
      <c r="A67" s="1">
        <v>11</v>
      </c>
      <c r="B67" t="s">
        <v>32</v>
      </c>
      <c r="C67" t="s">
        <v>98</v>
      </c>
      <c r="D67" t="str">
        <f>IFERROR(VLOOKUP(C67,Sheet2!A:D,2,FALSE),"")</f>
        <v>询价</v>
      </c>
      <c r="E67" t="str">
        <f>IFERROR(VLOOKUP(C67,Sheet2!A:D,4,FALSE),"")</f>
        <v>近3个月询价次数</v>
      </c>
      <c r="F67" t="s">
        <v>368</v>
      </c>
      <c r="G67" t="s">
        <v>370</v>
      </c>
      <c r="H67">
        <v>1</v>
      </c>
      <c r="I67">
        <v>75936</v>
      </c>
      <c r="J67">
        <v>9.4553308048883275E-3</v>
      </c>
      <c r="K67">
        <v>718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1</v>
      </c>
      <c r="W67">
        <v>6</v>
      </c>
      <c r="X67">
        <v>26</v>
      </c>
      <c r="Y67">
        <v>2754</v>
      </c>
      <c r="Z67">
        <v>0</v>
      </c>
      <c r="AA67">
        <v>0</v>
      </c>
      <c r="AB67">
        <v>6</v>
      </c>
      <c r="AC67">
        <v>0</v>
      </c>
      <c r="AD67">
        <v>2</v>
      </c>
      <c r="AE67">
        <v>3</v>
      </c>
      <c r="AF67">
        <v>205</v>
      </c>
      <c r="AG67">
        <v>0</v>
      </c>
      <c r="AH67">
        <v>0</v>
      </c>
      <c r="AI67">
        <v>11</v>
      </c>
    </row>
    <row r="68" spans="1:35" hidden="1" x14ac:dyDescent="0.15">
      <c r="A68" s="1">
        <v>12</v>
      </c>
      <c r="B68" t="s">
        <v>32</v>
      </c>
      <c r="C68" t="s">
        <v>99</v>
      </c>
      <c r="D68" t="str">
        <f>IFERROR(VLOOKUP(C68,Sheet2!A:D,2,FALSE),"")</f>
        <v>询价</v>
      </c>
      <c r="E68" t="str">
        <f>IFERROR(VLOOKUP(C68,Sheet2!A:D,4,FALSE),"")</f>
        <v>近6个月询价次数</v>
      </c>
      <c r="F68" t="s">
        <v>368</v>
      </c>
      <c r="G68" t="s">
        <v>370</v>
      </c>
      <c r="H68">
        <v>1</v>
      </c>
      <c r="I68">
        <v>75936</v>
      </c>
      <c r="J68">
        <v>1.420933417614834E-2</v>
      </c>
      <c r="K68">
        <v>1079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1</v>
      </c>
      <c r="V68">
        <v>3</v>
      </c>
      <c r="W68">
        <v>10</v>
      </c>
      <c r="X68">
        <v>46</v>
      </c>
      <c r="Y68">
        <v>5739</v>
      </c>
      <c r="Z68">
        <v>0</v>
      </c>
      <c r="AA68">
        <v>1</v>
      </c>
      <c r="AB68">
        <v>8</v>
      </c>
      <c r="AC68">
        <v>0</v>
      </c>
      <c r="AD68">
        <v>2</v>
      </c>
      <c r="AE68">
        <v>3</v>
      </c>
      <c r="AF68">
        <v>231</v>
      </c>
      <c r="AG68">
        <v>0</v>
      </c>
      <c r="AH68">
        <v>0</v>
      </c>
      <c r="AI68">
        <v>11</v>
      </c>
    </row>
    <row r="69" spans="1:35" hidden="1" x14ac:dyDescent="0.15">
      <c r="A69" s="1">
        <v>13</v>
      </c>
      <c r="B69" t="s">
        <v>32</v>
      </c>
      <c r="C69" t="s">
        <v>100</v>
      </c>
      <c r="D69" t="str">
        <f>IFERROR(VLOOKUP(C69,Sheet2!A:D,2,FALSE),"")</f>
        <v>询价</v>
      </c>
      <c r="E69" t="str">
        <f>IFERROR(VLOOKUP(C69,Sheet2!A:D,4,FALSE),"")</f>
        <v>近9个月询价次数</v>
      </c>
      <c r="F69" t="s">
        <v>368</v>
      </c>
      <c r="G69" t="s">
        <v>370</v>
      </c>
      <c r="H69">
        <v>1</v>
      </c>
      <c r="I69">
        <v>75936</v>
      </c>
      <c r="J69">
        <v>1.726453855878635E-2</v>
      </c>
      <c r="K69">
        <v>1311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1</v>
      </c>
      <c r="V69">
        <v>4</v>
      </c>
      <c r="W69">
        <v>13</v>
      </c>
      <c r="X69">
        <v>57</v>
      </c>
      <c r="Y69">
        <v>8135</v>
      </c>
      <c r="Z69">
        <v>0</v>
      </c>
      <c r="AA69">
        <v>1</v>
      </c>
      <c r="AB69">
        <v>9</v>
      </c>
      <c r="AC69">
        <v>0</v>
      </c>
      <c r="AD69">
        <v>2</v>
      </c>
      <c r="AE69">
        <v>3</v>
      </c>
      <c r="AF69">
        <v>231</v>
      </c>
      <c r="AG69">
        <v>0</v>
      </c>
      <c r="AH69">
        <v>0</v>
      </c>
      <c r="AI69">
        <v>11</v>
      </c>
    </row>
    <row r="70" spans="1:35" hidden="1" x14ac:dyDescent="0.15">
      <c r="A70" s="1">
        <v>14</v>
      </c>
      <c r="B70" t="s">
        <v>32</v>
      </c>
      <c r="C70" t="s">
        <v>101</v>
      </c>
      <c r="D70" t="str">
        <f>IFERROR(VLOOKUP(C70,Sheet2!A:D,2,FALSE),"")</f>
        <v>询价</v>
      </c>
      <c r="E70" t="str">
        <f>IFERROR(VLOOKUP(C70,Sheet2!A:D,4,FALSE),"")</f>
        <v>近12个月询价次数</v>
      </c>
      <c r="F70" t="s">
        <v>368</v>
      </c>
      <c r="G70" t="s">
        <v>370</v>
      </c>
      <c r="H70">
        <v>1</v>
      </c>
      <c r="I70">
        <v>75936</v>
      </c>
      <c r="J70">
        <v>1.9516434892541089E-2</v>
      </c>
      <c r="K70">
        <v>1482</v>
      </c>
      <c r="O70">
        <v>0</v>
      </c>
      <c r="P70">
        <v>0</v>
      </c>
      <c r="Q70">
        <v>0</v>
      </c>
      <c r="R70">
        <v>0</v>
      </c>
      <c r="S70">
        <v>0</v>
      </c>
      <c r="T70">
        <v>1</v>
      </c>
      <c r="U70">
        <v>2</v>
      </c>
      <c r="V70">
        <v>5</v>
      </c>
      <c r="W70">
        <v>15</v>
      </c>
      <c r="X70">
        <v>65</v>
      </c>
      <c r="Y70">
        <v>10868</v>
      </c>
      <c r="Z70">
        <v>0</v>
      </c>
      <c r="AA70">
        <v>1</v>
      </c>
      <c r="AB70">
        <v>21</v>
      </c>
      <c r="AC70">
        <v>9</v>
      </c>
      <c r="AD70">
        <v>2</v>
      </c>
      <c r="AE70">
        <v>3</v>
      </c>
      <c r="AF70">
        <v>231</v>
      </c>
      <c r="AG70">
        <v>0</v>
      </c>
      <c r="AH70">
        <v>0</v>
      </c>
      <c r="AI70">
        <v>11</v>
      </c>
    </row>
    <row r="71" spans="1:35" hidden="1" x14ac:dyDescent="0.15">
      <c r="A71" s="1">
        <v>15</v>
      </c>
      <c r="B71" t="s">
        <v>32</v>
      </c>
      <c r="C71" t="s">
        <v>102</v>
      </c>
      <c r="D71" t="str">
        <f>IFERROR(VLOOKUP(C71,Sheet2!A:D,2,FALSE),"")</f>
        <v>询价</v>
      </c>
      <c r="E71" t="str">
        <f>IFERROR(VLOOKUP(C71,Sheet2!A:D,4,FALSE),"")</f>
        <v>近24个月询价次数</v>
      </c>
      <c r="F71" t="s">
        <v>368</v>
      </c>
      <c r="G71" t="s">
        <v>370</v>
      </c>
      <c r="H71">
        <v>1</v>
      </c>
      <c r="I71">
        <v>75936</v>
      </c>
      <c r="J71">
        <v>2.2558470290771179E-2</v>
      </c>
      <c r="K71">
        <v>1713</v>
      </c>
      <c r="O71">
        <v>0</v>
      </c>
      <c r="P71">
        <v>0</v>
      </c>
      <c r="Q71">
        <v>0</v>
      </c>
      <c r="R71">
        <v>0</v>
      </c>
      <c r="S71">
        <v>0</v>
      </c>
      <c r="T71">
        <v>1</v>
      </c>
      <c r="U71">
        <v>3</v>
      </c>
      <c r="V71">
        <v>6</v>
      </c>
      <c r="W71">
        <v>18</v>
      </c>
      <c r="X71">
        <v>75</v>
      </c>
      <c r="Y71">
        <v>20885</v>
      </c>
      <c r="Z71">
        <v>0</v>
      </c>
      <c r="AA71">
        <v>1</v>
      </c>
      <c r="AB71">
        <v>21</v>
      </c>
      <c r="AC71">
        <v>21</v>
      </c>
      <c r="AD71">
        <v>2</v>
      </c>
      <c r="AE71">
        <v>3</v>
      </c>
      <c r="AF71">
        <v>231</v>
      </c>
      <c r="AG71">
        <v>0</v>
      </c>
      <c r="AH71">
        <v>3</v>
      </c>
      <c r="AI71">
        <v>16</v>
      </c>
    </row>
    <row r="72" spans="1:35" hidden="1" x14ac:dyDescent="0.15">
      <c r="A72" s="1">
        <v>16</v>
      </c>
      <c r="B72" t="s">
        <v>32</v>
      </c>
      <c r="C72" t="s">
        <v>103</v>
      </c>
      <c r="D72" t="str">
        <f>IFERROR(VLOOKUP(C72,Sheet2!A:D,2,FALSE),"")</f>
        <v>询价</v>
      </c>
      <c r="E72" t="str">
        <f>IFERROR(VLOOKUP(C72,Sheet2!A:D,4,FALSE),"")</f>
        <v>历史询价次数</v>
      </c>
      <c r="F72" t="s">
        <v>368</v>
      </c>
      <c r="G72" t="s">
        <v>370</v>
      </c>
      <c r="H72">
        <v>1</v>
      </c>
      <c r="I72">
        <v>75936</v>
      </c>
      <c r="J72">
        <v>2.3085229667088071E-2</v>
      </c>
      <c r="K72">
        <v>1753</v>
      </c>
      <c r="O72">
        <v>0</v>
      </c>
      <c r="P72">
        <v>0</v>
      </c>
      <c r="Q72">
        <v>0</v>
      </c>
      <c r="R72">
        <v>0</v>
      </c>
      <c r="S72">
        <v>0</v>
      </c>
      <c r="T72">
        <v>1</v>
      </c>
      <c r="U72">
        <v>3</v>
      </c>
      <c r="V72">
        <v>6</v>
      </c>
      <c r="W72">
        <v>19</v>
      </c>
      <c r="X72">
        <v>77</v>
      </c>
      <c r="Y72">
        <v>23754</v>
      </c>
      <c r="Z72">
        <v>0</v>
      </c>
      <c r="AA72">
        <v>1</v>
      </c>
      <c r="AB72">
        <v>21</v>
      </c>
      <c r="AC72">
        <v>21</v>
      </c>
      <c r="AD72">
        <v>2</v>
      </c>
      <c r="AE72">
        <v>3</v>
      </c>
      <c r="AF72">
        <v>231</v>
      </c>
      <c r="AG72">
        <v>0</v>
      </c>
      <c r="AH72">
        <v>3</v>
      </c>
      <c r="AI72">
        <v>16</v>
      </c>
    </row>
    <row r="73" spans="1:35" hidden="1" x14ac:dyDescent="0.15">
      <c r="A73" s="1">
        <v>17</v>
      </c>
      <c r="B73" t="s">
        <v>32</v>
      </c>
      <c r="C73" t="s">
        <v>104</v>
      </c>
      <c r="D73" t="str">
        <f>IFERROR(VLOOKUP(C73,Sheet2!A:D,2,FALSE),"")</f>
        <v>询价</v>
      </c>
      <c r="E73" t="str">
        <f>IFERROR(VLOOKUP(C73,Sheet2!A:D,4,FALSE),"")</f>
        <v>近3个月月均询价笔数</v>
      </c>
      <c r="F73" t="s">
        <v>369</v>
      </c>
      <c r="G73" t="s">
        <v>370</v>
      </c>
      <c r="H73">
        <v>1</v>
      </c>
      <c r="I73">
        <v>75936</v>
      </c>
      <c r="J73">
        <v>9.4553308048883275E-3</v>
      </c>
      <c r="K73">
        <v>718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0.33300000000000002</v>
      </c>
      <c r="W73">
        <v>2</v>
      </c>
      <c r="X73">
        <v>8.6669999999999998</v>
      </c>
      <c r="Y73">
        <v>918</v>
      </c>
      <c r="Z73">
        <v>0</v>
      </c>
      <c r="AA73">
        <v>0</v>
      </c>
      <c r="AB73">
        <v>2</v>
      </c>
      <c r="AC73">
        <v>0</v>
      </c>
      <c r="AD73">
        <v>0.66700000000000004</v>
      </c>
      <c r="AE73">
        <v>1</v>
      </c>
      <c r="AF73">
        <v>68.332999999999998</v>
      </c>
      <c r="AG73">
        <v>0</v>
      </c>
      <c r="AH73">
        <v>0</v>
      </c>
      <c r="AI73">
        <v>3.6669999999999998</v>
      </c>
    </row>
    <row r="74" spans="1:35" hidden="1" x14ac:dyDescent="0.15">
      <c r="A74" s="1">
        <v>18</v>
      </c>
      <c r="B74" t="s">
        <v>32</v>
      </c>
      <c r="C74" t="s">
        <v>105</v>
      </c>
      <c r="D74" t="str">
        <f>IFERROR(VLOOKUP(C74,Sheet2!A:D,2,FALSE),"")</f>
        <v>询价</v>
      </c>
      <c r="E74" t="str">
        <f>IFERROR(VLOOKUP(C74,Sheet2!A:D,4,FALSE),"")</f>
        <v>近6个月月均询价笔数</v>
      </c>
      <c r="F74" t="s">
        <v>369</v>
      </c>
      <c r="G74" t="s">
        <v>370</v>
      </c>
      <c r="H74">
        <v>1</v>
      </c>
      <c r="I74">
        <v>75936</v>
      </c>
      <c r="J74">
        <v>1.420933417614834E-2</v>
      </c>
      <c r="K74">
        <v>1079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0.16700000000000001</v>
      </c>
      <c r="V74">
        <v>0.5</v>
      </c>
      <c r="W74">
        <v>1.667</v>
      </c>
      <c r="X74">
        <v>7.6670000000000007</v>
      </c>
      <c r="Y74">
        <v>956.5</v>
      </c>
      <c r="Z74">
        <v>0</v>
      </c>
      <c r="AA74">
        <v>0.16700000000000001</v>
      </c>
      <c r="AB74">
        <v>1.333</v>
      </c>
      <c r="AC74">
        <v>0</v>
      </c>
      <c r="AD74">
        <v>0.33300000000000002</v>
      </c>
      <c r="AE74">
        <v>0.5</v>
      </c>
      <c r="AF74">
        <v>38.5</v>
      </c>
      <c r="AG74">
        <v>0</v>
      </c>
      <c r="AH74">
        <v>0</v>
      </c>
      <c r="AI74">
        <v>1.833</v>
      </c>
    </row>
    <row r="75" spans="1:35" hidden="1" x14ac:dyDescent="0.15">
      <c r="A75" s="1">
        <v>19</v>
      </c>
      <c r="B75" t="s">
        <v>32</v>
      </c>
      <c r="C75" t="s">
        <v>106</v>
      </c>
      <c r="D75" t="str">
        <f>IFERROR(VLOOKUP(C75,Sheet2!A:D,2,FALSE),"")</f>
        <v>询价</v>
      </c>
      <c r="E75" t="str">
        <f>IFERROR(VLOOKUP(C75,Sheet2!A:D,4,FALSE),"")</f>
        <v>近9个月月均询价笔数</v>
      </c>
      <c r="F75" t="s">
        <v>369</v>
      </c>
      <c r="G75" t="s">
        <v>370</v>
      </c>
      <c r="H75">
        <v>1</v>
      </c>
      <c r="I75">
        <v>75936</v>
      </c>
      <c r="J75">
        <v>1.726453855878635E-2</v>
      </c>
      <c r="K75">
        <v>1311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0.111</v>
      </c>
      <c r="V75">
        <v>0.44400000000000001</v>
      </c>
      <c r="W75">
        <v>1.444</v>
      </c>
      <c r="X75">
        <v>6.3329999999999993</v>
      </c>
      <c r="Y75">
        <v>903.8889999999999</v>
      </c>
      <c r="Z75">
        <v>0</v>
      </c>
      <c r="AA75">
        <v>0.111</v>
      </c>
      <c r="AB75">
        <v>1</v>
      </c>
      <c r="AC75">
        <v>0</v>
      </c>
      <c r="AD75">
        <v>0.222</v>
      </c>
      <c r="AE75">
        <v>0.33300000000000002</v>
      </c>
      <c r="AF75">
        <v>25.667000000000002</v>
      </c>
      <c r="AG75">
        <v>0</v>
      </c>
      <c r="AH75">
        <v>0</v>
      </c>
      <c r="AI75">
        <v>1.222</v>
      </c>
    </row>
    <row r="76" spans="1:35" hidden="1" x14ac:dyDescent="0.15">
      <c r="A76" s="1">
        <v>20</v>
      </c>
      <c r="B76" t="s">
        <v>32</v>
      </c>
      <c r="C76" t="s">
        <v>107</v>
      </c>
      <c r="D76" t="str">
        <f>IFERROR(VLOOKUP(C76,Sheet2!A:D,2,FALSE),"")</f>
        <v>询价</v>
      </c>
      <c r="E76" t="str">
        <f>IFERROR(VLOOKUP(C76,Sheet2!A:D,4,FALSE),"")</f>
        <v>近12个月月均询价笔数</v>
      </c>
      <c r="F76" t="s">
        <v>369</v>
      </c>
      <c r="G76" t="s">
        <v>370</v>
      </c>
      <c r="H76">
        <v>1</v>
      </c>
      <c r="I76">
        <v>75936</v>
      </c>
      <c r="J76">
        <v>1.9516434892541089E-2</v>
      </c>
      <c r="K76">
        <v>1482</v>
      </c>
      <c r="O76">
        <v>0</v>
      </c>
      <c r="P76">
        <v>0</v>
      </c>
      <c r="Q76">
        <v>0</v>
      </c>
      <c r="R76">
        <v>0</v>
      </c>
      <c r="S76">
        <v>0</v>
      </c>
      <c r="T76">
        <v>8.3000000000000004E-2</v>
      </c>
      <c r="U76">
        <v>0.16700000000000001</v>
      </c>
      <c r="V76">
        <v>0.41699999999999998</v>
      </c>
      <c r="W76">
        <v>1.25</v>
      </c>
      <c r="X76">
        <v>5.4170000000000007</v>
      </c>
      <c r="Y76">
        <v>905.66699999999992</v>
      </c>
      <c r="Z76">
        <v>0</v>
      </c>
      <c r="AA76">
        <v>8.3000000000000004E-2</v>
      </c>
      <c r="AB76">
        <v>1.75</v>
      </c>
      <c r="AC76">
        <v>0.75</v>
      </c>
      <c r="AD76">
        <v>0.16700000000000001</v>
      </c>
      <c r="AE76">
        <v>0.25</v>
      </c>
      <c r="AF76">
        <v>19.25</v>
      </c>
      <c r="AG76">
        <v>0</v>
      </c>
      <c r="AH76">
        <v>0</v>
      </c>
      <c r="AI76">
        <v>0.91700000000000004</v>
      </c>
    </row>
    <row r="77" spans="1:35" hidden="1" x14ac:dyDescent="0.15">
      <c r="A77" s="1">
        <v>21</v>
      </c>
      <c r="B77" t="s">
        <v>32</v>
      </c>
      <c r="C77" t="s">
        <v>108</v>
      </c>
      <c r="D77" t="str">
        <f>IFERROR(VLOOKUP(C77,Sheet2!A:D,2,FALSE),"")</f>
        <v>询价</v>
      </c>
      <c r="E77" t="str">
        <f>IFERROR(VLOOKUP(C77,Sheet2!A:D,4,FALSE),"")</f>
        <v>近24个月月均询价笔数</v>
      </c>
      <c r="F77" t="s">
        <v>369</v>
      </c>
      <c r="G77" t="s">
        <v>370</v>
      </c>
      <c r="H77">
        <v>1</v>
      </c>
      <c r="I77">
        <v>75936</v>
      </c>
      <c r="J77">
        <v>2.2558470290771179E-2</v>
      </c>
      <c r="K77">
        <v>1713</v>
      </c>
      <c r="O77">
        <v>0</v>
      </c>
      <c r="P77">
        <v>0</v>
      </c>
      <c r="Q77">
        <v>0</v>
      </c>
      <c r="R77">
        <v>0</v>
      </c>
      <c r="S77">
        <v>0</v>
      </c>
      <c r="T77">
        <v>4.2000000000000003E-2</v>
      </c>
      <c r="U77">
        <v>0.125</v>
      </c>
      <c r="V77">
        <v>0.25</v>
      </c>
      <c r="W77">
        <v>0.75</v>
      </c>
      <c r="X77">
        <v>3.125</v>
      </c>
      <c r="Y77">
        <v>870.20800000000008</v>
      </c>
      <c r="Z77">
        <v>0</v>
      </c>
      <c r="AA77">
        <v>4.2000000000000003E-2</v>
      </c>
      <c r="AB77">
        <v>0.875</v>
      </c>
      <c r="AC77">
        <v>0.875</v>
      </c>
      <c r="AD77">
        <v>8.3000000000000004E-2</v>
      </c>
      <c r="AE77">
        <v>0.125</v>
      </c>
      <c r="AF77">
        <v>9.625</v>
      </c>
      <c r="AG77">
        <v>0</v>
      </c>
      <c r="AH77">
        <v>0.125</v>
      </c>
      <c r="AI77">
        <v>0.66700000000000004</v>
      </c>
    </row>
    <row r="78" spans="1:35" hidden="1" x14ac:dyDescent="0.15">
      <c r="A78" s="1">
        <v>22</v>
      </c>
      <c r="B78" t="s">
        <v>32</v>
      </c>
      <c r="C78" t="s">
        <v>109</v>
      </c>
      <c r="D78" t="str">
        <f>IFERROR(VLOOKUP(C78,Sheet2!A:D,2,FALSE),"")</f>
        <v>询价</v>
      </c>
      <c r="E78" t="str">
        <f>IFERROR(VLOOKUP(C78,Sheet2!A:D,4,FALSE),"")</f>
        <v>近1个月询价车型数量</v>
      </c>
      <c r="F78" t="s">
        <v>368</v>
      </c>
      <c r="G78" t="s">
        <v>370</v>
      </c>
      <c r="H78">
        <v>1</v>
      </c>
      <c r="I78">
        <v>75936</v>
      </c>
      <c r="J78">
        <v>3.621470712178677E-3</v>
      </c>
      <c r="K78">
        <v>275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2</v>
      </c>
      <c r="X78">
        <v>8</v>
      </c>
      <c r="Y78">
        <v>951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52</v>
      </c>
      <c r="AG78">
        <v>0</v>
      </c>
      <c r="AH78">
        <v>0</v>
      </c>
      <c r="AI78">
        <v>3</v>
      </c>
    </row>
    <row r="79" spans="1:35" hidden="1" x14ac:dyDescent="0.15">
      <c r="A79" s="1">
        <v>23</v>
      </c>
      <c r="B79" t="s">
        <v>32</v>
      </c>
      <c r="C79" t="s">
        <v>110</v>
      </c>
      <c r="D79" t="str">
        <f>IFERROR(VLOOKUP(C79,Sheet2!A:D,2,FALSE),"")</f>
        <v>询价</v>
      </c>
      <c r="E79" t="str">
        <f>IFERROR(VLOOKUP(C79,Sheet2!A:D,4,FALSE),"")</f>
        <v>近3个月询价车型数量</v>
      </c>
      <c r="F79" t="s">
        <v>368</v>
      </c>
      <c r="G79" t="s">
        <v>370</v>
      </c>
      <c r="H79">
        <v>1</v>
      </c>
      <c r="I79">
        <v>75936</v>
      </c>
      <c r="J79">
        <v>8.2306152549515375E-3</v>
      </c>
      <c r="K79">
        <v>625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1</v>
      </c>
      <c r="W79">
        <v>5</v>
      </c>
      <c r="X79">
        <v>24</v>
      </c>
      <c r="Y79">
        <v>2262</v>
      </c>
      <c r="Z79">
        <v>0</v>
      </c>
      <c r="AA79">
        <v>0</v>
      </c>
      <c r="AB79">
        <v>6</v>
      </c>
      <c r="AC79">
        <v>0</v>
      </c>
      <c r="AD79">
        <v>2</v>
      </c>
      <c r="AE79">
        <v>3</v>
      </c>
      <c r="AF79">
        <v>150</v>
      </c>
      <c r="AG79">
        <v>0</v>
      </c>
      <c r="AH79">
        <v>0</v>
      </c>
      <c r="AI79">
        <v>8</v>
      </c>
    </row>
    <row r="80" spans="1:35" hidden="1" x14ac:dyDescent="0.15">
      <c r="A80" s="1">
        <v>24</v>
      </c>
      <c r="B80" t="s">
        <v>32</v>
      </c>
      <c r="C80" t="s">
        <v>111</v>
      </c>
      <c r="D80" t="str">
        <f>IFERROR(VLOOKUP(C80,Sheet2!A:D,2,FALSE),"")</f>
        <v>询价</v>
      </c>
      <c r="E80" t="str">
        <f>IFERROR(VLOOKUP(C80,Sheet2!A:D,4,FALSE),"")</f>
        <v>近6个月询价车型数量</v>
      </c>
      <c r="F80" t="s">
        <v>368</v>
      </c>
      <c r="G80" t="s">
        <v>370</v>
      </c>
      <c r="H80">
        <v>1</v>
      </c>
      <c r="I80">
        <v>75936</v>
      </c>
      <c r="J80">
        <v>1.2800252844500631E-2</v>
      </c>
      <c r="K80">
        <v>972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1</v>
      </c>
      <c r="V80">
        <v>3</v>
      </c>
      <c r="W80">
        <v>9</v>
      </c>
      <c r="X80">
        <v>42</v>
      </c>
      <c r="Y80">
        <v>4264</v>
      </c>
      <c r="Z80">
        <v>0</v>
      </c>
      <c r="AA80">
        <v>1</v>
      </c>
      <c r="AB80">
        <v>8</v>
      </c>
      <c r="AC80">
        <v>0</v>
      </c>
      <c r="AD80">
        <v>2</v>
      </c>
      <c r="AE80">
        <v>3</v>
      </c>
      <c r="AF80">
        <v>169</v>
      </c>
      <c r="AG80">
        <v>0</v>
      </c>
      <c r="AH80">
        <v>0</v>
      </c>
      <c r="AI80">
        <v>8</v>
      </c>
    </row>
    <row r="81" spans="1:35" hidden="1" x14ac:dyDescent="0.15">
      <c r="A81" s="1">
        <v>25</v>
      </c>
      <c r="B81" t="s">
        <v>32</v>
      </c>
      <c r="C81" t="s">
        <v>112</v>
      </c>
      <c r="D81" t="str">
        <f>IFERROR(VLOOKUP(C81,Sheet2!A:D,2,FALSE),"")</f>
        <v>询价</v>
      </c>
      <c r="E81" t="str">
        <f>IFERROR(VLOOKUP(C81,Sheet2!A:D,4,FALSE),"")</f>
        <v>近9个月询价车型数量</v>
      </c>
      <c r="F81" t="s">
        <v>368</v>
      </c>
      <c r="G81" t="s">
        <v>370</v>
      </c>
      <c r="H81">
        <v>1</v>
      </c>
      <c r="I81">
        <v>75936</v>
      </c>
      <c r="J81">
        <v>1.549989464812474E-2</v>
      </c>
      <c r="K81">
        <v>1177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1</v>
      </c>
      <c r="V81">
        <v>3</v>
      </c>
      <c r="W81">
        <v>11</v>
      </c>
      <c r="X81">
        <v>51</v>
      </c>
      <c r="Y81">
        <v>6040</v>
      </c>
      <c r="Z81">
        <v>0</v>
      </c>
      <c r="AA81">
        <v>1</v>
      </c>
      <c r="AB81">
        <v>9</v>
      </c>
      <c r="AC81">
        <v>0</v>
      </c>
      <c r="AD81">
        <v>2</v>
      </c>
      <c r="AE81">
        <v>3</v>
      </c>
      <c r="AF81">
        <v>169</v>
      </c>
      <c r="AG81">
        <v>0</v>
      </c>
      <c r="AH81">
        <v>0</v>
      </c>
      <c r="AI81">
        <v>8</v>
      </c>
    </row>
    <row r="82" spans="1:35" hidden="1" x14ac:dyDescent="0.15">
      <c r="A82" s="1">
        <v>26</v>
      </c>
      <c r="B82" t="s">
        <v>32</v>
      </c>
      <c r="C82" t="s">
        <v>113</v>
      </c>
      <c r="D82" t="str">
        <f>IFERROR(VLOOKUP(C82,Sheet2!A:D,2,FALSE),"")</f>
        <v>询价</v>
      </c>
      <c r="E82" t="str">
        <f>IFERROR(VLOOKUP(C82,Sheet2!A:D,4,FALSE),"")</f>
        <v>近12个月询价车型数量</v>
      </c>
      <c r="F82" t="s">
        <v>368</v>
      </c>
      <c r="G82" t="s">
        <v>370</v>
      </c>
      <c r="H82">
        <v>1</v>
      </c>
      <c r="I82">
        <v>75936</v>
      </c>
      <c r="J82">
        <v>1.7541087231352719E-2</v>
      </c>
      <c r="K82">
        <v>1332</v>
      </c>
      <c r="O82">
        <v>0</v>
      </c>
      <c r="P82">
        <v>0</v>
      </c>
      <c r="Q82">
        <v>0</v>
      </c>
      <c r="R82">
        <v>0</v>
      </c>
      <c r="S82">
        <v>0</v>
      </c>
      <c r="T82">
        <v>1</v>
      </c>
      <c r="U82">
        <v>2</v>
      </c>
      <c r="V82">
        <v>4</v>
      </c>
      <c r="W82">
        <v>13</v>
      </c>
      <c r="X82">
        <v>58</v>
      </c>
      <c r="Y82">
        <v>7954</v>
      </c>
      <c r="Z82">
        <v>0</v>
      </c>
      <c r="AA82">
        <v>1</v>
      </c>
      <c r="AB82">
        <v>21</v>
      </c>
      <c r="AC82">
        <v>8</v>
      </c>
      <c r="AD82">
        <v>2</v>
      </c>
      <c r="AE82">
        <v>3</v>
      </c>
      <c r="AF82">
        <v>169</v>
      </c>
      <c r="AG82">
        <v>0</v>
      </c>
      <c r="AH82">
        <v>0</v>
      </c>
      <c r="AI82">
        <v>8</v>
      </c>
    </row>
    <row r="83" spans="1:35" hidden="1" x14ac:dyDescent="0.15">
      <c r="A83" s="1">
        <v>27</v>
      </c>
      <c r="B83" t="s">
        <v>32</v>
      </c>
      <c r="C83" t="s">
        <v>114</v>
      </c>
      <c r="D83" t="str">
        <f>IFERROR(VLOOKUP(C83,Sheet2!A:D,2,FALSE),"")</f>
        <v>询价</v>
      </c>
      <c r="E83" t="str">
        <f>IFERROR(VLOOKUP(C83,Sheet2!A:D,4,FALSE),"")</f>
        <v>近24个月询价车型数量</v>
      </c>
      <c r="F83" t="s">
        <v>368</v>
      </c>
      <c r="G83" t="s">
        <v>370</v>
      </c>
      <c r="H83">
        <v>1</v>
      </c>
      <c r="I83">
        <v>75936</v>
      </c>
      <c r="J83">
        <v>2.0385587863463971E-2</v>
      </c>
      <c r="K83">
        <v>1548</v>
      </c>
      <c r="O83">
        <v>0</v>
      </c>
      <c r="P83">
        <v>0</v>
      </c>
      <c r="Q83">
        <v>0</v>
      </c>
      <c r="R83">
        <v>0</v>
      </c>
      <c r="S83">
        <v>0</v>
      </c>
      <c r="T83">
        <v>1</v>
      </c>
      <c r="U83">
        <v>2</v>
      </c>
      <c r="V83">
        <v>5</v>
      </c>
      <c r="W83">
        <v>16</v>
      </c>
      <c r="X83">
        <v>66</v>
      </c>
      <c r="Y83">
        <v>13700</v>
      </c>
      <c r="Z83">
        <v>0</v>
      </c>
      <c r="AA83">
        <v>1</v>
      </c>
      <c r="AB83">
        <v>21</v>
      </c>
      <c r="AC83">
        <v>17</v>
      </c>
      <c r="AD83">
        <v>2</v>
      </c>
      <c r="AE83">
        <v>3</v>
      </c>
      <c r="AF83">
        <v>169</v>
      </c>
      <c r="AG83">
        <v>0</v>
      </c>
      <c r="AH83">
        <v>3</v>
      </c>
      <c r="AI83">
        <v>11</v>
      </c>
    </row>
    <row r="84" spans="1:35" hidden="1" x14ac:dyDescent="0.15">
      <c r="A84" s="1">
        <v>28</v>
      </c>
      <c r="B84" t="s">
        <v>32</v>
      </c>
      <c r="C84" t="s">
        <v>115</v>
      </c>
      <c r="D84" t="str">
        <f>IFERROR(VLOOKUP(C84,Sheet2!A:D,2,FALSE),"")</f>
        <v>询价</v>
      </c>
      <c r="E84" t="str">
        <f>IFERROR(VLOOKUP(C84,Sheet2!A:D,4,FALSE),"")</f>
        <v>历史询价车型数量</v>
      </c>
      <c r="F84" t="s">
        <v>368</v>
      </c>
      <c r="G84" t="s">
        <v>370</v>
      </c>
      <c r="H84">
        <v>1</v>
      </c>
      <c r="I84">
        <v>75936</v>
      </c>
      <c r="J84">
        <v>2.1847345132743359E-2</v>
      </c>
      <c r="K84">
        <v>1659</v>
      </c>
      <c r="O84">
        <v>0</v>
      </c>
      <c r="P84">
        <v>0</v>
      </c>
      <c r="Q84">
        <v>0</v>
      </c>
      <c r="R84">
        <v>0</v>
      </c>
      <c r="S84">
        <v>1</v>
      </c>
      <c r="T84">
        <v>1</v>
      </c>
      <c r="U84">
        <v>3</v>
      </c>
      <c r="V84">
        <v>7</v>
      </c>
      <c r="W84">
        <v>19</v>
      </c>
      <c r="X84">
        <v>77</v>
      </c>
      <c r="Y84">
        <v>16997</v>
      </c>
      <c r="Z84">
        <v>1</v>
      </c>
      <c r="AA84">
        <v>1</v>
      </c>
      <c r="AB84">
        <v>21</v>
      </c>
      <c r="AC84">
        <v>17</v>
      </c>
      <c r="AD84">
        <v>2</v>
      </c>
      <c r="AE84">
        <v>3</v>
      </c>
      <c r="AF84">
        <v>210</v>
      </c>
      <c r="AG84">
        <v>0</v>
      </c>
      <c r="AH84">
        <v>3</v>
      </c>
      <c r="AI84">
        <v>11</v>
      </c>
    </row>
    <row r="85" spans="1:35" hidden="1" x14ac:dyDescent="0.15">
      <c r="A85" s="1">
        <v>29</v>
      </c>
      <c r="B85" t="s">
        <v>32</v>
      </c>
      <c r="C85" t="s">
        <v>116</v>
      </c>
      <c r="D85" t="str">
        <f>IFERROR(VLOOKUP(C85,Sheet2!A:D,2,FALSE),"")</f>
        <v>询价</v>
      </c>
      <c r="E85" t="str">
        <f>IFERROR(VLOOKUP(C85,Sheet2!A:D,4,FALSE),"")</f>
        <v>近3个月月均询价车型数量</v>
      </c>
      <c r="F85" t="s">
        <v>369</v>
      </c>
      <c r="G85" t="s">
        <v>370</v>
      </c>
      <c r="H85">
        <v>1</v>
      </c>
      <c r="I85">
        <v>75936</v>
      </c>
      <c r="J85">
        <v>8.2306152549515375E-3</v>
      </c>
      <c r="K85">
        <v>625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0.33300000000000002</v>
      </c>
      <c r="W85">
        <v>1.667</v>
      </c>
      <c r="X85">
        <v>8</v>
      </c>
      <c r="Y85">
        <v>754</v>
      </c>
      <c r="Z85">
        <v>0</v>
      </c>
      <c r="AA85">
        <v>0</v>
      </c>
      <c r="AB85">
        <v>2</v>
      </c>
      <c r="AC85">
        <v>0</v>
      </c>
      <c r="AD85">
        <v>0.66700000000000004</v>
      </c>
      <c r="AE85">
        <v>1</v>
      </c>
      <c r="AF85">
        <v>50</v>
      </c>
      <c r="AG85">
        <v>0</v>
      </c>
      <c r="AH85">
        <v>0</v>
      </c>
      <c r="AI85">
        <v>2.6669999999999998</v>
      </c>
    </row>
    <row r="86" spans="1:35" hidden="1" x14ac:dyDescent="0.15">
      <c r="A86" s="1">
        <v>30</v>
      </c>
      <c r="B86" t="s">
        <v>32</v>
      </c>
      <c r="C86" t="s">
        <v>117</v>
      </c>
      <c r="D86" t="str">
        <f>IFERROR(VLOOKUP(C86,Sheet2!A:D,2,FALSE),"")</f>
        <v>询价</v>
      </c>
      <c r="E86" t="str">
        <f>IFERROR(VLOOKUP(C86,Sheet2!A:D,4,FALSE),"")</f>
        <v>近6个月月均询价车型数量</v>
      </c>
      <c r="F86" t="s">
        <v>369</v>
      </c>
      <c r="G86" t="s">
        <v>370</v>
      </c>
      <c r="H86">
        <v>1</v>
      </c>
      <c r="I86">
        <v>75936</v>
      </c>
      <c r="J86">
        <v>1.2800252844500631E-2</v>
      </c>
      <c r="K86">
        <v>972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0.16700000000000001</v>
      </c>
      <c r="V86">
        <v>0.5</v>
      </c>
      <c r="W86">
        <v>1.5</v>
      </c>
      <c r="X86">
        <v>7</v>
      </c>
      <c r="Y86">
        <v>710.66699999999992</v>
      </c>
      <c r="Z86">
        <v>0</v>
      </c>
      <c r="AA86">
        <v>0.16700000000000001</v>
      </c>
      <c r="AB86">
        <v>1.333</v>
      </c>
      <c r="AC86">
        <v>0</v>
      </c>
      <c r="AD86">
        <v>0.33300000000000002</v>
      </c>
      <c r="AE86">
        <v>0.5</v>
      </c>
      <c r="AF86">
        <v>28.167000000000002</v>
      </c>
      <c r="AG86">
        <v>0</v>
      </c>
      <c r="AH86">
        <v>0</v>
      </c>
      <c r="AI86">
        <v>1.333</v>
      </c>
    </row>
    <row r="87" spans="1:35" hidden="1" x14ac:dyDescent="0.15">
      <c r="A87" s="1">
        <v>31</v>
      </c>
      <c r="B87" t="s">
        <v>32</v>
      </c>
      <c r="C87" t="s">
        <v>118</v>
      </c>
      <c r="D87" t="str">
        <f>IFERROR(VLOOKUP(C87,Sheet2!A:D,2,FALSE),"")</f>
        <v>询价</v>
      </c>
      <c r="E87" t="str">
        <f>IFERROR(VLOOKUP(C87,Sheet2!A:D,4,FALSE),"")</f>
        <v>近9个月月均询价车型数量</v>
      </c>
      <c r="F87" t="s">
        <v>369</v>
      </c>
      <c r="G87" t="s">
        <v>370</v>
      </c>
      <c r="H87">
        <v>1</v>
      </c>
      <c r="I87">
        <v>75936</v>
      </c>
      <c r="J87">
        <v>1.549989464812474E-2</v>
      </c>
      <c r="K87">
        <v>1177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0.111</v>
      </c>
      <c r="V87">
        <v>0.33300000000000002</v>
      </c>
      <c r="W87">
        <v>1.222</v>
      </c>
      <c r="X87">
        <v>5.6670000000000007</v>
      </c>
      <c r="Y87">
        <v>671.1110000000001</v>
      </c>
      <c r="Z87">
        <v>0</v>
      </c>
      <c r="AA87">
        <v>0.111</v>
      </c>
      <c r="AB87">
        <v>1</v>
      </c>
      <c r="AC87">
        <v>0</v>
      </c>
      <c r="AD87">
        <v>0.222</v>
      </c>
      <c r="AE87">
        <v>0.33300000000000002</v>
      </c>
      <c r="AF87">
        <v>18.777999999999999</v>
      </c>
      <c r="AG87">
        <v>0</v>
      </c>
      <c r="AH87">
        <v>0</v>
      </c>
      <c r="AI87">
        <v>0.88900000000000001</v>
      </c>
    </row>
    <row r="88" spans="1:35" hidden="1" x14ac:dyDescent="0.15">
      <c r="A88" s="1">
        <v>32</v>
      </c>
      <c r="B88" t="s">
        <v>32</v>
      </c>
      <c r="C88" t="s">
        <v>119</v>
      </c>
      <c r="D88" t="str">
        <f>IFERROR(VLOOKUP(C88,Sheet2!A:D,2,FALSE),"")</f>
        <v>询价</v>
      </c>
      <c r="E88" t="str">
        <f>IFERROR(VLOOKUP(C88,Sheet2!A:D,4,FALSE),"")</f>
        <v>近12个月月均询价车型数量</v>
      </c>
      <c r="F88" t="s">
        <v>369</v>
      </c>
      <c r="G88" t="s">
        <v>370</v>
      </c>
      <c r="H88">
        <v>1</v>
      </c>
      <c r="I88">
        <v>75936</v>
      </c>
      <c r="J88">
        <v>1.7541087231352719E-2</v>
      </c>
      <c r="K88">
        <v>1332</v>
      </c>
      <c r="O88">
        <v>0</v>
      </c>
      <c r="P88">
        <v>0</v>
      </c>
      <c r="Q88">
        <v>0</v>
      </c>
      <c r="R88">
        <v>0</v>
      </c>
      <c r="S88">
        <v>0</v>
      </c>
      <c r="T88">
        <v>8.3000000000000004E-2</v>
      </c>
      <c r="U88">
        <v>0.16700000000000001</v>
      </c>
      <c r="V88">
        <v>0.33300000000000002</v>
      </c>
      <c r="W88">
        <v>1.083</v>
      </c>
      <c r="X88">
        <v>4.8330000000000002</v>
      </c>
      <c r="Y88">
        <v>662.83300000000008</v>
      </c>
      <c r="Z88">
        <v>0</v>
      </c>
      <c r="AA88">
        <v>8.3000000000000004E-2</v>
      </c>
      <c r="AB88">
        <v>1.75</v>
      </c>
      <c r="AC88">
        <v>0.66700000000000004</v>
      </c>
      <c r="AD88">
        <v>0.16700000000000001</v>
      </c>
      <c r="AE88">
        <v>0.25</v>
      </c>
      <c r="AF88">
        <v>14.083</v>
      </c>
      <c r="AG88">
        <v>0</v>
      </c>
      <c r="AH88">
        <v>0</v>
      </c>
      <c r="AI88">
        <v>0.66700000000000004</v>
      </c>
    </row>
    <row r="89" spans="1:35" hidden="1" x14ac:dyDescent="0.15">
      <c r="A89" s="1">
        <v>33</v>
      </c>
      <c r="B89" t="s">
        <v>32</v>
      </c>
      <c r="C89" t="s">
        <v>120</v>
      </c>
      <c r="D89" t="str">
        <f>IFERROR(VLOOKUP(C89,Sheet2!A:D,2,FALSE),"")</f>
        <v>询价</v>
      </c>
      <c r="E89" t="str">
        <f>IFERROR(VLOOKUP(C89,Sheet2!A:D,4,FALSE),"")</f>
        <v>近24个月月均询价车型数量</v>
      </c>
      <c r="F89" t="s">
        <v>369</v>
      </c>
      <c r="G89" t="s">
        <v>370</v>
      </c>
      <c r="H89">
        <v>1</v>
      </c>
      <c r="I89">
        <v>75936</v>
      </c>
      <c r="J89">
        <v>2.0385587863463971E-2</v>
      </c>
      <c r="K89">
        <v>1548</v>
      </c>
      <c r="O89">
        <v>0</v>
      </c>
      <c r="P89">
        <v>0</v>
      </c>
      <c r="Q89">
        <v>0</v>
      </c>
      <c r="R89">
        <v>0</v>
      </c>
      <c r="S89">
        <v>0</v>
      </c>
      <c r="T89">
        <v>4.2000000000000003E-2</v>
      </c>
      <c r="U89">
        <v>8.3000000000000004E-2</v>
      </c>
      <c r="V89">
        <v>0.20799999999999999</v>
      </c>
      <c r="W89">
        <v>0.66700000000000004</v>
      </c>
      <c r="X89">
        <v>2.75</v>
      </c>
      <c r="Y89">
        <v>570.83300000000008</v>
      </c>
      <c r="Z89">
        <v>0</v>
      </c>
      <c r="AA89">
        <v>4.2000000000000003E-2</v>
      </c>
      <c r="AB89">
        <v>0.875</v>
      </c>
      <c r="AC89">
        <v>0.70799999999999996</v>
      </c>
      <c r="AD89">
        <v>8.3000000000000004E-2</v>
      </c>
      <c r="AE89">
        <v>0.125</v>
      </c>
      <c r="AF89">
        <v>7.0420000000000007</v>
      </c>
      <c r="AG89">
        <v>0</v>
      </c>
      <c r="AH89">
        <v>0.125</v>
      </c>
      <c r="AI89">
        <v>0.45800000000000002</v>
      </c>
    </row>
    <row r="90" spans="1:35" hidden="1" x14ac:dyDescent="0.15">
      <c r="A90" s="1">
        <v>34</v>
      </c>
      <c r="B90" t="s">
        <v>32</v>
      </c>
      <c r="C90" t="s">
        <v>121</v>
      </c>
      <c r="D90" t="str">
        <f>IFERROR(VLOOKUP(C90,Sheet2!A:D,2,FALSE),"")</f>
        <v>询价</v>
      </c>
      <c r="E90" t="str">
        <f>IFERROR(VLOOKUP(C90,Sheet2!A:D,4,FALSE),"")</f>
        <v>近1个月询价VIN码数量</v>
      </c>
      <c r="F90" t="s">
        <v>368</v>
      </c>
      <c r="G90" t="s">
        <v>370</v>
      </c>
      <c r="H90">
        <v>1</v>
      </c>
      <c r="I90">
        <v>75936</v>
      </c>
      <c r="J90">
        <v>3.7926675094816691E-3</v>
      </c>
      <c r="K90">
        <v>288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2</v>
      </c>
      <c r="X90">
        <v>8</v>
      </c>
      <c r="Y90">
        <v>1024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55</v>
      </c>
      <c r="AG90">
        <v>0</v>
      </c>
      <c r="AH90">
        <v>0</v>
      </c>
      <c r="AI90">
        <v>3</v>
      </c>
    </row>
    <row r="91" spans="1:35" hidden="1" x14ac:dyDescent="0.15">
      <c r="A91" s="1">
        <v>35</v>
      </c>
      <c r="B91" t="s">
        <v>32</v>
      </c>
      <c r="C91" t="s">
        <v>122</v>
      </c>
      <c r="D91" t="str">
        <f>IFERROR(VLOOKUP(C91,Sheet2!A:D,2,FALSE),"")</f>
        <v>询价</v>
      </c>
      <c r="E91" t="str">
        <f>IFERROR(VLOOKUP(C91,Sheet2!A:D,4,FALSE),"")</f>
        <v>近3个月询价VIN码数量</v>
      </c>
      <c r="F91" t="s">
        <v>368</v>
      </c>
      <c r="G91" t="s">
        <v>370</v>
      </c>
      <c r="H91">
        <v>1</v>
      </c>
      <c r="I91">
        <v>75936</v>
      </c>
      <c r="J91">
        <v>1.316898440792246E-5</v>
      </c>
      <c r="K91">
        <v>1</v>
      </c>
      <c r="O91" t="s">
        <v>392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</row>
    <row r="92" spans="1:35" hidden="1" x14ac:dyDescent="0.15">
      <c r="A92" s="1">
        <v>36</v>
      </c>
      <c r="B92" t="s">
        <v>32</v>
      </c>
      <c r="C92" t="s">
        <v>123</v>
      </c>
      <c r="D92" t="str">
        <f>IFERROR(VLOOKUP(C92,Sheet2!A:D,2,FALSE),"")</f>
        <v>询价</v>
      </c>
      <c r="E92" t="str">
        <f>IFERROR(VLOOKUP(C92,Sheet2!A:D,4,FALSE),"")</f>
        <v>近6个月询价VIN码数量</v>
      </c>
      <c r="F92" t="s">
        <v>368</v>
      </c>
      <c r="G92" t="s">
        <v>370</v>
      </c>
      <c r="H92">
        <v>1</v>
      </c>
      <c r="I92">
        <v>75936</v>
      </c>
      <c r="J92">
        <v>1.316898440792246E-5</v>
      </c>
      <c r="K92">
        <v>1</v>
      </c>
      <c r="O92" t="s">
        <v>392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</row>
    <row r="93" spans="1:35" hidden="1" x14ac:dyDescent="0.15">
      <c r="A93" s="1">
        <v>37</v>
      </c>
      <c r="B93" t="s">
        <v>32</v>
      </c>
      <c r="C93" t="s">
        <v>124</v>
      </c>
      <c r="D93" t="str">
        <f>IFERROR(VLOOKUP(C93,Sheet2!A:D,2,FALSE),"")</f>
        <v>询价</v>
      </c>
      <c r="E93" t="str">
        <f>IFERROR(VLOOKUP(C93,Sheet2!A:D,4,FALSE),"")</f>
        <v>近9个月询价VIN码数量</v>
      </c>
      <c r="F93" t="s">
        <v>368</v>
      </c>
      <c r="G93" t="s">
        <v>370</v>
      </c>
      <c r="H93">
        <v>1</v>
      </c>
      <c r="I93">
        <v>75936</v>
      </c>
      <c r="J93">
        <v>1.316898440792246E-5</v>
      </c>
      <c r="K93">
        <v>1</v>
      </c>
      <c r="O93" t="s">
        <v>392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</row>
    <row r="94" spans="1:35" hidden="1" x14ac:dyDescent="0.15">
      <c r="A94" s="1">
        <v>38</v>
      </c>
      <c r="B94" t="s">
        <v>32</v>
      </c>
      <c r="C94" t="s">
        <v>125</v>
      </c>
      <c r="D94" t="str">
        <f>IFERROR(VLOOKUP(C94,Sheet2!A:D,2,FALSE),"")</f>
        <v>询价</v>
      </c>
      <c r="E94" t="str">
        <f>IFERROR(VLOOKUP(C94,Sheet2!A:D,4,FALSE),"")</f>
        <v>近12个月询价VIN码数量</v>
      </c>
      <c r="F94" t="s">
        <v>368</v>
      </c>
      <c r="G94" t="s">
        <v>370</v>
      </c>
      <c r="H94">
        <v>1</v>
      </c>
      <c r="I94">
        <v>75936</v>
      </c>
      <c r="J94">
        <v>1.8002001685630001E-2</v>
      </c>
      <c r="K94">
        <v>1367</v>
      </c>
      <c r="O94">
        <v>0</v>
      </c>
      <c r="P94">
        <v>0</v>
      </c>
      <c r="Q94">
        <v>0</v>
      </c>
      <c r="R94">
        <v>0</v>
      </c>
      <c r="S94">
        <v>0</v>
      </c>
      <c r="T94">
        <v>1</v>
      </c>
      <c r="U94">
        <v>2</v>
      </c>
      <c r="V94">
        <v>4</v>
      </c>
      <c r="W94">
        <v>13</v>
      </c>
      <c r="X94">
        <v>58</v>
      </c>
      <c r="Y94">
        <v>8522</v>
      </c>
      <c r="Z94">
        <v>0</v>
      </c>
      <c r="AA94">
        <v>1</v>
      </c>
      <c r="AB94">
        <v>21</v>
      </c>
      <c r="AC94">
        <v>8</v>
      </c>
      <c r="AD94">
        <v>2</v>
      </c>
      <c r="AE94">
        <v>3</v>
      </c>
      <c r="AF94">
        <v>174</v>
      </c>
      <c r="AG94">
        <v>0</v>
      </c>
      <c r="AH94">
        <v>0</v>
      </c>
      <c r="AI94">
        <v>8</v>
      </c>
    </row>
    <row r="95" spans="1:35" hidden="1" x14ac:dyDescent="0.15">
      <c r="A95" s="1">
        <v>39</v>
      </c>
      <c r="B95" t="s">
        <v>32</v>
      </c>
      <c r="C95" t="s">
        <v>126</v>
      </c>
      <c r="D95" t="str">
        <f>IFERROR(VLOOKUP(C95,Sheet2!A:D,2,FALSE),"")</f>
        <v>询价</v>
      </c>
      <c r="E95" t="str">
        <f>IFERROR(VLOOKUP(C95,Sheet2!A:D,4,FALSE),"")</f>
        <v>近24个月询价VIN码数量</v>
      </c>
      <c r="F95" t="s">
        <v>368</v>
      </c>
      <c r="G95" t="s">
        <v>370</v>
      </c>
      <c r="H95">
        <v>1</v>
      </c>
      <c r="I95">
        <v>75936</v>
      </c>
      <c r="J95">
        <v>2.0464601769911508E-2</v>
      </c>
      <c r="K95">
        <v>1554</v>
      </c>
      <c r="O95">
        <v>0</v>
      </c>
      <c r="P95">
        <v>0</v>
      </c>
      <c r="Q95">
        <v>0</v>
      </c>
      <c r="R95">
        <v>0</v>
      </c>
      <c r="S95">
        <v>0</v>
      </c>
      <c r="T95">
        <v>1</v>
      </c>
      <c r="U95">
        <v>2</v>
      </c>
      <c r="V95">
        <v>5</v>
      </c>
      <c r="W95">
        <v>16</v>
      </c>
      <c r="X95">
        <v>66</v>
      </c>
      <c r="Y95">
        <v>15679</v>
      </c>
      <c r="Z95">
        <v>0</v>
      </c>
      <c r="AA95">
        <v>1</v>
      </c>
      <c r="AB95">
        <v>21</v>
      </c>
      <c r="AC95">
        <v>17</v>
      </c>
      <c r="AD95">
        <v>2</v>
      </c>
      <c r="AE95">
        <v>3</v>
      </c>
      <c r="AF95">
        <v>174</v>
      </c>
      <c r="AG95">
        <v>0</v>
      </c>
      <c r="AH95">
        <v>3</v>
      </c>
      <c r="AI95">
        <v>10</v>
      </c>
    </row>
    <row r="96" spans="1:35" hidden="1" x14ac:dyDescent="0.15">
      <c r="A96" s="1">
        <v>40</v>
      </c>
      <c r="B96" t="s">
        <v>32</v>
      </c>
      <c r="C96" t="s">
        <v>127</v>
      </c>
      <c r="D96" t="str">
        <f>IFERROR(VLOOKUP(C96,Sheet2!A:D,2,FALSE),"")</f>
        <v>询价</v>
      </c>
      <c r="E96" t="str">
        <f>IFERROR(VLOOKUP(C96,Sheet2!A:D,4,FALSE),"")</f>
        <v>历史询价VIN码数量</v>
      </c>
      <c r="F96" t="s">
        <v>368</v>
      </c>
      <c r="G96" t="s">
        <v>370</v>
      </c>
      <c r="H96">
        <v>1</v>
      </c>
      <c r="I96">
        <v>75936</v>
      </c>
      <c r="J96">
        <v>2.2031710914454279E-2</v>
      </c>
      <c r="K96">
        <v>1673</v>
      </c>
      <c r="O96">
        <v>0</v>
      </c>
      <c r="P96">
        <v>0</v>
      </c>
      <c r="Q96">
        <v>0</v>
      </c>
      <c r="R96">
        <v>0</v>
      </c>
      <c r="S96">
        <v>1</v>
      </c>
      <c r="T96">
        <v>1</v>
      </c>
      <c r="U96">
        <v>3</v>
      </c>
      <c r="V96">
        <v>7</v>
      </c>
      <c r="W96">
        <v>19</v>
      </c>
      <c r="X96">
        <v>77</v>
      </c>
      <c r="Y96">
        <v>19634</v>
      </c>
      <c r="Z96">
        <v>1</v>
      </c>
      <c r="AA96">
        <v>1</v>
      </c>
      <c r="AB96">
        <v>21</v>
      </c>
      <c r="AC96">
        <v>17</v>
      </c>
      <c r="AD96">
        <v>2</v>
      </c>
      <c r="AE96">
        <v>3</v>
      </c>
      <c r="AF96">
        <v>218</v>
      </c>
      <c r="AG96">
        <v>0</v>
      </c>
      <c r="AH96">
        <v>3</v>
      </c>
      <c r="AI96">
        <v>10</v>
      </c>
    </row>
    <row r="97" spans="1:35" hidden="1" x14ac:dyDescent="0.15">
      <c r="A97" s="1">
        <v>41</v>
      </c>
      <c r="B97" t="s">
        <v>32</v>
      </c>
      <c r="C97" t="s">
        <v>128</v>
      </c>
      <c r="D97" t="str">
        <f>IFERROR(VLOOKUP(C97,Sheet2!A:D,2,FALSE),"")</f>
        <v>询价</v>
      </c>
      <c r="E97" t="str">
        <f>IFERROR(VLOOKUP(C97,Sheet2!A:D,4,FALSE),"")</f>
        <v>近3个月月均询价VIN码数量</v>
      </c>
      <c r="F97" t="s">
        <v>369</v>
      </c>
      <c r="G97" t="s">
        <v>370</v>
      </c>
      <c r="H97">
        <v>1</v>
      </c>
      <c r="I97">
        <v>75936</v>
      </c>
      <c r="J97">
        <v>1.316898440792246E-5</v>
      </c>
      <c r="K97">
        <v>1</v>
      </c>
      <c r="O97" t="s">
        <v>393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</row>
    <row r="98" spans="1:35" hidden="1" x14ac:dyDescent="0.15">
      <c r="A98" s="1">
        <v>42</v>
      </c>
      <c r="B98" t="s">
        <v>32</v>
      </c>
      <c r="C98" t="s">
        <v>129</v>
      </c>
      <c r="D98" t="str">
        <f>IFERROR(VLOOKUP(C98,Sheet2!A:D,2,FALSE),"")</f>
        <v>询价</v>
      </c>
      <c r="E98" t="str">
        <f>IFERROR(VLOOKUP(C98,Sheet2!A:D,4,FALSE),"")</f>
        <v>近6个月月均询价VIN码数量</v>
      </c>
      <c r="F98" t="s">
        <v>369</v>
      </c>
      <c r="G98" t="s">
        <v>370</v>
      </c>
      <c r="H98">
        <v>1</v>
      </c>
      <c r="I98">
        <v>75936</v>
      </c>
      <c r="J98">
        <v>1.316898440792246E-5</v>
      </c>
      <c r="K98">
        <v>1</v>
      </c>
      <c r="O98" t="s">
        <v>393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</row>
    <row r="99" spans="1:35" hidden="1" x14ac:dyDescent="0.15">
      <c r="A99" s="1">
        <v>43</v>
      </c>
      <c r="B99" t="s">
        <v>32</v>
      </c>
      <c r="C99" t="s">
        <v>130</v>
      </c>
      <c r="D99" t="str">
        <f>IFERROR(VLOOKUP(C99,Sheet2!A:D,2,FALSE),"")</f>
        <v>询价</v>
      </c>
      <c r="E99" t="str">
        <f>IFERROR(VLOOKUP(C99,Sheet2!A:D,4,FALSE),"")</f>
        <v>近9个月月均询价VIN码数量</v>
      </c>
      <c r="F99" t="s">
        <v>369</v>
      </c>
      <c r="G99" t="s">
        <v>370</v>
      </c>
      <c r="H99">
        <v>1</v>
      </c>
      <c r="I99">
        <v>75936</v>
      </c>
      <c r="J99">
        <v>1.316898440792246E-5</v>
      </c>
      <c r="K99">
        <v>1</v>
      </c>
      <c r="O99" t="s">
        <v>393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</row>
    <row r="100" spans="1:35" hidden="1" x14ac:dyDescent="0.15">
      <c r="A100" s="1">
        <v>44</v>
      </c>
      <c r="B100" t="s">
        <v>32</v>
      </c>
      <c r="C100" t="s">
        <v>131</v>
      </c>
      <c r="D100" t="str">
        <f>IFERROR(VLOOKUP(C100,Sheet2!A:D,2,FALSE),"")</f>
        <v>询价</v>
      </c>
      <c r="E100" t="str">
        <f>IFERROR(VLOOKUP(C100,Sheet2!A:D,4,FALSE),"")</f>
        <v>近12个月月均询价VIN码数量</v>
      </c>
      <c r="F100" t="s">
        <v>369</v>
      </c>
      <c r="G100" t="s">
        <v>370</v>
      </c>
      <c r="H100">
        <v>1</v>
      </c>
      <c r="I100">
        <v>75936</v>
      </c>
      <c r="J100">
        <v>1.316898440792246E-5</v>
      </c>
      <c r="K100">
        <v>1</v>
      </c>
      <c r="O100" t="s">
        <v>393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</row>
    <row r="101" spans="1:35" hidden="1" x14ac:dyDescent="0.15">
      <c r="A101" s="1">
        <v>45</v>
      </c>
      <c r="B101" t="s">
        <v>32</v>
      </c>
      <c r="C101" t="s">
        <v>132</v>
      </c>
      <c r="D101" t="str">
        <f>IFERROR(VLOOKUP(C101,Sheet2!A:D,2,FALSE),"")</f>
        <v>询价</v>
      </c>
      <c r="E101" t="str">
        <f>IFERROR(VLOOKUP(C101,Sheet2!A:D,4,FALSE),"")</f>
        <v>近24个月月均询价VIN码数量</v>
      </c>
      <c r="F101" t="s">
        <v>369</v>
      </c>
      <c r="G101" t="s">
        <v>370</v>
      </c>
      <c r="H101">
        <v>1</v>
      </c>
      <c r="I101">
        <v>75936</v>
      </c>
      <c r="J101">
        <v>1.316898440792246E-5</v>
      </c>
      <c r="K101">
        <v>1</v>
      </c>
      <c r="O101" t="s">
        <v>393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</row>
    <row r="102" spans="1:35" hidden="1" x14ac:dyDescent="0.15">
      <c r="A102" s="1">
        <v>46</v>
      </c>
      <c r="B102" t="s">
        <v>32</v>
      </c>
      <c r="C102" t="s">
        <v>133</v>
      </c>
      <c r="D102" t="str">
        <f>IFERROR(VLOOKUP(C102,Sheet2!A:D,2,FALSE),"")</f>
        <v>询价</v>
      </c>
      <c r="E102" t="str">
        <f>IFERROR(VLOOKUP(C102,Sheet2!A:D,4,FALSE),"")</f>
        <v>近3个月询价次数标准差</v>
      </c>
      <c r="F102" t="s">
        <v>369</v>
      </c>
      <c r="G102" t="s">
        <v>370</v>
      </c>
      <c r="H102">
        <v>1</v>
      </c>
      <c r="I102">
        <v>75936</v>
      </c>
      <c r="J102">
        <v>4.0955541508638851E-3</v>
      </c>
      <c r="K102">
        <v>311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0.47199999999999998</v>
      </c>
      <c r="W102">
        <v>0.94299999999999995</v>
      </c>
      <c r="X102">
        <v>1.7</v>
      </c>
      <c r="Y102">
        <v>18.908999999999999</v>
      </c>
      <c r="Z102">
        <v>0</v>
      </c>
      <c r="AA102">
        <v>0</v>
      </c>
      <c r="AB102">
        <v>1.155</v>
      </c>
      <c r="AC102">
        <v>0</v>
      </c>
      <c r="AD102">
        <v>0.66700000000000004</v>
      </c>
      <c r="AE102">
        <v>0.57700000000000007</v>
      </c>
      <c r="AF102">
        <v>2.6669999999999998</v>
      </c>
      <c r="AG102">
        <v>0</v>
      </c>
      <c r="AH102">
        <v>0</v>
      </c>
      <c r="AI102">
        <v>1.2909999999999999</v>
      </c>
    </row>
    <row r="103" spans="1:35" hidden="1" x14ac:dyDescent="0.15">
      <c r="A103" s="1">
        <v>47</v>
      </c>
      <c r="B103" t="s">
        <v>32</v>
      </c>
      <c r="C103" t="s">
        <v>134</v>
      </c>
      <c r="D103" t="str">
        <f>IFERROR(VLOOKUP(C103,Sheet2!A:D,2,FALSE),"")</f>
        <v>询价</v>
      </c>
      <c r="E103" t="str">
        <f>IFERROR(VLOOKUP(C103,Sheet2!A:D,4,FALSE),"")</f>
        <v>近6个月询价次数标准差</v>
      </c>
      <c r="F103" t="s">
        <v>369</v>
      </c>
      <c r="G103" t="s">
        <v>370</v>
      </c>
      <c r="H103">
        <v>1</v>
      </c>
      <c r="I103">
        <v>75936</v>
      </c>
      <c r="J103">
        <v>1.229983143699958E-2</v>
      </c>
      <c r="K103">
        <v>934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0.373</v>
      </c>
      <c r="V103">
        <v>0.57700000000000007</v>
      </c>
      <c r="W103">
        <v>0.98599999999999999</v>
      </c>
      <c r="X103">
        <v>1.8560000000000001</v>
      </c>
      <c r="Y103">
        <v>17.710999999999999</v>
      </c>
      <c r="Z103">
        <v>0</v>
      </c>
      <c r="AA103">
        <v>0.373</v>
      </c>
      <c r="AB103">
        <v>0.88200000000000001</v>
      </c>
      <c r="AC103">
        <v>0</v>
      </c>
      <c r="AD103">
        <v>0.52700000000000002</v>
      </c>
      <c r="AE103">
        <v>0.57700000000000007</v>
      </c>
      <c r="AF103">
        <v>4.1230000000000002</v>
      </c>
      <c r="AG103">
        <v>0</v>
      </c>
      <c r="AH103">
        <v>0</v>
      </c>
      <c r="AI103">
        <v>1.1060000000000001</v>
      </c>
    </row>
    <row r="104" spans="1:35" hidden="1" x14ac:dyDescent="0.15">
      <c r="A104" s="1">
        <v>48</v>
      </c>
      <c r="B104" t="s">
        <v>32</v>
      </c>
      <c r="C104" t="s">
        <v>135</v>
      </c>
      <c r="D104" t="str">
        <f>IFERROR(VLOOKUP(C104,Sheet2!A:D,2,FALSE),"")</f>
        <v>询价</v>
      </c>
      <c r="E104" t="str">
        <f>IFERROR(VLOOKUP(C104,Sheet2!A:D,4,FALSE),"")</f>
        <v>近9个月询价次数标准差</v>
      </c>
      <c r="F104" t="s">
        <v>369</v>
      </c>
      <c r="G104" t="s">
        <v>370</v>
      </c>
      <c r="H104">
        <v>1</v>
      </c>
      <c r="I104">
        <v>75936</v>
      </c>
      <c r="J104">
        <v>2.628529287821323E-2</v>
      </c>
      <c r="K104">
        <v>1996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0.314</v>
      </c>
      <c r="V104">
        <v>0.58799999999999997</v>
      </c>
      <c r="W104">
        <v>0.94299999999999995</v>
      </c>
      <c r="X104">
        <v>1.839</v>
      </c>
      <c r="Y104">
        <v>17.420000000000002</v>
      </c>
      <c r="Z104">
        <v>0</v>
      </c>
      <c r="AA104">
        <v>0.314</v>
      </c>
      <c r="AB104">
        <v>0.745</v>
      </c>
      <c r="AC104">
        <v>0</v>
      </c>
      <c r="AD104">
        <v>0.44400000000000001</v>
      </c>
      <c r="AE104">
        <v>0.50900000000000001</v>
      </c>
      <c r="AF104">
        <v>3.7759999999999998</v>
      </c>
      <c r="AG104">
        <v>0</v>
      </c>
      <c r="AH104">
        <v>0</v>
      </c>
      <c r="AI104">
        <v>0.97499999999999998</v>
      </c>
    </row>
    <row r="105" spans="1:35" hidden="1" x14ac:dyDescent="0.15">
      <c r="A105" s="1">
        <v>49</v>
      </c>
      <c r="B105" t="s">
        <v>32</v>
      </c>
      <c r="C105" t="s">
        <v>136</v>
      </c>
      <c r="D105" t="str">
        <f>IFERROR(VLOOKUP(C105,Sheet2!A:D,2,FALSE),"")</f>
        <v>询价</v>
      </c>
      <c r="E105" t="str">
        <f>IFERROR(VLOOKUP(C105,Sheet2!A:D,4,FALSE),"")</f>
        <v>近12个月询价次数标准差</v>
      </c>
      <c r="F105" t="s">
        <v>369</v>
      </c>
      <c r="G105" t="s">
        <v>370</v>
      </c>
      <c r="H105">
        <v>1</v>
      </c>
      <c r="I105">
        <v>75936</v>
      </c>
      <c r="J105">
        <v>3.6162031184155077E-2</v>
      </c>
      <c r="K105">
        <v>2746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0.27600000000000002</v>
      </c>
      <c r="U105">
        <v>0.39100000000000001</v>
      </c>
      <c r="V105">
        <v>0.57700000000000007</v>
      </c>
      <c r="W105">
        <v>0.91700000000000004</v>
      </c>
      <c r="X105">
        <v>1.7949999999999999</v>
      </c>
      <c r="Y105">
        <v>17.321000000000002</v>
      </c>
      <c r="Z105">
        <v>0</v>
      </c>
      <c r="AA105">
        <v>0.27600000000000002</v>
      </c>
      <c r="AB105">
        <v>1.0509999999999999</v>
      </c>
      <c r="AC105">
        <v>0.79099999999999993</v>
      </c>
      <c r="AD105">
        <v>0.39100000000000001</v>
      </c>
      <c r="AE105">
        <v>0.45600000000000002</v>
      </c>
      <c r="AF105">
        <v>3.5819999999999999</v>
      </c>
      <c r="AG105">
        <v>0</v>
      </c>
      <c r="AH105">
        <v>0</v>
      </c>
      <c r="AI105">
        <v>0.87400000000000011</v>
      </c>
    </row>
    <row r="106" spans="1:35" hidden="1" x14ac:dyDescent="0.15">
      <c r="A106" s="1">
        <v>50</v>
      </c>
      <c r="B106" t="s">
        <v>32</v>
      </c>
      <c r="C106" t="s">
        <v>137</v>
      </c>
      <c r="D106" t="str">
        <f>IFERROR(VLOOKUP(C106,Sheet2!A:D,2,FALSE),"")</f>
        <v>询价</v>
      </c>
      <c r="E106" t="str">
        <f>IFERROR(VLOOKUP(C106,Sheet2!A:D,4,FALSE),"")</f>
        <v>近24个月询价次数标准差</v>
      </c>
      <c r="F106" t="s">
        <v>369</v>
      </c>
      <c r="G106" t="s">
        <v>370</v>
      </c>
      <c r="H106">
        <v>1</v>
      </c>
      <c r="I106">
        <v>75936</v>
      </c>
      <c r="J106">
        <v>5.1253687315634219E-2</v>
      </c>
      <c r="K106">
        <v>3892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0.2</v>
      </c>
      <c r="U106">
        <v>0.33100000000000002</v>
      </c>
      <c r="V106">
        <v>0.47899999999999998</v>
      </c>
      <c r="W106">
        <v>0.76800000000000002</v>
      </c>
      <c r="X106">
        <v>1.4870000000000001</v>
      </c>
      <c r="Y106">
        <v>16.757000000000001</v>
      </c>
      <c r="Z106">
        <v>0</v>
      </c>
      <c r="AA106">
        <v>0.2</v>
      </c>
      <c r="AB106">
        <v>0.78700000000000003</v>
      </c>
      <c r="AC106">
        <v>0.85400000000000009</v>
      </c>
      <c r="AD106">
        <v>0.28299999999999997</v>
      </c>
      <c r="AE106">
        <v>0.33900000000000002</v>
      </c>
      <c r="AF106">
        <v>2.8319999999999999</v>
      </c>
      <c r="AG106">
        <v>0</v>
      </c>
      <c r="AH106">
        <v>0.33900000000000002</v>
      </c>
      <c r="AI106">
        <v>0.76400000000000001</v>
      </c>
    </row>
    <row r="107" spans="1:35" hidden="1" x14ac:dyDescent="0.15">
      <c r="A107" s="1">
        <v>51</v>
      </c>
      <c r="B107" t="s">
        <v>32</v>
      </c>
      <c r="C107" t="s">
        <v>138</v>
      </c>
      <c r="D107" t="str">
        <f>IFERROR(VLOOKUP(C107,Sheet2!A:D,2,FALSE),"")</f>
        <v>询价</v>
      </c>
      <c r="E107" t="str">
        <f>IFERROR(VLOOKUP(C107,Sheet2!A:D,4,FALSE),"")</f>
        <v>历史询价次数标准差</v>
      </c>
      <c r="F107" t="s">
        <v>369</v>
      </c>
      <c r="G107" t="s">
        <v>370</v>
      </c>
      <c r="H107">
        <v>1</v>
      </c>
      <c r="I107">
        <v>75936</v>
      </c>
      <c r="J107">
        <v>6.3053097345132744E-2</v>
      </c>
      <c r="K107">
        <v>4788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0.26600000000000001</v>
      </c>
      <c r="U107">
        <v>0.47299999999999998</v>
      </c>
      <c r="V107">
        <v>0.69299999999999995</v>
      </c>
      <c r="W107">
        <v>1.1180000000000001</v>
      </c>
      <c r="X107">
        <v>2.0619999999999998</v>
      </c>
      <c r="Y107">
        <v>19.678999999999998</v>
      </c>
      <c r="Z107">
        <v>0</v>
      </c>
      <c r="AA107">
        <v>0.37200000000000011</v>
      </c>
      <c r="AB107">
        <v>1.0509999999999999</v>
      </c>
      <c r="AC107">
        <v>1.0349999999999999</v>
      </c>
      <c r="AD107">
        <v>0.70700000000000007</v>
      </c>
      <c r="AE107">
        <v>0.57700000000000007</v>
      </c>
      <c r="AF107">
        <v>3.984</v>
      </c>
      <c r="AG107">
        <v>0</v>
      </c>
      <c r="AH107">
        <v>0.40500000000000003</v>
      </c>
      <c r="AI107">
        <v>0.92299999999999993</v>
      </c>
    </row>
    <row r="108" spans="1:35" hidden="1" x14ac:dyDescent="0.15">
      <c r="A108" s="1">
        <v>52</v>
      </c>
      <c r="B108" t="s">
        <v>32</v>
      </c>
      <c r="C108" t="s">
        <v>59</v>
      </c>
      <c r="D108" t="str">
        <f>IFERROR(VLOOKUP(C108,Sheet2!A:D,2,FALSE),"")</f>
        <v/>
      </c>
      <c r="E108" t="str">
        <f>IFERROR(VLOOKUP(C108,Sheet2!A:D,4,FALSE),"")</f>
        <v/>
      </c>
      <c r="F108" t="s">
        <v>367</v>
      </c>
      <c r="G108" t="s">
        <v>370</v>
      </c>
      <c r="H108">
        <v>1</v>
      </c>
      <c r="I108">
        <v>75936</v>
      </c>
      <c r="J108">
        <v>1.316898440792246E-5</v>
      </c>
      <c r="K108">
        <v>1</v>
      </c>
      <c r="O108" t="s">
        <v>394</v>
      </c>
      <c r="Z108" t="s">
        <v>601</v>
      </c>
      <c r="AA108" t="s">
        <v>601</v>
      </c>
      <c r="AB108" t="s">
        <v>601</v>
      </c>
      <c r="AC108" t="s">
        <v>601</v>
      </c>
      <c r="AD108" t="s">
        <v>601</v>
      </c>
      <c r="AE108" t="s">
        <v>601</v>
      </c>
      <c r="AF108" t="s">
        <v>601</v>
      </c>
      <c r="AG108" t="s">
        <v>601</v>
      </c>
      <c r="AH108" t="s">
        <v>601</v>
      </c>
      <c r="AI108" t="s">
        <v>601</v>
      </c>
    </row>
    <row r="109" spans="1:35" hidden="1" x14ac:dyDescent="0.15">
      <c r="A109" s="1">
        <v>0</v>
      </c>
      <c r="B109" t="s">
        <v>33</v>
      </c>
      <c r="C109" t="s">
        <v>36</v>
      </c>
      <c r="D109" t="str">
        <f>IFERROR(VLOOKUP(C109,Sheet2!A:D,2,FALSE),"")</f>
        <v/>
      </c>
      <c r="E109" t="str">
        <f>IFERROR(VLOOKUP(C109,Sheet2!A:D,4,FALSE),"")</f>
        <v/>
      </c>
      <c r="F109" t="s">
        <v>367</v>
      </c>
      <c r="G109" t="s">
        <v>370</v>
      </c>
      <c r="H109">
        <v>1</v>
      </c>
      <c r="I109">
        <v>75935</v>
      </c>
      <c r="J109">
        <v>1</v>
      </c>
      <c r="K109">
        <v>75935</v>
      </c>
      <c r="L109" t="s">
        <v>371</v>
      </c>
      <c r="O109" t="s">
        <v>372</v>
      </c>
      <c r="P109" t="s">
        <v>423</v>
      </c>
      <c r="Q109" t="s">
        <v>448</v>
      </c>
      <c r="R109" t="s">
        <v>435</v>
      </c>
      <c r="S109" t="s">
        <v>458</v>
      </c>
      <c r="T109" t="s">
        <v>511</v>
      </c>
      <c r="U109" t="s">
        <v>499</v>
      </c>
      <c r="V109" t="s">
        <v>519</v>
      </c>
      <c r="W109" t="s">
        <v>538</v>
      </c>
      <c r="X109" t="s">
        <v>554</v>
      </c>
      <c r="Y109" t="s">
        <v>570</v>
      </c>
      <c r="Z109" t="s">
        <v>603</v>
      </c>
      <c r="AA109" t="s">
        <v>610</v>
      </c>
      <c r="AB109" t="s">
        <v>615</v>
      </c>
      <c r="AC109" t="s">
        <v>621</v>
      </c>
      <c r="AD109" t="s">
        <v>625</v>
      </c>
      <c r="AE109" t="s">
        <v>631</v>
      </c>
      <c r="AF109" t="s">
        <v>635</v>
      </c>
      <c r="AG109" t="s">
        <v>639</v>
      </c>
      <c r="AH109" t="s">
        <v>644</v>
      </c>
      <c r="AI109" t="s">
        <v>651</v>
      </c>
    </row>
    <row r="110" spans="1:35" hidden="1" x14ac:dyDescent="0.15">
      <c r="A110" s="1">
        <v>1</v>
      </c>
      <c r="B110" t="s">
        <v>33</v>
      </c>
      <c r="C110" t="s">
        <v>139</v>
      </c>
      <c r="D110" t="str">
        <f>IFERROR(VLOOKUP(C110,Sheet2!A:D,2,FALSE),"")</f>
        <v>支用</v>
      </c>
      <c r="E110" t="str">
        <f>IFERROR(VLOOKUP(C110,Sheet2!A:D,4,FALSE),"")</f>
        <v>首次赊销日期</v>
      </c>
      <c r="F110" t="s">
        <v>367</v>
      </c>
      <c r="G110" t="s">
        <v>370</v>
      </c>
      <c r="H110">
        <v>0.1664054783696583</v>
      </c>
      <c r="I110">
        <v>12636</v>
      </c>
      <c r="J110">
        <v>1.5249884769868971E-2</v>
      </c>
      <c r="K110">
        <v>1158</v>
      </c>
      <c r="O110" t="s">
        <v>395</v>
      </c>
      <c r="P110" t="s">
        <v>424</v>
      </c>
      <c r="Q110" t="s">
        <v>449</v>
      </c>
      <c r="R110" t="s">
        <v>471</v>
      </c>
      <c r="S110" t="s">
        <v>492</v>
      </c>
      <c r="T110" t="s">
        <v>512</v>
      </c>
      <c r="U110" t="s">
        <v>531</v>
      </c>
      <c r="V110" t="s">
        <v>548</v>
      </c>
      <c r="W110" t="s">
        <v>564</v>
      </c>
      <c r="X110" t="s">
        <v>580</v>
      </c>
      <c r="Y110" t="s">
        <v>595</v>
      </c>
    </row>
    <row r="111" spans="1:35" hidden="1" x14ac:dyDescent="0.15">
      <c r="A111" s="1">
        <v>2</v>
      </c>
      <c r="B111" t="s">
        <v>33</v>
      </c>
      <c r="C111" t="s">
        <v>140</v>
      </c>
      <c r="D111" t="str">
        <f>IFERROR(VLOOKUP(C111,Sheet2!A:D,2,FALSE),"")</f>
        <v>支用</v>
      </c>
      <c r="E111" t="str">
        <f>IFERROR(VLOOKUP(C111,Sheet2!A:D,4,FALSE),"")</f>
        <v>赊销总本金，近1月</v>
      </c>
      <c r="F111" t="s">
        <v>369</v>
      </c>
      <c r="G111" t="s">
        <v>370</v>
      </c>
      <c r="H111">
        <v>1</v>
      </c>
      <c r="I111">
        <v>75935</v>
      </c>
      <c r="J111">
        <v>3.7308224139066308E-2</v>
      </c>
      <c r="K111">
        <v>2833</v>
      </c>
      <c r="O111">
        <v>-104615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3985113.28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</row>
    <row r="112" spans="1:35" hidden="1" x14ac:dyDescent="0.15">
      <c r="A112" s="1">
        <v>3</v>
      </c>
      <c r="B112" t="s">
        <v>33</v>
      </c>
      <c r="C112" t="s">
        <v>141</v>
      </c>
      <c r="D112" t="str">
        <f>IFERROR(VLOOKUP(C112,Sheet2!A:D,2,FALSE),"")</f>
        <v>支用</v>
      </c>
      <c r="E112" t="str">
        <f>IFERROR(VLOOKUP(C112,Sheet2!A:D,4,FALSE),"")</f>
        <v>赊销总本金，近3月</v>
      </c>
      <c r="F112" t="s">
        <v>369</v>
      </c>
      <c r="G112" t="s">
        <v>370</v>
      </c>
      <c r="H112">
        <v>1</v>
      </c>
      <c r="I112">
        <v>75935</v>
      </c>
      <c r="J112">
        <v>8.4216764337920594E-2</v>
      </c>
      <c r="K112">
        <v>6395</v>
      </c>
      <c r="O112">
        <v>-49059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23925312.850000001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</row>
    <row r="113" spans="1:35" hidden="1" x14ac:dyDescent="0.15">
      <c r="A113" s="1">
        <v>4</v>
      </c>
      <c r="B113" t="s">
        <v>33</v>
      </c>
      <c r="C113" t="s">
        <v>142</v>
      </c>
      <c r="D113" t="str">
        <f>IFERROR(VLOOKUP(C113,Sheet2!A:D,2,FALSE),"")</f>
        <v>支用</v>
      </c>
      <c r="E113" t="str">
        <f>IFERROR(VLOOKUP(C113,Sheet2!A:D,4,FALSE),"")</f>
        <v>赊销总本金，近6月</v>
      </c>
      <c r="F113" t="s">
        <v>369</v>
      </c>
      <c r="G113" t="s">
        <v>370</v>
      </c>
      <c r="H113">
        <v>1</v>
      </c>
      <c r="I113">
        <v>75935</v>
      </c>
      <c r="J113">
        <v>9.9124251004148289E-2</v>
      </c>
      <c r="K113">
        <v>7527</v>
      </c>
      <c r="O113">
        <v>-40279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114.720000000007</v>
      </c>
      <c r="Y113">
        <v>61736300.049999997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</row>
    <row r="114" spans="1:35" hidden="1" x14ac:dyDescent="0.15">
      <c r="A114" s="1">
        <v>5</v>
      </c>
      <c r="B114" t="s">
        <v>33</v>
      </c>
      <c r="C114" t="s">
        <v>143</v>
      </c>
      <c r="D114" t="str">
        <f>IFERROR(VLOOKUP(C114,Sheet2!A:D,2,FALSE),"")</f>
        <v>支用</v>
      </c>
      <c r="E114" t="str">
        <f>IFERROR(VLOOKUP(C114,Sheet2!A:D,4,FALSE),"")</f>
        <v>赊销总本金</v>
      </c>
      <c r="F114" t="s">
        <v>369</v>
      </c>
      <c r="G114" t="s">
        <v>370</v>
      </c>
      <c r="H114">
        <v>1</v>
      </c>
      <c r="I114">
        <v>75935</v>
      </c>
      <c r="J114">
        <v>0.1065516560215974</v>
      </c>
      <c r="K114">
        <v>8091</v>
      </c>
      <c r="O114">
        <v>-37004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1883.988000000001</v>
      </c>
      <c r="Y114">
        <v>144219530.44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</row>
    <row r="115" spans="1:35" hidden="1" x14ac:dyDescent="0.15">
      <c r="A115" s="1">
        <v>6</v>
      </c>
      <c r="B115" t="s">
        <v>33</v>
      </c>
      <c r="C115" t="s">
        <v>144</v>
      </c>
      <c r="D115" t="str">
        <f>IFERROR(VLOOKUP(C115,Sheet2!A:D,2,FALSE),"")</f>
        <v>支用</v>
      </c>
      <c r="E115" t="str">
        <f>IFERROR(VLOOKUP(C115,Sheet2!A:D,4,FALSE),"")</f>
        <v>赊销订单数，近1月</v>
      </c>
      <c r="F115" t="s">
        <v>368</v>
      </c>
      <c r="G115" t="s">
        <v>370</v>
      </c>
      <c r="H115">
        <v>1</v>
      </c>
      <c r="I115">
        <v>75935</v>
      </c>
      <c r="J115">
        <v>0.14816619477184431</v>
      </c>
      <c r="K115">
        <v>11251</v>
      </c>
      <c r="O115">
        <v>-37004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26700</v>
      </c>
      <c r="Y115">
        <v>214371785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</row>
    <row r="116" spans="1:35" hidden="1" x14ac:dyDescent="0.15">
      <c r="A116" s="1">
        <v>7</v>
      </c>
      <c r="B116" t="s">
        <v>33</v>
      </c>
      <c r="C116" t="s">
        <v>145</v>
      </c>
      <c r="D116" t="str">
        <f>IFERROR(VLOOKUP(C116,Sheet2!A:D,2,FALSE),"")</f>
        <v>支用</v>
      </c>
      <c r="E116" t="str">
        <f>IFERROR(VLOOKUP(C116,Sheet2!A:D,4,FALSE),"")</f>
        <v>赊销订单数，近3月</v>
      </c>
      <c r="F116" t="s">
        <v>368</v>
      </c>
      <c r="G116" t="s">
        <v>370</v>
      </c>
      <c r="H116">
        <v>1</v>
      </c>
      <c r="I116">
        <v>75935</v>
      </c>
      <c r="J116">
        <v>5.399354711266214E-4</v>
      </c>
      <c r="K116">
        <v>41</v>
      </c>
      <c r="O116">
        <v>-2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79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</row>
    <row r="117" spans="1:35" hidden="1" x14ac:dyDescent="0.15">
      <c r="A117" s="1">
        <v>8</v>
      </c>
      <c r="B117" t="s">
        <v>33</v>
      </c>
      <c r="C117" t="s">
        <v>146</v>
      </c>
      <c r="D117" t="str">
        <f>IFERROR(VLOOKUP(C117,Sheet2!A:D,2,FALSE),"")</f>
        <v>支用</v>
      </c>
      <c r="E117" t="str">
        <f>IFERROR(VLOOKUP(C117,Sheet2!A:D,4,FALSE),"")</f>
        <v>赊销订单数，近6月</v>
      </c>
      <c r="F117" t="s">
        <v>368</v>
      </c>
      <c r="G117" t="s">
        <v>370</v>
      </c>
      <c r="H117">
        <v>1</v>
      </c>
      <c r="I117">
        <v>75935</v>
      </c>
      <c r="J117">
        <v>3.70053335089221E-3</v>
      </c>
      <c r="K117">
        <v>281</v>
      </c>
      <c r="O117">
        <v>-2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1048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</row>
    <row r="118" spans="1:35" hidden="1" x14ac:dyDescent="0.15">
      <c r="A118" s="1">
        <v>9</v>
      </c>
      <c r="B118" t="s">
        <v>33</v>
      </c>
      <c r="C118" t="s">
        <v>147</v>
      </c>
      <c r="D118" t="str">
        <f>IFERROR(VLOOKUP(C118,Sheet2!A:D,2,FALSE),"")</f>
        <v>支用</v>
      </c>
      <c r="E118" t="str">
        <f>IFERROR(VLOOKUP(C118,Sheet2!A:D,4,FALSE),"")</f>
        <v>赊销订单数</v>
      </c>
      <c r="F118" t="s">
        <v>368</v>
      </c>
      <c r="G118" t="s">
        <v>370</v>
      </c>
      <c r="H118">
        <v>1</v>
      </c>
      <c r="I118">
        <v>75935</v>
      </c>
      <c r="J118">
        <v>7.1640218608020013E-3</v>
      </c>
      <c r="K118">
        <v>544</v>
      </c>
      <c r="O118">
        <v>-2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1</v>
      </c>
      <c r="Y118">
        <v>2525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</row>
    <row r="119" spans="1:35" hidden="1" x14ac:dyDescent="0.15">
      <c r="A119" s="1">
        <v>10</v>
      </c>
      <c r="B119" t="s">
        <v>33</v>
      </c>
      <c r="C119" t="s">
        <v>148</v>
      </c>
      <c r="D119" t="str">
        <f>IFERROR(VLOOKUP(C119,Sheet2!A:D,2,FALSE),"")</f>
        <v>支用</v>
      </c>
      <c r="E119" t="str">
        <f>IFERROR(VLOOKUP(C119,Sheet2!A:D,4,FALSE),"")</f>
        <v>近6月月均赊销额</v>
      </c>
      <c r="F119" t="s">
        <v>369</v>
      </c>
      <c r="G119" t="s">
        <v>370</v>
      </c>
      <c r="H119">
        <v>1</v>
      </c>
      <c r="I119">
        <v>75935</v>
      </c>
      <c r="J119">
        <v>1.299795878053599E-2</v>
      </c>
      <c r="K119">
        <v>987</v>
      </c>
      <c r="O119">
        <v>-2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15</v>
      </c>
      <c r="Y119">
        <v>11544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</row>
    <row r="120" spans="1:35" hidden="1" x14ac:dyDescent="0.15">
      <c r="A120" s="1">
        <v>11</v>
      </c>
      <c r="B120" t="s">
        <v>33</v>
      </c>
      <c r="C120" t="s">
        <v>149</v>
      </c>
      <c r="D120" t="str">
        <f>IFERROR(VLOOKUP(C120,Sheet2!A:D,2,FALSE),"")</f>
        <v>支用</v>
      </c>
      <c r="E120" t="str">
        <f>IFERROR(VLOOKUP(C120,Sheet2!A:D,4,FALSE),"")</f>
        <v>近3月月均赊销额</v>
      </c>
      <c r="F120" t="s">
        <v>369</v>
      </c>
      <c r="G120" t="s">
        <v>370</v>
      </c>
      <c r="H120">
        <v>1</v>
      </c>
      <c r="I120">
        <v>75935</v>
      </c>
      <c r="J120">
        <v>7.1640218608020013E-3</v>
      </c>
      <c r="K120">
        <v>544</v>
      </c>
      <c r="O120">
        <v>-0.33300000000000002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0.16700000000000001</v>
      </c>
      <c r="Y120">
        <v>420.83300000000003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</row>
    <row r="121" spans="1:35" hidden="1" x14ac:dyDescent="0.15">
      <c r="A121" s="1">
        <v>12</v>
      </c>
      <c r="B121" t="s">
        <v>33</v>
      </c>
      <c r="C121" t="s">
        <v>150</v>
      </c>
      <c r="D121" t="str">
        <f>IFERROR(VLOOKUP(C121,Sheet2!A:D,2,FALSE),"")</f>
        <v>支用</v>
      </c>
      <c r="E121" t="str">
        <f>IFERROR(VLOOKUP(C121,Sheet2!A:D,4,FALSE),"")</f>
        <v>赊销月月均赊销额</v>
      </c>
      <c r="F121" t="s">
        <v>369</v>
      </c>
      <c r="G121" t="s">
        <v>370</v>
      </c>
      <c r="H121">
        <v>1</v>
      </c>
      <c r="I121">
        <v>75935</v>
      </c>
      <c r="J121">
        <v>1.3169157832356621E-5</v>
      </c>
      <c r="K121">
        <v>1</v>
      </c>
      <c r="O121" t="s">
        <v>381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</row>
    <row r="122" spans="1:35" hidden="1" x14ac:dyDescent="0.15">
      <c r="A122" s="1">
        <v>13</v>
      </c>
      <c r="B122" t="s">
        <v>33</v>
      </c>
      <c r="C122" t="s">
        <v>151</v>
      </c>
      <c r="D122" t="str">
        <f>IFERROR(VLOOKUP(C122,Sheet2!A:D,2,FALSE),"")</f>
        <v>支用</v>
      </c>
      <c r="E122" t="str">
        <f>IFERROR(VLOOKUP(C122,Sheet2!A:D,4,FALSE),"")</f>
        <v>次均赊销额</v>
      </c>
      <c r="F122" t="s">
        <v>369</v>
      </c>
      <c r="G122" t="s">
        <v>370</v>
      </c>
      <c r="H122">
        <v>1</v>
      </c>
      <c r="I122">
        <v>75935</v>
      </c>
      <c r="J122">
        <v>1.3169157832356621E-5</v>
      </c>
      <c r="K122">
        <v>1</v>
      </c>
      <c r="O122" t="s">
        <v>381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</row>
    <row r="123" spans="1:35" hidden="1" x14ac:dyDescent="0.15">
      <c r="A123" s="1">
        <v>14</v>
      </c>
      <c r="B123" t="s">
        <v>33</v>
      </c>
      <c r="C123" t="s">
        <v>152</v>
      </c>
      <c r="D123" t="str">
        <f>IFERROR(VLOOKUP(C123,Sheet2!A:D,2,FALSE),"")</f>
        <v>支用</v>
      </c>
      <c r="E123" t="str">
        <f>IFERROR(VLOOKUP(C123,Sheet2!A:D,4,FALSE),"")</f>
        <v>近6月月均赊销次数</v>
      </c>
      <c r="F123" t="s">
        <v>369</v>
      </c>
      <c r="G123" t="s">
        <v>370</v>
      </c>
      <c r="H123">
        <v>1</v>
      </c>
      <c r="I123">
        <v>75935</v>
      </c>
      <c r="J123">
        <v>1.3169157832356621E-5</v>
      </c>
      <c r="K123">
        <v>1</v>
      </c>
      <c r="O123" t="s">
        <v>381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</row>
    <row r="124" spans="1:35" hidden="1" x14ac:dyDescent="0.15">
      <c r="A124" s="1">
        <v>15</v>
      </c>
      <c r="B124" t="s">
        <v>33</v>
      </c>
      <c r="C124" t="s">
        <v>153</v>
      </c>
      <c r="D124" t="str">
        <f>IFERROR(VLOOKUP(C124,Sheet2!A:D,2,FALSE),"")</f>
        <v>支用</v>
      </c>
      <c r="E124" t="str">
        <f>IFERROR(VLOOKUP(C124,Sheet2!A:D,4,FALSE),"")</f>
        <v>近3月月均赊销次数</v>
      </c>
      <c r="F124" t="s">
        <v>369</v>
      </c>
      <c r="G124" t="s">
        <v>370</v>
      </c>
      <c r="H124">
        <v>1</v>
      </c>
      <c r="I124">
        <v>75935</v>
      </c>
      <c r="J124">
        <v>3.70053335089221E-3</v>
      </c>
      <c r="K124">
        <v>281</v>
      </c>
      <c r="O124">
        <v>-0.66700000000000004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349.33300000000003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</row>
    <row r="125" spans="1:35" hidden="1" x14ac:dyDescent="0.15">
      <c r="A125" s="1">
        <v>16</v>
      </c>
      <c r="B125" t="s">
        <v>33</v>
      </c>
      <c r="C125" t="s">
        <v>154</v>
      </c>
      <c r="D125" t="str">
        <f>IFERROR(VLOOKUP(C125,Sheet2!A:D,2,FALSE),"")</f>
        <v>支用</v>
      </c>
      <c r="E125" t="str">
        <f>IFERROR(VLOOKUP(C125,Sheet2!A:D,4,FALSE),"")</f>
        <v>赊销月月均赊销次数</v>
      </c>
      <c r="F125" t="s">
        <v>369</v>
      </c>
      <c r="G125" t="s">
        <v>370</v>
      </c>
      <c r="H125">
        <v>1</v>
      </c>
      <c r="I125">
        <v>75935</v>
      </c>
      <c r="J125">
        <v>4.4327385263712382E-2</v>
      </c>
      <c r="K125">
        <v>3366</v>
      </c>
      <c r="O125">
        <v>-1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1.167</v>
      </c>
      <c r="Y125">
        <v>360.93299999999999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</row>
    <row r="126" spans="1:35" hidden="1" x14ac:dyDescent="0.15">
      <c r="A126" s="1">
        <v>17</v>
      </c>
      <c r="B126" t="s">
        <v>33</v>
      </c>
      <c r="C126" t="s">
        <v>155</v>
      </c>
      <c r="D126" t="str">
        <f>IFERROR(VLOOKUP(C126,Sheet2!A:D,2,FALSE),"")</f>
        <v>支用</v>
      </c>
      <c r="E126" t="str">
        <f>IFERROR(VLOOKUP(C126,Sheet2!A:D,4,FALSE),"")</f>
        <v>近3月赊销金额增长率</v>
      </c>
      <c r="F126" t="s">
        <v>369</v>
      </c>
      <c r="G126" t="s">
        <v>370</v>
      </c>
      <c r="H126">
        <v>1</v>
      </c>
      <c r="I126">
        <v>75935</v>
      </c>
      <c r="J126">
        <v>0.1527885691710015</v>
      </c>
      <c r="K126">
        <v>11602</v>
      </c>
      <c r="O126">
        <v>-6167.3330000000014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1267.485200000001</v>
      </c>
      <c r="Y126">
        <v>1581805.92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</row>
    <row r="127" spans="1:35" hidden="1" x14ac:dyDescent="0.15">
      <c r="A127" s="1">
        <v>18</v>
      </c>
      <c r="B127" t="s">
        <v>33</v>
      </c>
      <c r="C127" t="s">
        <v>156</v>
      </c>
      <c r="D127" t="str">
        <f>IFERROR(VLOOKUP(C127,Sheet2!A:D,2,FALSE),"")</f>
        <v>支用</v>
      </c>
      <c r="E127" t="str">
        <f>IFERROR(VLOOKUP(C127,Sheet2!A:D,4,FALSE),"")</f>
        <v>近6月赊销金额增长率</v>
      </c>
      <c r="F127" t="s">
        <v>369</v>
      </c>
      <c r="G127" t="s">
        <v>370</v>
      </c>
      <c r="H127">
        <v>1</v>
      </c>
      <c r="I127">
        <v>75935</v>
      </c>
      <c r="J127">
        <v>6.8663988937907428E-2</v>
      </c>
      <c r="K127">
        <v>5214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1814703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</row>
    <row r="128" spans="1:35" hidden="1" x14ac:dyDescent="0.15">
      <c r="A128" s="1">
        <v>19</v>
      </c>
      <c r="B128" t="s">
        <v>33</v>
      </c>
      <c r="C128" t="s">
        <v>157</v>
      </c>
      <c r="D128" t="str">
        <f>IFERROR(VLOOKUP(C128,Sheet2!A:D,2,FALSE),"")</f>
        <v>支用</v>
      </c>
      <c r="E128" t="str">
        <f>IFERROR(VLOOKUP(C128,Sheet2!A:D,4,FALSE),"")</f>
        <v>近90天额度使用率</v>
      </c>
      <c r="F128" t="s">
        <v>369</v>
      </c>
      <c r="G128" t="s">
        <v>370</v>
      </c>
      <c r="H128">
        <v>1</v>
      </c>
      <c r="I128">
        <v>75935</v>
      </c>
      <c r="J128">
        <v>5.8550075722657538E-2</v>
      </c>
      <c r="K128">
        <v>4446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539763.33299999998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</row>
    <row r="129" spans="1:35" hidden="1" x14ac:dyDescent="0.15">
      <c r="A129" s="1">
        <v>20</v>
      </c>
      <c r="B129" t="s">
        <v>33</v>
      </c>
      <c r="C129" t="s">
        <v>158</v>
      </c>
      <c r="D129" t="str">
        <f>IFERROR(VLOOKUP(C129,Sheet2!A:D,2,FALSE),"")</f>
        <v>支用</v>
      </c>
      <c r="E129" t="str">
        <f>IFERROR(VLOOKUP(C129,Sheet2!A:D,4,FALSE),"")</f>
        <v>近180天额度使用率</v>
      </c>
      <c r="F129" t="s">
        <v>369</v>
      </c>
      <c r="G129" t="s">
        <v>370</v>
      </c>
      <c r="H129">
        <v>1</v>
      </c>
      <c r="I129">
        <v>75935</v>
      </c>
      <c r="J129">
        <v>1.3169157832356621E-5</v>
      </c>
      <c r="K129">
        <v>1</v>
      </c>
      <c r="O129" t="s">
        <v>381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</row>
    <row r="130" spans="1:35" hidden="1" x14ac:dyDescent="0.15">
      <c r="A130" s="1">
        <v>21</v>
      </c>
      <c r="B130" t="s">
        <v>33</v>
      </c>
      <c r="C130" t="s">
        <v>159</v>
      </c>
      <c r="D130" t="str">
        <f>IFERROR(VLOOKUP(C130,Sheet2!A:D,2,FALSE),"")</f>
        <v>支用</v>
      </c>
      <c r="E130" t="str">
        <f>IFERROR(VLOOKUP(C130,Sheet2!A:D,4,FALSE),"")</f>
        <v>当前额度</v>
      </c>
      <c r="F130" t="s">
        <v>369</v>
      </c>
      <c r="G130" t="s">
        <v>370</v>
      </c>
      <c r="H130">
        <v>1</v>
      </c>
      <c r="I130">
        <v>75935</v>
      </c>
      <c r="J130">
        <v>1.3169157832356621E-5</v>
      </c>
      <c r="K130">
        <v>1</v>
      </c>
      <c r="O130" t="s">
        <v>381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</row>
    <row r="131" spans="1:35" hidden="1" x14ac:dyDescent="0.15">
      <c r="A131" s="1">
        <v>22</v>
      </c>
      <c r="B131" t="s">
        <v>33</v>
      </c>
      <c r="C131" t="s">
        <v>160</v>
      </c>
      <c r="D131" t="str">
        <f>IFERROR(VLOOKUP(C131,Sheet2!A:D,2,FALSE),"")</f>
        <v>支用</v>
      </c>
      <c r="E131" t="str">
        <f>IFERROR(VLOOKUP(C131,Sheet2!A:D,4,FALSE),"")</f>
        <v>当前余额</v>
      </c>
      <c r="F131" t="s">
        <v>369</v>
      </c>
      <c r="G131" t="s">
        <v>370</v>
      </c>
      <c r="H131">
        <v>1</v>
      </c>
      <c r="I131">
        <v>75935</v>
      </c>
      <c r="J131">
        <v>1.580298939882795E-3</v>
      </c>
      <c r="K131">
        <v>120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3150000000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</row>
    <row r="132" spans="1:35" hidden="1" x14ac:dyDescent="0.15">
      <c r="A132" s="1">
        <v>23</v>
      </c>
      <c r="B132" t="s">
        <v>33</v>
      </c>
      <c r="C132" t="s">
        <v>161</v>
      </c>
      <c r="D132" t="str">
        <f>IFERROR(VLOOKUP(C132,Sheet2!A:D,2,FALSE),"")</f>
        <v>支用</v>
      </c>
      <c r="E132" t="str">
        <f>IFERROR(VLOOKUP(C132,Sheet2!A:D,4,FALSE),"")</f>
        <v>当前额度使用率</v>
      </c>
      <c r="F132" t="s">
        <v>369</v>
      </c>
      <c r="G132" t="s">
        <v>370</v>
      </c>
      <c r="H132">
        <v>1</v>
      </c>
      <c r="I132">
        <v>75935</v>
      </c>
      <c r="J132">
        <v>4.2997300322644358E-2</v>
      </c>
      <c r="K132">
        <v>3265</v>
      </c>
      <c r="O132">
        <v>-4000000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2500000000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</row>
    <row r="133" spans="1:35" hidden="1" x14ac:dyDescent="0.15">
      <c r="A133" s="1">
        <v>24</v>
      </c>
      <c r="B133" t="s">
        <v>33</v>
      </c>
      <c r="C133" t="s">
        <v>162</v>
      </c>
      <c r="D133" t="str">
        <f>IFERROR(VLOOKUP(C133,Sheet2!A:D,2,FALSE),"")</f>
        <v>支用</v>
      </c>
      <c r="E133" t="str">
        <f>IFERROR(VLOOKUP(C133,Sheet2!A:D,4,FALSE),"")</f>
        <v>距离初始授信天数</v>
      </c>
      <c r="F133" t="s">
        <v>368</v>
      </c>
      <c r="G133" t="s">
        <v>370</v>
      </c>
      <c r="H133">
        <v>1</v>
      </c>
      <c r="I133">
        <v>75935</v>
      </c>
      <c r="J133">
        <v>2.6338315664713242E-5</v>
      </c>
      <c r="K133">
        <v>2</v>
      </c>
      <c r="O133" t="s">
        <v>396</v>
      </c>
      <c r="P133" t="s">
        <v>425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</row>
    <row r="134" spans="1:35" hidden="1" x14ac:dyDescent="0.15">
      <c r="A134" s="1">
        <v>25</v>
      </c>
      <c r="B134" t="s">
        <v>33</v>
      </c>
      <c r="C134" t="s">
        <v>163</v>
      </c>
      <c r="D134" t="str">
        <f>IFERROR(VLOOKUP(C134,Sheet2!A:D,2,FALSE),"")</f>
        <v>支用</v>
      </c>
      <c r="E134" t="str">
        <f>IFERROR(VLOOKUP(C134,Sheet2!A:D,4,FALSE),"")</f>
        <v>距离最近一次调额天数</v>
      </c>
      <c r="F134" t="s">
        <v>368</v>
      </c>
      <c r="G134" t="s">
        <v>370</v>
      </c>
      <c r="H134">
        <v>1</v>
      </c>
      <c r="I134">
        <v>75935</v>
      </c>
      <c r="J134">
        <v>1.3169157832356621E-5</v>
      </c>
      <c r="K134">
        <v>1</v>
      </c>
      <c r="O134" t="s">
        <v>377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</row>
    <row r="135" spans="1:35" hidden="1" x14ac:dyDescent="0.15">
      <c r="A135" s="1">
        <v>26</v>
      </c>
      <c r="B135" t="s">
        <v>33</v>
      </c>
      <c r="C135" t="s">
        <v>164</v>
      </c>
      <c r="D135" t="str">
        <f>IFERROR(VLOOKUP(C135,Sheet2!A:D,2,FALSE),"")</f>
        <v>支用</v>
      </c>
      <c r="E135" t="str">
        <f>IFERROR(VLOOKUP(C135,Sheet2!A:D,4,FALSE),"")</f>
        <v>近30天额度使用率</v>
      </c>
      <c r="F135" t="s">
        <v>369</v>
      </c>
      <c r="G135" t="s">
        <v>370</v>
      </c>
      <c r="H135">
        <v>1</v>
      </c>
      <c r="I135">
        <v>75935</v>
      </c>
      <c r="J135">
        <v>1.3169157832356621E-5</v>
      </c>
      <c r="K135">
        <v>1</v>
      </c>
      <c r="O135" t="s">
        <v>381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</row>
    <row r="136" spans="1:35" hidden="1" x14ac:dyDescent="0.15">
      <c r="A136" s="1">
        <v>27</v>
      </c>
      <c r="B136" t="s">
        <v>33</v>
      </c>
      <c r="C136" t="s">
        <v>165</v>
      </c>
      <c r="D136" t="str">
        <f>IFERROR(VLOOKUP(C136,Sheet2!A:D,2,FALSE),"")</f>
        <v>支用</v>
      </c>
      <c r="E136" t="str">
        <f>IFERROR(VLOOKUP(C136,Sheet2!A:D,4,FALSE),"")</f>
        <v>近3月有支用月份数</v>
      </c>
      <c r="F136" t="s">
        <v>368</v>
      </c>
      <c r="G136" t="s">
        <v>370</v>
      </c>
      <c r="H136">
        <v>1</v>
      </c>
      <c r="I136">
        <v>75935</v>
      </c>
      <c r="J136">
        <v>1.3169157832356621E-5</v>
      </c>
      <c r="K136">
        <v>1</v>
      </c>
      <c r="O136" t="s">
        <v>377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</row>
    <row r="137" spans="1:35" hidden="1" x14ac:dyDescent="0.15">
      <c r="A137" s="1">
        <v>28</v>
      </c>
      <c r="B137" t="s">
        <v>33</v>
      </c>
      <c r="C137" t="s">
        <v>166</v>
      </c>
      <c r="D137" t="str">
        <f>IFERROR(VLOOKUP(C137,Sheet2!A:D,2,FALSE),"")</f>
        <v>支用</v>
      </c>
      <c r="E137" t="str">
        <f>IFERROR(VLOOKUP(C137,Sheet2!A:D,4,FALSE),"")</f>
        <v>近6月有支用月份数</v>
      </c>
      <c r="F137" t="s">
        <v>368</v>
      </c>
      <c r="G137" t="s">
        <v>370</v>
      </c>
      <c r="H137">
        <v>1</v>
      </c>
      <c r="I137">
        <v>75935</v>
      </c>
      <c r="J137">
        <v>5.2676631329426483E-5</v>
      </c>
      <c r="K137">
        <v>4</v>
      </c>
      <c r="O137" t="s">
        <v>397</v>
      </c>
      <c r="P137" t="s">
        <v>426</v>
      </c>
      <c r="Q137" t="s">
        <v>450</v>
      </c>
      <c r="R137" t="s">
        <v>472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</row>
    <row r="138" spans="1:35" hidden="1" x14ac:dyDescent="0.15">
      <c r="A138" s="1">
        <v>29</v>
      </c>
      <c r="B138" t="s">
        <v>33</v>
      </c>
      <c r="C138" t="s">
        <v>59</v>
      </c>
      <c r="D138" t="str">
        <f>IFERROR(VLOOKUP(C138,Sheet2!A:D,2,FALSE),"")</f>
        <v/>
      </c>
      <c r="E138" t="str">
        <f>IFERROR(VLOOKUP(C138,Sheet2!A:D,4,FALSE),"")</f>
        <v/>
      </c>
      <c r="F138" t="s">
        <v>367</v>
      </c>
      <c r="G138" t="s">
        <v>370</v>
      </c>
      <c r="H138">
        <v>1</v>
      </c>
      <c r="I138">
        <v>75935</v>
      </c>
      <c r="J138">
        <v>1.3169157832356621E-5</v>
      </c>
      <c r="K138">
        <v>1</v>
      </c>
      <c r="O138" t="s">
        <v>378</v>
      </c>
      <c r="Z138" t="s">
        <v>601</v>
      </c>
      <c r="AA138" t="s">
        <v>601</v>
      </c>
      <c r="AB138" t="s">
        <v>601</v>
      </c>
      <c r="AC138" t="s">
        <v>601</v>
      </c>
      <c r="AD138" t="s">
        <v>601</v>
      </c>
      <c r="AE138" t="s">
        <v>601</v>
      </c>
      <c r="AF138" t="s">
        <v>601</v>
      </c>
      <c r="AG138" t="s">
        <v>601</v>
      </c>
      <c r="AH138" t="s">
        <v>601</v>
      </c>
      <c r="AI138" t="s">
        <v>601</v>
      </c>
    </row>
    <row r="139" spans="1:35" hidden="1" x14ac:dyDescent="0.15">
      <c r="A139" s="1">
        <v>0</v>
      </c>
      <c r="B139" t="s">
        <v>34</v>
      </c>
      <c r="C139" t="s">
        <v>36</v>
      </c>
      <c r="D139" t="str">
        <f>IFERROR(VLOOKUP(C139,Sheet2!A:D,2,FALSE),"")</f>
        <v/>
      </c>
      <c r="E139" t="str">
        <f>IFERROR(VLOOKUP(C139,Sheet2!A:D,4,FALSE),"")</f>
        <v/>
      </c>
      <c r="F139" t="s">
        <v>367</v>
      </c>
      <c r="G139" t="s">
        <v>370</v>
      </c>
      <c r="H139">
        <v>0.99998683101559205</v>
      </c>
      <c r="I139">
        <v>75935</v>
      </c>
      <c r="J139">
        <v>0.99998683101559205</v>
      </c>
      <c r="K139">
        <v>75935</v>
      </c>
      <c r="O139" t="s">
        <v>385</v>
      </c>
      <c r="P139" t="s">
        <v>416</v>
      </c>
      <c r="Q139" t="s">
        <v>442</v>
      </c>
      <c r="R139" t="s">
        <v>465</v>
      </c>
      <c r="S139" t="s">
        <v>487</v>
      </c>
      <c r="T139" t="s">
        <v>506</v>
      </c>
      <c r="U139" t="s">
        <v>526</v>
      </c>
      <c r="V139" t="s">
        <v>544</v>
      </c>
      <c r="W139" t="s">
        <v>560</v>
      </c>
      <c r="X139" t="s">
        <v>576</v>
      </c>
      <c r="Y139" t="s">
        <v>592</v>
      </c>
      <c r="AA139" t="s">
        <v>600</v>
      </c>
      <c r="AB139" t="s">
        <v>607</v>
      </c>
      <c r="AC139" t="s">
        <v>613</v>
      </c>
      <c r="AD139" t="s">
        <v>618</v>
      </c>
      <c r="AE139" t="s">
        <v>622</v>
      </c>
      <c r="AF139" t="s">
        <v>626</v>
      </c>
      <c r="AG139" t="s">
        <v>633</v>
      </c>
      <c r="AH139" t="s">
        <v>638</v>
      </c>
      <c r="AI139" t="s">
        <v>640</v>
      </c>
    </row>
    <row r="140" spans="1:35" hidden="1" x14ac:dyDescent="0.15">
      <c r="A140" s="1">
        <v>1</v>
      </c>
      <c r="B140" t="s">
        <v>34</v>
      </c>
      <c r="C140" t="s">
        <v>167</v>
      </c>
      <c r="D140" t="str">
        <f>IFERROR(VLOOKUP(C140,Sheet2!A:D,2,FALSE),"")</f>
        <v>售后</v>
      </c>
      <c r="E140" t="str">
        <f>IFERROR(VLOOKUP(C140,Sheet2!A:D,4,FALSE),"")</f>
        <v>首次售后日期</v>
      </c>
      <c r="F140" t="s">
        <v>367</v>
      </c>
      <c r="G140" t="s">
        <v>370</v>
      </c>
      <c r="H140">
        <v>0.14618889591234721</v>
      </c>
      <c r="I140">
        <v>11101</v>
      </c>
      <c r="J140">
        <v>1.269490096923725E-2</v>
      </c>
      <c r="K140">
        <v>964</v>
      </c>
      <c r="O140" t="s">
        <v>398</v>
      </c>
      <c r="P140" t="s">
        <v>427</v>
      </c>
      <c r="Q140" t="s">
        <v>451</v>
      </c>
      <c r="R140" t="s">
        <v>473</v>
      </c>
      <c r="S140" t="s">
        <v>493</v>
      </c>
      <c r="T140" t="s">
        <v>513</v>
      </c>
      <c r="U140" t="s">
        <v>532</v>
      </c>
      <c r="V140" t="s">
        <v>549</v>
      </c>
      <c r="W140" t="s">
        <v>565</v>
      </c>
      <c r="X140" t="s">
        <v>581</v>
      </c>
      <c r="Y140" t="s">
        <v>596</v>
      </c>
      <c r="Z140" t="s">
        <v>604</v>
      </c>
      <c r="AF140" t="s">
        <v>636</v>
      </c>
      <c r="AI140" t="s">
        <v>652</v>
      </c>
    </row>
    <row r="141" spans="1:35" hidden="1" x14ac:dyDescent="0.15">
      <c r="A141" s="1">
        <v>2</v>
      </c>
      <c r="B141" t="s">
        <v>34</v>
      </c>
      <c r="C141" t="s">
        <v>168</v>
      </c>
      <c r="D141" t="str">
        <f>IFERROR(VLOOKUP(C141,Sheet2!A:D,2,FALSE),"")</f>
        <v>售后</v>
      </c>
      <c r="E141" t="str">
        <f>IFERROR(VLOOKUP(C141,Sheet2!A:D,4,FALSE),"")</f>
        <v>最后售后日期</v>
      </c>
      <c r="F141" t="s">
        <v>367</v>
      </c>
      <c r="G141" t="s">
        <v>370</v>
      </c>
      <c r="H141">
        <v>0.14618889591234721</v>
      </c>
      <c r="I141">
        <v>11101</v>
      </c>
      <c r="J141">
        <v>8.9285714285714281E-3</v>
      </c>
      <c r="K141">
        <v>678</v>
      </c>
      <c r="O141" t="s">
        <v>399</v>
      </c>
      <c r="P141" t="s">
        <v>428</v>
      </c>
      <c r="Q141" t="s">
        <v>452</v>
      </c>
      <c r="R141" t="s">
        <v>474</v>
      </c>
      <c r="S141" t="s">
        <v>494</v>
      </c>
      <c r="T141" t="s">
        <v>514</v>
      </c>
      <c r="U141" t="s">
        <v>533</v>
      </c>
      <c r="V141" t="s">
        <v>550</v>
      </c>
      <c r="W141" t="s">
        <v>566</v>
      </c>
      <c r="X141" t="s">
        <v>582</v>
      </c>
      <c r="Y141" t="s">
        <v>597</v>
      </c>
      <c r="Z141" t="s">
        <v>605</v>
      </c>
      <c r="AF141" t="s">
        <v>637</v>
      </c>
      <c r="AI141" t="s">
        <v>652</v>
      </c>
    </row>
    <row r="142" spans="1:35" hidden="1" x14ac:dyDescent="0.15">
      <c r="A142" s="1">
        <v>3</v>
      </c>
      <c r="B142" t="s">
        <v>34</v>
      </c>
      <c r="C142" t="s">
        <v>169</v>
      </c>
      <c r="D142" t="str">
        <f>IFERROR(VLOOKUP(C142,Sheet2!A:D,2,FALSE),"")</f>
        <v>售后</v>
      </c>
      <c r="E142" t="str">
        <f>IFERROR(VLOOKUP(C142,Sheet2!A:D,4,FALSE),"")</f>
        <v>近1个月售后笔数</v>
      </c>
      <c r="F142" t="s">
        <v>368</v>
      </c>
      <c r="G142" t="s">
        <v>370</v>
      </c>
      <c r="H142">
        <v>1</v>
      </c>
      <c r="I142">
        <v>75936</v>
      </c>
      <c r="J142">
        <v>4.8725242309313098E-4</v>
      </c>
      <c r="K142">
        <v>37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72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5</v>
      </c>
      <c r="AG142">
        <v>0</v>
      </c>
      <c r="AH142">
        <v>0</v>
      </c>
      <c r="AI142">
        <v>1</v>
      </c>
    </row>
    <row r="143" spans="1:35" hidden="1" x14ac:dyDescent="0.15">
      <c r="A143" s="1">
        <v>4</v>
      </c>
      <c r="B143" t="s">
        <v>34</v>
      </c>
      <c r="C143" t="s">
        <v>170</v>
      </c>
      <c r="D143" t="str">
        <f>IFERROR(VLOOKUP(C143,Sheet2!A:D,2,FALSE),"")</f>
        <v>售后</v>
      </c>
      <c r="E143" t="str">
        <f>IFERROR(VLOOKUP(C143,Sheet2!A:D,4,FALSE),"")</f>
        <v>近3个月售后笔数</v>
      </c>
      <c r="F143" t="s">
        <v>368</v>
      </c>
      <c r="G143" t="s">
        <v>370</v>
      </c>
      <c r="H143">
        <v>1</v>
      </c>
      <c r="I143">
        <v>75936</v>
      </c>
      <c r="J143">
        <v>1.0666877370417191E-3</v>
      </c>
      <c r="K143">
        <v>81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155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8</v>
      </c>
      <c r="AG143">
        <v>0</v>
      </c>
      <c r="AH143">
        <v>0</v>
      </c>
      <c r="AI143">
        <v>1</v>
      </c>
    </row>
    <row r="144" spans="1:35" hidden="1" x14ac:dyDescent="0.15">
      <c r="A144" s="1">
        <v>5</v>
      </c>
      <c r="B144" t="s">
        <v>34</v>
      </c>
      <c r="C144" t="s">
        <v>171</v>
      </c>
      <c r="D144" t="str">
        <f>IFERROR(VLOOKUP(C144,Sheet2!A:D,2,FALSE),"")</f>
        <v>售后</v>
      </c>
      <c r="E144" t="str">
        <f>IFERROR(VLOOKUP(C144,Sheet2!A:D,4,FALSE),"")</f>
        <v>近6个月售后笔数</v>
      </c>
      <c r="F144" t="s">
        <v>368</v>
      </c>
      <c r="G144" t="s">
        <v>370</v>
      </c>
      <c r="H144">
        <v>1</v>
      </c>
      <c r="I144">
        <v>75936</v>
      </c>
      <c r="J144">
        <v>1.6592920353982301E-3</v>
      </c>
      <c r="K144">
        <v>126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1</v>
      </c>
      <c r="Y144">
        <v>256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9</v>
      </c>
      <c r="AG144">
        <v>0</v>
      </c>
      <c r="AH144">
        <v>0</v>
      </c>
      <c r="AI144">
        <v>1</v>
      </c>
    </row>
    <row r="145" spans="1:35" hidden="1" x14ac:dyDescent="0.15">
      <c r="A145" s="1">
        <v>6</v>
      </c>
      <c r="B145" t="s">
        <v>34</v>
      </c>
      <c r="C145" t="s">
        <v>172</v>
      </c>
      <c r="D145" t="str">
        <f>IFERROR(VLOOKUP(C145,Sheet2!A:D,2,FALSE),"")</f>
        <v>售后</v>
      </c>
      <c r="E145" t="str">
        <f>IFERROR(VLOOKUP(C145,Sheet2!A:D,4,FALSE),"")</f>
        <v>近9个月售后笔数</v>
      </c>
      <c r="F145" t="s">
        <v>368</v>
      </c>
      <c r="G145" t="s">
        <v>370</v>
      </c>
      <c r="H145">
        <v>1</v>
      </c>
      <c r="I145">
        <v>75936</v>
      </c>
      <c r="J145">
        <v>1.9490096923725239E-3</v>
      </c>
      <c r="K145">
        <v>148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1</v>
      </c>
      <c r="Y145">
        <v>320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9</v>
      </c>
      <c r="AG145">
        <v>0</v>
      </c>
      <c r="AH145">
        <v>0</v>
      </c>
      <c r="AI145">
        <v>1</v>
      </c>
    </row>
    <row r="146" spans="1:35" hidden="1" x14ac:dyDescent="0.15">
      <c r="A146" s="1">
        <v>7</v>
      </c>
      <c r="B146" t="s">
        <v>34</v>
      </c>
      <c r="C146" t="s">
        <v>173</v>
      </c>
      <c r="D146" t="str">
        <f>IFERROR(VLOOKUP(C146,Sheet2!A:D,2,FALSE),"")</f>
        <v>售后</v>
      </c>
      <c r="E146" t="str">
        <f>IFERROR(VLOOKUP(C146,Sheet2!A:D,4,FALSE),"")</f>
        <v>近12个月售后笔数</v>
      </c>
      <c r="F146" t="s">
        <v>368</v>
      </c>
      <c r="G146" t="s">
        <v>370</v>
      </c>
      <c r="H146">
        <v>1</v>
      </c>
      <c r="I146">
        <v>75936</v>
      </c>
      <c r="J146">
        <v>2.2914032869785078E-3</v>
      </c>
      <c r="K146">
        <v>174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1</v>
      </c>
      <c r="Y146">
        <v>434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9</v>
      </c>
      <c r="AG146">
        <v>0</v>
      </c>
      <c r="AH146">
        <v>0</v>
      </c>
      <c r="AI146">
        <v>1</v>
      </c>
    </row>
    <row r="147" spans="1:35" hidden="1" x14ac:dyDescent="0.15">
      <c r="A147" s="1">
        <v>8</v>
      </c>
      <c r="B147" t="s">
        <v>34</v>
      </c>
      <c r="C147" t="s">
        <v>174</v>
      </c>
      <c r="D147" t="str">
        <f>IFERROR(VLOOKUP(C147,Sheet2!A:D,2,FALSE),"")</f>
        <v>售后</v>
      </c>
      <c r="E147" t="str">
        <f>IFERROR(VLOOKUP(C147,Sheet2!A:D,4,FALSE),"")</f>
        <v>近24个月售后笔数</v>
      </c>
      <c r="F147" t="s">
        <v>368</v>
      </c>
      <c r="G147" t="s">
        <v>370</v>
      </c>
      <c r="H147">
        <v>1</v>
      </c>
      <c r="I147">
        <v>75936</v>
      </c>
      <c r="J147">
        <v>2.804993678887484E-3</v>
      </c>
      <c r="K147">
        <v>213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1</v>
      </c>
      <c r="Y147">
        <v>933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9</v>
      </c>
      <c r="AG147">
        <v>0</v>
      </c>
      <c r="AH147">
        <v>0</v>
      </c>
      <c r="AI147">
        <v>1</v>
      </c>
    </row>
    <row r="148" spans="1:35" hidden="1" x14ac:dyDescent="0.15">
      <c r="A148" s="1">
        <v>9</v>
      </c>
      <c r="B148" t="s">
        <v>34</v>
      </c>
      <c r="C148" t="s">
        <v>175</v>
      </c>
      <c r="D148" t="str">
        <f>IFERROR(VLOOKUP(C148,Sheet2!A:D,2,FALSE),"")</f>
        <v>售后</v>
      </c>
      <c r="E148" t="str">
        <f>IFERROR(VLOOKUP(C148,Sheet2!A:D,4,FALSE),"")</f>
        <v>历史售后总数</v>
      </c>
      <c r="F148" t="s">
        <v>368</v>
      </c>
      <c r="G148" t="s">
        <v>370</v>
      </c>
      <c r="H148">
        <v>1</v>
      </c>
      <c r="I148">
        <v>75936</v>
      </c>
      <c r="J148">
        <v>2.9630214917825541E-3</v>
      </c>
      <c r="K148">
        <v>225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1</v>
      </c>
      <c r="Y148">
        <v>1119</v>
      </c>
      <c r="Z148">
        <v>2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9</v>
      </c>
      <c r="AG148">
        <v>0</v>
      </c>
      <c r="AH148">
        <v>0</v>
      </c>
      <c r="AI148">
        <v>1</v>
      </c>
    </row>
    <row r="149" spans="1:35" hidden="1" x14ac:dyDescent="0.15">
      <c r="A149" s="1">
        <v>10</v>
      </c>
      <c r="B149" t="s">
        <v>34</v>
      </c>
      <c r="C149" t="s">
        <v>176</v>
      </c>
      <c r="D149" t="str">
        <f>IFERROR(VLOOKUP(C149,Sheet2!A:D,2,FALSE),"")</f>
        <v>售后</v>
      </c>
      <c r="E149" t="str">
        <f>IFERROR(VLOOKUP(C149,Sheet2!A:D,4,FALSE),"")</f>
        <v>近3个月月均售后笔数</v>
      </c>
      <c r="F149" t="s">
        <v>369</v>
      </c>
      <c r="G149" t="s">
        <v>370</v>
      </c>
      <c r="H149">
        <v>1</v>
      </c>
      <c r="I149">
        <v>75936</v>
      </c>
      <c r="J149">
        <v>1.0666877370417191E-3</v>
      </c>
      <c r="K149">
        <v>81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51.667000000000002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2.6669999999999998</v>
      </c>
      <c r="AG149">
        <v>0</v>
      </c>
      <c r="AH149">
        <v>0</v>
      </c>
      <c r="AI149">
        <v>0.33300000000000002</v>
      </c>
    </row>
    <row r="150" spans="1:35" hidden="1" x14ac:dyDescent="0.15">
      <c r="A150" s="1">
        <v>11</v>
      </c>
      <c r="B150" t="s">
        <v>34</v>
      </c>
      <c r="C150" t="s">
        <v>177</v>
      </c>
      <c r="D150" t="str">
        <f>IFERROR(VLOOKUP(C150,Sheet2!A:D,2,FALSE),"")</f>
        <v>售后</v>
      </c>
      <c r="E150" t="str">
        <f>IFERROR(VLOOKUP(C150,Sheet2!A:D,4,FALSE),"")</f>
        <v>近6个月月均售后笔数</v>
      </c>
      <c r="F150" t="s">
        <v>369</v>
      </c>
      <c r="G150" t="s">
        <v>370</v>
      </c>
      <c r="H150">
        <v>1</v>
      </c>
      <c r="I150">
        <v>75936</v>
      </c>
      <c r="J150">
        <v>1.6592920353982301E-3</v>
      </c>
      <c r="K150">
        <v>126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0.16700000000000001</v>
      </c>
      <c r="Y150">
        <v>42.667000000000002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1.5</v>
      </c>
      <c r="AG150">
        <v>0</v>
      </c>
      <c r="AH150">
        <v>0</v>
      </c>
      <c r="AI150">
        <v>0.16700000000000001</v>
      </c>
    </row>
    <row r="151" spans="1:35" hidden="1" x14ac:dyDescent="0.15">
      <c r="A151" s="1">
        <v>12</v>
      </c>
      <c r="B151" t="s">
        <v>34</v>
      </c>
      <c r="C151" t="s">
        <v>178</v>
      </c>
      <c r="D151" t="str">
        <f>IFERROR(VLOOKUP(C151,Sheet2!A:D,2,FALSE),"")</f>
        <v>售后</v>
      </c>
      <c r="E151" t="str">
        <f>IFERROR(VLOOKUP(C151,Sheet2!A:D,4,FALSE),"")</f>
        <v>近9个月月均售后笔数</v>
      </c>
      <c r="F151" t="s">
        <v>369</v>
      </c>
      <c r="G151" t="s">
        <v>370</v>
      </c>
      <c r="H151">
        <v>1</v>
      </c>
      <c r="I151">
        <v>75936</v>
      </c>
      <c r="J151">
        <v>1.9490096923725239E-3</v>
      </c>
      <c r="K151">
        <v>148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0.111</v>
      </c>
      <c r="Y151">
        <v>35.555999999999997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1</v>
      </c>
      <c r="AG151">
        <v>0</v>
      </c>
      <c r="AH151">
        <v>0</v>
      </c>
      <c r="AI151">
        <v>0.111</v>
      </c>
    </row>
    <row r="152" spans="1:35" hidden="1" x14ac:dyDescent="0.15">
      <c r="A152" s="1">
        <v>13</v>
      </c>
      <c r="B152" t="s">
        <v>34</v>
      </c>
      <c r="C152" t="s">
        <v>179</v>
      </c>
      <c r="D152" t="str">
        <f>IFERROR(VLOOKUP(C152,Sheet2!A:D,2,FALSE),"")</f>
        <v>售后</v>
      </c>
      <c r="E152" t="str">
        <f>IFERROR(VLOOKUP(C152,Sheet2!A:D,4,FALSE),"")</f>
        <v>近12个月月均售后笔数</v>
      </c>
      <c r="F152" t="s">
        <v>369</v>
      </c>
      <c r="G152" t="s">
        <v>370</v>
      </c>
      <c r="H152">
        <v>1</v>
      </c>
      <c r="I152">
        <v>75936</v>
      </c>
      <c r="J152">
        <v>2.2914032869785078E-3</v>
      </c>
      <c r="K152">
        <v>174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8.3000000000000004E-2</v>
      </c>
      <c r="Y152">
        <v>36.167000000000002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0.75</v>
      </c>
      <c r="AG152">
        <v>0</v>
      </c>
      <c r="AH152">
        <v>0</v>
      </c>
      <c r="AI152">
        <v>8.3000000000000004E-2</v>
      </c>
    </row>
    <row r="153" spans="1:35" hidden="1" x14ac:dyDescent="0.15">
      <c r="A153" s="1">
        <v>14</v>
      </c>
      <c r="B153" t="s">
        <v>34</v>
      </c>
      <c r="C153" t="s">
        <v>180</v>
      </c>
      <c r="D153" t="str">
        <f>IFERROR(VLOOKUP(C153,Sheet2!A:D,2,FALSE),"")</f>
        <v>售后</v>
      </c>
      <c r="E153" t="str">
        <f>IFERROR(VLOOKUP(C153,Sheet2!A:D,4,FALSE),"")</f>
        <v>近24个月月均售后笔数</v>
      </c>
      <c r="F153" t="s">
        <v>369</v>
      </c>
      <c r="G153" t="s">
        <v>370</v>
      </c>
      <c r="H153">
        <v>1</v>
      </c>
      <c r="I153">
        <v>75936</v>
      </c>
      <c r="J153">
        <v>2.804993678887484E-3</v>
      </c>
      <c r="K153">
        <v>213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4.2000000000000003E-2</v>
      </c>
      <c r="Y153">
        <v>38.875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0.375</v>
      </c>
      <c r="AG153">
        <v>0</v>
      </c>
      <c r="AH153">
        <v>0</v>
      </c>
      <c r="AI153">
        <v>4.2000000000000003E-2</v>
      </c>
    </row>
    <row r="154" spans="1:35" hidden="1" x14ac:dyDescent="0.15">
      <c r="A154" s="1">
        <v>15</v>
      </c>
      <c r="B154" t="s">
        <v>34</v>
      </c>
      <c r="C154" t="s">
        <v>181</v>
      </c>
      <c r="D154" t="str">
        <f>IFERROR(VLOOKUP(C154,Sheet2!A:D,2,FALSE),"")</f>
        <v>售后</v>
      </c>
      <c r="E154" t="str">
        <f>IFERROR(VLOOKUP(C154,Sheet2!A:D,4,FALSE),"")</f>
        <v>近1个月售后总金额</v>
      </c>
      <c r="F154" t="s">
        <v>369</v>
      </c>
      <c r="G154" t="s">
        <v>370</v>
      </c>
      <c r="H154">
        <v>1</v>
      </c>
      <c r="I154">
        <v>75936</v>
      </c>
      <c r="J154">
        <v>4.5498841129372102E-2</v>
      </c>
      <c r="K154">
        <v>3455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491501.4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4425.3599999999997</v>
      </c>
      <c r="AG154">
        <v>0</v>
      </c>
      <c r="AH154">
        <v>0</v>
      </c>
      <c r="AI154">
        <v>3462.6</v>
      </c>
    </row>
    <row r="155" spans="1:35" hidden="1" x14ac:dyDescent="0.15">
      <c r="A155" s="1">
        <v>16</v>
      </c>
      <c r="B155" t="s">
        <v>34</v>
      </c>
      <c r="C155" t="s">
        <v>182</v>
      </c>
      <c r="D155" t="str">
        <f>IFERROR(VLOOKUP(C155,Sheet2!A:D,2,FALSE),"")</f>
        <v>售后</v>
      </c>
      <c r="E155" t="str">
        <f>IFERROR(VLOOKUP(C155,Sheet2!A:D,4,FALSE),"")</f>
        <v>近3个月售后总金额</v>
      </c>
      <c r="F155" t="s">
        <v>369</v>
      </c>
      <c r="G155" t="s">
        <v>370</v>
      </c>
      <c r="H155">
        <v>1</v>
      </c>
      <c r="I155">
        <v>75936</v>
      </c>
      <c r="J155">
        <v>7.744679730299199E-2</v>
      </c>
      <c r="K155">
        <v>5881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491501.4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6469.99</v>
      </c>
      <c r="AG155">
        <v>0</v>
      </c>
      <c r="AH155">
        <v>0</v>
      </c>
      <c r="AI155">
        <v>3462.6</v>
      </c>
    </row>
    <row r="156" spans="1:35" hidden="1" x14ac:dyDescent="0.15">
      <c r="A156" s="1">
        <v>17</v>
      </c>
      <c r="B156" t="s">
        <v>34</v>
      </c>
      <c r="C156" t="s">
        <v>183</v>
      </c>
      <c r="D156" t="str">
        <f>IFERROR(VLOOKUP(C156,Sheet2!A:D,2,FALSE),"")</f>
        <v>售后</v>
      </c>
      <c r="E156" t="str">
        <f>IFERROR(VLOOKUP(C156,Sheet2!A:D,4,FALSE),"")</f>
        <v>近6个月售后总金额</v>
      </c>
      <c r="F156" t="s">
        <v>369</v>
      </c>
      <c r="G156" t="s">
        <v>370</v>
      </c>
      <c r="H156">
        <v>1</v>
      </c>
      <c r="I156">
        <v>75936</v>
      </c>
      <c r="J156">
        <v>9.8280130636325333E-2</v>
      </c>
      <c r="K156">
        <v>7463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210.07499999999999</v>
      </c>
      <c r="Y156">
        <v>1993566.54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7563.99</v>
      </c>
      <c r="AG156">
        <v>0</v>
      </c>
      <c r="AH156">
        <v>0</v>
      </c>
      <c r="AI156">
        <v>3462.6</v>
      </c>
    </row>
    <row r="157" spans="1:35" hidden="1" x14ac:dyDescent="0.15">
      <c r="A157" s="1">
        <v>18</v>
      </c>
      <c r="B157" t="s">
        <v>34</v>
      </c>
      <c r="C157" t="s">
        <v>184</v>
      </c>
      <c r="D157" t="str">
        <f>IFERROR(VLOOKUP(C157,Sheet2!A:D,2,FALSE),"")</f>
        <v>售后</v>
      </c>
      <c r="E157" t="str">
        <f>IFERROR(VLOOKUP(C157,Sheet2!A:D,4,FALSE),"")</f>
        <v>近9个月售后总金额</v>
      </c>
      <c r="F157" t="s">
        <v>369</v>
      </c>
      <c r="G157" t="s">
        <v>370</v>
      </c>
      <c r="H157">
        <v>1</v>
      </c>
      <c r="I157">
        <v>75936</v>
      </c>
      <c r="J157">
        <v>0.10645806995364521</v>
      </c>
      <c r="K157">
        <v>8084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376.85</v>
      </c>
      <c r="Y157">
        <v>5848348.7999999998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7563.99</v>
      </c>
      <c r="AG157">
        <v>0</v>
      </c>
      <c r="AH157">
        <v>0</v>
      </c>
      <c r="AI157">
        <v>3462.6</v>
      </c>
    </row>
    <row r="158" spans="1:35" hidden="1" x14ac:dyDescent="0.15">
      <c r="A158" s="1">
        <v>19</v>
      </c>
      <c r="B158" t="s">
        <v>34</v>
      </c>
      <c r="C158" t="s">
        <v>185</v>
      </c>
      <c r="D158" t="str">
        <f>IFERROR(VLOOKUP(C158,Sheet2!A:D,2,FALSE),"")</f>
        <v>售后</v>
      </c>
      <c r="E158" t="str">
        <f>IFERROR(VLOOKUP(C158,Sheet2!A:D,4,FALSE),"")</f>
        <v>近12个月售后总金额</v>
      </c>
      <c r="F158" t="s">
        <v>369</v>
      </c>
      <c r="G158" t="s">
        <v>370</v>
      </c>
      <c r="H158">
        <v>1</v>
      </c>
      <c r="I158">
        <v>75936</v>
      </c>
      <c r="J158">
        <v>0.11250263379688159</v>
      </c>
      <c r="K158">
        <v>8543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515</v>
      </c>
      <c r="Y158">
        <v>11551103.52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7563.99</v>
      </c>
      <c r="AG158">
        <v>0</v>
      </c>
      <c r="AH158">
        <v>0</v>
      </c>
      <c r="AI158">
        <v>3462.6</v>
      </c>
    </row>
    <row r="159" spans="1:35" hidden="1" x14ac:dyDescent="0.15">
      <c r="A159" s="1">
        <v>20</v>
      </c>
      <c r="B159" t="s">
        <v>34</v>
      </c>
      <c r="C159" t="s">
        <v>186</v>
      </c>
      <c r="D159" t="str">
        <f>IFERROR(VLOOKUP(C159,Sheet2!A:D,2,FALSE),"")</f>
        <v>售后</v>
      </c>
      <c r="E159" t="str">
        <f>IFERROR(VLOOKUP(C159,Sheet2!A:D,4,FALSE),"")</f>
        <v>近24个月售后总金额</v>
      </c>
      <c r="F159" t="s">
        <v>369</v>
      </c>
      <c r="G159" t="s">
        <v>370</v>
      </c>
      <c r="H159">
        <v>1</v>
      </c>
      <c r="I159">
        <v>75936</v>
      </c>
      <c r="J159">
        <v>0.1185340286557101</v>
      </c>
      <c r="K159">
        <v>9001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670</v>
      </c>
      <c r="Y159">
        <v>13875949.01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7563.99</v>
      </c>
      <c r="AG159">
        <v>0</v>
      </c>
      <c r="AH159">
        <v>0</v>
      </c>
      <c r="AI159">
        <v>3462.6</v>
      </c>
    </row>
    <row r="160" spans="1:35" hidden="1" x14ac:dyDescent="0.15">
      <c r="A160" s="1">
        <v>21</v>
      </c>
      <c r="B160" t="s">
        <v>34</v>
      </c>
      <c r="C160" t="s">
        <v>187</v>
      </c>
      <c r="D160" t="str">
        <f>IFERROR(VLOOKUP(C160,Sheet2!A:D,2,FALSE),"")</f>
        <v>售后</v>
      </c>
      <c r="E160" t="str">
        <f>IFERROR(VLOOKUP(C160,Sheet2!A:D,4,FALSE),"")</f>
        <v>历史售后总金额</v>
      </c>
      <c r="F160" t="s">
        <v>369</v>
      </c>
      <c r="G160" t="s">
        <v>370</v>
      </c>
      <c r="H160">
        <v>1</v>
      </c>
      <c r="I160">
        <v>75936</v>
      </c>
      <c r="J160">
        <v>0.1197587442056469</v>
      </c>
      <c r="K160">
        <v>9094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702.09999999999991</v>
      </c>
      <c r="Y160">
        <v>13875949.01</v>
      </c>
      <c r="Z160">
        <v>549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7563.99</v>
      </c>
      <c r="AG160">
        <v>0</v>
      </c>
      <c r="AH160">
        <v>0</v>
      </c>
      <c r="AI160">
        <v>3462.6</v>
      </c>
    </row>
    <row r="161" spans="1:35" hidden="1" x14ac:dyDescent="0.15">
      <c r="A161" s="1">
        <v>22</v>
      </c>
      <c r="B161" t="s">
        <v>34</v>
      </c>
      <c r="C161" t="s">
        <v>188</v>
      </c>
      <c r="D161" t="str">
        <f>IFERROR(VLOOKUP(C161,Sheet2!A:D,2,FALSE),"")</f>
        <v>售后</v>
      </c>
      <c r="E161" t="str">
        <f>IFERROR(VLOOKUP(C161,Sheet2!A:D,4,FALSE),"")</f>
        <v>近3个月月均售后总金额</v>
      </c>
      <c r="F161" t="s">
        <v>369</v>
      </c>
      <c r="G161" t="s">
        <v>370</v>
      </c>
      <c r="H161">
        <v>1</v>
      </c>
      <c r="I161">
        <v>75936</v>
      </c>
      <c r="J161">
        <v>7.744679730299199E-2</v>
      </c>
      <c r="K161">
        <v>5881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163833.79999999999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2156.663</v>
      </c>
      <c r="AG161">
        <v>0</v>
      </c>
      <c r="AH161">
        <v>0</v>
      </c>
      <c r="AI161">
        <v>1154.2</v>
      </c>
    </row>
    <row r="162" spans="1:35" hidden="1" x14ac:dyDescent="0.15">
      <c r="A162" s="1">
        <v>23</v>
      </c>
      <c r="B162" t="s">
        <v>34</v>
      </c>
      <c r="C162" t="s">
        <v>189</v>
      </c>
      <c r="D162" t="str">
        <f>IFERROR(VLOOKUP(C162,Sheet2!A:D,2,FALSE),"")</f>
        <v>售后</v>
      </c>
      <c r="E162" t="str">
        <f>IFERROR(VLOOKUP(C162,Sheet2!A:D,4,FALSE),"")</f>
        <v>近6个月月均售后总金额</v>
      </c>
      <c r="F162" t="s">
        <v>369</v>
      </c>
      <c r="G162" t="s">
        <v>370</v>
      </c>
      <c r="H162">
        <v>1</v>
      </c>
      <c r="I162">
        <v>75936</v>
      </c>
      <c r="J162">
        <v>7.7578487147071218E-2</v>
      </c>
      <c r="K162">
        <v>5891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491501.4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2156.66</v>
      </c>
      <c r="AG162">
        <v>0</v>
      </c>
      <c r="AH162">
        <v>0</v>
      </c>
      <c r="AI162">
        <v>3462.6</v>
      </c>
    </row>
    <row r="163" spans="1:35" hidden="1" x14ac:dyDescent="0.15">
      <c r="A163" s="1">
        <v>24</v>
      </c>
      <c r="B163" t="s">
        <v>34</v>
      </c>
      <c r="C163" t="s">
        <v>190</v>
      </c>
      <c r="D163" t="str">
        <f>IFERROR(VLOOKUP(C163,Sheet2!A:D,2,FALSE),"")</f>
        <v>售后</v>
      </c>
      <c r="E163" t="str">
        <f>IFERROR(VLOOKUP(C163,Sheet2!A:D,4,FALSE),"")</f>
        <v>近9个月月均售后总金额</v>
      </c>
      <c r="F163" t="s">
        <v>369</v>
      </c>
      <c r="G163" t="s">
        <v>370</v>
      </c>
      <c r="H163">
        <v>1</v>
      </c>
      <c r="I163">
        <v>75936</v>
      </c>
      <c r="J163">
        <v>9.8280130636325333E-2</v>
      </c>
      <c r="K163">
        <v>7463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35.012500000000003</v>
      </c>
      <c r="Y163">
        <v>332261.09000000003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1260.665</v>
      </c>
      <c r="AG163">
        <v>0</v>
      </c>
      <c r="AH163">
        <v>0</v>
      </c>
      <c r="AI163">
        <v>577.1</v>
      </c>
    </row>
    <row r="164" spans="1:35" hidden="1" x14ac:dyDescent="0.15">
      <c r="A164" s="1">
        <v>25</v>
      </c>
      <c r="B164" t="s">
        <v>34</v>
      </c>
      <c r="C164" t="s">
        <v>191</v>
      </c>
      <c r="D164" t="str">
        <f>IFERROR(VLOOKUP(C164,Sheet2!A:D,2,FALSE),"")</f>
        <v>售后</v>
      </c>
      <c r="E164" t="str">
        <f>IFERROR(VLOOKUP(C164,Sheet2!A:D,4,FALSE),"")</f>
        <v>近12个月月均售后总金额</v>
      </c>
      <c r="F164" t="s">
        <v>369</v>
      </c>
      <c r="G164" t="s">
        <v>370</v>
      </c>
      <c r="H164">
        <v>1</v>
      </c>
      <c r="I164">
        <v>75936</v>
      </c>
      <c r="J164">
        <v>0.10645806995364521</v>
      </c>
      <c r="K164">
        <v>8084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41.872500000000002</v>
      </c>
      <c r="Y164">
        <v>649816.53299999994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840.44299999999998</v>
      </c>
      <c r="AG164">
        <v>0</v>
      </c>
      <c r="AH164">
        <v>0</v>
      </c>
      <c r="AI164">
        <v>384.733</v>
      </c>
    </row>
    <row r="165" spans="1:35" hidden="1" x14ac:dyDescent="0.15">
      <c r="A165" s="1">
        <v>26</v>
      </c>
      <c r="B165" t="s">
        <v>34</v>
      </c>
      <c r="C165" t="s">
        <v>192</v>
      </c>
      <c r="D165" t="str">
        <f>IFERROR(VLOOKUP(C165,Sheet2!A:D,2,FALSE),"")</f>
        <v>售后</v>
      </c>
      <c r="E165" t="str">
        <f>IFERROR(VLOOKUP(C165,Sheet2!A:D,4,FALSE),"")</f>
        <v>近24个月月均售后总金额</v>
      </c>
      <c r="F165" t="s">
        <v>369</v>
      </c>
      <c r="G165" t="s">
        <v>370</v>
      </c>
      <c r="H165">
        <v>1</v>
      </c>
      <c r="I165">
        <v>75936</v>
      </c>
      <c r="J165">
        <v>0.11229193004635479</v>
      </c>
      <c r="K165">
        <v>8527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42.917000000000002</v>
      </c>
      <c r="Y165">
        <v>962591.96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630.33300000000008</v>
      </c>
      <c r="AG165">
        <v>0</v>
      </c>
      <c r="AH165">
        <v>0</v>
      </c>
      <c r="AI165">
        <v>288.55</v>
      </c>
    </row>
    <row r="166" spans="1:35" hidden="1" x14ac:dyDescent="0.15">
      <c r="A166" s="1">
        <v>27</v>
      </c>
      <c r="B166" t="s">
        <v>34</v>
      </c>
      <c r="C166" t="s">
        <v>193</v>
      </c>
      <c r="D166" t="str">
        <f>IFERROR(VLOOKUP(C166,Sheet2!A:D,2,FALSE),"")</f>
        <v>售后</v>
      </c>
      <c r="E166" t="str">
        <f>IFERROR(VLOOKUP(C166,Sheet2!A:D,4,FALSE),"")</f>
        <v>近3个月售后金额标准差</v>
      </c>
      <c r="F166" t="s">
        <v>369</v>
      </c>
      <c r="G166" t="s">
        <v>370</v>
      </c>
      <c r="H166">
        <v>1</v>
      </c>
      <c r="I166">
        <v>75936</v>
      </c>
      <c r="J166">
        <v>0.1175463548251159</v>
      </c>
      <c r="K166">
        <v>8926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27.917000000000002</v>
      </c>
      <c r="Y166">
        <v>578164.54200000002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315.166</v>
      </c>
      <c r="AG166">
        <v>0</v>
      </c>
      <c r="AH166">
        <v>0</v>
      </c>
      <c r="AI166">
        <v>144.27500000000001</v>
      </c>
    </row>
    <row r="167" spans="1:35" hidden="1" x14ac:dyDescent="0.15">
      <c r="A167" s="1">
        <v>28</v>
      </c>
      <c r="B167" t="s">
        <v>34</v>
      </c>
      <c r="C167" t="s">
        <v>194</v>
      </c>
      <c r="D167" t="str">
        <f>IFERROR(VLOOKUP(C167,Sheet2!A:D,2,FALSE),"")</f>
        <v>售后</v>
      </c>
      <c r="E167" t="str">
        <f>IFERROR(VLOOKUP(C167,Sheet2!A:D,4,FALSE),"")</f>
        <v>近6个月售后金额标准差</v>
      </c>
      <c r="F167" t="s">
        <v>369</v>
      </c>
      <c r="G167" t="s">
        <v>370</v>
      </c>
      <c r="H167">
        <v>1</v>
      </c>
      <c r="I167">
        <v>75936</v>
      </c>
      <c r="J167">
        <v>7.349610198061525E-2</v>
      </c>
      <c r="K167">
        <v>5581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330.48800000000011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38.89</v>
      </c>
      <c r="AG167">
        <v>0</v>
      </c>
      <c r="AH167">
        <v>0</v>
      </c>
      <c r="AI167">
        <v>27.739000000000001</v>
      </c>
    </row>
    <row r="168" spans="1:35" hidden="1" x14ac:dyDescent="0.15">
      <c r="A168" s="1">
        <v>29</v>
      </c>
      <c r="B168" t="s">
        <v>34</v>
      </c>
      <c r="C168" t="s">
        <v>195</v>
      </c>
      <c r="D168" t="str">
        <f>IFERROR(VLOOKUP(C168,Sheet2!A:D,2,FALSE),"")</f>
        <v>售后</v>
      </c>
      <c r="E168" t="str">
        <f>IFERROR(VLOOKUP(C168,Sheet2!A:D,4,FALSE),"")</f>
        <v>近9个月售后金额标准差</v>
      </c>
      <c r="F168" t="s">
        <v>369</v>
      </c>
      <c r="G168" t="s">
        <v>370</v>
      </c>
      <c r="H168">
        <v>1</v>
      </c>
      <c r="I168">
        <v>75936</v>
      </c>
      <c r="J168">
        <v>9.4447956173619896E-2</v>
      </c>
      <c r="K168">
        <v>7172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6.3250000000000002</v>
      </c>
      <c r="Y168">
        <v>526.19799999999998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40.340000000000003</v>
      </c>
      <c r="AG168">
        <v>0</v>
      </c>
      <c r="AH168">
        <v>0</v>
      </c>
      <c r="AI168">
        <v>29.422000000000001</v>
      </c>
    </row>
    <row r="169" spans="1:35" hidden="1" x14ac:dyDescent="0.15">
      <c r="A169" s="1">
        <v>30</v>
      </c>
      <c r="B169" t="s">
        <v>34</v>
      </c>
      <c r="C169" t="s">
        <v>196</v>
      </c>
      <c r="D169" t="str">
        <f>IFERROR(VLOOKUP(C169,Sheet2!A:D,2,FALSE),"")</f>
        <v>售后</v>
      </c>
      <c r="E169" t="str">
        <f>IFERROR(VLOOKUP(C169,Sheet2!A:D,4,FALSE),"")</f>
        <v>近12个月售后金额标准差</v>
      </c>
      <c r="F169" t="s">
        <v>369</v>
      </c>
      <c r="G169" t="s">
        <v>370</v>
      </c>
      <c r="H169">
        <v>1</v>
      </c>
      <c r="I169">
        <v>75936</v>
      </c>
      <c r="J169">
        <v>0.1042983565107459</v>
      </c>
      <c r="K169">
        <v>7920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8.4905000000000008</v>
      </c>
      <c r="Y169">
        <v>760.01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41.497</v>
      </c>
      <c r="AG169">
        <v>0</v>
      </c>
      <c r="AH169">
        <v>0</v>
      </c>
      <c r="AI169">
        <v>30.315999999999999</v>
      </c>
    </row>
    <row r="170" spans="1:35" hidden="1" x14ac:dyDescent="0.15">
      <c r="A170" s="1">
        <v>31</v>
      </c>
      <c r="B170" t="s">
        <v>34</v>
      </c>
      <c r="C170" t="s">
        <v>197</v>
      </c>
      <c r="D170" t="str">
        <f>IFERROR(VLOOKUP(C170,Sheet2!A:D,2,FALSE),"")</f>
        <v>售后</v>
      </c>
      <c r="E170" t="str">
        <f>IFERROR(VLOOKUP(C170,Sheet2!A:D,4,FALSE),"")</f>
        <v>近24个月售后金额标准差</v>
      </c>
      <c r="F170" t="s">
        <v>369</v>
      </c>
      <c r="G170" t="s">
        <v>370</v>
      </c>
      <c r="H170">
        <v>1</v>
      </c>
      <c r="I170">
        <v>75936</v>
      </c>
      <c r="J170">
        <v>0.11092235566793091</v>
      </c>
      <c r="K170">
        <v>8423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9.9480000000000004</v>
      </c>
      <c r="Y170">
        <v>1043.204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42.476999999999997</v>
      </c>
      <c r="AG170">
        <v>0</v>
      </c>
      <c r="AH170">
        <v>0</v>
      </c>
      <c r="AI170">
        <v>30.884</v>
      </c>
    </row>
    <row r="171" spans="1:35" hidden="1" x14ac:dyDescent="0.15">
      <c r="A171" s="1">
        <v>32</v>
      </c>
      <c r="B171" t="s">
        <v>34</v>
      </c>
      <c r="C171" t="s">
        <v>198</v>
      </c>
      <c r="D171" t="str">
        <f>IFERROR(VLOOKUP(C171,Sheet2!A:D,2,FALSE),"")</f>
        <v>售后</v>
      </c>
      <c r="E171" t="str">
        <f>IFERROR(VLOOKUP(C171,Sheet2!A:D,4,FALSE),"")</f>
        <v>近3个月售后笔数标准差</v>
      </c>
      <c r="F171" t="s">
        <v>369</v>
      </c>
      <c r="G171" t="s">
        <v>370</v>
      </c>
      <c r="H171">
        <v>1</v>
      </c>
      <c r="I171">
        <v>75936</v>
      </c>
      <c r="J171">
        <v>0.1149520648967552</v>
      </c>
      <c r="K171">
        <v>8729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9.0790000000000006</v>
      </c>
      <c r="Y171">
        <v>992.63499999999999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34.421999999999997</v>
      </c>
      <c r="AG171">
        <v>0</v>
      </c>
      <c r="AH171">
        <v>0</v>
      </c>
      <c r="AI171">
        <v>24.803000000000001</v>
      </c>
    </row>
    <row r="172" spans="1:35" hidden="1" x14ac:dyDescent="0.15">
      <c r="A172" s="1">
        <v>33</v>
      </c>
      <c r="B172" t="s">
        <v>34</v>
      </c>
      <c r="C172" t="s">
        <v>199</v>
      </c>
      <c r="D172" t="str">
        <f>IFERROR(VLOOKUP(C172,Sheet2!A:D,2,FALSE),"")</f>
        <v>售后</v>
      </c>
      <c r="E172" t="str">
        <f>IFERROR(VLOOKUP(C172,Sheet2!A:D,4,FALSE),"")</f>
        <v>近6个月售后笔数标准差</v>
      </c>
      <c r="F172" t="s">
        <v>369</v>
      </c>
      <c r="G172" t="s">
        <v>370</v>
      </c>
      <c r="H172">
        <v>1</v>
      </c>
      <c r="I172">
        <v>75936</v>
      </c>
      <c r="J172">
        <v>9.3499789296249477E-4</v>
      </c>
      <c r="K172">
        <v>71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4.83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1.2470000000000001</v>
      </c>
      <c r="AG172">
        <v>0</v>
      </c>
      <c r="AH172">
        <v>0</v>
      </c>
      <c r="AI172">
        <v>0.47199999999999998</v>
      </c>
    </row>
    <row r="173" spans="1:35" hidden="1" x14ac:dyDescent="0.15">
      <c r="A173" s="1">
        <v>34</v>
      </c>
      <c r="B173" t="s">
        <v>34</v>
      </c>
      <c r="C173" t="s">
        <v>200</v>
      </c>
      <c r="D173" t="str">
        <f>IFERROR(VLOOKUP(C173,Sheet2!A:D,2,FALSE),"")</f>
        <v>售后</v>
      </c>
      <c r="E173" t="str">
        <f>IFERROR(VLOOKUP(C173,Sheet2!A:D,4,FALSE),"")</f>
        <v>近9个月售后笔数标准差</v>
      </c>
      <c r="F173" t="s">
        <v>369</v>
      </c>
      <c r="G173" t="s">
        <v>370</v>
      </c>
      <c r="H173">
        <v>1</v>
      </c>
      <c r="I173">
        <v>75936</v>
      </c>
      <c r="J173">
        <v>3.555625790139065E-3</v>
      </c>
      <c r="K173">
        <v>270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0.373</v>
      </c>
      <c r="Y173">
        <v>4.8559999999999999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1.2689999999999999</v>
      </c>
      <c r="AG173">
        <v>0</v>
      </c>
      <c r="AH173">
        <v>0</v>
      </c>
      <c r="AI173">
        <v>0.5</v>
      </c>
    </row>
    <row r="174" spans="1:35" hidden="1" x14ac:dyDescent="0.15">
      <c r="A174" s="1">
        <v>35</v>
      </c>
      <c r="B174" t="s">
        <v>34</v>
      </c>
      <c r="C174" t="s">
        <v>201</v>
      </c>
      <c r="D174" t="str">
        <f>IFERROR(VLOOKUP(C174,Sheet2!A:D,2,FALSE),"")</f>
        <v>售后</v>
      </c>
      <c r="E174" t="str">
        <f>IFERROR(VLOOKUP(C174,Sheet2!A:D,4,FALSE),"")</f>
        <v>近12个月售后笔数标准差</v>
      </c>
      <c r="F174" t="s">
        <v>369</v>
      </c>
      <c r="G174" t="s">
        <v>370</v>
      </c>
      <c r="H174">
        <v>1</v>
      </c>
      <c r="I174">
        <v>75936</v>
      </c>
      <c r="J174">
        <v>1.141750948166877E-2</v>
      </c>
      <c r="K174">
        <v>867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0.51500000000000001</v>
      </c>
      <c r="Y174">
        <v>5.1739999999999986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1.2769999999999999</v>
      </c>
      <c r="AG174">
        <v>0</v>
      </c>
      <c r="AH174">
        <v>0</v>
      </c>
      <c r="AI174">
        <v>0.51500000000000001</v>
      </c>
    </row>
    <row r="175" spans="1:35" hidden="1" x14ac:dyDescent="0.15">
      <c r="A175" s="1">
        <v>36</v>
      </c>
      <c r="B175" t="s">
        <v>34</v>
      </c>
      <c r="C175" t="s">
        <v>202</v>
      </c>
      <c r="D175" t="str">
        <f>IFERROR(VLOOKUP(C175,Sheet2!A:D,2,FALSE),"")</f>
        <v>售后</v>
      </c>
      <c r="E175" t="str">
        <f>IFERROR(VLOOKUP(C175,Sheet2!A:D,4,FALSE),"")</f>
        <v>近24个月售后笔数标准差</v>
      </c>
      <c r="F175" t="s">
        <v>369</v>
      </c>
      <c r="G175" t="s">
        <v>370</v>
      </c>
      <c r="H175">
        <v>1</v>
      </c>
      <c r="I175">
        <v>75936</v>
      </c>
      <c r="J175">
        <v>1.9766645596291609E-2</v>
      </c>
      <c r="K175">
        <v>1501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0.52500000000000002</v>
      </c>
      <c r="Y175">
        <v>5.6139999999999999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1.3120000000000001</v>
      </c>
      <c r="AG175">
        <v>0</v>
      </c>
      <c r="AH175">
        <v>0</v>
      </c>
      <c r="AI175">
        <v>0.52500000000000002</v>
      </c>
    </row>
    <row r="176" spans="1:35" hidden="1" x14ac:dyDescent="0.15">
      <c r="A176" s="1">
        <v>37</v>
      </c>
      <c r="B176" t="s">
        <v>34</v>
      </c>
      <c r="C176" t="s">
        <v>203</v>
      </c>
      <c r="D176" t="str">
        <f>IFERROR(VLOOKUP(C176,Sheet2!A:D,2,FALSE),"")</f>
        <v>售后</v>
      </c>
      <c r="E176" t="str">
        <f>IFERROR(VLOOKUP(C176,Sheet2!A:D,4,FALSE),"")</f>
        <v>当月退货率</v>
      </c>
      <c r="F176" t="s">
        <v>369</v>
      </c>
      <c r="G176" t="s">
        <v>370</v>
      </c>
      <c r="H176">
        <v>1</v>
      </c>
      <c r="I176">
        <v>75936</v>
      </c>
      <c r="J176">
        <v>2.222924568057311E-2</v>
      </c>
      <c r="K176">
        <v>1688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0.42199999999999999</v>
      </c>
      <c r="Y176">
        <v>5.2750000000000004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1.083</v>
      </c>
      <c r="AG176">
        <v>0</v>
      </c>
      <c r="AH176">
        <v>0</v>
      </c>
      <c r="AI176">
        <v>0.42199999999999999</v>
      </c>
    </row>
    <row r="177" spans="1:35" hidden="1" x14ac:dyDescent="0.15">
      <c r="A177" s="1">
        <v>38</v>
      </c>
      <c r="B177" t="s">
        <v>34</v>
      </c>
      <c r="C177" t="s">
        <v>204</v>
      </c>
      <c r="D177" t="str">
        <f>IFERROR(VLOOKUP(C177,Sheet2!A:D,2,FALSE),"")</f>
        <v>售后</v>
      </c>
      <c r="E177" t="str">
        <f>IFERROR(VLOOKUP(C177,Sheet2!A:D,4,FALSE),"")</f>
        <v>近3月退货率均值</v>
      </c>
      <c r="F177" t="s">
        <v>369</v>
      </c>
      <c r="G177" t="s">
        <v>370</v>
      </c>
      <c r="H177">
        <v>1</v>
      </c>
      <c r="I177">
        <v>75936</v>
      </c>
      <c r="J177">
        <v>7.9013906447534762E-4</v>
      </c>
      <c r="K177">
        <v>60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3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0.05</v>
      </c>
      <c r="AG177">
        <v>0</v>
      </c>
      <c r="AH177">
        <v>0</v>
      </c>
      <c r="AI177">
        <v>0</v>
      </c>
    </row>
    <row r="178" spans="1:35" hidden="1" x14ac:dyDescent="0.15">
      <c r="A178" s="1">
        <v>39</v>
      </c>
      <c r="B178" t="s">
        <v>34</v>
      </c>
      <c r="C178" t="s">
        <v>205</v>
      </c>
      <c r="D178" t="str">
        <f>IFERROR(VLOOKUP(C178,Sheet2!A:D,2,FALSE),"")</f>
        <v>售后</v>
      </c>
      <c r="E178" t="str">
        <f>IFERROR(VLOOKUP(C178,Sheet2!A:D,4,FALSE),"")</f>
        <v>近3月退货率标准差</v>
      </c>
      <c r="F178" t="s">
        <v>369</v>
      </c>
      <c r="G178" t="s">
        <v>370</v>
      </c>
      <c r="H178">
        <v>1</v>
      </c>
      <c r="I178">
        <v>75936</v>
      </c>
      <c r="J178">
        <v>1.158870627897177E-3</v>
      </c>
      <c r="K178">
        <v>88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6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0.08</v>
      </c>
      <c r="AG178">
        <v>0</v>
      </c>
      <c r="AH178">
        <v>0</v>
      </c>
      <c r="AI178">
        <v>1</v>
      </c>
    </row>
    <row r="179" spans="1:35" hidden="1" x14ac:dyDescent="0.15">
      <c r="A179" s="1">
        <v>40</v>
      </c>
      <c r="B179" t="s">
        <v>34</v>
      </c>
      <c r="C179" t="s">
        <v>206</v>
      </c>
      <c r="D179" t="str">
        <f>IFERROR(VLOOKUP(C179,Sheet2!A:D,2,FALSE),"")</f>
        <v>售后</v>
      </c>
      <c r="E179" t="str">
        <f>IFERROR(VLOOKUP(C179,Sheet2!A:D,4,FALSE),"")</f>
        <v>近6月退货率均值</v>
      </c>
      <c r="F179" t="s">
        <v>369</v>
      </c>
      <c r="G179" t="s">
        <v>370</v>
      </c>
      <c r="H179">
        <v>1</v>
      </c>
      <c r="I179">
        <v>75936</v>
      </c>
      <c r="J179">
        <v>1.2378845343447109E-3</v>
      </c>
      <c r="K179">
        <v>94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3.44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0.05</v>
      </c>
      <c r="AG179">
        <v>0</v>
      </c>
      <c r="AH179">
        <v>0</v>
      </c>
      <c r="AI179">
        <v>0</v>
      </c>
    </row>
    <row r="180" spans="1:35" hidden="1" x14ac:dyDescent="0.15">
      <c r="A180" s="1">
        <v>41</v>
      </c>
      <c r="B180" t="s">
        <v>34</v>
      </c>
      <c r="C180" t="s">
        <v>207</v>
      </c>
      <c r="D180" t="str">
        <f>IFERROR(VLOOKUP(C180,Sheet2!A:D,2,FALSE),"")</f>
        <v>售后</v>
      </c>
      <c r="E180" t="str">
        <f>IFERROR(VLOOKUP(C180,Sheet2!A:D,4,FALSE),"")</f>
        <v>近6月退货率标准差</v>
      </c>
      <c r="F180" t="s">
        <v>369</v>
      </c>
      <c r="G180" t="s">
        <v>370</v>
      </c>
      <c r="H180">
        <v>1</v>
      </c>
      <c r="I180">
        <v>75936</v>
      </c>
      <c r="J180">
        <v>1.0930257058575641E-3</v>
      </c>
      <c r="K180">
        <v>83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0.02</v>
      </c>
      <c r="Y180">
        <v>3.25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0.09</v>
      </c>
      <c r="AG180">
        <v>0</v>
      </c>
      <c r="AH180">
        <v>0</v>
      </c>
      <c r="AI180">
        <v>1</v>
      </c>
    </row>
    <row r="181" spans="1:35" hidden="1" x14ac:dyDescent="0.15">
      <c r="A181" s="1">
        <v>42</v>
      </c>
      <c r="B181" t="s">
        <v>34</v>
      </c>
      <c r="C181" t="s">
        <v>208</v>
      </c>
      <c r="D181" t="str">
        <f>IFERROR(VLOOKUP(C181,Sheet2!A:D,2,FALSE),"")</f>
        <v>售后</v>
      </c>
      <c r="E181" t="str">
        <f>IFERROR(VLOOKUP(C181,Sheet2!A:D,4,FALSE),"")</f>
        <v>当月退货金额</v>
      </c>
      <c r="F181" t="s">
        <v>369</v>
      </c>
      <c r="G181" t="s">
        <v>370</v>
      </c>
      <c r="H181">
        <v>1</v>
      </c>
      <c r="I181">
        <v>75936</v>
      </c>
      <c r="J181">
        <v>1.527602191319005E-3</v>
      </c>
      <c r="K181">
        <v>116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0.02</v>
      </c>
      <c r="Y181">
        <v>3.88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0.04</v>
      </c>
      <c r="AG181">
        <v>0</v>
      </c>
      <c r="AH181">
        <v>0</v>
      </c>
      <c r="AI181">
        <v>0</v>
      </c>
    </row>
    <row r="182" spans="1:35" hidden="1" x14ac:dyDescent="0.15">
      <c r="A182" s="1">
        <v>43</v>
      </c>
      <c r="B182" t="s">
        <v>34</v>
      </c>
      <c r="C182" t="s">
        <v>209</v>
      </c>
      <c r="D182" t="str">
        <f>IFERROR(VLOOKUP(C182,Sheet2!A:D,2,FALSE),"")</f>
        <v>售后</v>
      </c>
      <c r="E182" t="str">
        <f>IFERROR(VLOOKUP(C182,Sheet2!A:D,4,FALSE),"")</f>
        <v>近3月退货金额均值</v>
      </c>
      <c r="F182" t="s">
        <v>369</v>
      </c>
      <c r="G182" t="s">
        <v>370</v>
      </c>
      <c r="H182">
        <v>1</v>
      </c>
      <c r="I182">
        <v>75936</v>
      </c>
      <c r="J182">
        <v>2.4626000842814999E-3</v>
      </c>
      <c r="K182">
        <v>187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31.32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0.03</v>
      </c>
      <c r="AG182">
        <v>0</v>
      </c>
      <c r="AH182">
        <v>0</v>
      </c>
      <c r="AI182">
        <v>0</v>
      </c>
    </row>
    <row r="183" spans="1:35" hidden="1" x14ac:dyDescent="0.15">
      <c r="A183" s="1">
        <v>44</v>
      </c>
      <c r="B183" t="s">
        <v>34</v>
      </c>
      <c r="C183" t="s">
        <v>210</v>
      </c>
      <c r="D183" t="str">
        <f>IFERROR(VLOOKUP(C183,Sheet2!A:D,2,FALSE),"")</f>
        <v>售后</v>
      </c>
      <c r="E183" t="str">
        <f>IFERROR(VLOOKUP(C183,Sheet2!A:D,4,FALSE),"")</f>
        <v>近3月退货金额标准差</v>
      </c>
      <c r="F183" t="s">
        <v>369</v>
      </c>
      <c r="G183" t="s">
        <v>370</v>
      </c>
      <c r="H183">
        <v>1</v>
      </c>
      <c r="I183">
        <v>75936</v>
      </c>
      <c r="J183">
        <v>2.3045722713864311E-3</v>
      </c>
      <c r="K183">
        <v>175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65.37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0.08</v>
      </c>
      <c r="AG183">
        <v>0</v>
      </c>
      <c r="AH183">
        <v>0</v>
      </c>
      <c r="AI183">
        <v>0.98</v>
      </c>
    </row>
    <row r="184" spans="1:35" hidden="1" x14ac:dyDescent="0.15">
      <c r="A184" s="1">
        <v>45</v>
      </c>
      <c r="B184" t="s">
        <v>34</v>
      </c>
      <c r="C184" t="s">
        <v>211</v>
      </c>
      <c r="D184" t="str">
        <f>IFERROR(VLOOKUP(C184,Sheet2!A:D,2,FALSE),"")</f>
        <v>售后</v>
      </c>
      <c r="E184" t="str">
        <f>IFERROR(VLOOKUP(C184,Sheet2!A:D,4,FALSE),"")</f>
        <v>近6月退货金额均值</v>
      </c>
      <c r="F184" t="s">
        <v>369</v>
      </c>
      <c r="G184" t="s">
        <v>370</v>
      </c>
      <c r="H184">
        <v>1</v>
      </c>
      <c r="I184">
        <v>75936</v>
      </c>
      <c r="J184">
        <v>2.5679519595448799E-3</v>
      </c>
      <c r="K184">
        <v>195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92.44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0.06</v>
      </c>
      <c r="AG184">
        <v>0</v>
      </c>
      <c r="AH184">
        <v>0</v>
      </c>
      <c r="AI184">
        <v>0</v>
      </c>
    </row>
    <row r="185" spans="1:35" hidden="1" x14ac:dyDescent="0.15">
      <c r="A185" s="1">
        <v>46</v>
      </c>
      <c r="B185" t="s">
        <v>34</v>
      </c>
      <c r="C185" t="s">
        <v>212</v>
      </c>
      <c r="D185" t="str">
        <f>IFERROR(VLOOKUP(C185,Sheet2!A:D,2,FALSE),"")</f>
        <v>售后</v>
      </c>
      <c r="E185" t="str">
        <f>IFERROR(VLOOKUP(C185,Sheet2!A:D,4,FALSE),"")</f>
        <v>近6月退货金额标准差</v>
      </c>
      <c r="F185" t="s">
        <v>369</v>
      </c>
      <c r="G185" t="s">
        <v>370</v>
      </c>
      <c r="H185">
        <v>1</v>
      </c>
      <c r="I185">
        <v>75936</v>
      </c>
      <c r="J185">
        <v>2.4362621154656559E-3</v>
      </c>
      <c r="K185">
        <v>185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54.6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0.08</v>
      </c>
      <c r="AG185">
        <v>0</v>
      </c>
      <c r="AH185">
        <v>0</v>
      </c>
      <c r="AI185">
        <v>0.98</v>
      </c>
    </row>
    <row r="186" spans="1:35" hidden="1" x14ac:dyDescent="0.15">
      <c r="A186" s="1">
        <v>47</v>
      </c>
      <c r="B186" t="s">
        <v>34</v>
      </c>
      <c r="C186" t="s">
        <v>213</v>
      </c>
      <c r="D186" t="str">
        <f>IFERROR(VLOOKUP(C186,Sheet2!A:D,2,FALSE),"")</f>
        <v>售后</v>
      </c>
      <c r="E186" t="str">
        <f>IFERROR(VLOOKUP(C186,Sheet2!A:D,4,FALSE),"")</f>
        <v>近3个月售后月月均售后金额</v>
      </c>
      <c r="F186" t="s">
        <v>368</v>
      </c>
      <c r="G186" t="s">
        <v>370</v>
      </c>
      <c r="H186">
        <v>1</v>
      </c>
      <c r="I186">
        <v>75936</v>
      </c>
      <c r="J186">
        <v>3.1605562579013909E-4</v>
      </c>
      <c r="K186">
        <v>24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133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</row>
    <row r="187" spans="1:35" hidden="1" x14ac:dyDescent="0.15">
      <c r="A187" s="1">
        <v>48</v>
      </c>
      <c r="B187" t="s">
        <v>34</v>
      </c>
      <c r="C187" t="s">
        <v>59</v>
      </c>
      <c r="D187" t="str">
        <f>IFERROR(VLOOKUP(C187,Sheet2!A:D,2,FALSE),"")</f>
        <v/>
      </c>
      <c r="E187" t="str">
        <f>IFERROR(VLOOKUP(C187,Sheet2!A:D,4,FALSE),"")</f>
        <v/>
      </c>
      <c r="F187" t="s">
        <v>367</v>
      </c>
      <c r="G187" t="s">
        <v>370</v>
      </c>
      <c r="H187">
        <v>1</v>
      </c>
      <c r="I187">
        <v>75936</v>
      </c>
      <c r="J187">
        <v>1.316898440792246E-5</v>
      </c>
      <c r="K187">
        <v>1</v>
      </c>
      <c r="O187" t="s">
        <v>394</v>
      </c>
      <c r="Z187" t="s">
        <v>601</v>
      </c>
      <c r="AA187" t="s">
        <v>601</v>
      </c>
      <c r="AB187" t="s">
        <v>601</v>
      </c>
      <c r="AC187" t="s">
        <v>601</v>
      </c>
      <c r="AD187" t="s">
        <v>601</v>
      </c>
      <c r="AE187" t="s">
        <v>601</v>
      </c>
      <c r="AF187" t="s">
        <v>601</v>
      </c>
      <c r="AG187" t="s">
        <v>601</v>
      </c>
      <c r="AH187" t="s">
        <v>601</v>
      </c>
      <c r="AI187" t="s">
        <v>601</v>
      </c>
    </row>
    <row r="188" spans="1:35" hidden="1" x14ac:dyDescent="0.15">
      <c r="A188" s="1">
        <v>0</v>
      </c>
      <c r="B188" t="s">
        <v>35</v>
      </c>
      <c r="C188" t="s">
        <v>36</v>
      </c>
      <c r="D188" t="str">
        <f>IFERROR(VLOOKUP(C188,Sheet2!A:D,2,FALSE),"")</f>
        <v/>
      </c>
      <c r="E188" t="str">
        <f>IFERROR(VLOOKUP(C188,Sheet2!A:D,4,FALSE),"")</f>
        <v/>
      </c>
      <c r="F188" t="s">
        <v>367</v>
      </c>
      <c r="G188" t="s">
        <v>370</v>
      </c>
      <c r="H188">
        <v>1</v>
      </c>
      <c r="I188">
        <v>75935</v>
      </c>
      <c r="J188">
        <v>1</v>
      </c>
      <c r="K188">
        <v>75935</v>
      </c>
      <c r="L188" t="s">
        <v>371</v>
      </c>
      <c r="O188" t="s">
        <v>372</v>
      </c>
      <c r="P188" t="s">
        <v>406</v>
      </c>
      <c r="Q188" t="s">
        <v>435</v>
      </c>
      <c r="R188" t="s">
        <v>458</v>
      </c>
      <c r="S188" t="s">
        <v>480</v>
      </c>
      <c r="T188" t="s">
        <v>499</v>
      </c>
      <c r="U188" t="s">
        <v>519</v>
      </c>
      <c r="V188" t="s">
        <v>538</v>
      </c>
      <c r="W188" t="s">
        <v>554</v>
      </c>
      <c r="X188" t="s">
        <v>570</v>
      </c>
      <c r="Y188" t="s">
        <v>586</v>
      </c>
      <c r="Z188" t="s">
        <v>600</v>
      </c>
      <c r="AA188" t="s">
        <v>607</v>
      </c>
      <c r="AB188" t="s">
        <v>613</v>
      </c>
      <c r="AC188" t="s">
        <v>618</v>
      </c>
      <c r="AD188" t="s">
        <v>622</v>
      </c>
      <c r="AE188" t="s">
        <v>626</v>
      </c>
      <c r="AF188" t="s">
        <v>633</v>
      </c>
      <c r="AG188" t="s">
        <v>638</v>
      </c>
      <c r="AH188" t="s">
        <v>640</v>
      </c>
      <c r="AI188" t="s">
        <v>646</v>
      </c>
    </row>
    <row r="189" spans="1:35" hidden="1" x14ac:dyDescent="0.15">
      <c r="A189" s="1">
        <v>1</v>
      </c>
      <c r="B189" t="s">
        <v>35</v>
      </c>
      <c r="C189" t="s">
        <v>214</v>
      </c>
      <c r="D189" t="str">
        <f>IFERROR(VLOOKUP(C189,Sheet2!A:D,2,FALSE),"")</f>
        <v>交易</v>
      </c>
      <c r="E189" t="str">
        <f>IFERROR(VLOOKUP(C189,Sheet2!A:D,4,FALSE),"")</f>
        <v>首次下单日期</v>
      </c>
      <c r="F189" t="s">
        <v>367</v>
      </c>
      <c r="G189" t="s">
        <v>370</v>
      </c>
      <c r="H189">
        <v>0.41407782972278923</v>
      </c>
      <c r="I189">
        <v>31443</v>
      </c>
      <c r="J189">
        <v>1.5105024033713039E-2</v>
      </c>
      <c r="K189">
        <v>1147</v>
      </c>
      <c r="O189" t="s">
        <v>400</v>
      </c>
      <c r="P189" t="s">
        <v>429</v>
      </c>
      <c r="Q189" t="s">
        <v>453</v>
      </c>
      <c r="R189" t="s">
        <v>475</v>
      </c>
      <c r="S189" t="s">
        <v>495</v>
      </c>
      <c r="T189" t="s">
        <v>515</v>
      </c>
      <c r="U189" t="s">
        <v>534</v>
      </c>
      <c r="V189" t="s">
        <v>551</v>
      </c>
      <c r="W189" t="s">
        <v>567</v>
      </c>
      <c r="X189" t="s">
        <v>583</v>
      </c>
      <c r="Y189" t="s">
        <v>598</v>
      </c>
      <c r="Z189" t="s">
        <v>606</v>
      </c>
      <c r="AA189" t="s">
        <v>611</v>
      </c>
      <c r="AB189" t="s">
        <v>616</v>
      </c>
      <c r="AE189" t="s">
        <v>632</v>
      </c>
      <c r="AH189" t="s">
        <v>645</v>
      </c>
      <c r="AI189" t="s">
        <v>653</v>
      </c>
    </row>
    <row r="190" spans="1:35" hidden="1" x14ac:dyDescent="0.15">
      <c r="A190" s="1">
        <v>2</v>
      </c>
      <c r="B190" t="s">
        <v>35</v>
      </c>
      <c r="C190" t="s">
        <v>215</v>
      </c>
      <c r="D190" t="str">
        <f>IFERROR(VLOOKUP(C190,Sheet2!A:D,2,FALSE),"")</f>
        <v>交易</v>
      </c>
      <c r="E190" t="str">
        <f>IFERROR(VLOOKUP(C190,Sheet2!A:D,4,FALSE),"")</f>
        <v>最后下单日期</v>
      </c>
      <c r="F190" t="s">
        <v>367</v>
      </c>
      <c r="G190" t="s">
        <v>370</v>
      </c>
      <c r="H190">
        <v>0.45263712385592941</v>
      </c>
      <c r="I190">
        <v>34371</v>
      </c>
      <c r="J190">
        <v>1.1299137420161981E-2</v>
      </c>
      <c r="K190">
        <v>858</v>
      </c>
      <c r="O190" t="s">
        <v>401</v>
      </c>
      <c r="P190" t="s">
        <v>430</v>
      </c>
      <c r="Q190" t="s">
        <v>454</v>
      </c>
      <c r="R190" t="s">
        <v>476</v>
      </c>
      <c r="S190" t="s">
        <v>496</v>
      </c>
      <c r="T190" t="s">
        <v>516</v>
      </c>
      <c r="U190" t="s">
        <v>535</v>
      </c>
      <c r="V190" t="s">
        <v>552</v>
      </c>
      <c r="W190" t="s">
        <v>568</v>
      </c>
      <c r="X190" t="s">
        <v>584</v>
      </c>
      <c r="Y190" t="s">
        <v>599</v>
      </c>
      <c r="Z190" t="s">
        <v>606</v>
      </c>
      <c r="AA190" t="s">
        <v>612</v>
      </c>
      <c r="AB190" t="s">
        <v>617</v>
      </c>
      <c r="AE190" t="s">
        <v>601</v>
      </c>
      <c r="AH190" t="s">
        <v>645</v>
      </c>
      <c r="AI190" t="s">
        <v>654</v>
      </c>
    </row>
    <row r="191" spans="1:35" hidden="1" x14ac:dyDescent="0.15">
      <c r="A191" s="1">
        <v>3</v>
      </c>
      <c r="B191" t="s">
        <v>35</v>
      </c>
      <c r="C191" t="s">
        <v>216</v>
      </c>
      <c r="D191" t="str">
        <f>IFERROR(VLOOKUP(C191,Sheet2!A:D,2,FALSE),"")</f>
        <v>交易</v>
      </c>
      <c r="E191" t="str">
        <f>IFERROR(VLOOKUP(C191,Sheet2!A:D,4,FALSE),"")</f>
        <v>近1个月有交易月份数</v>
      </c>
      <c r="F191" t="s">
        <v>368</v>
      </c>
      <c r="G191" t="s">
        <v>370</v>
      </c>
      <c r="H191">
        <v>1</v>
      </c>
      <c r="I191">
        <v>75935</v>
      </c>
      <c r="J191">
        <v>2.6338315664713242E-5</v>
      </c>
      <c r="K191">
        <v>2</v>
      </c>
      <c r="O191" t="s">
        <v>402</v>
      </c>
      <c r="P191" t="s">
        <v>431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1</v>
      </c>
      <c r="AF191">
        <v>0</v>
      </c>
      <c r="AG191">
        <v>0</v>
      </c>
      <c r="AH191">
        <v>1</v>
      </c>
      <c r="AI191">
        <v>0</v>
      </c>
    </row>
    <row r="192" spans="1:35" hidden="1" x14ac:dyDescent="0.15">
      <c r="A192" s="1">
        <v>4</v>
      </c>
      <c r="B192" t="s">
        <v>35</v>
      </c>
      <c r="C192" t="s">
        <v>217</v>
      </c>
      <c r="D192" t="str">
        <f>IFERROR(VLOOKUP(C192,Sheet2!A:D,2,FALSE),"")</f>
        <v>交易</v>
      </c>
      <c r="E192" t="str">
        <f>IFERROR(VLOOKUP(C192,Sheet2!A:D,4,FALSE),"")</f>
        <v>近3个月有交易月份数</v>
      </c>
      <c r="F192" t="s">
        <v>368</v>
      </c>
      <c r="G192" t="s">
        <v>370</v>
      </c>
      <c r="H192">
        <v>1</v>
      </c>
      <c r="I192">
        <v>75935</v>
      </c>
      <c r="J192">
        <v>5.2676631329426483E-5</v>
      </c>
      <c r="K192">
        <v>4</v>
      </c>
      <c r="O192" t="s">
        <v>403</v>
      </c>
      <c r="P192" t="s">
        <v>432</v>
      </c>
      <c r="Q192" t="s">
        <v>455</v>
      </c>
      <c r="R192" t="s">
        <v>477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3</v>
      </c>
      <c r="AF192">
        <v>0</v>
      </c>
      <c r="AG192">
        <v>0</v>
      </c>
      <c r="AH192">
        <v>1</v>
      </c>
      <c r="AI192">
        <v>1</v>
      </c>
    </row>
    <row r="193" spans="1:35" hidden="1" x14ac:dyDescent="0.15">
      <c r="A193" s="1">
        <v>5</v>
      </c>
      <c r="B193" t="s">
        <v>35</v>
      </c>
      <c r="C193" t="s">
        <v>218</v>
      </c>
      <c r="D193" t="str">
        <f>IFERROR(VLOOKUP(C193,Sheet2!A:D,2,FALSE),"")</f>
        <v>交易</v>
      </c>
      <c r="E193" t="str">
        <f>IFERROR(VLOOKUP(C193,Sheet2!A:D,4,FALSE),"")</f>
        <v>近6个月有交易月份数</v>
      </c>
      <c r="F193" t="s">
        <v>368</v>
      </c>
      <c r="G193" t="s">
        <v>370</v>
      </c>
      <c r="H193">
        <v>1</v>
      </c>
      <c r="I193">
        <v>75935</v>
      </c>
      <c r="J193">
        <v>9.2184104826496344E-5</v>
      </c>
      <c r="K193">
        <v>7</v>
      </c>
      <c r="O193" t="s">
        <v>404</v>
      </c>
      <c r="P193" t="s">
        <v>433</v>
      </c>
      <c r="Q193" t="s">
        <v>456</v>
      </c>
      <c r="R193" t="s">
        <v>478</v>
      </c>
      <c r="S193" t="s">
        <v>497</v>
      </c>
      <c r="T193" t="s">
        <v>517</v>
      </c>
      <c r="U193" t="s">
        <v>536</v>
      </c>
      <c r="Z193">
        <v>1</v>
      </c>
      <c r="AA193">
        <v>2</v>
      </c>
      <c r="AB193">
        <v>0</v>
      </c>
      <c r="AC193">
        <v>0</v>
      </c>
      <c r="AD193">
        <v>0</v>
      </c>
      <c r="AE193">
        <v>4</v>
      </c>
      <c r="AF193">
        <v>0</v>
      </c>
      <c r="AG193">
        <v>0</v>
      </c>
      <c r="AH193">
        <v>1</v>
      </c>
      <c r="AI193">
        <v>2</v>
      </c>
    </row>
    <row r="194" spans="1:35" hidden="1" x14ac:dyDescent="0.15">
      <c r="A194" s="1">
        <v>6</v>
      </c>
      <c r="B194" t="s">
        <v>35</v>
      </c>
      <c r="C194" t="s">
        <v>219</v>
      </c>
      <c r="D194" t="str">
        <f>IFERROR(VLOOKUP(C194,Sheet2!A:D,2,FALSE),"")</f>
        <v>交易</v>
      </c>
      <c r="E194" t="str">
        <f>IFERROR(VLOOKUP(C194,Sheet2!A:D,4,FALSE),"")</f>
        <v>近9个月有交易月份数</v>
      </c>
      <c r="F194" t="s">
        <v>368</v>
      </c>
      <c r="G194" t="s">
        <v>370</v>
      </c>
      <c r="H194">
        <v>1</v>
      </c>
      <c r="I194">
        <v>75935</v>
      </c>
      <c r="J194">
        <v>1.316915783235662E-4</v>
      </c>
      <c r="K194">
        <v>10</v>
      </c>
      <c r="O194" t="s">
        <v>405</v>
      </c>
      <c r="P194" t="s">
        <v>434</v>
      </c>
      <c r="Q194" t="s">
        <v>457</v>
      </c>
      <c r="R194" t="s">
        <v>479</v>
      </c>
      <c r="S194" t="s">
        <v>498</v>
      </c>
      <c r="T194" t="s">
        <v>518</v>
      </c>
      <c r="U194" t="s">
        <v>537</v>
      </c>
      <c r="V194" t="s">
        <v>553</v>
      </c>
      <c r="W194" t="s">
        <v>569</v>
      </c>
      <c r="X194" t="s">
        <v>585</v>
      </c>
      <c r="Z194">
        <v>1</v>
      </c>
      <c r="AA194">
        <v>2</v>
      </c>
      <c r="AB194">
        <v>0</v>
      </c>
      <c r="AC194">
        <v>0</v>
      </c>
      <c r="AD194">
        <v>0</v>
      </c>
      <c r="AE194">
        <v>4</v>
      </c>
      <c r="AF194">
        <v>0</v>
      </c>
      <c r="AG194">
        <v>0</v>
      </c>
      <c r="AH194">
        <v>1</v>
      </c>
      <c r="AI194">
        <v>2</v>
      </c>
    </row>
    <row r="195" spans="1:35" hidden="1" x14ac:dyDescent="0.15">
      <c r="A195" s="1">
        <v>7</v>
      </c>
      <c r="B195" t="s">
        <v>35</v>
      </c>
      <c r="C195" t="s">
        <v>220</v>
      </c>
      <c r="D195" t="str">
        <f>IFERROR(VLOOKUP(C195,Sheet2!A:D,2,FALSE),"")</f>
        <v>交易</v>
      </c>
      <c r="E195" t="str">
        <f>IFERROR(VLOOKUP(C195,Sheet2!A:D,4,FALSE),"")</f>
        <v>近12个月有交易月份数</v>
      </c>
      <c r="F195" t="s">
        <v>368</v>
      </c>
      <c r="G195" t="s">
        <v>370</v>
      </c>
      <c r="H195">
        <v>1</v>
      </c>
      <c r="I195">
        <v>75935</v>
      </c>
      <c r="J195">
        <v>1.7119905182063611E-4</v>
      </c>
      <c r="K195">
        <v>13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1</v>
      </c>
      <c r="W195">
        <v>2</v>
      </c>
      <c r="X195">
        <v>6</v>
      </c>
      <c r="Y195">
        <v>12</v>
      </c>
      <c r="Z195">
        <v>1</v>
      </c>
      <c r="AA195">
        <v>5</v>
      </c>
      <c r="AB195">
        <v>0</v>
      </c>
      <c r="AC195">
        <v>0</v>
      </c>
      <c r="AD195">
        <v>0</v>
      </c>
      <c r="AE195">
        <v>4</v>
      </c>
      <c r="AF195">
        <v>0</v>
      </c>
      <c r="AG195">
        <v>0</v>
      </c>
      <c r="AH195">
        <v>1</v>
      </c>
      <c r="AI195">
        <v>2</v>
      </c>
    </row>
    <row r="196" spans="1:35" hidden="1" x14ac:dyDescent="0.15">
      <c r="A196" s="1">
        <v>8</v>
      </c>
      <c r="B196" t="s">
        <v>35</v>
      </c>
      <c r="C196" t="s">
        <v>221</v>
      </c>
      <c r="D196" t="str">
        <f>IFERROR(VLOOKUP(C196,Sheet2!A:D,2,FALSE),"")</f>
        <v>交易</v>
      </c>
      <c r="E196" t="str">
        <f>IFERROR(VLOOKUP(C196,Sheet2!A:D,4,FALSE),"")</f>
        <v>近24个月有交易月份数</v>
      </c>
      <c r="F196" t="s">
        <v>368</v>
      </c>
      <c r="G196" t="s">
        <v>370</v>
      </c>
      <c r="H196">
        <v>1</v>
      </c>
      <c r="I196">
        <v>75935</v>
      </c>
      <c r="J196">
        <v>3.2922894580891549E-4</v>
      </c>
      <c r="K196">
        <v>25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1</v>
      </c>
      <c r="V196">
        <v>1</v>
      </c>
      <c r="W196">
        <v>4</v>
      </c>
      <c r="X196">
        <v>8</v>
      </c>
      <c r="Y196">
        <v>24</v>
      </c>
      <c r="Z196">
        <v>1</v>
      </c>
      <c r="AA196">
        <v>5</v>
      </c>
      <c r="AB196">
        <v>0</v>
      </c>
      <c r="AC196">
        <v>0</v>
      </c>
      <c r="AD196">
        <v>0</v>
      </c>
      <c r="AE196">
        <v>4</v>
      </c>
      <c r="AF196">
        <v>0</v>
      </c>
      <c r="AG196">
        <v>0</v>
      </c>
      <c r="AH196">
        <v>1</v>
      </c>
      <c r="AI196">
        <v>2</v>
      </c>
    </row>
    <row r="197" spans="1:35" hidden="1" x14ac:dyDescent="0.15">
      <c r="A197" s="1">
        <v>9</v>
      </c>
      <c r="B197" t="s">
        <v>35</v>
      </c>
      <c r="C197" t="s">
        <v>222</v>
      </c>
      <c r="D197" t="str">
        <f>IFERROR(VLOOKUP(C197,Sheet2!A:D,2,FALSE),"")</f>
        <v>交易</v>
      </c>
      <c r="E197" t="str">
        <f>IFERROR(VLOOKUP(C197,Sheet2!A:D,4,FALSE),"")</f>
        <v>历史有交易月份数</v>
      </c>
      <c r="F197" t="s">
        <v>368</v>
      </c>
      <c r="G197" t="s">
        <v>370</v>
      </c>
      <c r="H197">
        <v>1</v>
      </c>
      <c r="I197">
        <v>75935</v>
      </c>
      <c r="J197">
        <v>5.6627378679133472E-4</v>
      </c>
      <c r="K197">
        <v>43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1</v>
      </c>
      <c r="V197">
        <v>2</v>
      </c>
      <c r="W197">
        <v>4</v>
      </c>
      <c r="X197">
        <v>8</v>
      </c>
      <c r="Y197">
        <v>42</v>
      </c>
      <c r="Z197">
        <v>1</v>
      </c>
      <c r="AA197">
        <v>5</v>
      </c>
      <c r="AB197">
        <v>0</v>
      </c>
      <c r="AC197">
        <v>0</v>
      </c>
      <c r="AD197">
        <v>0</v>
      </c>
      <c r="AE197">
        <v>5</v>
      </c>
      <c r="AF197">
        <v>0</v>
      </c>
      <c r="AG197">
        <v>0</v>
      </c>
      <c r="AH197">
        <v>1</v>
      </c>
      <c r="AI197">
        <v>3</v>
      </c>
    </row>
    <row r="198" spans="1:35" hidden="1" x14ac:dyDescent="0.15">
      <c r="A198" s="1">
        <v>10</v>
      </c>
      <c r="B198" t="s">
        <v>35</v>
      </c>
      <c r="C198" t="s">
        <v>223</v>
      </c>
      <c r="D198" t="str">
        <f>IFERROR(VLOOKUP(C198,Sheet2!A:D,2,FALSE),"")</f>
        <v>交易</v>
      </c>
      <c r="E198" t="str">
        <f>IFERROR(VLOOKUP(C198,Sheet2!A:D,4,FALSE),"")</f>
        <v>近1个月交易笔数</v>
      </c>
      <c r="F198" t="s">
        <v>368</v>
      </c>
      <c r="G198" t="s">
        <v>370</v>
      </c>
      <c r="H198">
        <v>1</v>
      </c>
      <c r="I198">
        <v>75935</v>
      </c>
      <c r="J198">
        <v>2.5284783038124711E-3</v>
      </c>
      <c r="K198">
        <v>192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2</v>
      </c>
      <c r="Y198">
        <v>953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31</v>
      </c>
      <c r="AF198">
        <v>0</v>
      </c>
      <c r="AG198">
        <v>0</v>
      </c>
      <c r="AH198">
        <v>1</v>
      </c>
      <c r="AI198">
        <v>0</v>
      </c>
    </row>
    <row r="199" spans="1:35" hidden="1" x14ac:dyDescent="0.15">
      <c r="A199" s="1">
        <v>11</v>
      </c>
      <c r="B199" t="s">
        <v>35</v>
      </c>
      <c r="C199" t="s">
        <v>224</v>
      </c>
      <c r="D199" t="str">
        <f>IFERROR(VLOOKUP(C199,Sheet2!A:D,2,FALSE),"")</f>
        <v>交易</v>
      </c>
      <c r="E199" t="str">
        <f>IFERROR(VLOOKUP(C199,Sheet2!A:D,4,FALSE),"")</f>
        <v>近3个月交易笔数</v>
      </c>
      <c r="F199" t="s">
        <v>368</v>
      </c>
      <c r="G199" t="s">
        <v>370</v>
      </c>
      <c r="H199">
        <v>1</v>
      </c>
      <c r="I199">
        <v>75935</v>
      </c>
      <c r="J199">
        <v>5.8602752353986961E-3</v>
      </c>
      <c r="K199">
        <v>445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1</v>
      </c>
      <c r="X199">
        <v>8</v>
      </c>
      <c r="Y199">
        <v>1894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72</v>
      </c>
      <c r="AF199">
        <v>0</v>
      </c>
      <c r="AG199">
        <v>0</v>
      </c>
      <c r="AH199">
        <v>1</v>
      </c>
      <c r="AI199">
        <v>1</v>
      </c>
    </row>
    <row r="200" spans="1:35" hidden="1" x14ac:dyDescent="0.15">
      <c r="A200" s="1">
        <v>12</v>
      </c>
      <c r="B200" t="s">
        <v>35</v>
      </c>
      <c r="C200" t="s">
        <v>225</v>
      </c>
      <c r="D200" t="str">
        <f>IFERROR(VLOOKUP(C200,Sheet2!A:D,2,FALSE),"")</f>
        <v>交易</v>
      </c>
      <c r="E200" t="str">
        <f>IFERROR(VLOOKUP(C200,Sheet2!A:D,4,FALSE),"")</f>
        <v>近6个月交易笔数</v>
      </c>
      <c r="F200" t="s">
        <v>368</v>
      </c>
      <c r="G200" t="s">
        <v>370</v>
      </c>
      <c r="H200">
        <v>1</v>
      </c>
      <c r="I200">
        <v>75935</v>
      </c>
      <c r="J200">
        <v>8.8891815368407189E-3</v>
      </c>
      <c r="K200">
        <v>675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3</v>
      </c>
      <c r="X200">
        <v>13</v>
      </c>
      <c r="Y200">
        <v>3551</v>
      </c>
      <c r="Z200">
        <v>1</v>
      </c>
      <c r="AA200">
        <v>3</v>
      </c>
      <c r="AB200">
        <v>0</v>
      </c>
      <c r="AC200">
        <v>0</v>
      </c>
      <c r="AD200">
        <v>0</v>
      </c>
      <c r="AE200">
        <v>80</v>
      </c>
      <c r="AF200">
        <v>0</v>
      </c>
      <c r="AG200">
        <v>0</v>
      </c>
      <c r="AH200">
        <v>1</v>
      </c>
      <c r="AI200">
        <v>2</v>
      </c>
    </row>
    <row r="201" spans="1:35" hidden="1" x14ac:dyDescent="0.15">
      <c r="A201" s="1">
        <v>13</v>
      </c>
      <c r="B201" t="s">
        <v>35</v>
      </c>
      <c r="C201" t="s">
        <v>226</v>
      </c>
      <c r="D201" t="str">
        <f>IFERROR(VLOOKUP(C201,Sheet2!A:D,2,FALSE),"")</f>
        <v>交易</v>
      </c>
      <c r="E201" t="str">
        <f>IFERROR(VLOOKUP(C201,Sheet2!A:D,4,FALSE),"")</f>
        <v>近9个月交易笔数</v>
      </c>
      <c r="F201" t="s">
        <v>368</v>
      </c>
      <c r="G201" t="s">
        <v>370</v>
      </c>
      <c r="H201">
        <v>1</v>
      </c>
      <c r="I201">
        <v>75935</v>
      </c>
      <c r="J201">
        <v>1.057483373938237E-2</v>
      </c>
      <c r="K201">
        <v>803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1</v>
      </c>
      <c r="W201">
        <v>3</v>
      </c>
      <c r="X201">
        <v>17</v>
      </c>
      <c r="Y201">
        <v>4405</v>
      </c>
      <c r="Z201">
        <v>1</v>
      </c>
      <c r="AA201">
        <v>3</v>
      </c>
      <c r="AB201">
        <v>0</v>
      </c>
      <c r="AC201">
        <v>0</v>
      </c>
      <c r="AD201">
        <v>0</v>
      </c>
      <c r="AE201">
        <v>80</v>
      </c>
      <c r="AF201">
        <v>0</v>
      </c>
      <c r="AG201">
        <v>0</v>
      </c>
      <c r="AH201">
        <v>1</v>
      </c>
      <c r="AI201">
        <v>2</v>
      </c>
    </row>
    <row r="202" spans="1:35" hidden="1" x14ac:dyDescent="0.15">
      <c r="A202" s="1">
        <v>14</v>
      </c>
      <c r="B202" t="s">
        <v>35</v>
      </c>
      <c r="C202" t="s">
        <v>227</v>
      </c>
      <c r="D202" t="str">
        <f>IFERROR(VLOOKUP(C202,Sheet2!A:D,2,FALSE),"")</f>
        <v>交易</v>
      </c>
      <c r="E202" t="str">
        <f>IFERROR(VLOOKUP(C202,Sheet2!A:D,4,FALSE),"")</f>
        <v>近12个月交易笔数</v>
      </c>
      <c r="F202" t="s">
        <v>368</v>
      </c>
      <c r="G202" t="s">
        <v>370</v>
      </c>
      <c r="H202">
        <v>1</v>
      </c>
      <c r="I202">
        <v>75935</v>
      </c>
      <c r="J202">
        <v>1.219464015276223E-2</v>
      </c>
      <c r="K202">
        <v>926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1</v>
      </c>
      <c r="W202">
        <v>4</v>
      </c>
      <c r="X202">
        <v>19</v>
      </c>
      <c r="Y202">
        <v>5822</v>
      </c>
      <c r="Z202">
        <v>1</v>
      </c>
      <c r="AA202">
        <v>30</v>
      </c>
      <c r="AB202">
        <v>0</v>
      </c>
      <c r="AC202">
        <v>0</v>
      </c>
      <c r="AD202">
        <v>0</v>
      </c>
      <c r="AE202">
        <v>80</v>
      </c>
      <c r="AF202">
        <v>0</v>
      </c>
      <c r="AG202">
        <v>0</v>
      </c>
      <c r="AH202">
        <v>1</v>
      </c>
      <c r="AI202">
        <v>2</v>
      </c>
    </row>
    <row r="203" spans="1:35" hidden="1" x14ac:dyDescent="0.15">
      <c r="A203" s="1">
        <v>15</v>
      </c>
      <c r="B203" t="s">
        <v>35</v>
      </c>
      <c r="C203" t="s">
        <v>228</v>
      </c>
      <c r="D203" t="str">
        <f>IFERROR(VLOOKUP(C203,Sheet2!A:D,2,FALSE),"")</f>
        <v>交易</v>
      </c>
      <c r="E203" t="str">
        <f>IFERROR(VLOOKUP(C203,Sheet2!A:D,4,FALSE),"")</f>
        <v>近24个月交易笔数</v>
      </c>
      <c r="F203" t="s">
        <v>368</v>
      </c>
      <c r="G203" t="s">
        <v>370</v>
      </c>
      <c r="H203">
        <v>1</v>
      </c>
      <c r="I203">
        <v>75935</v>
      </c>
      <c r="J203">
        <v>1.403832224929216E-2</v>
      </c>
      <c r="K203">
        <v>1066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1</v>
      </c>
      <c r="V203">
        <v>2</v>
      </c>
      <c r="W203">
        <v>8</v>
      </c>
      <c r="X203">
        <v>45</v>
      </c>
      <c r="Y203">
        <v>9810</v>
      </c>
      <c r="Z203">
        <v>1</v>
      </c>
      <c r="AA203">
        <v>30</v>
      </c>
      <c r="AB203">
        <v>0</v>
      </c>
      <c r="AC203">
        <v>0</v>
      </c>
      <c r="AD203">
        <v>0</v>
      </c>
      <c r="AE203">
        <v>80</v>
      </c>
      <c r="AF203">
        <v>0</v>
      </c>
      <c r="AG203">
        <v>0</v>
      </c>
      <c r="AH203">
        <v>1</v>
      </c>
      <c r="AI203">
        <v>2</v>
      </c>
    </row>
    <row r="204" spans="1:35" hidden="1" x14ac:dyDescent="0.15">
      <c r="A204" s="1">
        <v>16</v>
      </c>
      <c r="B204" t="s">
        <v>35</v>
      </c>
      <c r="C204" t="s">
        <v>229</v>
      </c>
      <c r="D204" t="str">
        <f>IFERROR(VLOOKUP(C204,Sheet2!A:D,2,FALSE),"")</f>
        <v>交易</v>
      </c>
      <c r="E204" t="str">
        <f>IFERROR(VLOOKUP(C204,Sheet2!A:D,4,FALSE),"")</f>
        <v>历史交易笔数</v>
      </c>
      <c r="F204" t="s">
        <v>368</v>
      </c>
      <c r="G204" t="s">
        <v>370</v>
      </c>
      <c r="H204">
        <v>1</v>
      </c>
      <c r="I204">
        <v>75935</v>
      </c>
      <c r="J204">
        <v>1.5184038980707181E-2</v>
      </c>
      <c r="K204">
        <v>1153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1</v>
      </c>
      <c r="V204">
        <v>3</v>
      </c>
      <c r="W204">
        <v>9</v>
      </c>
      <c r="X204">
        <v>52</v>
      </c>
      <c r="Y204">
        <v>13126</v>
      </c>
      <c r="Z204">
        <v>1</v>
      </c>
      <c r="AA204">
        <v>30</v>
      </c>
      <c r="AB204">
        <v>0</v>
      </c>
      <c r="AC204">
        <v>0</v>
      </c>
      <c r="AD204">
        <v>0</v>
      </c>
      <c r="AE204">
        <v>98</v>
      </c>
      <c r="AF204">
        <v>0</v>
      </c>
      <c r="AG204">
        <v>0</v>
      </c>
      <c r="AH204">
        <v>1</v>
      </c>
      <c r="AI204">
        <v>3</v>
      </c>
    </row>
    <row r="205" spans="1:35" hidden="1" x14ac:dyDescent="0.15">
      <c r="A205" s="1">
        <v>17</v>
      </c>
      <c r="B205" t="s">
        <v>35</v>
      </c>
      <c r="C205" t="s">
        <v>230</v>
      </c>
      <c r="D205" t="str">
        <f>IFERROR(VLOOKUP(C205,Sheet2!A:D,2,FALSE),"")</f>
        <v>交易</v>
      </c>
      <c r="E205" t="str">
        <f>IFERROR(VLOOKUP(C205,Sheet2!A:D,4,FALSE),"")</f>
        <v>近1个月月均交易笔数</v>
      </c>
      <c r="F205" t="s">
        <v>369</v>
      </c>
      <c r="G205" t="s">
        <v>370</v>
      </c>
      <c r="H205">
        <v>1</v>
      </c>
      <c r="I205">
        <v>75935</v>
      </c>
      <c r="J205">
        <v>2.5284783038124711E-3</v>
      </c>
      <c r="K205">
        <v>192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2</v>
      </c>
      <c r="Y205">
        <v>953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31</v>
      </c>
      <c r="AF205">
        <v>0</v>
      </c>
      <c r="AG205">
        <v>0</v>
      </c>
      <c r="AH205">
        <v>1</v>
      </c>
      <c r="AI205">
        <v>0</v>
      </c>
    </row>
    <row r="206" spans="1:35" hidden="1" x14ac:dyDescent="0.15">
      <c r="A206" s="1">
        <v>18</v>
      </c>
      <c r="B206" t="s">
        <v>35</v>
      </c>
      <c r="C206" t="s">
        <v>231</v>
      </c>
      <c r="D206" t="str">
        <f>IFERROR(VLOOKUP(C206,Sheet2!A:D,2,FALSE),"")</f>
        <v>交易</v>
      </c>
      <c r="E206" t="str">
        <f>IFERROR(VLOOKUP(C206,Sheet2!A:D,4,FALSE),"")</f>
        <v>近3个月月均交易笔数</v>
      </c>
      <c r="F206" t="s">
        <v>369</v>
      </c>
      <c r="G206" t="s">
        <v>370</v>
      </c>
      <c r="H206">
        <v>1</v>
      </c>
      <c r="I206">
        <v>75935</v>
      </c>
      <c r="J206">
        <v>5.8602752353986961E-3</v>
      </c>
      <c r="K206">
        <v>445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0.33300000000000002</v>
      </c>
      <c r="X206">
        <v>2.6669999999999998</v>
      </c>
      <c r="Y206">
        <v>631.33300000000008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24</v>
      </c>
      <c r="AF206">
        <v>0</v>
      </c>
      <c r="AG206">
        <v>0</v>
      </c>
      <c r="AH206">
        <v>0.33300000000000002</v>
      </c>
      <c r="AI206">
        <v>0.33300000000000002</v>
      </c>
    </row>
    <row r="207" spans="1:35" hidden="1" x14ac:dyDescent="0.15">
      <c r="A207" s="1">
        <v>19</v>
      </c>
      <c r="B207" t="s">
        <v>35</v>
      </c>
      <c r="C207" t="s">
        <v>232</v>
      </c>
      <c r="D207" t="str">
        <f>IFERROR(VLOOKUP(C207,Sheet2!A:D,2,FALSE),"")</f>
        <v>交易</v>
      </c>
      <c r="E207" t="str">
        <f>IFERROR(VLOOKUP(C207,Sheet2!A:D,4,FALSE),"")</f>
        <v>近6个月月均交易笔数</v>
      </c>
      <c r="F207" t="s">
        <v>369</v>
      </c>
      <c r="G207" t="s">
        <v>370</v>
      </c>
      <c r="H207">
        <v>1</v>
      </c>
      <c r="I207">
        <v>75935</v>
      </c>
      <c r="J207">
        <v>8.8891815368407189E-3</v>
      </c>
      <c r="K207">
        <v>675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0.5</v>
      </c>
      <c r="X207">
        <v>2.1669999999999998</v>
      </c>
      <c r="Y207">
        <v>591.83300000000008</v>
      </c>
      <c r="Z207">
        <v>0.16700000000000001</v>
      </c>
      <c r="AA207">
        <v>0.5</v>
      </c>
      <c r="AB207">
        <v>0</v>
      </c>
      <c r="AC207">
        <v>0</v>
      </c>
      <c r="AD207">
        <v>0</v>
      </c>
      <c r="AE207">
        <v>13.333</v>
      </c>
      <c r="AF207">
        <v>0</v>
      </c>
      <c r="AG207">
        <v>0</v>
      </c>
      <c r="AH207">
        <v>0.16700000000000001</v>
      </c>
      <c r="AI207">
        <v>0.33300000000000002</v>
      </c>
    </row>
    <row r="208" spans="1:35" hidden="1" x14ac:dyDescent="0.15">
      <c r="A208" s="1">
        <v>20</v>
      </c>
      <c r="B208" t="s">
        <v>35</v>
      </c>
      <c r="C208" t="s">
        <v>233</v>
      </c>
      <c r="D208" t="str">
        <f>IFERROR(VLOOKUP(C208,Sheet2!A:D,2,FALSE),"")</f>
        <v>交易</v>
      </c>
      <c r="E208" t="str">
        <f>IFERROR(VLOOKUP(C208,Sheet2!A:D,4,FALSE),"")</f>
        <v>近9个月月均交易笔数</v>
      </c>
      <c r="F208" t="s">
        <v>369</v>
      </c>
      <c r="G208" t="s">
        <v>370</v>
      </c>
      <c r="H208">
        <v>1</v>
      </c>
      <c r="I208">
        <v>75935</v>
      </c>
      <c r="J208">
        <v>1.057483373938237E-2</v>
      </c>
      <c r="K208">
        <v>803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0.111</v>
      </c>
      <c r="W208">
        <v>0.33300000000000002</v>
      </c>
      <c r="X208">
        <v>1.889</v>
      </c>
      <c r="Y208">
        <v>489.44400000000002</v>
      </c>
      <c r="Z208">
        <v>0.111</v>
      </c>
      <c r="AA208">
        <v>0.33300000000000002</v>
      </c>
      <c r="AB208">
        <v>0</v>
      </c>
      <c r="AC208">
        <v>0</v>
      </c>
      <c r="AD208">
        <v>0</v>
      </c>
      <c r="AE208">
        <v>8.8889999999999993</v>
      </c>
      <c r="AF208">
        <v>0</v>
      </c>
      <c r="AG208">
        <v>0</v>
      </c>
      <c r="AH208">
        <v>0.111</v>
      </c>
      <c r="AI208">
        <v>0.222</v>
      </c>
    </row>
    <row r="209" spans="1:35" hidden="1" x14ac:dyDescent="0.15">
      <c r="A209" s="1">
        <v>21</v>
      </c>
      <c r="B209" t="s">
        <v>35</v>
      </c>
      <c r="C209" t="s">
        <v>234</v>
      </c>
      <c r="D209" t="str">
        <f>IFERROR(VLOOKUP(C209,Sheet2!A:D,2,FALSE),"")</f>
        <v>交易</v>
      </c>
      <c r="E209" t="str">
        <f>IFERROR(VLOOKUP(C209,Sheet2!A:D,4,FALSE),"")</f>
        <v>近12个月月均交易笔数</v>
      </c>
      <c r="F209" t="s">
        <v>369</v>
      </c>
      <c r="G209" t="s">
        <v>370</v>
      </c>
      <c r="H209">
        <v>1</v>
      </c>
      <c r="I209">
        <v>75935</v>
      </c>
      <c r="J209">
        <v>1.219464015276223E-2</v>
      </c>
      <c r="K209">
        <v>926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8.3000000000000004E-2</v>
      </c>
      <c r="W209">
        <v>0.33300000000000002</v>
      </c>
      <c r="X209">
        <v>1.583</v>
      </c>
      <c r="Y209">
        <v>485.16699999999997</v>
      </c>
      <c r="Z209">
        <v>8.3000000000000004E-2</v>
      </c>
      <c r="AA209">
        <v>2.5</v>
      </c>
      <c r="AB209">
        <v>0</v>
      </c>
      <c r="AC209">
        <v>0</v>
      </c>
      <c r="AD209">
        <v>0</v>
      </c>
      <c r="AE209">
        <v>6.6670000000000007</v>
      </c>
      <c r="AF209">
        <v>0</v>
      </c>
      <c r="AG209">
        <v>0</v>
      </c>
      <c r="AH209">
        <v>8.3000000000000004E-2</v>
      </c>
      <c r="AI209">
        <v>0.16700000000000001</v>
      </c>
    </row>
    <row r="210" spans="1:35" hidden="1" x14ac:dyDescent="0.15">
      <c r="A210" s="1">
        <v>22</v>
      </c>
      <c r="B210" t="s">
        <v>35</v>
      </c>
      <c r="C210" t="s">
        <v>235</v>
      </c>
      <c r="D210" t="str">
        <f>IFERROR(VLOOKUP(C210,Sheet2!A:D,2,FALSE),"")</f>
        <v>交易</v>
      </c>
      <c r="E210" t="str">
        <f>IFERROR(VLOOKUP(C210,Sheet2!A:D,4,FALSE),"")</f>
        <v>近24个月月均交易笔数</v>
      </c>
      <c r="F210" t="s">
        <v>369</v>
      </c>
      <c r="G210" t="s">
        <v>370</v>
      </c>
      <c r="H210">
        <v>1</v>
      </c>
      <c r="I210">
        <v>75935</v>
      </c>
      <c r="J210">
        <v>1.403832224929216E-2</v>
      </c>
      <c r="K210">
        <v>1066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4.2000000000000003E-2</v>
      </c>
      <c r="V210">
        <v>8.3000000000000004E-2</v>
      </c>
      <c r="W210">
        <v>0.33300000000000002</v>
      </c>
      <c r="X210">
        <v>1.875</v>
      </c>
      <c r="Y210">
        <v>408.75</v>
      </c>
      <c r="Z210">
        <v>4.2000000000000003E-2</v>
      </c>
      <c r="AA210">
        <v>1.25</v>
      </c>
      <c r="AB210">
        <v>0</v>
      </c>
      <c r="AC210">
        <v>0</v>
      </c>
      <c r="AD210">
        <v>0</v>
      </c>
      <c r="AE210">
        <v>3.3330000000000002</v>
      </c>
      <c r="AF210">
        <v>0</v>
      </c>
      <c r="AG210">
        <v>0</v>
      </c>
      <c r="AH210">
        <v>4.2000000000000003E-2</v>
      </c>
      <c r="AI210">
        <v>8.3000000000000004E-2</v>
      </c>
    </row>
    <row r="211" spans="1:35" hidden="1" x14ac:dyDescent="0.15">
      <c r="A211" s="1">
        <v>23</v>
      </c>
      <c r="B211" t="s">
        <v>35</v>
      </c>
      <c r="C211" t="s">
        <v>236</v>
      </c>
      <c r="D211" t="str">
        <f>IFERROR(VLOOKUP(C211,Sheet2!A:D,2,FALSE),"")</f>
        <v>交易</v>
      </c>
      <c r="E211" t="str">
        <f>IFERROR(VLOOKUP(C211,Sheet2!A:D,4,FALSE),"")</f>
        <v>客户历史最大订单金额</v>
      </c>
      <c r="F211" t="s">
        <v>369</v>
      </c>
      <c r="G211" t="s">
        <v>370</v>
      </c>
      <c r="H211">
        <v>1</v>
      </c>
      <c r="I211">
        <v>75935</v>
      </c>
      <c r="J211">
        <v>0.15928096398235331</v>
      </c>
      <c r="K211">
        <v>12095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68.64</v>
      </c>
      <c r="W211">
        <v>339.5580000000017</v>
      </c>
      <c r="X211">
        <v>1083.376</v>
      </c>
      <c r="Y211">
        <v>1747200</v>
      </c>
      <c r="Z211">
        <v>64.95</v>
      </c>
      <c r="AA211">
        <v>888.48</v>
      </c>
      <c r="AB211">
        <v>0</v>
      </c>
      <c r="AC211">
        <v>0</v>
      </c>
      <c r="AD211">
        <v>0</v>
      </c>
      <c r="AE211">
        <v>318</v>
      </c>
      <c r="AF211">
        <v>0</v>
      </c>
      <c r="AG211">
        <v>0</v>
      </c>
      <c r="AH211">
        <v>3462.6</v>
      </c>
      <c r="AI211">
        <v>15.71</v>
      </c>
    </row>
    <row r="212" spans="1:35" hidden="1" x14ac:dyDescent="0.15">
      <c r="A212" s="1">
        <v>24</v>
      </c>
      <c r="B212" t="s">
        <v>35</v>
      </c>
      <c r="C212" t="s">
        <v>237</v>
      </c>
      <c r="D212" t="str">
        <f>IFERROR(VLOOKUP(C212,Sheet2!A:D,2,FALSE),"")</f>
        <v>交易</v>
      </c>
      <c r="E212" t="str">
        <f>IFERROR(VLOOKUP(C212,Sheet2!A:D,4,FALSE),"")</f>
        <v>近1个月交易总金额</v>
      </c>
      <c r="F212" t="s">
        <v>369</v>
      </c>
      <c r="G212" t="s">
        <v>370</v>
      </c>
      <c r="H212">
        <v>1</v>
      </c>
      <c r="I212">
        <v>75935</v>
      </c>
      <c r="J212">
        <v>0.1462566668861526</v>
      </c>
      <c r="K212">
        <v>11106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2170.7360000000022</v>
      </c>
      <c r="Y212">
        <v>11958128.689999999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25714.28</v>
      </c>
      <c r="AF212">
        <v>0</v>
      </c>
      <c r="AG212">
        <v>0</v>
      </c>
      <c r="AH212">
        <v>3462.6</v>
      </c>
      <c r="AI212">
        <v>0</v>
      </c>
    </row>
    <row r="213" spans="1:35" hidden="1" x14ac:dyDescent="0.15">
      <c r="A213" s="1">
        <v>25</v>
      </c>
      <c r="B213" t="s">
        <v>35</v>
      </c>
      <c r="C213" t="s">
        <v>238</v>
      </c>
      <c r="D213" t="str">
        <f>IFERROR(VLOOKUP(C213,Sheet2!A:D,2,FALSE),"")</f>
        <v>交易</v>
      </c>
      <c r="E213" t="str">
        <f>IFERROR(VLOOKUP(C213,Sheet2!A:D,4,FALSE),"")</f>
        <v>近3个月交易总金额</v>
      </c>
      <c r="F213" t="s">
        <v>369</v>
      </c>
      <c r="G213" t="s">
        <v>370</v>
      </c>
      <c r="H213">
        <v>1</v>
      </c>
      <c r="I213">
        <v>75935</v>
      </c>
      <c r="J213">
        <v>0.21519720813853949</v>
      </c>
      <c r="K213">
        <v>16341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360.72000000000702</v>
      </c>
      <c r="X213">
        <v>9116.4100000000017</v>
      </c>
      <c r="Y213">
        <v>37859910.200000003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48218.43</v>
      </c>
      <c r="AF213">
        <v>0</v>
      </c>
      <c r="AG213">
        <v>0</v>
      </c>
      <c r="AH213">
        <v>3462.6</v>
      </c>
      <c r="AI213">
        <v>9.99</v>
      </c>
    </row>
    <row r="214" spans="1:35" hidden="1" x14ac:dyDescent="0.15">
      <c r="A214" s="1">
        <v>26</v>
      </c>
      <c r="B214" t="s">
        <v>35</v>
      </c>
      <c r="C214" t="s">
        <v>239</v>
      </c>
      <c r="D214" t="str">
        <f>IFERROR(VLOOKUP(C214,Sheet2!A:D,2,FALSE),"")</f>
        <v>交易</v>
      </c>
      <c r="E214" t="str">
        <f>IFERROR(VLOOKUP(C214,Sheet2!A:D,4,FALSE),"")</f>
        <v>近6个月交易总金额</v>
      </c>
      <c r="F214" t="s">
        <v>369</v>
      </c>
      <c r="G214" t="s">
        <v>370</v>
      </c>
      <c r="H214">
        <v>1</v>
      </c>
      <c r="I214">
        <v>75935</v>
      </c>
      <c r="J214">
        <v>0.2592348719299401</v>
      </c>
      <c r="K214">
        <v>19685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1422.4900000000021</v>
      </c>
      <c r="X214">
        <v>17111.916000000008</v>
      </c>
      <c r="Y214">
        <v>75670897.400000006</v>
      </c>
      <c r="Z214">
        <v>64.95</v>
      </c>
      <c r="AA214">
        <v>1195.1600000000001</v>
      </c>
      <c r="AB214">
        <v>0</v>
      </c>
      <c r="AC214">
        <v>0</v>
      </c>
      <c r="AD214">
        <v>0</v>
      </c>
      <c r="AE214">
        <v>59561.43</v>
      </c>
      <c r="AF214">
        <v>0</v>
      </c>
      <c r="AG214">
        <v>0</v>
      </c>
      <c r="AH214">
        <v>3462.6</v>
      </c>
      <c r="AI214">
        <v>25.7</v>
      </c>
    </row>
    <row r="215" spans="1:35" hidden="1" x14ac:dyDescent="0.15">
      <c r="A215" s="1">
        <v>27</v>
      </c>
      <c r="B215" t="s">
        <v>35</v>
      </c>
      <c r="C215" t="s">
        <v>240</v>
      </c>
      <c r="D215" t="str">
        <f>IFERROR(VLOOKUP(C215,Sheet2!A:D,2,FALSE),"")</f>
        <v>交易</v>
      </c>
      <c r="E215" t="str">
        <f>IFERROR(VLOOKUP(C215,Sheet2!A:D,4,FALSE),"")</f>
        <v>近9个月交易总金额</v>
      </c>
      <c r="F215" t="s">
        <v>369</v>
      </c>
      <c r="G215" t="s">
        <v>370</v>
      </c>
      <c r="H215">
        <v>1</v>
      </c>
      <c r="I215">
        <v>75935</v>
      </c>
      <c r="J215">
        <v>0.27544610522157109</v>
      </c>
      <c r="K215">
        <v>20916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17</v>
      </c>
      <c r="W215">
        <v>1992.76</v>
      </c>
      <c r="X215">
        <v>21185.68800000002</v>
      </c>
      <c r="Y215">
        <v>116830915.64</v>
      </c>
      <c r="Z215">
        <v>64.95</v>
      </c>
      <c r="AA215">
        <v>1195.1600000000001</v>
      </c>
      <c r="AB215">
        <v>0</v>
      </c>
      <c r="AC215">
        <v>0</v>
      </c>
      <c r="AD215">
        <v>0</v>
      </c>
      <c r="AE215">
        <v>59561.43</v>
      </c>
      <c r="AF215">
        <v>0</v>
      </c>
      <c r="AG215">
        <v>0</v>
      </c>
      <c r="AH215">
        <v>3462.6</v>
      </c>
      <c r="AI215">
        <v>25.7</v>
      </c>
    </row>
    <row r="216" spans="1:35" hidden="1" x14ac:dyDescent="0.15">
      <c r="A216" s="1">
        <v>28</v>
      </c>
      <c r="B216" t="s">
        <v>35</v>
      </c>
      <c r="C216" t="s">
        <v>241</v>
      </c>
      <c r="D216" t="str">
        <f>IFERROR(VLOOKUP(C216,Sheet2!A:D,2,FALSE),"")</f>
        <v>交易</v>
      </c>
      <c r="E216" t="str">
        <f>IFERROR(VLOOKUP(C216,Sheet2!A:D,4,FALSE),"")</f>
        <v>近12个月交易总金额</v>
      </c>
      <c r="F216" t="s">
        <v>369</v>
      </c>
      <c r="G216" t="s">
        <v>370</v>
      </c>
      <c r="H216">
        <v>1</v>
      </c>
      <c r="I216">
        <v>75935</v>
      </c>
      <c r="J216">
        <v>0.29027457694080472</v>
      </c>
      <c r="K216">
        <v>22042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67</v>
      </c>
      <c r="W216">
        <v>2475.440000000001</v>
      </c>
      <c r="X216">
        <v>23952.42000000002</v>
      </c>
      <c r="Y216">
        <v>155689828.41</v>
      </c>
      <c r="Z216">
        <v>64.95</v>
      </c>
      <c r="AA216">
        <v>20844.54</v>
      </c>
      <c r="AB216">
        <v>0</v>
      </c>
      <c r="AC216">
        <v>0</v>
      </c>
      <c r="AD216">
        <v>0</v>
      </c>
      <c r="AE216">
        <v>59561.43</v>
      </c>
      <c r="AF216">
        <v>0</v>
      </c>
      <c r="AG216">
        <v>0</v>
      </c>
      <c r="AH216">
        <v>3462.6</v>
      </c>
      <c r="AI216">
        <v>25.7</v>
      </c>
    </row>
    <row r="217" spans="1:35" hidden="1" x14ac:dyDescent="0.15">
      <c r="A217" s="1">
        <v>29</v>
      </c>
      <c r="B217" t="s">
        <v>35</v>
      </c>
      <c r="C217" t="s">
        <v>242</v>
      </c>
      <c r="D217" t="str">
        <f>IFERROR(VLOOKUP(C217,Sheet2!A:D,2,FALSE),"")</f>
        <v>交易</v>
      </c>
      <c r="E217" t="str">
        <f>IFERROR(VLOOKUP(C217,Sheet2!A:D,4,FALSE),"")</f>
        <v>近24个月交易总金额</v>
      </c>
      <c r="F217" t="s">
        <v>369</v>
      </c>
      <c r="G217" t="s">
        <v>370</v>
      </c>
      <c r="H217">
        <v>1</v>
      </c>
      <c r="I217">
        <v>75935</v>
      </c>
      <c r="J217">
        <v>0.3449002436294199</v>
      </c>
      <c r="K217">
        <v>26190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4.29</v>
      </c>
      <c r="V217">
        <v>613.53599999999858</v>
      </c>
      <c r="W217">
        <v>7309.4020000000464</v>
      </c>
      <c r="X217">
        <v>44425.600000000013</v>
      </c>
      <c r="Y217">
        <v>228306383</v>
      </c>
      <c r="Z217">
        <v>64.95</v>
      </c>
      <c r="AA217">
        <v>20844.54</v>
      </c>
      <c r="AB217">
        <v>0</v>
      </c>
      <c r="AC217">
        <v>0</v>
      </c>
      <c r="AD217">
        <v>0</v>
      </c>
      <c r="AE217">
        <v>59561.43</v>
      </c>
      <c r="AF217">
        <v>0</v>
      </c>
      <c r="AG217">
        <v>0</v>
      </c>
      <c r="AH217">
        <v>3462.6</v>
      </c>
      <c r="AI217">
        <v>25.7</v>
      </c>
    </row>
    <row r="218" spans="1:35" hidden="1" x14ac:dyDescent="0.15">
      <c r="A218" s="1">
        <v>30</v>
      </c>
      <c r="B218" t="s">
        <v>35</v>
      </c>
      <c r="C218" t="s">
        <v>243</v>
      </c>
      <c r="D218" t="str">
        <f>IFERROR(VLOOKUP(C218,Sheet2!A:D,2,FALSE),"")</f>
        <v>交易</v>
      </c>
      <c r="E218" t="str">
        <f>IFERROR(VLOOKUP(C218,Sheet2!A:D,4,FALSE),"")</f>
        <v>近30天交易总金额</v>
      </c>
      <c r="F218" t="s">
        <v>369</v>
      </c>
      <c r="G218" t="s">
        <v>370</v>
      </c>
      <c r="H218">
        <v>1</v>
      </c>
      <c r="I218">
        <v>75935</v>
      </c>
      <c r="J218">
        <v>0.15957068545466521</v>
      </c>
      <c r="K218">
        <v>12117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3220.6480000000088</v>
      </c>
      <c r="Y218">
        <v>12011875.57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13759.39</v>
      </c>
      <c r="AF218">
        <v>0</v>
      </c>
      <c r="AG218">
        <v>0</v>
      </c>
      <c r="AH218">
        <v>0</v>
      </c>
      <c r="AI218">
        <v>310.44</v>
      </c>
    </row>
    <row r="219" spans="1:35" hidden="1" x14ac:dyDescent="0.15">
      <c r="A219" s="1">
        <v>31</v>
      </c>
      <c r="B219" t="s">
        <v>35</v>
      </c>
      <c r="C219" t="s">
        <v>244</v>
      </c>
      <c r="D219" t="str">
        <f>IFERROR(VLOOKUP(C219,Sheet2!A:D,2,FALSE),"")</f>
        <v>交易</v>
      </c>
      <c r="E219" t="str">
        <f>IFERROR(VLOOKUP(C219,Sheet2!A:D,4,FALSE),"")</f>
        <v>近3个月月均交易额</v>
      </c>
      <c r="F219" t="s">
        <v>369</v>
      </c>
      <c r="G219" t="s">
        <v>370</v>
      </c>
      <c r="H219">
        <v>1</v>
      </c>
      <c r="I219">
        <v>75935</v>
      </c>
      <c r="J219">
        <v>0.21519720813853949</v>
      </c>
      <c r="K219">
        <v>16341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120.2398000000023</v>
      </c>
      <c r="X219">
        <v>3038.8031999999998</v>
      </c>
      <c r="Y219">
        <v>12619970.067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16072.81</v>
      </c>
      <c r="AF219">
        <v>0</v>
      </c>
      <c r="AG219">
        <v>0</v>
      </c>
      <c r="AH219">
        <v>1154.2</v>
      </c>
      <c r="AI219">
        <v>3.33</v>
      </c>
    </row>
    <row r="220" spans="1:35" hidden="1" x14ac:dyDescent="0.15">
      <c r="A220" s="1">
        <v>32</v>
      </c>
      <c r="B220" t="s">
        <v>35</v>
      </c>
      <c r="C220" t="s">
        <v>245</v>
      </c>
      <c r="D220" t="str">
        <f>IFERROR(VLOOKUP(C220,Sheet2!A:D,2,FALSE),"")</f>
        <v>交易</v>
      </c>
      <c r="E220" t="str">
        <f>IFERROR(VLOOKUP(C220,Sheet2!A:D,4,FALSE),"")</f>
        <v>近6个月月均交易额</v>
      </c>
      <c r="F220" t="s">
        <v>369</v>
      </c>
      <c r="G220" t="s">
        <v>370</v>
      </c>
      <c r="H220">
        <v>1</v>
      </c>
      <c r="I220">
        <v>75935</v>
      </c>
      <c r="J220">
        <v>0.2592348719299401</v>
      </c>
      <c r="K220">
        <v>19685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237.08200000000031</v>
      </c>
      <c r="X220">
        <v>2851.986200000003</v>
      </c>
      <c r="Y220">
        <v>12611816.232999999</v>
      </c>
      <c r="Z220">
        <v>10.824999999999999</v>
      </c>
      <c r="AA220">
        <v>199.19300000000001</v>
      </c>
      <c r="AB220">
        <v>0</v>
      </c>
      <c r="AC220">
        <v>0</v>
      </c>
      <c r="AD220">
        <v>0</v>
      </c>
      <c r="AE220">
        <v>9926.9050000000007</v>
      </c>
      <c r="AF220">
        <v>0</v>
      </c>
      <c r="AG220">
        <v>0</v>
      </c>
      <c r="AH220">
        <v>577.1</v>
      </c>
      <c r="AI220">
        <v>4.2830000000000004</v>
      </c>
    </row>
    <row r="221" spans="1:35" hidden="1" x14ac:dyDescent="0.15">
      <c r="A221" s="1">
        <v>33</v>
      </c>
      <c r="B221" t="s">
        <v>35</v>
      </c>
      <c r="C221" t="s">
        <v>246</v>
      </c>
      <c r="D221" t="str">
        <f>IFERROR(VLOOKUP(C221,Sheet2!A:D,2,FALSE),"")</f>
        <v>交易</v>
      </c>
      <c r="E221" t="str">
        <f>IFERROR(VLOOKUP(C221,Sheet2!A:D,4,FALSE),"")</f>
        <v>近9个月月均交易额</v>
      </c>
      <c r="F221" t="s">
        <v>369</v>
      </c>
      <c r="G221" t="s">
        <v>370</v>
      </c>
      <c r="H221">
        <v>1</v>
      </c>
      <c r="I221">
        <v>75935</v>
      </c>
      <c r="J221">
        <v>0.27544610522157109</v>
      </c>
      <c r="K221">
        <v>20916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1.889</v>
      </c>
      <c r="W221">
        <v>221.41820000000001</v>
      </c>
      <c r="X221">
        <v>2353.9652000000028</v>
      </c>
      <c r="Y221">
        <v>12981212.848999999</v>
      </c>
      <c r="Z221">
        <v>7.2170000000000014</v>
      </c>
      <c r="AA221">
        <v>132.79599999999999</v>
      </c>
      <c r="AB221">
        <v>0</v>
      </c>
      <c r="AC221">
        <v>0</v>
      </c>
      <c r="AD221">
        <v>0</v>
      </c>
      <c r="AE221">
        <v>6617.9369999999999</v>
      </c>
      <c r="AF221">
        <v>0</v>
      </c>
      <c r="AG221">
        <v>0</v>
      </c>
      <c r="AH221">
        <v>384.733</v>
      </c>
      <c r="AI221">
        <v>2.8559999999999999</v>
      </c>
    </row>
    <row r="222" spans="1:35" hidden="1" x14ac:dyDescent="0.15">
      <c r="A222" s="1">
        <v>34</v>
      </c>
      <c r="B222" t="s">
        <v>35</v>
      </c>
      <c r="C222" t="s">
        <v>247</v>
      </c>
      <c r="D222" t="str">
        <f>IFERROR(VLOOKUP(C222,Sheet2!A:D,2,FALSE),"")</f>
        <v>交易</v>
      </c>
      <c r="E222" t="str">
        <f>IFERROR(VLOOKUP(C222,Sheet2!A:D,4,FALSE),"")</f>
        <v>近12个月月均交易额</v>
      </c>
      <c r="F222" t="s">
        <v>369</v>
      </c>
      <c r="G222" t="s">
        <v>370</v>
      </c>
      <c r="H222">
        <v>1</v>
      </c>
      <c r="I222">
        <v>75935</v>
      </c>
      <c r="J222">
        <v>0.28940541252386909</v>
      </c>
      <c r="K222">
        <v>21976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5.5829999999999993</v>
      </c>
      <c r="W222">
        <v>206.28659999999999</v>
      </c>
      <c r="X222">
        <v>1996.034800000002</v>
      </c>
      <c r="Y222">
        <v>12974152.368000001</v>
      </c>
      <c r="Z222">
        <v>5.4129999999999994</v>
      </c>
      <c r="AA222">
        <v>1737.0450000000001</v>
      </c>
      <c r="AB222">
        <v>0</v>
      </c>
      <c r="AC222">
        <v>0</v>
      </c>
      <c r="AD222">
        <v>0</v>
      </c>
      <c r="AE222">
        <v>4963.4530000000004</v>
      </c>
      <c r="AF222">
        <v>0</v>
      </c>
      <c r="AG222">
        <v>0</v>
      </c>
      <c r="AH222">
        <v>288.55</v>
      </c>
      <c r="AI222">
        <v>2.1419999999999999</v>
      </c>
    </row>
    <row r="223" spans="1:35" hidden="1" x14ac:dyDescent="0.15">
      <c r="A223" s="1">
        <v>35</v>
      </c>
      <c r="B223" t="s">
        <v>35</v>
      </c>
      <c r="C223" t="s">
        <v>248</v>
      </c>
      <c r="D223" t="str">
        <f>IFERROR(VLOOKUP(C223,Sheet2!A:D,2,FALSE),"")</f>
        <v>交易</v>
      </c>
      <c r="E223" t="str">
        <f>IFERROR(VLOOKUP(C223,Sheet2!A:D,4,FALSE),"")</f>
        <v>近24个月月均交易额</v>
      </c>
      <c r="F223" t="s">
        <v>369</v>
      </c>
      <c r="G223" t="s">
        <v>370</v>
      </c>
      <c r="H223">
        <v>1</v>
      </c>
      <c r="I223">
        <v>75935</v>
      </c>
      <c r="J223">
        <v>0.33986962533745968</v>
      </c>
      <c r="K223">
        <v>25808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0.17899999999999999</v>
      </c>
      <c r="V223">
        <v>25.564199999999939</v>
      </c>
      <c r="W223">
        <v>304.55860000000189</v>
      </c>
      <c r="X223">
        <v>1851.0666000000001</v>
      </c>
      <c r="Y223">
        <v>9512765.9579999987</v>
      </c>
      <c r="Z223">
        <v>2.706</v>
      </c>
      <c r="AA223">
        <v>868.52300000000002</v>
      </c>
      <c r="AB223">
        <v>0</v>
      </c>
      <c r="AC223">
        <v>0</v>
      </c>
      <c r="AD223">
        <v>0</v>
      </c>
      <c r="AE223">
        <v>2481.7260000000001</v>
      </c>
      <c r="AF223">
        <v>0</v>
      </c>
      <c r="AG223">
        <v>0</v>
      </c>
      <c r="AH223">
        <v>144.27500000000001</v>
      </c>
      <c r="AI223">
        <v>1.071</v>
      </c>
    </row>
    <row r="224" spans="1:35" hidden="1" x14ac:dyDescent="0.15">
      <c r="A224" s="1">
        <v>36</v>
      </c>
      <c r="B224" t="s">
        <v>35</v>
      </c>
      <c r="C224" t="s">
        <v>249</v>
      </c>
      <c r="D224" t="str">
        <f>IFERROR(VLOOKUP(C224,Sheet2!A:D,2,FALSE),"")</f>
        <v>交易</v>
      </c>
      <c r="E224" t="str">
        <f>IFERROR(VLOOKUP(C224,Sheet2!A:D,4,FALSE),"")</f>
        <v>近1个月订单均价</v>
      </c>
      <c r="F224" t="s">
        <v>369</v>
      </c>
      <c r="G224" t="s">
        <v>370</v>
      </c>
      <c r="H224">
        <v>1</v>
      </c>
      <c r="I224">
        <v>75935</v>
      </c>
      <c r="J224">
        <v>0.1474813985645618</v>
      </c>
      <c r="K224">
        <v>11199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609</v>
      </c>
      <c r="Y224">
        <v>996510.72400000005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829.49300000000005</v>
      </c>
      <c r="AF224">
        <v>0</v>
      </c>
      <c r="AG224">
        <v>0</v>
      </c>
      <c r="AH224">
        <v>3462.6</v>
      </c>
      <c r="AI224">
        <v>0</v>
      </c>
    </row>
    <row r="225" spans="1:35" hidden="1" x14ac:dyDescent="0.15">
      <c r="A225" s="1">
        <v>37</v>
      </c>
      <c r="B225" t="s">
        <v>35</v>
      </c>
      <c r="C225" t="s">
        <v>250</v>
      </c>
      <c r="D225" t="str">
        <f>IFERROR(VLOOKUP(C225,Sheet2!A:D,2,FALSE),"")</f>
        <v>交易</v>
      </c>
      <c r="E225" t="str">
        <f>IFERROR(VLOOKUP(C225,Sheet2!A:D,4,FALSE),"")</f>
        <v>近3个月订单均价</v>
      </c>
      <c r="F225" t="s">
        <v>369</v>
      </c>
      <c r="G225" t="s">
        <v>370</v>
      </c>
      <c r="H225">
        <v>1</v>
      </c>
      <c r="I225">
        <v>75935</v>
      </c>
      <c r="J225">
        <v>0.21571080529400141</v>
      </c>
      <c r="K225">
        <v>16380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200.982</v>
      </c>
      <c r="X225">
        <v>944.01740000000018</v>
      </c>
      <c r="Y225">
        <v>1600868.5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669.7</v>
      </c>
      <c r="AF225">
        <v>0</v>
      </c>
      <c r="AG225">
        <v>0</v>
      </c>
      <c r="AH225">
        <v>3462.6</v>
      </c>
      <c r="AI225">
        <v>9.99</v>
      </c>
    </row>
    <row r="226" spans="1:35" hidden="1" x14ac:dyDescent="0.15">
      <c r="A226" s="1">
        <v>38</v>
      </c>
      <c r="B226" t="s">
        <v>35</v>
      </c>
      <c r="C226" t="s">
        <v>251</v>
      </c>
      <c r="D226" t="str">
        <f>IFERROR(VLOOKUP(C226,Sheet2!A:D,2,FALSE),"")</f>
        <v>交易</v>
      </c>
      <c r="E226" t="str">
        <f>IFERROR(VLOOKUP(C226,Sheet2!A:D,4,FALSE),"")</f>
        <v>近6个月订单均价</v>
      </c>
      <c r="F226" t="s">
        <v>369</v>
      </c>
      <c r="G226" t="s">
        <v>370</v>
      </c>
      <c r="H226">
        <v>1</v>
      </c>
      <c r="I226">
        <v>75935</v>
      </c>
      <c r="J226">
        <v>0.26048594192401398</v>
      </c>
      <c r="K226">
        <v>19780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421.92620000000011</v>
      </c>
      <c r="X226">
        <v>1092.5168000000001</v>
      </c>
      <c r="Y226">
        <v>1609670.4</v>
      </c>
      <c r="Z226">
        <v>64.95</v>
      </c>
      <c r="AA226">
        <v>398.38699999999989</v>
      </c>
      <c r="AB226">
        <v>0</v>
      </c>
      <c r="AC226">
        <v>0</v>
      </c>
      <c r="AD226">
        <v>0</v>
      </c>
      <c r="AE226">
        <v>744.51800000000003</v>
      </c>
      <c r="AF226">
        <v>0</v>
      </c>
      <c r="AG226">
        <v>0</v>
      </c>
      <c r="AH226">
        <v>3462.6</v>
      </c>
      <c r="AI226">
        <v>12.85</v>
      </c>
    </row>
    <row r="227" spans="1:35" hidden="1" x14ac:dyDescent="0.15">
      <c r="A227" s="1">
        <v>39</v>
      </c>
      <c r="B227" t="s">
        <v>35</v>
      </c>
      <c r="C227" t="s">
        <v>252</v>
      </c>
      <c r="D227" t="str">
        <f>IFERROR(VLOOKUP(C227,Sheet2!A:D,2,FALSE),"")</f>
        <v>交易</v>
      </c>
      <c r="E227" t="str">
        <f>IFERROR(VLOOKUP(C227,Sheet2!A:D,4,FALSE),"")</f>
        <v>近9个月订单均价</v>
      </c>
      <c r="F227" t="s">
        <v>369</v>
      </c>
      <c r="G227" t="s">
        <v>370</v>
      </c>
      <c r="H227">
        <v>1</v>
      </c>
      <c r="I227">
        <v>75935</v>
      </c>
      <c r="J227">
        <v>0.27634160795417129</v>
      </c>
      <c r="K227">
        <v>20984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12.52</v>
      </c>
      <c r="W227">
        <v>485.49140000000023</v>
      </c>
      <c r="X227">
        <v>1138.912</v>
      </c>
      <c r="Y227">
        <v>1600868.5</v>
      </c>
      <c r="Z227">
        <v>64.95</v>
      </c>
      <c r="AA227">
        <v>398.38699999999989</v>
      </c>
      <c r="AB227">
        <v>0</v>
      </c>
      <c r="AC227">
        <v>0</v>
      </c>
      <c r="AD227">
        <v>0</v>
      </c>
      <c r="AE227">
        <v>744.51800000000003</v>
      </c>
      <c r="AF227">
        <v>0</v>
      </c>
      <c r="AG227">
        <v>0</v>
      </c>
      <c r="AH227">
        <v>3462.6</v>
      </c>
      <c r="AI227">
        <v>12.85</v>
      </c>
    </row>
    <row r="228" spans="1:35" hidden="1" x14ac:dyDescent="0.15">
      <c r="A228" s="1">
        <v>40</v>
      </c>
      <c r="B228" t="s">
        <v>35</v>
      </c>
      <c r="C228" t="s">
        <v>253</v>
      </c>
      <c r="D228" t="str">
        <f>IFERROR(VLOOKUP(C228,Sheet2!A:D,2,FALSE),"")</f>
        <v>交易</v>
      </c>
      <c r="E228" t="str">
        <f>IFERROR(VLOOKUP(C228,Sheet2!A:D,4,FALSE),"")</f>
        <v>近12个月订单均价</v>
      </c>
      <c r="F228" t="s">
        <v>369</v>
      </c>
      <c r="G228" t="s">
        <v>370</v>
      </c>
      <c r="H228">
        <v>1</v>
      </c>
      <c r="I228">
        <v>75935</v>
      </c>
      <c r="J228">
        <v>0.29120958714690198</v>
      </c>
      <c r="K228">
        <v>22113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47.119999999999557</v>
      </c>
      <c r="W228">
        <v>523.93200000000024</v>
      </c>
      <c r="X228">
        <v>1164.5998</v>
      </c>
      <c r="Y228">
        <v>1600868.5</v>
      </c>
      <c r="Z228">
        <v>64.95</v>
      </c>
      <c r="AA228">
        <v>694.81799999999998</v>
      </c>
      <c r="AB228">
        <v>0</v>
      </c>
      <c r="AC228">
        <v>0</v>
      </c>
      <c r="AD228">
        <v>0</v>
      </c>
      <c r="AE228">
        <v>744.51800000000003</v>
      </c>
      <c r="AF228">
        <v>0</v>
      </c>
      <c r="AG228">
        <v>0</v>
      </c>
      <c r="AH228">
        <v>3462.6</v>
      </c>
      <c r="AI228">
        <v>12.85</v>
      </c>
    </row>
    <row r="229" spans="1:35" hidden="1" x14ac:dyDescent="0.15">
      <c r="A229" s="1">
        <v>41</v>
      </c>
      <c r="B229" t="s">
        <v>35</v>
      </c>
      <c r="C229" t="s">
        <v>254</v>
      </c>
      <c r="D229" t="str">
        <f>IFERROR(VLOOKUP(C229,Sheet2!A:D,2,FALSE),"")</f>
        <v>交易</v>
      </c>
      <c r="E229" t="str">
        <f>IFERROR(VLOOKUP(C229,Sheet2!A:D,4,FALSE),"")</f>
        <v>近24个月订单均价</v>
      </c>
      <c r="F229" t="s">
        <v>369</v>
      </c>
      <c r="G229" t="s">
        <v>370</v>
      </c>
      <c r="H229">
        <v>1</v>
      </c>
      <c r="I229">
        <v>75935</v>
      </c>
      <c r="J229">
        <v>0.34583525383551722</v>
      </c>
      <c r="K229">
        <v>26261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4.29</v>
      </c>
      <c r="V229">
        <v>237.28639999999911</v>
      </c>
      <c r="W229">
        <v>677.26660000000061</v>
      </c>
      <c r="X229">
        <v>1344.9644000000001</v>
      </c>
      <c r="Y229">
        <v>1600868.5</v>
      </c>
      <c r="Z229">
        <v>64.95</v>
      </c>
      <c r="AA229">
        <v>694.81799999999998</v>
      </c>
      <c r="AB229">
        <v>0</v>
      </c>
      <c r="AC229">
        <v>0</v>
      </c>
      <c r="AD229">
        <v>0</v>
      </c>
      <c r="AE229">
        <v>744.51800000000003</v>
      </c>
      <c r="AF229">
        <v>0</v>
      </c>
      <c r="AG229">
        <v>0</v>
      </c>
      <c r="AH229">
        <v>3462.6</v>
      </c>
      <c r="AI229">
        <v>12.85</v>
      </c>
    </row>
    <row r="230" spans="1:35" hidden="1" x14ac:dyDescent="0.15">
      <c r="A230" s="1">
        <v>42</v>
      </c>
      <c r="B230" t="s">
        <v>35</v>
      </c>
      <c r="C230" t="s">
        <v>255</v>
      </c>
      <c r="D230" t="str">
        <f>IFERROR(VLOOKUP(C230,Sheet2!A:D,2,FALSE),"")</f>
        <v>交易</v>
      </c>
      <c r="E230" t="str">
        <f>IFERROR(VLOOKUP(C230,Sheet2!A:D,4,FALSE),"")</f>
        <v>近1个月单笔最大金额</v>
      </c>
      <c r="F230" t="s">
        <v>369</v>
      </c>
      <c r="G230" t="s">
        <v>370</v>
      </c>
      <c r="H230">
        <v>1</v>
      </c>
      <c r="I230">
        <v>75935</v>
      </c>
      <c r="J230">
        <v>8.8523078949101205E-2</v>
      </c>
      <c r="K230">
        <v>6722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358.2</v>
      </c>
      <c r="Y230">
        <v>1207080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64.67</v>
      </c>
      <c r="AF230">
        <v>0</v>
      </c>
      <c r="AG230">
        <v>0</v>
      </c>
      <c r="AH230">
        <v>3462.6</v>
      </c>
      <c r="AI230">
        <v>0</v>
      </c>
    </row>
    <row r="231" spans="1:35" hidden="1" x14ac:dyDescent="0.15">
      <c r="A231" s="1">
        <v>43</v>
      </c>
      <c r="B231" t="s">
        <v>35</v>
      </c>
      <c r="C231" t="s">
        <v>256</v>
      </c>
      <c r="D231" t="str">
        <f>IFERROR(VLOOKUP(C231,Sheet2!A:D,2,FALSE),"")</f>
        <v>交易</v>
      </c>
      <c r="E231" t="str">
        <f>IFERROR(VLOOKUP(C231,Sheet2!A:D,4,FALSE),"")</f>
        <v>近3个月单笔最大金额</v>
      </c>
      <c r="F231" t="s">
        <v>369</v>
      </c>
      <c r="G231" t="s">
        <v>370</v>
      </c>
      <c r="H231">
        <v>1</v>
      </c>
      <c r="I231">
        <v>75935</v>
      </c>
      <c r="J231">
        <v>0.1153749917692764</v>
      </c>
      <c r="K231">
        <v>8761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80</v>
      </c>
      <c r="X231">
        <v>626.85</v>
      </c>
      <c r="Y231">
        <v>1600868.5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164.18</v>
      </c>
      <c r="AF231">
        <v>0</v>
      </c>
      <c r="AG231">
        <v>0</v>
      </c>
      <c r="AH231">
        <v>3462.6</v>
      </c>
      <c r="AI231">
        <v>9.99</v>
      </c>
    </row>
    <row r="232" spans="1:35" hidden="1" x14ac:dyDescent="0.15">
      <c r="A232" s="1">
        <v>44</v>
      </c>
      <c r="B232" t="s">
        <v>35</v>
      </c>
      <c r="C232" t="s">
        <v>257</v>
      </c>
      <c r="D232" t="str">
        <f>IFERROR(VLOOKUP(C232,Sheet2!A:D,2,FALSE),"")</f>
        <v>交易</v>
      </c>
      <c r="E232" t="str">
        <f>IFERROR(VLOOKUP(C232,Sheet2!A:D,4,FALSE),"")</f>
        <v>近6个月单笔最大金额</v>
      </c>
      <c r="F232" t="s">
        <v>369</v>
      </c>
      <c r="G232" t="s">
        <v>370</v>
      </c>
      <c r="H232">
        <v>1</v>
      </c>
      <c r="I232">
        <v>75935</v>
      </c>
      <c r="J232">
        <v>0.1351287285178113</v>
      </c>
      <c r="K232">
        <v>10261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176.66600000000011</v>
      </c>
      <c r="X232">
        <v>795</v>
      </c>
      <c r="Y232">
        <v>1600868.5</v>
      </c>
      <c r="Z232">
        <v>64.95</v>
      </c>
      <c r="AA232">
        <v>237.96</v>
      </c>
      <c r="AB232">
        <v>0</v>
      </c>
      <c r="AC232">
        <v>0</v>
      </c>
      <c r="AD232">
        <v>0</v>
      </c>
      <c r="AE232">
        <v>1278.83</v>
      </c>
      <c r="AF232">
        <v>0</v>
      </c>
      <c r="AG232">
        <v>0</v>
      </c>
      <c r="AH232">
        <v>3462.6</v>
      </c>
      <c r="AI232">
        <v>9.99</v>
      </c>
    </row>
    <row r="233" spans="1:35" hidden="1" x14ac:dyDescent="0.15">
      <c r="A233" s="1">
        <v>45</v>
      </c>
      <c r="B233" t="s">
        <v>35</v>
      </c>
      <c r="C233" t="s">
        <v>258</v>
      </c>
      <c r="D233" t="str">
        <f>IFERROR(VLOOKUP(C233,Sheet2!A:D,2,FALSE),"")</f>
        <v>交易</v>
      </c>
      <c r="E233" t="str">
        <f>IFERROR(VLOOKUP(C233,Sheet2!A:D,4,FALSE),"")</f>
        <v>近9个月单笔最大金额</v>
      </c>
      <c r="F233" t="s">
        <v>369</v>
      </c>
      <c r="G233" t="s">
        <v>370</v>
      </c>
      <c r="H233">
        <v>1</v>
      </c>
      <c r="I233">
        <v>75935</v>
      </c>
      <c r="J233">
        <v>0.1433857904786989</v>
      </c>
      <c r="K233">
        <v>10888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8</v>
      </c>
      <c r="W233">
        <v>200</v>
      </c>
      <c r="X233">
        <v>834.96</v>
      </c>
      <c r="Y233">
        <v>5345788.8</v>
      </c>
      <c r="Z233">
        <v>64.95</v>
      </c>
      <c r="AA233">
        <v>20</v>
      </c>
      <c r="AB233">
        <v>0</v>
      </c>
      <c r="AC233">
        <v>0</v>
      </c>
      <c r="AD233">
        <v>0</v>
      </c>
      <c r="AE233">
        <v>243.74</v>
      </c>
      <c r="AF233">
        <v>0</v>
      </c>
      <c r="AG233">
        <v>0</v>
      </c>
      <c r="AH233">
        <v>3462.6</v>
      </c>
      <c r="AI233">
        <v>9.99</v>
      </c>
    </row>
    <row r="234" spans="1:35" hidden="1" x14ac:dyDescent="0.15">
      <c r="A234" s="1">
        <v>46</v>
      </c>
      <c r="B234" t="s">
        <v>35</v>
      </c>
      <c r="C234" t="s">
        <v>259</v>
      </c>
      <c r="D234" t="str">
        <f>IFERROR(VLOOKUP(C234,Sheet2!A:D,2,FALSE),"")</f>
        <v>交易</v>
      </c>
      <c r="E234" t="str">
        <f>IFERROR(VLOOKUP(C234,Sheet2!A:D,4,FALSE),"")</f>
        <v>近12个月单笔最大金额</v>
      </c>
      <c r="F234" t="s">
        <v>369</v>
      </c>
      <c r="G234" t="s">
        <v>370</v>
      </c>
      <c r="H234">
        <v>1</v>
      </c>
      <c r="I234">
        <v>75935</v>
      </c>
      <c r="J234">
        <v>0.1472575228814117</v>
      </c>
      <c r="K234">
        <v>11182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22</v>
      </c>
      <c r="W234">
        <v>226.8880000000006</v>
      </c>
      <c r="X234">
        <v>855.03600000000029</v>
      </c>
      <c r="Y234">
        <v>1600868.5</v>
      </c>
      <c r="Z234">
        <v>64.95</v>
      </c>
      <c r="AA234">
        <v>888.48</v>
      </c>
      <c r="AB234">
        <v>0</v>
      </c>
      <c r="AC234">
        <v>0</v>
      </c>
      <c r="AD234">
        <v>0</v>
      </c>
      <c r="AE234">
        <v>1129.23</v>
      </c>
      <c r="AF234">
        <v>0</v>
      </c>
      <c r="AG234">
        <v>0</v>
      </c>
      <c r="AH234">
        <v>3462.6</v>
      </c>
      <c r="AI234">
        <v>15.71</v>
      </c>
    </row>
    <row r="235" spans="1:35" hidden="1" x14ac:dyDescent="0.15">
      <c r="A235" s="1">
        <v>47</v>
      </c>
      <c r="B235" t="s">
        <v>35</v>
      </c>
      <c r="C235" t="s">
        <v>260</v>
      </c>
      <c r="D235" t="str">
        <f>IFERROR(VLOOKUP(C235,Sheet2!A:D,2,FALSE),"")</f>
        <v>交易</v>
      </c>
      <c r="E235" t="str">
        <f>IFERROR(VLOOKUP(C235,Sheet2!A:D,4,FALSE),"")</f>
        <v>近24个月单笔最大金额</v>
      </c>
      <c r="F235" t="s">
        <v>369</v>
      </c>
      <c r="G235" t="s">
        <v>370</v>
      </c>
      <c r="H235">
        <v>1</v>
      </c>
      <c r="I235">
        <v>75935</v>
      </c>
      <c r="J235">
        <v>0.15725291367617039</v>
      </c>
      <c r="K235">
        <v>11941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67</v>
      </c>
      <c r="W235">
        <v>309.95999999999998</v>
      </c>
      <c r="X235">
        <v>1000.446</v>
      </c>
      <c r="Y235">
        <v>1600868.5</v>
      </c>
      <c r="Z235">
        <v>64.95</v>
      </c>
      <c r="AA235">
        <v>145</v>
      </c>
      <c r="AB235">
        <v>0</v>
      </c>
      <c r="AC235">
        <v>0</v>
      </c>
      <c r="AD235">
        <v>0</v>
      </c>
      <c r="AE235">
        <v>1129.23</v>
      </c>
      <c r="AF235">
        <v>0</v>
      </c>
      <c r="AG235">
        <v>0</v>
      </c>
      <c r="AH235">
        <v>3462.6</v>
      </c>
      <c r="AI235">
        <v>9.99</v>
      </c>
    </row>
    <row r="236" spans="1:35" hidden="1" x14ac:dyDescent="0.15">
      <c r="A236" s="1">
        <v>48</v>
      </c>
      <c r="B236" t="s">
        <v>35</v>
      </c>
      <c r="C236" t="s">
        <v>261</v>
      </c>
      <c r="D236" t="str">
        <f>IFERROR(VLOOKUP(C236,Sheet2!A:D,2,FALSE),"")</f>
        <v>交易</v>
      </c>
      <c r="E236" t="str">
        <f>IFERROR(VLOOKUP(C236,Sheet2!A:D,4,FALSE),"")</f>
        <v>近3个月交易月月均交易金额</v>
      </c>
      <c r="F236" t="s">
        <v>369</v>
      </c>
      <c r="G236" t="s">
        <v>370</v>
      </c>
      <c r="H236">
        <v>1</v>
      </c>
      <c r="I236">
        <v>75935</v>
      </c>
      <c r="J236">
        <v>0.2156054520313426</v>
      </c>
      <c r="K236">
        <v>16372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280.2</v>
      </c>
      <c r="X236">
        <v>4178.7438000000038</v>
      </c>
      <c r="Y236">
        <v>12619970.067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16072.81</v>
      </c>
      <c r="AF236">
        <v>0</v>
      </c>
      <c r="AG236">
        <v>0</v>
      </c>
      <c r="AH236">
        <v>3462.6</v>
      </c>
      <c r="AI236">
        <v>9.99</v>
      </c>
    </row>
    <row r="237" spans="1:35" hidden="1" x14ac:dyDescent="0.15">
      <c r="A237" s="1">
        <v>49</v>
      </c>
      <c r="B237" t="s">
        <v>35</v>
      </c>
      <c r="C237" t="s">
        <v>262</v>
      </c>
      <c r="D237" t="str">
        <f>IFERROR(VLOOKUP(C237,Sheet2!A:D,2,FALSE),"")</f>
        <v>交易</v>
      </c>
      <c r="E237" t="str">
        <f>IFERROR(VLOOKUP(C237,Sheet2!A:D,4,FALSE),"")</f>
        <v>近6个月交易月月均交易金额</v>
      </c>
      <c r="F237" t="s">
        <v>369</v>
      </c>
      <c r="G237" t="s">
        <v>370</v>
      </c>
      <c r="H237">
        <v>1</v>
      </c>
      <c r="I237">
        <v>75935</v>
      </c>
      <c r="J237">
        <v>0.26042009613485217</v>
      </c>
      <c r="K237">
        <v>19775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786.92860000000019</v>
      </c>
      <c r="X237">
        <v>4890.2934000000041</v>
      </c>
      <c r="Y237">
        <v>12611816.232999999</v>
      </c>
      <c r="Z237">
        <v>64.95</v>
      </c>
      <c r="AA237">
        <v>597.58000000000004</v>
      </c>
      <c r="AB237">
        <v>0</v>
      </c>
      <c r="AC237">
        <v>0</v>
      </c>
      <c r="AD237">
        <v>0</v>
      </c>
      <c r="AE237">
        <v>14890.358</v>
      </c>
      <c r="AF237">
        <v>0</v>
      </c>
      <c r="AG237">
        <v>0</v>
      </c>
      <c r="AH237">
        <v>3462.6</v>
      </c>
      <c r="AI237">
        <v>12.85</v>
      </c>
    </row>
    <row r="238" spans="1:35" hidden="1" x14ac:dyDescent="0.15">
      <c r="A238" s="1">
        <v>50</v>
      </c>
      <c r="B238" t="s">
        <v>35</v>
      </c>
      <c r="C238" t="s">
        <v>263</v>
      </c>
      <c r="D238" t="str">
        <f>IFERROR(VLOOKUP(C238,Sheet2!A:D,2,FALSE),"")</f>
        <v>交易</v>
      </c>
      <c r="E238" t="str">
        <f>IFERROR(VLOOKUP(C238,Sheet2!A:D,4,FALSE),"")</f>
        <v>近9个月交易月月均交易金额</v>
      </c>
      <c r="F238" t="s">
        <v>369</v>
      </c>
      <c r="G238" t="s">
        <v>370</v>
      </c>
      <c r="H238">
        <v>1</v>
      </c>
      <c r="I238">
        <v>75935</v>
      </c>
      <c r="J238">
        <v>0.27635477711200368</v>
      </c>
      <c r="K238">
        <v>20985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12.8</v>
      </c>
      <c r="W238">
        <v>945.54000000000133</v>
      </c>
      <c r="X238">
        <v>5090.9022000000023</v>
      </c>
      <c r="Y238">
        <v>12981212.848999999</v>
      </c>
      <c r="Z238">
        <v>64.95</v>
      </c>
      <c r="AA238">
        <v>597.58000000000004</v>
      </c>
      <c r="AB238">
        <v>0</v>
      </c>
      <c r="AC238">
        <v>0</v>
      </c>
      <c r="AD238">
        <v>0</v>
      </c>
      <c r="AE238">
        <v>14890.358</v>
      </c>
      <c r="AF238">
        <v>0</v>
      </c>
      <c r="AG238">
        <v>0</v>
      </c>
      <c r="AH238">
        <v>3462.6</v>
      </c>
      <c r="AI238">
        <v>12.85</v>
      </c>
    </row>
    <row r="239" spans="1:35" hidden="1" x14ac:dyDescent="0.15">
      <c r="A239" s="1">
        <v>51</v>
      </c>
      <c r="B239" t="s">
        <v>35</v>
      </c>
      <c r="C239" t="s">
        <v>264</v>
      </c>
      <c r="D239" t="str">
        <f>IFERROR(VLOOKUP(C239,Sheet2!A:D,2,FALSE),"")</f>
        <v>交易</v>
      </c>
      <c r="E239" t="str">
        <f>IFERROR(VLOOKUP(C239,Sheet2!A:D,4,FALSE),"")</f>
        <v>近12个月交易月月均交易金额</v>
      </c>
      <c r="F239" t="s">
        <v>369</v>
      </c>
      <c r="G239" t="s">
        <v>370</v>
      </c>
      <c r="H239">
        <v>1</v>
      </c>
      <c r="I239">
        <v>75935</v>
      </c>
      <c r="J239">
        <v>0.29127543293606373</v>
      </c>
      <c r="K239">
        <v>22118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49.75</v>
      </c>
      <c r="W239">
        <v>1073.8390000000011</v>
      </c>
      <c r="X239">
        <v>5243.7368000000079</v>
      </c>
      <c r="Y239">
        <v>12974152.368000001</v>
      </c>
      <c r="Z239">
        <v>64.95</v>
      </c>
      <c r="AA239">
        <v>4168.9079999999994</v>
      </c>
      <c r="AB239">
        <v>0</v>
      </c>
      <c r="AC239">
        <v>0</v>
      </c>
      <c r="AD239">
        <v>0</v>
      </c>
      <c r="AE239">
        <v>14890.358</v>
      </c>
      <c r="AF239">
        <v>0</v>
      </c>
      <c r="AG239">
        <v>0</v>
      </c>
      <c r="AH239">
        <v>3462.6</v>
      </c>
      <c r="AI239">
        <v>12.85</v>
      </c>
    </row>
    <row r="240" spans="1:35" hidden="1" x14ac:dyDescent="0.15">
      <c r="A240" s="1">
        <v>52</v>
      </c>
      <c r="B240" t="s">
        <v>35</v>
      </c>
      <c r="C240" t="s">
        <v>265</v>
      </c>
      <c r="D240" t="str">
        <f>IFERROR(VLOOKUP(C240,Sheet2!A:D,2,FALSE),"")</f>
        <v>交易</v>
      </c>
      <c r="E240" t="str">
        <f>IFERROR(VLOOKUP(C240,Sheet2!A:D,4,FALSE),"")</f>
        <v>近1个月订单金额标准差</v>
      </c>
      <c r="F240" t="s">
        <v>369</v>
      </c>
      <c r="G240" t="s">
        <v>370</v>
      </c>
      <c r="H240">
        <v>1</v>
      </c>
      <c r="I240">
        <v>75935</v>
      </c>
      <c r="J240">
        <v>0.34218739711595442</v>
      </c>
      <c r="K240">
        <v>25984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3459.149599999987</v>
      </c>
      <c r="W240">
        <v>18544.062800000022</v>
      </c>
      <c r="X240">
        <v>40165.921400000028</v>
      </c>
      <c r="Y240">
        <v>31657240.236000001</v>
      </c>
      <c r="Z240">
        <v>0</v>
      </c>
      <c r="AA240">
        <v>15771.557000000001</v>
      </c>
      <c r="AB240">
        <v>404.46499999999997</v>
      </c>
      <c r="AC240">
        <v>0</v>
      </c>
      <c r="AD240">
        <v>0</v>
      </c>
      <c r="AE240">
        <v>35012.358999999997</v>
      </c>
      <c r="AF240">
        <v>0</v>
      </c>
      <c r="AG240">
        <v>0</v>
      </c>
      <c r="AH240">
        <v>0</v>
      </c>
      <c r="AI240">
        <v>174.92400000000001</v>
      </c>
    </row>
    <row r="241" spans="1:35" hidden="1" x14ac:dyDescent="0.15">
      <c r="A241" s="1">
        <v>53</v>
      </c>
      <c r="B241" t="s">
        <v>35</v>
      </c>
      <c r="C241" t="s">
        <v>266</v>
      </c>
      <c r="D241" t="str">
        <f>IFERROR(VLOOKUP(C241,Sheet2!A:D,2,FALSE),"")</f>
        <v>交易</v>
      </c>
      <c r="E241" t="str">
        <f>IFERROR(VLOOKUP(C241,Sheet2!A:D,4,FALSE),"")</f>
        <v>近3个月订单金额标准差</v>
      </c>
      <c r="F241" t="s">
        <v>369</v>
      </c>
      <c r="G241" t="s">
        <v>370</v>
      </c>
      <c r="H241">
        <v>1</v>
      </c>
      <c r="I241">
        <v>75935</v>
      </c>
      <c r="J241">
        <v>0.22535062882728649</v>
      </c>
      <c r="K241">
        <v>17112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2178.4610000000039</v>
      </c>
      <c r="X241">
        <v>15791.6558</v>
      </c>
      <c r="Y241">
        <v>17717459.395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20089.760999999999</v>
      </c>
      <c r="AF241">
        <v>0</v>
      </c>
      <c r="AG241">
        <v>0</v>
      </c>
      <c r="AH241">
        <v>0</v>
      </c>
      <c r="AI241">
        <v>126.89</v>
      </c>
    </row>
    <row r="242" spans="1:35" hidden="1" x14ac:dyDescent="0.15">
      <c r="A242" s="1">
        <v>54</v>
      </c>
      <c r="B242" t="s">
        <v>35</v>
      </c>
      <c r="C242" t="s">
        <v>267</v>
      </c>
      <c r="D242" t="str">
        <f>IFERROR(VLOOKUP(C242,Sheet2!A:D,2,FALSE),"")</f>
        <v>交易</v>
      </c>
      <c r="E242" t="str">
        <f>IFERROR(VLOOKUP(C242,Sheet2!A:D,4,FALSE),"")</f>
        <v>近6个月订单金额标准差</v>
      </c>
      <c r="F242" t="s">
        <v>369</v>
      </c>
      <c r="G242" t="s">
        <v>370</v>
      </c>
      <c r="H242">
        <v>1</v>
      </c>
      <c r="I242">
        <v>75935</v>
      </c>
      <c r="J242">
        <v>0.26437084348455908</v>
      </c>
      <c r="K242">
        <v>20075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6515.153800000041</v>
      </c>
      <c r="X242">
        <v>23288.475000000009</v>
      </c>
      <c r="Y242">
        <v>17717180.469999999</v>
      </c>
      <c r="Z242">
        <v>0</v>
      </c>
      <c r="AA242">
        <v>5034.7170000000006</v>
      </c>
      <c r="AB242">
        <v>0</v>
      </c>
      <c r="AC242">
        <v>0</v>
      </c>
      <c r="AD242">
        <v>0</v>
      </c>
      <c r="AE242">
        <v>21502.809000000001</v>
      </c>
      <c r="AF242">
        <v>0</v>
      </c>
      <c r="AG242">
        <v>0</v>
      </c>
      <c r="AH242">
        <v>0</v>
      </c>
      <c r="AI242">
        <v>174.92400000000001</v>
      </c>
    </row>
    <row r="243" spans="1:35" hidden="1" x14ac:dyDescent="0.15">
      <c r="A243" s="1">
        <v>55</v>
      </c>
      <c r="B243" t="s">
        <v>35</v>
      </c>
      <c r="C243" t="s">
        <v>268</v>
      </c>
      <c r="D243" t="str">
        <f>IFERROR(VLOOKUP(C243,Sheet2!A:D,2,FALSE),"")</f>
        <v>交易</v>
      </c>
      <c r="E243" t="str">
        <f>IFERROR(VLOOKUP(C243,Sheet2!A:D,4,FALSE),"")</f>
        <v>近9个月订单金额标准差</v>
      </c>
      <c r="F243" t="s">
        <v>369</v>
      </c>
      <c r="G243" t="s">
        <v>370</v>
      </c>
      <c r="H243">
        <v>1</v>
      </c>
      <c r="I243">
        <v>75935</v>
      </c>
      <c r="J243">
        <v>0.27747415552775401</v>
      </c>
      <c r="K243">
        <v>21070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8238.8292000000019</v>
      </c>
      <c r="X243">
        <v>26955.702200000029</v>
      </c>
      <c r="Y243">
        <v>31657240.236000001</v>
      </c>
      <c r="Z243">
        <v>0</v>
      </c>
      <c r="AA243">
        <v>5438.9040000000005</v>
      </c>
      <c r="AB243">
        <v>0</v>
      </c>
      <c r="AC243">
        <v>0</v>
      </c>
      <c r="AD243">
        <v>0</v>
      </c>
      <c r="AE243">
        <v>21502.809000000001</v>
      </c>
      <c r="AF243">
        <v>0</v>
      </c>
      <c r="AG243">
        <v>0</v>
      </c>
      <c r="AH243">
        <v>0</v>
      </c>
      <c r="AI243">
        <v>174.92400000000001</v>
      </c>
    </row>
    <row r="244" spans="1:35" hidden="1" x14ac:dyDescent="0.15">
      <c r="A244" s="1">
        <v>56</v>
      </c>
      <c r="B244" t="s">
        <v>35</v>
      </c>
      <c r="C244" t="s">
        <v>269</v>
      </c>
      <c r="D244" t="str">
        <f>IFERROR(VLOOKUP(C244,Sheet2!A:D,2,FALSE),"")</f>
        <v>交易</v>
      </c>
      <c r="E244" t="str">
        <f>IFERROR(VLOOKUP(C244,Sheet2!A:D,4,FALSE),"")</f>
        <v>近12个月订单金额标准差</v>
      </c>
      <c r="F244" t="s">
        <v>369</v>
      </c>
      <c r="G244" t="s">
        <v>370</v>
      </c>
      <c r="H244">
        <v>1</v>
      </c>
      <c r="I244">
        <v>75935</v>
      </c>
      <c r="J244">
        <v>0.29009020873115171</v>
      </c>
      <c r="K244">
        <v>22028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9446.7780000000021</v>
      </c>
      <c r="X244">
        <v>29383.502600000011</v>
      </c>
      <c r="Y244">
        <v>31657240.236000001</v>
      </c>
      <c r="Z244">
        <v>0</v>
      </c>
      <c r="AA244">
        <v>15771.557000000001</v>
      </c>
      <c r="AB244">
        <v>0</v>
      </c>
      <c r="AC244">
        <v>0</v>
      </c>
      <c r="AD244">
        <v>0</v>
      </c>
      <c r="AE244">
        <v>21502.809000000001</v>
      </c>
      <c r="AF244">
        <v>0</v>
      </c>
      <c r="AG244">
        <v>0</v>
      </c>
      <c r="AH244">
        <v>0</v>
      </c>
      <c r="AI244">
        <v>174.92400000000001</v>
      </c>
    </row>
    <row r="245" spans="1:35" hidden="1" x14ac:dyDescent="0.15">
      <c r="A245" s="1">
        <v>57</v>
      </c>
      <c r="B245" t="s">
        <v>35</v>
      </c>
      <c r="C245" t="s">
        <v>270</v>
      </c>
      <c r="D245" t="str">
        <f>IFERROR(VLOOKUP(C245,Sheet2!A:D,2,FALSE),"")</f>
        <v>交易</v>
      </c>
      <c r="E245" t="str">
        <f>IFERROR(VLOOKUP(C245,Sheet2!A:D,4,FALSE),"")</f>
        <v>近24个月订单金额标准差</v>
      </c>
      <c r="F245" t="s">
        <v>369</v>
      </c>
      <c r="G245" t="s">
        <v>370</v>
      </c>
      <c r="H245">
        <v>1</v>
      </c>
      <c r="I245">
        <v>75935</v>
      </c>
      <c r="J245">
        <v>1.3169157832356621E-5</v>
      </c>
      <c r="K245">
        <v>1</v>
      </c>
      <c r="O245" t="s">
        <v>381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</row>
    <row r="246" spans="1:35" hidden="1" x14ac:dyDescent="0.15">
      <c r="A246" s="1">
        <v>58</v>
      </c>
      <c r="B246" t="s">
        <v>35</v>
      </c>
      <c r="C246" t="s">
        <v>271</v>
      </c>
      <c r="D246" t="str">
        <f>IFERROR(VLOOKUP(C246,Sheet2!A:D,2,FALSE),"")</f>
        <v>交易</v>
      </c>
      <c r="E246" t="str">
        <f>IFERROR(VLOOKUP(C246,Sheet2!A:D,4,FALSE),"")</f>
        <v>历史订单金额标准差</v>
      </c>
      <c r="F246" t="s">
        <v>369</v>
      </c>
      <c r="G246" t="s">
        <v>370</v>
      </c>
      <c r="H246">
        <v>1</v>
      </c>
      <c r="I246">
        <v>75935</v>
      </c>
      <c r="J246">
        <v>0.35822743135576479</v>
      </c>
      <c r="K246">
        <v>27202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4357.4919999999966</v>
      </c>
      <c r="W246">
        <v>17798.917400000009</v>
      </c>
      <c r="X246">
        <v>40638.089000000022</v>
      </c>
      <c r="Y246">
        <v>31657240.236000001</v>
      </c>
      <c r="Z246">
        <v>0</v>
      </c>
      <c r="AA246">
        <v>15771.557000000001</v>
      </c>
      <c r="AB246">
        <v>404.46499999999997</v>
      </c>
      <c r="AC246">
        <v>0</v>
      </c>
      <c r="AD246">
        <v>0</v>
      </c>
      <c r="AE246">
        <v>21240.963</v>
      </c>
      <c r="AF246">
        <v>0</v>
      </c>
      <c r="AG246">
        <v>0</v>
      </c>
      <c r="AH246">
        <v>0</v>
      </c>
      <c r="AI246">
        <v>205.136</v>
      </c>
    </row>
    <row r="247" spans="1:35" hidden="1" x14ac:dyDescent="0.15">
      <c r="A247" s="1">
        <v>59</v>
      </c>
      <c r="B247" t="s">
        <v>35</v>
      </c>
      <c r="C247" t="s">
        <v>272</v>
      </c>
      <c r="D247" t="str">
        <f>IFERROR(VLOOKUP(C247,Sheet2!A:D,2,FALSE),"")</f>
        <v>交易</v>
      </c>
      <c r="E247" t="str">
        <f>IFERROR(VLOOKUP(C247,Sheet2!A:D,4,FALSE),"")</f>
        <v>近3个月月交易额标准差</v>
      </c>
      <c r="F247" t="s">
        <v>369</v>
      </c>
      <c r="G247" t="s">
        <v>370</v>
      </c>
      <c r="H247">
        <v>1</v>
      </c>
      <c r="I247">
        <v>75935</v>
      </c>
      <c r="J247">
        <v>0.198669915058932</v>
      </c>
      <c r="K247">
        <v>15086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8.2966000000000122</v>
      </c>
      <c r="X247">
        <v>37.731200000000072</v>
      </c>
      <c r="Y247">
        <v>1737.7860000000001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80.173000000000002</v>
      </c>
      <c r="AF247">
        <v>0</v>
      </c>
      <c r="AG247">
        <v>0</v>
      </c>
      <c r="AH247">
        <v>27.739000000000001</v>
      </c>
      <c r="AI247">
        <v>1.49</v>
      </c>
    </row>
    <row r="248" spans="1:35" hidden="1" x14ac:dyDescent="0.15">
      <c r="A248" s="1">
        <v>60</v>
      </c>
      <c r="B248" t="s">
        <v>35</v>
      </c>
      <c r="C248" t="s">
        <v>273</v>
      </c>
      <c r="D248" t="str">
        <f>IFERROR(VLOOKUP(C248,Sheet2!A:D,2,FALSE),"")</f>
        <v>交易</v>
      </c>
      <c r="E248" t="str">
        <f>IFERROR(VLOOKUP(C248,Sheet2!A:D,4,FALSE),"")</f>
        <v>近6个月月交易额标准差</v>
      </c>
      <c r="F248" t="s">
        <v>369</v>
      </c>
      <c r="G248" t="s">
        <v>370</v>
      </c>
      <c r="H248">
        <v>1</v>
      </c>
      <c r="I248">
        <v>75935</v>
      </c>
      <c r="J248">
        <v>0.235451372884704</v>
      </c>
      <c r="K248">
        <v>17879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13.087</v>
      </c>
      <c r="X248">
        <v>41.900599999999997</v>
      </c>
      <c r="Y248">
        <v>1527.9780000000001</v>
      </c>
      <c r="Z248">
        <v>3.0030000000000001</v>
      </c>
      <c r="AA248">
        <v>11.523999999999999</v>
      </c>
      <c r="AB248">
        <v>0</v>
      </c>
      <c r="AC248">
        <v>0</v>
      </c>
      <c r="AD248">
        <v>0</v>
      </c>
      <c r="AE248">
        <v>61.446000000000012</v>
      </c>
      <c r="AF248">
        <v>0</v>
      </c>
      <c r="AG248">
        <v>0</v>
      </c>
      <c r="AH248">
        <v>21.93</v>
      </c>
      <c r="AI248">
        <v>1.69</v>
      </c>
    </row>
    <row r="249" spans="1:35" hidden="1" x14ac:dyDescent="0.15">
      <c r="A249" s="1">
        <v>61</v>
      </c>
      <c r="B249" t="s">
        <v>35</v>
      </c>
      <c r="C249" t="s">
        <v>274</v>
      </c>
      <c r="D249" t="str">
        <f>IFERROR(VLOOKUP(C249,Sheet2!A:D,2,FALSE),"")</f>
        <v>交易</v>
      </c>
      <c r="E249" t="str">
        <f>IFERROR(VLOOKUP(C249,Sheet2!A:D,4,FALSE),"")</f>
        <v>近9个月月交易额标准差</v>
      </c>
      <c r="F249" t="s">
        <v>369</v>
      </c>
      <c r="G249" t="s">
        <v>370</v>
      </c>
      <c r="H249">
        <v>1</v>
      </c>
      <c r="I249">
        <v>75935</v>
      </c>
      <c r="J249">
        <v>0.24465661420952131</v>
      </c>
      <c r="K249">
        <v>18578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1.254</v>
      </c>
      <c r="W249">
        <v>13.28700000000002</v>
      </c>
      <c r="X249">
        <v>40.093400000000017</v>
      </c>
      <c r="Y249">
        <v>1486.3040000000001</v>
      </c>
      <c r="Z249">
        <v>2.5329999999999999</v>
      </c>
      <c r="AA249">
        <v>10.163</v>
      </c>
      <c r="AB249">
        <v>0</v>
      </c>
      <c r="AC249">
        <v>0</v>
      </c>
      <c r="AD249">
        <v>0</v>
      </c>
      <c r="AE249">
        <v>60.634999999999998</v>
      </c>
      <c r="AF249">
        <v>0</v>
      </c>
      <c r="AG249">
        <v>0</v>
      </c>
      <c r="AH249">
        <v>18.492999999999999</v>
      </c>
      <c r="AI249">
        <v>1.49</v>
      </c>
    </row>
    <row r="250" spans="1:35" hidden="1" x14ac:dyDescent="0.15">
      <c r="A250" s="1">
        <v>62</v>
      </c>
      <c r="B250" t="s">
        <v>35</v>
      </c>
      <c r="C250" t="s">
        <v>275</v>
      </c>
      <c r="D250" t="str">
        <f>IFERROR(VLOOKUP(C250,Sheet2!A:D,2,FALSE),"")</f>
        <v>交易</v>
      </c>
      <c r="E250" t="str">
        <f>IFERROR(VLOOKUP(C250,Sheet2!A:D,4,FALSE),"")</f>
        <v>近12个月月交易额标准差</v>
      </c>
      <c r="F250" t="s">
        <v>369</v>
      </c>
      <c r="G250" t="s">
        <v>370</v>
      </c>
      <c r="H250">
        <v>1</v>
      </c>
      <c r="I250">
        <v>75935</v>
      </c>
      <c r="J250">
        <v>0.25326924343188251</v>
      </c>
      <c r="K250">
        <v>19232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2.2290000000000001</v>
      </c>
      <c r="W250">
        <v>13.14700000000002</v>
      </c>
      <c r="X250">
        <v>38.080400000000083</v>
      </c>
      <c r="Y250">
        <v>1610.087</v>
      </c>
      <c r="Z250">
        <v>2.2269999999999999</v>
      </c>
      <c r="AA250">
        <v>40.970999999999997</v>
      </c>
      <c r="AB250">
        <v>0</v>
      </c>
      <c r="AC250">
        <v>0</v>
      </c>
      <c r="AD250">
        <v>0</v>
      </c>
      <c r="AE250">
        <v>57.523999999999987</v>
      </c>
      <c r="AF250">
        <v>0</v>
      </c>
      <c r="AG250">
        <v>0</v>
      </c>
      <c r="AH250">
        <v>16.263999999999999</v>
      </c>
      <c r="AI250">
        <v>1.3360000000000001</v>
      </c>
    </row>
    <row r="251" spans="1:35" hidden="1" x14ac:dyDescent="0.15">
      <c r="A251" s="1">
        <v>63</v>
      </c>
      <c r="B251" t="s">
        <v>35</v>
      </c>
      <c r="C251" t="s">
        <v>276</v>
      </c>
      <c r="D251" t="str">
        <f>IFERROR(VLOOKUP(C251,Sheet2!A:D,2,FALSE),"")</f>
        <v>交易</v>
      </c>
      <c r="E251" t="str">
        <f>IFERROR(VLOOKUP(C251,Sheet2!A:D,4,FALSE),"")</f>
        <v>近24个月月交易额标准差</v>
      </c>
      <c r="F251" t="s">
        <v>369</v>
      </c>
      <c r="G251" t="s">
        <v>370</v>
      </c>
      <c r="H251">
        <v>1</v>
      </c>
      <c r="I251">
        <v>75935</v>
      </c>
      <c r="J251">
        <v>0.28673207348390067</v>
      </c>
      <c r="K251">
        <v>21773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0.41399999999999998</v>
      </c>
      <c r="V251">
        <v>4.8780000000000001</v>
      </c>
      <c r="W251">
        <v>16.21360000000001</v>
      </c>
      <c r="X251">
        <v>38.824800000000053</v>
      </c>
      <c r="Y251">
        <v>1861.527</v>
      </c>
      <c r="Z251">
        <v>1.61</v>
      </c>
      <c r="AA251">
        <v>28.47</v>
      </c>
      <c r="AB251">
        <v>0</v>
      </c>
      <c r="AC251">
        <v>0</v>
      </c>
      <c r="AD251">
        <v>0</v>
      </c>
      <c r="AE251">
        <v>45.476000000000013</v>
      </c>
      <c r="AF251">
        <v>0</v>
      </c>
      <c r="AG251">
        <v>0</v>
      </c>
      <c r="AH251">
        <v>11.759</v>
      </c>
      <c r="AI251">
        <v>0.99099999999999999</v>
      </c>
    </row>
    <row r="252" spans="1:35" hidden="1" x14ac:dyDescent="0.15">
      <c r="A252" s="1">
        <v>64</v>
      </c>
      <c r="B252" t="s">
        <v>35</v>
      </c>
      <c r="C252" t="s">
        <v>277</v>
      </c>
      <c r="D252" t="str">
        <f>IFERROR(VLOOKUP(C252,Sheet2!A:D,2,FALSE),"")</f>
        <v>交易</v>
      </c>
      <c r="E252" t="str">
        <f>IFERROR(VLOOKUP(C252,Sheet2!A:D,4,FALSE),"")</f>
        <v>近3个月交易月月交易额标准差</v>
      </c>
      <c r="F252" t="s">
        <v>369</v>
      </c>
      <c r="G252" t="s">
        <v>370</v>
      </c>
      <c r="H252">
        <v>1</v>
      </c>
      <c r="I252">
        <v>75935</v>
      </c>
      <c r="J252">
        <v>0.15089221044314219</v>
      </c>
      <c r="K252">
        <v>11458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33.708400000000111</v>
      </c>
      <c r="Y252">
        <v>1737.7860000000001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80.173000000000002</v>
      </c>
      <c r="AF252">
        <v>0</v>
      </c>
      <c r="AG252">
        <v>0</v>
      </c>
      <c r="AH252">
        <v>0</v>
      </c>
      <c r="AI252">
        <v>0</v>
      </c>
    </row>
    <row r="253" spans="1:35" hidden="1" x14ac:dyDescent="0.15">
      <c r="A253" s="1">
        <v>65</v>
      </c>
      <c r="B253" t="s">
        <v>35</v>
      </c>
      <c r="C253" t="s">
        <v>278</v>
      </c>
      <c r="D253" t="str">
        <f>IFERROR(VLOOKUP(C253,Sheet2!A:D,2,FALSE),"")</f>
        <v>交易</v>
      </c>
      <c r="E253" t="str">
        <f>IFERROR(VLOOKUP(C253,Sheet2!A:D,4,FALSE),"")</f>
        <v>近6个月交易月月交易额标准差</v>
      </c>
      <c r="F253" t="s">
        <v>369</v>
      </c>
      <c r="G253" t="s">
        <v>370</v>
      </c>
      <c r="H253">
        <v>1</v>
      </c>
      <c r="I253">
        <v>75935</v>
      </c>
      <c r="J253">
        <v>0.19327056034766579</v>
      </c>
      <c r="K253">
        <v>14676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2.4892000000000039</v>
      </c>
      <c r="X253">
        <v>46.03420000000007</v>
      </c>
      <c r="Y253">
        <v>1527.9780000000001</v>
      </c>
      <c r="Z253">
        <v>0</v>
      </c>
      <c r="AA253">
        <v>18.963999999999999</v>
      </c>
      <c r="AB253">
        <v>0</v>
      </c>
      <c r="AC253">
        <v>0</v>
      </c>
      <c r="AD253">
        <v>0</v>
      </c>
      <c r="AE253">
        <v>73.566000000000003</v>
      </c>
      <c r="AF253">
        <v>0</v>
      </c>
      <c r="AG253">
        <v>0</v>
      </c>
      <c r="AH253">
        <v>0</v>
      </c>
      <c r="AI253">
        <v>1.6910000000000001</v>
      </c>
    </row>
    <row r="254" spans="1:35" hidden="1" x14ac:dyDescent="0.15">
      <c r="A254" s="1">
        <v>66</v>
      </c>
      <c r="B254" t="s">
        <v>35</v>
      </c>
      <c r="C254" t="s">
        <v>279</v>
      </c>
      <c r="D254" t="str">
        <f>IFERROR(VLOOKUP(C254,Sheet2!A:D,2,FALSE),"")</f>
        <v>交易</v>
      </c>
      <c r="E254" t="str">
        <f>IFERROR(VLOOKUP(C254,Sheet2!A:D,4,FALSE),"")</f>
        <v>近9个月交易月月交易额标准差</v>
      </c>
      <c r="F254" t="s">
        <v>369</v>
      </c>
      <c r="G254" t="s">
        <v>370</v>
      </c>
      <c r="H254">
        <v>1</v>
      </c>
      <c r="I254">
        <v>75935</v>
      </c>
      <c r="J254">
        <v>0.2079541713307434</v>
      </c>
      <c r="K254">
        <v>15791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9.2739999999999991</v>
      </c>
      <c r="X254">
        <v>49.704999999999998</v>
      </c>
      <c r="Y254">
        <v>2189.14</v>
      </c>
      <c r="Z254">
        <v>0</v>
      </c>
      <c r="AA254">
        <v>18.963999999999999</v>
      </c>
      <c r="AB254">
        <v>0</v>
      </c>
      <c r="AC254">
        <v>0</v>
      </c>
      <c r="AD254">
        <v>0</v>
      </c>
      <c r="AE254">
        <v>73.566000000000003</v>
      </c>
      <c r="AF254">
        <v>0</v>
      </c>
      <c r="AG254">
        <v>0</v>
      </c>
      <c r="AH254">
        <v>0</v>
      </c>
      <c r="AI254">
        <v>1.6910000000000001</v>
      </c>
    </row>
    <row r="255" spans="1:35" hidden="1" x14ac:dyDescent="0.15">
      <c r="A255" s="1">
        <v>67</v>
      </c>
      <c r="B255" t="s">
        <v>35</v>
      </c>
      <c r="C255" t="s">
        <v>280</v>
      </c>
      <c r="D255" t="str">
        <f>IFERROR(VLOOKUP(C255,Sheet2!A:D,2,FALSE),"")</f>
        <v>交易</v>
      </c>
      <c r="E255" t="str">
        <f>IFERROR(VLOOKUP(C255,Sheet2!A:D,4,FALSE),"")</f>
        <v>近12个月交易月月交易额标准差</v>
      </c>
      <c r="F255" t="s">
        <v>369</v>
      </c>
      <c r="G255" t="s">
        <v>370</v>
      </c>
      <c r="H255">
        <v>1</v>
      </c>
      <c r="I255">
        <v>75935</v>
      </c>
      <c r="J255">
        <v>0.26850595904391922</v>
      </c>
      <c r="K255">
        <v>20389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6.5211999999999177</v>
      </c>
      <c r="W255">
        <v>29.022400000000012</v>
      </c>
      <c r="X255">
        <v>61.709000000000032</v>
      </c>
      <c r="Y255">
        <v>2752.9740000000002</v>
      </c>
      <c r="Z255">
        <v>7.7160000000000002</v>
      </c>
      <c r="AA255">
        <v>63.472000000000001</v>
      </c>
      <c r="AB255">
        <v>0</v>
      </c>
      <c r="AC255">
        <v>0</v>
      </c>
      <c r="AD255">
        <v>0</v>
      </c>
      <c r="AE255">
        <v>99.634</v>
      </c>
      <c r="AF255">
        <v>0</v>
      </c>
      <c r="AG255">
        <v>0</v>
      </c>
      <c r="AH255">
        <v>56.338999999999999</v>
      </c>
      <c r="AI255">
        <v>3.2719999999999998</v>
      </c>
    </row>
    <row r="256" spans="1:35" hidden="1" x14ac:dyDescent="0.15">
      <c r="A256" s="1">
        <v>68</v>
      </c>
      <c r="B256" t="s">
        <v>35</v>
      </c>
      <c r="C256" t="s">
        <v>281</v>
      </c>
      <c r="D256" t="str">
        <f>IFERROR(VLOOKUP(C256,Sheet2!A:D,2,FALSE),"")</f>
        <v>交易</v>
      </c>
      <c r="E256" t="str">
        <f>IFERROR(VLOOKUP(C256,Sheet2!A:D,4,FALSE),"")</f>
        <v>近24个月交易月月交易额标准差</v>
      </c>
      <c r="F256" t="s">
        <v>369</v>
      </c>
      <c r="G256" t="s">
        <v>370</v>
      </c>
      <c r="H256">
        <v>1</v>
      </c>
      <c r="I256">
        <v>75935</v>
      </c>
      <c r="J256">
        <v>1.3169157832356621E-5</v>
      </c>
      <c r="K256">
        <v>1</v>
      </c>
      <c r="O256" t="s">
        <v>381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</row>
    <row r="257" spans="1:35" hidden="1" x14ac:dyDescent="0.15">
      <c r="A257" s="1">
        <v>69</v>
      </c>
      <c r="B257" t="s">
        <v>35</v>
      </c>
      <c r="C257" t="s">
        <v>282</v>
      </c>
      <c r="D257" t="str">
        <f>IFERROR(VLOOKUP(C257,Sheet2!A:D,2,FALSE),"")</f>
        <v>交易</v>
      </c>
      <c r="E257" t="str">
        <f>IFERROR(VLOOKUP(C257,Sheet2!A:D,4,FALSE),"")</f>
        <v>历史月交易月月交易额标准差</v>
      </c>
      <c r="F257" t="s">
        <v>369</v>
      </c>
      <c r="G257" t="s">
        <v>370</v>
      </c>
      <c r="H257">
        <v>1</v>
      </c>
      <c r="I257">
        <v>75935</v>
      </c>
      <c r="J257">
        <v>0.28328175413182333</v>
      </c>
      <c r="K257">
        <v>21511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3.7107999999999959</v>
      </c>
      <c r="W257">
        <v>34.598400000000012</v>
      </c>
      <c r="X257">
        <v>70.695400000000163</v>
      </c>
      <c r="Y257">
        <v>2189.14</v>
      </c>
      <c r="Z257">
        <v>0</v>
      </c>
      <c r="AA257">
        <v>67.194000000000003</v>
      </c>
      <c r="AB257">
        <v>0</v>
      </c>
      <c r="AC257">
        <v>0</v>
      </c>
      <c r="AD257">
        <v>0</v>
      </c>
      <c r="AE257">
        <v>71.789000000000001</v>
      </c>
      <c r="AF257">
        <v>0</v>
      </c>
      <c r="AG257">
        <v>0</v>
      </c>
      <c r="AH257">
        <v>0</v>
      </c>
      <c r="AI257">
        <v>11.500999999999999</v>
      </c>
    </row>
    <row r="258" spans="1:35" hidden="1" x14ac:dyDescent="0.15">
      <c r="A258" s="1">
        <v>70</v>
      </c>
      <c r="B258" t="s">
        <v>35</v>
      </c>
      <c r="C258" t="s">
        <v>283</v>
      </c>
      <c r="D258" t="str">
        <f>IFERROR(VLOOKUP(C258,Sheet2!A:D,2,FALSE),"")</f>
        <v>交易</v>
      </c>
      <c r="E258" t="str">
        <f>IFERROR(VLOOKUP(C258,Sheet2!A:D,4,FALSE),"")</f>
        <v>订单收货地址历史库（收货人）</v>
      </c>
      <c r="F258" t="s">
        <v>369</v>
      </c>
      <c r="G258" t="s">
        <v>370</v>
      </c>
      <c r="H258">
        <v>0</v>
      </c>
      <c r="I258">
        <v>0</v>
      </c>
      <c r="J258">
        <v>0</v>
      </c>
      <c r="K258">
        <v>0</v>
      </c>
    </row>
    <row r="259" spans="1:35" hidden="1" x14ac:dyDescent="0.15">
      <c r="A259" s="1">
        <v>71</v>
      </c>
      <c r="B259" t="s">
        <v>35</v>
      </c>
      <c r="C259" t="s">
        <v>284</v>
      </c>
      <c r="D259" t="str">
        <f>IFERROR(VLOOKUP(C259,Sheet2!A:D,2,FALSE),"")</f>
        <v>交易</v>
      </c>
      <c r="E259" t="str">
        <f>IFERROR(VLOOKUP(C259,Sheet2!A:D,4,FALSE),"")</f>
        <v>订单商品类目历史库（收货人）</v>
      </c>
      <c r="F259" t="s">
        <v>369</v>
      </c>
      <c r="G259" t="s">
        <v>370</v>
      </c>
      <c r="H259">
        <v>0</v>
      </c>
      <c r="I259">
        <v>0</v>
      </c>
      <c r="J259">
        <v>0</v>
      </c>
      <c r="K259">
        <v>0</v>
      </c>
    </row>
    <row r="260" spans="1:35" hidden="1" x14ac:dyDescent="0.15">
      <c r="A260" s="1">
        <v>72</v>
      </c>
      <c r="B260" t="s">
        <v>35</v>
      </c>
      <c r="C260" t="s">
        <v>285</v>
      </c>
      <c r="D260" t="str">
        <f>IFERROR(VLOOKUP(C260,Sheet2!A:D,2,FALSE),"")</f>
        <v>交易</v>
      </c>
      <c r="E260" t="str">
        <f>IFERROR(VLOOKUP(C260,Sheet2!A:D,4,FALSE),"")</f>
        <v>订单商品名称历史库（收货人）</v>
      </c>
      <c r="F260" t="s">
        <v>369</v>
      </c>
      <c r="G260" t="s">
        <v>370</v>
      </c>
      <c r="H260">
        <v>0</v>
      </c>
      <c r="I260">
        <v>0</v>
      </c>
      <c r="J260">
        <v>0</v>
      </c>
      <c r="K260">
        <v>0</v>
      </c>
    </row>
    <row r="261" spans="1:35" hidden="1" x14ac:dyDescent="0.15">
      <c r="A261" s="1">
        <v>73</v>
      </c>
      <c r="B261" t="s">
        <v>35</v>
      </c>
      <c r="C261" t="s">
        <v>286</v>
      </c>
      <c r="D261" t="str">
        <f>IFERROR(VLOOKUP(C261,Sheet2!A:D,2,FALSE),"")</f>
        <v>交易</v>
      </c>
      <c r="E261" t="str">
        <f>IFERROR(VLOOKUP(C261,Sheet2!A:D,4,FALSE),"")</f>
        <v>商品类目Top3历史商品类目（收货人）</v>
      </c>
      <c r="F261" t="s">
        <v>369</v>
      </c>
      <c r="G261" t="s">
        <v>370</v>
      </c>
      <c r="H261">
        <v>0</v>
      </c>
      <c r="I261">
        <v>0</v>
      </c>
      <c r="J261">
        <v>0</v>
      </c>
      <c r="K261">
        <v>0</v>
      </c>
    </row>
    <row r="262" spans="1:35" hidden="1" x14ac:dyDescent="0.15">
      <c r="A262" s="1">
        <v>74</v>
      </c>
      <c r="B262" t="s">
        <v>35</v>
      </c>
      <c r="C262" t="s">
        <v>287</v>
      </c>
      <c r="D262" t="str">
        <f>IFERROR(VLOOKUP(C262,Sheet2!A:D,2,FALSE),"")</f>
        <v>交易</v>
      </c>
      <c r="E262" t="str">
        <f>IFERROR(VLOOKUP(C262,Sheet2!A:D,4,FALSE),"")</f>
        <v>近3月交易金额增长率</v>
      </c>
      <c r="F262" t="s">
        <v>369</v>
      </c>
      <c r="G262" t="s">
        <v>370</v>
      </c>
      <c r="H262">
        <v>1</v>
      </c>
      <c r="I262">
        <v>75935</v>
      </c>
      <c r="J262">
        <v>1.5974188450648581E-2</v>
      </c>
      <c r="K262">
        <v>1213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0.59</v>
      </c>
      <c r="Y262">
        <v>18147.03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0.24</v>
      </c>
      <c r="AF262">
        <v>0</v>
      </c>
      <c r="AG262">
        <v>0</v>
      </c>
      <c r="AH262">
        <v>0</v>
      </c>
      <c r="AI262">
        <v>1.57</v>
      </c>
    </row>
    <row r="263" spans="1:35" hidden="1" x14ac:dyDescent="0.15">
      <c r="A263" s="1">
        <v>75</v>
      </c>
      <c r="B263" t="s">
        <v>35</v>
      </c>
      <c r="C263" t="s">
        <v>288</v>
      </c>
      <c r="D263" t="str">
        <f>IFERROR(VLOOKUP(C263,Sheet2!A:D,2,FALSE),"")</f>
        <v>交易</v>
      </c>
      <c r="E263" t="str">
        <f>IFERROR(VLOOKUP(C263,Sheet2!A:D,4,FALSE),"")</f>
        <v>近3月订单配件类别</v>
      </c>
      <c r="F263" t="s">
        <v>369</v>
      </c>
      <c r="G263" t="s">
        <v>370</v>
      </c>
      <c r="H263">
        <v>0</v>
      </c>
      <c r="I263">
        <v>0</v>
      </c>
      <c r="J263">
        <v>0</v>
      </c>
      <c r="K263">
        <v>0</v>
      </c>
    </row>
    <row r="264" spans="1:35" hidden="1" x14ac:dyDescent="0.15">
      <c r="A264" s="1">
        <v>76</v>
      </c>
      <c r="B264" t="s">
        <v>35</v>
      </c>
      <c r="C264" t="s">
        <v>289</v>
      </c>
      <c r="D264" t="str">
        <f>IFERROR(VLOOKUP(C264,Sheet2!A:D,2,FALSE),"")</f>
        <v>交易</v>
      </c>
      <c r="E264" t="str">
        <f>IFERROR(VLOOKUP(C264,Sheet2!A:D,4,FALSE),"")</f>
        <v>近6月订单配件类别</v>
      </c>
      <c r="F264" t="s">
        <v>369</v>
      </c>
      <c r="G264" t="s">
        <v>370</v>
      </c>
      <c r="H264">
        <v>0</v>
      </c>
      <c r="I264">
        <v>0</v>
      </c>
      <c r="J264">
        <v>0</v>
      </c>
      <c r="K264">
        <v>0</v>
      </c>
    </row>
    <row r="265" spans="1:35" hidden="1" x14ac:dyDescent="0.15">
      <c r="A265" s="1">
        <v>77</v>
      </c>
      <c r="B265" t="s">
        <v>35</v>
      </c>
      <c r="C265" t="s">
        <v>290</v>
      </c>
      <c r="D265" t="str">
        <f>IFERROR(VLOOKUP(C265,Sheet2!A:D,2,FALSE),"")</f>
        <v>交易</v>
      </c>
      <c r="E265" t="str">
        <f>IFERROR(VLOOKUP(C265,Sheet2!A:D,4,FALSE),"")</f>
        <v>近3月订单配件厂牌</v>
      </c>
      <c r="F265" t="s">
        <v>369</v>
      </c>
      <c r="G265" t="s">
        <v>370</v>
      </c>
      <c r="H265">
        <v>0</v>
      </c>
      <c r="I265">
        <v>0</v>
      </c>
      <c r="J265">
        <v>0</v>
      </c>
      <c r="K265">
        <v>0</v>
      </c>
    </row>
    <row r="266" spans="1:35" hidden="1" x14ac:dyDescent="0.15">
      <c r="A266" s="1">
        <v>78</v>
      </c>
      <c r="B266" t="s">
        <v>35</v>
      </c>
      <c r="C266" t="s">
        <v>291</v>
      </c>
      <c r="D266" t="str">
        <f>IFERROR(VLOOKUP(C266,Sheet2!A:D,2,FALSE),"")</f>
        <v>交易</v>
      </c>
      <c r="E266" t="str">
        <f>IFERROR(VLOOKUP(C266,Sheet2!A:D,4,FALSE),"")</f>
        <v>近6月订单配件厂牌</v>
      </c>
      <c r="F266" t="s">
        <v>369</v>
      </c>
      <c r="G266" t="s">
        <v>370</v>
      </c>
      <c r="H266">
        <v>0</v>
      </c>
      <c r="I266">
        <v>0</v>
      </c>
      <c r="J266">
        <v>0</v>
      </c>
      <c r="K266">
        <v>0</v>
      </c>
    </row>
    <row r="267" spans="1:35" hidden="1" x14ac:dyDescent="0.15">
      <c r="A267" s="1">
        <v>79</v>
      </c>
      <c r="B267" t="s">
        <v>35</v>
      </c>
      <c r="C267" t="s">
        <v>292</v>
      </c>
      <c r="D267" t="str">
        <f>IFERROR(VLOOKUP(C267,Sheet2!A:D,2,FALSE),"")</f>
        <v>交易</v>
      </c>
      <c r="E267" t="str">
        <f>IFERROR(VLOOKUP(C267,Sheet2!A:D,4,FALSE),"")</f>
        <v>近3月订单金额</v>
      </c>
      <c r="F267" t="s">
        <v>369</v>
      </c>
      <c r="G267" t="s">
        <v>370</v>
      </c>
      <c r="H267">
        <v>1</v>
      </c>
      <c r="I267">
        <v>75935</v>
      </c>
      <c r="J267">
        <v>0.20898136564166719</v>
      </c>
      <c r="K267">
        <v>15869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200.982</v>
      </c>
      <c r="X267">
        <v>944.01800000000014</v>
      </c>
      <c r="Y267">
        <v>1600868.5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669.7</v>
      </c>
      <c r="AF267">
        <v>0</v>
      </c>
      <c r="AG267">
        <v>0</v>
      </c>
      <c r="AH267">
        <v>3462.6</v>
      </c>
      <c r="AI267">
        <v>9.99</v>
      </c>
    </row>
    <row r="268" spans="1:35" hidden="1" x14ac:dyDescent="0.15">
      <c r="A268" s="1">
        <v>80</v>
      </c>
      <c r="B268" t="s">
        <v>35</v>
      </c>
      <c r="C268" t="s">
        <v>293</v>
      </c>
      <c r="D268" t="str">
        <f>IFERROR(VLOOKUP(C268,Sheet2!A:D,2,FALSE),"")</f>
        <v>交易</v>
      </c>
      <c r="E268" t="str">
        <f>IFERROR(VLOOKUP(C268,Sheet2!A:D,4,FALSE),"")</f>
        <v>近6月订单金额</v>
      </c>
      <c r="F268" t="s">
        <v>369</v>
      </c>
      <c r="G268" t="s">
        <v>370</v>
      </c>
      <c r="H268">
        <v>1</v>
      </c>
      <c r="I268">
        <v>75935</v>
      </c>
      <c r="J268">
        <v>0.25155725291367609</v>
      </c>
      <c r="K268">
        <v>19102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421.92600000000022</v>
      </c>
      <c r="X268">
        <v>1092.518</v>
      </c>
      <c r="Y268">
        <v>1609670.4</v>
      </c>
      <c r="Z268">
        <v>64.95</v>
      </c>
      <c r="AA268">
        <v>398.39</v>
      </c>
      <c r="AB268">
        <v>0</v>
      </c>
      <c r="AC268">
        <v>0</v>
      </c>
      <c r="AD268">
        <v>0</v>
      </c>
      <c r="AE268">
        <v>744.52</v>
      </c>
      <c r="AF268">
        <v>0</v>
      </c>
      <c r="AG268">
        <v>0</v>
      </c>
      <c r="AH268">
        <v>3462.6</v>
      </c>
      <c r="AI268">
        <v>12.85</v>
      </c>
    </row>
    <row r="269" spans="1:35" hidden="1" x14ac:dyDescent="0.15">
      <c r="A269" s="1">
        <v>81</v>
      </c>
      <c r="B269" t="s">
        <v>35</v>
      </c>
      <c r="C269" t="s">
        <v>294</v>
      </c>
      <c r="D269" t="str">
        <f>IFERROR(VLOOKUP(C269,Sheet2!A:D,2,FALSE),"")</f>
        <v>交易</v>
      </c>
      <c r="E269" t="str">
        <f>IFERROR(VLOOKUP(C269,Sheet2!A:D,4,FALSE),"")</f>
        <v>近3月订单供应商</v>
      </c>
      <c r="F269" t="s">
        <v>369</v>
      </c>
      <c r="G269" t="s">
        <v>370</v>
      </c>
      <c r="H269">
        <v>0</v>
      </c>
      <c r="I269">
        <v>0</v>
      </c>
      <c r="J269">
        <v>0</v>
      </c>
      <c r="K269">
        <v>0</v>
      </c>
    </row>
    <row r="270" spans="1:35" hidden="1" x14ac:dyDescent="0.15">
      <c r="A270" s="1">
        <v>82</v>
      </c>
      <c r="B270" t="s">
        <v>35</v>
      </c>
      <c r="C270" t="s">
        <v>295</v>
      </c>
      <c r="D270" t="str">
        <f>IFERROR(VLOOKUP(C270,Sheet2!A:D,2,FALSE),"")</f>
        <v>交易</v>
      </c>
      <c r="E270" t="str">
        <f>IFERROR(VLOOKUP(C270,Sheet2!A:D,4,FALSE),"")</f>
        <v>近6月订单供应商</v>
      </c>
      <c r="F270" t="s">
        <v>369</v>
      </c>
      <c r="G270" t="s">
        <v>370</v>
      </c>
      <c r="H270">
        <v>0</v>
      </c>
      <c r="I270">
        <v>0</v>
      </c>
      <c r="J270">
        <v>0</v>
      </c>
      <c r="K270">
        <v>0</v>
      </c>
    </row>
    <row r="271" spans="1:35" hidden="1" x14ac:dyDescent="0.15">
      <c r="A271" s="1">
        <v>83</v>
      </c>
      <c r="B271" t="s">
        <v>35</v>
      </c>
      <c r="C271" t="s">
        <v>296</v>
      </c>
      <c r="D271" t="str">
        <f>IFERROR(VLOOKUP(C271,Sheet2!A:D,2,FALSE),"")</f>
        <v>交易</v>
      </c>
      <c r="E271" t="str">
        <f>IFERROR(VLOOKUP(C271,Sheet2!A:D,4,FALSE),"")</f>
        <v>近3月订单收货人</v>
      </c>
      <c r="F271" t="s">
        <v>369</v>
      </c>
      <c r="G271" t="s">
        <v>370</v>
      </c>
      <c r="H271">
        <v>0</v>
      </c>
      <c r="I271">
        <v>0</v>
      </c>
      <c r="J271">
        <v>0</v>
      </c>
      <c r="K271">
        <v>0</v>
      </c>
    </row>
    <row r="272" spans="1:35" hidden="1" x14ac:dyDescent="0.15">
      <c r="A272" s="1">
        <v>84</v>
      </c>
      <c r="B272" t="s">
        <v>35</v>
      </c>
      <c r="C272" t="s">
        <v>297</v>
      </c>
      <c r="D272" t="str">
        <f>IFERROR(VLOOKUP(C272,Sheet2!A:D,2,FALSE),"")</f>
        <v>交易</v>
      </c>
      <c r="E272" t="str">
        <f>IFERROR(VLOOKUP(C272,Sheet2!A:D,4,FALSE),"")</f>
        <v>近6月订单收货人</v>
      </c>
      <c r="F272" t="s">
        <v>369</v>
      </c>
      <c r="G272" t="s">
        <v>370</v>
      </c>
      <c r="H272">
        <v>0</v>
      </c>
      <c r="I272">
        <v>0</v>
      </c>
      <c r="J272">
        <v>0</v>
      </c>
      <c r="K272">
        <v>0</v>
      </c>
    </row>
    <row r="273" spans="1:35" hidden="1" x14ac:dyDescent="0.15">
      <c r="A273" s="1">
        <v>85</v>
      </c>
      <c r="B273" t="s">
        <v>35</v>
      </c>
      <c r="C273" t="s">
        <v>298</v>
      </c>
      <c r="D273" t="str">
        <f>IFERROR(VLOOKUP(C273,Sheet2!A:D,2,FALSE),"")</f>
        <v>交易</v>
      </c>
      <c r="E273" t="str">
        <f>IFERROR(VLOOKUP(C273,Sheet2!A:D,4,FALSE),"")</f>
        <v>近3月订单收货地址</v>
      </c>
      <c r="F273" t="s">
        <v>369</v>
      </c>
      <c r="G273" t="s">
        <v>370</v>
      </c>
      <c r="H273">
        <v>0</v>
      </c>
      <c r="I273">
        <v>0</v>
      </c>
      <c r="J273">
        <v>0</v>
      </c>
      <c r="K273">
        <v>0</v>
      </c>
    </row>
    <row r="274" spans="1:35" hidden="1" x14ac:dyDescent="0.15">
      <c r="A274" s="1">
        <v>86</v>
      </c>
      <c r="B274" t="s">
        <v>35</v>
      </c>
      <c r="C274" t="s">
        <v>299</v>
      </c>
      <c r="D274" t="str">
        <f>IFERROR(VLOOKUP(C274,Sheet2!A:D,2,FALSE),"")</f>
        <v>交易</v>
      </c>
      <c r="E274" t="str">
        <f>IFERROR(VLOOKUP(C274,Sheet2!A:D,4,FALSE),"")</f>
        <v>近3月订单收货地址</v>
      </c>
      <c r="F274" t="s">
        <v>369</v>
      </c>
      <c r="G274" t="s">
        <v>370</v>
      </c>
      <c r="H274">
        <v>0</v>
      </c>
      <c r="I274">
        <v>0</v>
      </c>
      <c r="J274">
        <v>0</v>
      </c>
      <c r="K274">
        <v>0</v>
      </c>
    </row>
    <row r="275" spans="1:35" hidden="1" x14ac:dyDescent="0.15">
      <c r="A275" s="1">
        <v>87</v>
      </c>
      <c r="B275" t="s">
        <v>35</v>
      </c>
      <c r="C275" t="s">
        <v>300</v>
      </c>
      <c r="D275" t="str">
        <f>IFERROR(VLOOKUP(C275,Sheet2!A:D,2,FALSE),"")</f>
        <v>交易</v>
      </c>
      <c r="E275" t="str">
        <f>IFERROR(VLOOKUP(C275,Sheet2!A:D,4,FALSE),"")</f>
        <v>近3月订单收货联系方式</v>
      </c>
      <c r="F275" t="s">
        <v>369</v>
      </c>
      <c r="G275" t="s">
        <v>370</v>
      </c>
      <c r="H275">
        <v>0</v>
      </c>
      <c r="I275">
        <v>0</v>
      </c>
      <c r="J275">
        <v>0</v>
      </c>
      <c r="K275">
        <v>0</v>
      </c>
    </row>
    <row r="276" spans="1:35" hidden="1" x14ac:dyDescent="0.15">
      <c r="A276" s="1">
        <v>88</v>
      </c>
      <c r="B276" t="s">
        <v>35</v>
      </c>
      <c r="C276" t="s">
        <v>301</v>
      </c>
      <c r="D276" t="str">
        <f>IFERROR(VLOOKUP(C276,Sheet2!A:D,2,FALSE),"")</f>
        <v>交易</v>
      </c>
      <c r="E276" t="str">
        <f>IFERROR(VLOOKUP(C276,Sheet2!A:D,4,FALSE),"")</f>
        <v>近6月订单收货联系方式</v>
      </c>
      <c r="F276" t="s">
        <v>369</v>
      </c>
      <c r="G276" t="s">
        <v>370</v>
      </c>
      <c r="H276">
        <v>0</v>
      </c>
      <c r="I276">
        <v>0</v>
      </c>
      <c r="J276">
        <v>0</v>
      </c>
      <c r="K276">
        <v>0</v>
      </c>
    </row>
    <row r="277" spans="1:35" hidden="1" x14ac:dyDescent="0.15">
      <c r="A277" s="1">
        <v>89</v>
      </c>
      <c r="B277" t="s">
        <v>35</v>
      </c>
      <c r="C277" t="s">
        <v>302</v>
      </c>
      <c r="D277" t="str">
        <f>IFERROR(VLOOKUP(C277,Sheet2!A:D,2,FALSE),"")</f>
        <v>交易</v>
      </c>
      <c r="E277" t="str">
        <f>IFERROR(VLOOKUP(C277,Sheet2!A:D,4,FALSE),"")</f>
        <v>近1月top1供应商金额集中度</v>
      </c>
      <c r="F277" t="s">
        <v>369</v>
      </c>
      <c r="G277" t="s">
        <v>370</v>
      </c>
      <c r="H277">
        <v>1</v>
      </c>
      <c r="I277">
        <v>75935</v>
      </c>
      <c r="J277">
        <v>1.3169157832356621E-5</v>
      </c>
      <c r="K277">
        <v>1</v>
      </c>
      <c r="O277" t="s">
        <v>381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</row>
    <row r="278" spans="1:35" hidden="1" x14ac:dyDescent="0.15">
      <c r="A278" s="1">
        <v>90</v>
      </c>
      <c r="B278" t="s">
        <v>35</v>
      </c>
      <c r="C278" t="s">
        <v>303</v>
      </c>
      <c r="D278" t="str">
        <f>IFERROR(VLOOKUP(C278,Sheet2!A:D,2,FALSE),"")</f>
        <v>交易</v>
      </c>
      <c r="E278" t="str">
        <f>IFERROR(VLOOKUP(C278,Sheet2!A:D,4,FALSE),"")</f>
        <v>近3月top1供应商金额集中度</v>
      </c>
      <c r="F278" t="s">
        <v>369</v>
      </c>
      <c r="G278" t="s">
        <v>370</v>
      </c>
      <c r="H278">
        <v>1</v>
      </c>
      <c r="I278">
        <v>75935</v>
      </c>
      <c r="J278">
        <v>1.3169157832356621E-5</v>
      </c>
      <c r="K278">
        <v>1</v>
      </c>
      <c r="O278" t="s">
        <v>381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</row>
    <row r="279" spans="1:35" hidden="1" x14ac:dyDescent="0.15">
      <c r="A279" s="1">
        <v>91</v>
      </c>
      <c r="B279" t="s">
        <v>35</v>
      </c>
      <c r="C279" t="s">
        <v>304</v>
      </c>
      <c r="D279" t="str">
        <f>IFERROR(VLOOKUP(C279,Sheet2!A:D,2,FALSE),"")</f>
        <v>交易</v>
      </c>
      <c r="E279" t="str">
        <f>IFERROR(VLOOKUP(C279,Sheet2!A:D,4,FALSE),"")</f>
        <v>近6月top1供应商金额集中度</v>
      </c>
      <c r="F279" t="s">
        <v>369</v>
      </c>
      <c r="G279" t="s">
        <v>370</v>
      </c>
      <c r="H279">
        <v>1</v>
      </c>
      <c r="I279">
        <v>75935</v>
      </c>
      <c r="J279">
        <v>1.3169157832356621E-5</v>
      </c>
      <c r="K279">
        <v>1</v>
      </c>
      <c r="O279" t="s">
        <v>381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</row>
    <row r="280" spans="1:35" hidden="1" x14ac:dyDescent="0.15">
      <c r="A280" s="1">
        <v>92</v>
      </c>
      <c r="B280" t="s">
        <v>35</v>
      </c>
      <c r="C280" t="s">
        <v>305</v>
      </c>
      <c r="D280" t="str">
        <f>IFERROR(VLOOKUP(C280,Sheet2!A:D,2,FALSE),"")</f>
        <v>交易</v>
      </c>
      <c r="E280" t="str">
        <f>IFERROR(VLOOKUP(C280,Sheet2!A:D,4,FALSE),"")</f>
        <v>近1月top3供应商金额集中度</v>
      </c>
      <c r="F280" t="s">
        <v>369</v>
      </c>
      <c r="G280" t="s">
        <v>370</v>
      </c>
      <c r="H280">
        <v>1</v>
      </c>
      <c r="I280">
        <v>75935</v>
      </c>
      <c r="J280">
        <v>1.3169157832356621E-5</v>
      </c>
      <c r="K280">
        <v>1</v>
      </c>
      <c r="O280" t="s">
        <v>381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</row>
    <row r="281" spans="1:35" hidden="1" x14ac:dyDescent="0.15">
      <c r="A281" s="1">
        <v>93</v>
      </c>
      <c r="B281" t="s">
        <v>35</v>
      </c>
      <c r="C281" t="s">
        <v>306</v>
      </c>
      <c r="D281" t="str">
        <f>IFERROR(VLOOKUP(C281,Sheet2!A:D,2,FALSE),"")</f>
        <v>交易</v>
      </c>
      <c r="E281" t="str">
        <f>IFERROR(VLOOKUP(C281,Sheet2!A:D,4,FALSE),"")</f>
        <v>近3月top3供应商金额集中度</v>
      </c>
      <c r="F281" t="s">
        <v>369</v>
      </c>
      <c r="G281" t="s">
        <v>370</v>
      </c>
      <c r="H281">
        <v>1</v>
      </c>
      <c r="I281">
        <v>75935</v>
      </c>
      <c r="J281">
        <v>1.3169157832356621E-5</v>
      </c>
      <c r="K281">
        <v>1</v>
      </c>
      <c r="O281" t="s">
        <v>381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</row>
    <row r="282" spans="1:35" hidden="1" x14ac:dyDescent="0.15">
      <c r="A282" s="1">
        <v>94</v>
      </c>
      <c r="B282" t="s">
        <v>35</v>
      </c>
      <c r="C282" t="s">
        <v>307</v>
      </c>
      <c r="D282" t="str">
        <f>IFERROR(VLOOKUP(C282,Sheet2!A:D,2,FALSE),"")</f>
        <v>交易</v>
      </c>
      <c r="E282" t="str">
        <f>IFERROR(VLOOKUP(C282,Sheet2!A:D,4,FALSE),"")</f>
        <v>近6月top3供应商金额集中度</v>
      </c>
      <c r="F282" t="s">
        <v>369</v>
      </c>
      <c r="G282" t="s">
        <v>370</v>
      </c>
      <c r="H282">
        <v>1</v>
      </c>
      <c r="I282">
        <v>75935</v>
      </c>
      <c r="J282">
        <v>1.3169157832356621E-5</v>
      </c>
      <c r="K282">
        <v>1</v>
      </c>
      <c r="O282" t="s">
        <v>381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</row>
    <row r="283" spans="1:35" hidden="1" x14ac:dyDescent="0.15">
      <c r="A283" s="1">
        <v>95</v>
      </c>
      <c r="B283" t="s">
        <v>35</v>
      </c>
      <c r="C283" t="s">
        <v>308</v>
      </c>
      <c r="D283" t="str">
        <f>IFERROR(VLOOKUP(C283,Sheet2!A:D,2,FALSE),"")</f>
        <v>交易</v>
      </c>
      <c r="E283" t="str">
        <f>IFERROR(VLOOKUP(C283,Sheet2!A:D,4,FALSE),"")</f>
        <v>近1月top1供应商订单数集中度</v>
      </c>
      <c r="F283" t="s">
        <v>369</v>
      </c>
      <c r="G283" t="s">
        <v>370</v>
      </c>
      <c r="H283">
        <v>1</v>
      </c>
      <c r="I283">
        <v>75935</v>
      </c>
      <c r="J283">
        <v>1.3169157832356621E-5</v>
      </c>
      <c r="K283">
        <v>1</v>
      </c>
      <c r="O283" t="s">
        <v>381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</row>
    <row r="284" spans="1:35" hidden="1" x14ac:dyDescent="0.15">
      <c r="A284" s="1">
        <v>96</v>
      </c>
      <c r="B284" t="s">
        <v>35</v>
      </c>
      <c r="C284" t="s">
        <v>309</v>
      </c>
      <c r="D284" t="str">
        <f>IFERROR(VLOOKUP(C284,Sheet2!A:D,2,FALSE),"")</f>
        <v>交易</v>
      </c>
      <c r="E284" t="str">
        <f>IFERROR(VLOOKUP(C284,Sheet2!A:D,4,FALSE),"")</f>
        <v>近3月top1供应商订单数集中度</v>
      </c>
      <c r="F284" t="s">
        <v>369</v>
      </c>
      <c r="G284" t="s">
        <v>370</v>
      </c>
      <c r="H284">
        <v>1</v>
      </c>
      <c r="I284">
        <v>75935</v>
      </c>
      <c r="J284">
        <v>1.3169157832356621E-5</v>
      </c>
      <c r="K284">
        <v>1</v>
      </c>
      <c r="O284" t="s">
        <v>381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</row>
    <row r="285" spans="1:35" hidden="1" x14ac:dyDescent="0.15">
      <c r="A285" s="1">
        <v>97</v>
      </c>
      <c r="B285" t="s">
        <v>35</v>
      </c>
      <c r="C285" t="s">
        <v>310</v>
      </c>
      <c r="D285" t="str">
        <f>IFERROR(VLOOKUP(C285,Sheet2!A:D,2,FALSE),"")</f>
        <v>交易</v>
      </c>
      <c r="E285" t="str">
        <f>IFERROR(VLOOKUP(C285,Sheet2!A:D,4,FALSE),"")</f>
        <v>近6月top1供应商订单数集中度</v>
      </c>
      <c r="F285" t="s">
        <v>369</v>
      </c>
      <c r="G285" t="s">
        <v>370</v>
      </c>
      <c r="H285">
        <v>1</v>
      </c>
      <c r="I285">
        <v>75935</v>
      </c>
      <c r="J285">
        <v>1.3169157832356621E-5</v>
      </c>
      <c r="K285">
        <v>1</v>
      </c>
      <c r="O285" t="s">
        <v>381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</row>
    <row r="286" spans="1:35" hidden="1" x14ac:dyDescent="0.15">
      <c r="A286" s="1">
        <v>98</v>
      </c>
      <c r="B286" t="s">
        <v>35</v>
      </c>
      <c r="C286" t="s">
        <v>311</v>
      </c>
      <c r="D286" t="str">
        <f>IFERROR(VLOOKUP(C286,Sheet2!A:D,2,FALSE),"")</f>
        <v>交易</v>
      </c>
      <c r="E286" t="str">
        <f>IFERROR(VLOOKUP(C286,Sheet2!A:D,4,FALSE),"")</f>
        <v>近1月top3供应商订单数集中度</v>
      </c>
      <c r="F286" t="s">
        <v>369</v>
      </c>
      <c r="G286" t="s">
        <v>370</v>
      </c>
      <c r="H286">
        <v>1</v>
      </c>
      <c r="I286">
        <v>75935</v>
      </c>
      <c r="J286">
        <v>1.3169157832356621E-5</v>
      </c>
      <c r="K286">
        <v>1</v>
      </c>
      <c r="O286" t="s">
        <v>381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</row>
    <row r="287" spans="1:35" hidden="1" x14ac:dyDescent="0.15">
      <c r="A287" s="1">
        <v>99</v>
      </c>
      <c r="B287" t="s">
        <v>35</v>
      </c>
      <c r="C287" t="s">
        <v>312</v>
      </c>
      <c r="D287" t="str">
        <f>IFERROR(VLOOKUP(C287,Sheet2!A:D,2,FALSE),"")</f>
        <v>交易</v>
      </c>
      <c r="E287" t="str">
        <f>IFERROR(VLOOKUP(C287,Sheet2!A:D,4,FALSE),"")</f>
        <v>近3月top3供应商订单数集中度</v>
      </c>
      <c r="F287" t="s">
        <v>369</v>
      </c>
      <c r="G287" t="s">
        <v>370</v>
      </c>
      <c r="H287">
        <v>1</v>
      </c>
      <c r="I287">
        <v>75935</v>
      </c>
      <c r="J287">
        <v>1.3169157832356621E-5</v>
      </c>
      <c r="K287">
        <v>1</v>
      </c>
      <c r="O287" t="s">
        <v>381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</row>
    <row r="288" spans="1:35" hidden="1" x14ac:dyDescent="0.15">
      <c r="A288" s="1">
        <v>100</v>
      </c>
      <c r="B288" t="s">
        <v>35</v>
      </c>
      <c r="C288" t="s">
        <v>313</v>
      </c>
      <c r="D288" t="str">
        <f>IFERROR(VLOOKUP(C288,Sheet2!A:D,2,FALSE),"")</f>
        <v>交易</v>
      </c>
      <c r="E288" t="str">
        <f>IFERROR(VLOOKUP(C288,Sheet2!A:D,4,FALSE),"")</f>
        <v>近6月top3供应商订单数集中度</v>
      </c>
      <c r="F288" t="s">
        <v>369</v>
      </c>
      <c r="G288" t="s">
        <v>370</v>
      </c>
      <c r="H288">
        <v>1</v>
      </c>
      <c r="I288">
        <v>75935</v>
      </c>
      <c r="J288">
        <v>1.3169157832356621E-5</v>
      </c>
      <c r="K288">
        <v>1</v>
      </c>
      <c r="O288" t="s">
        <v>381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</row>
    <row r="289" spans="1:11" hidden="1" x14ac:dyDescent="0.15">
      <c r="A289" s="1">
        <v>101</v>
      </c>
      <c r="B289" t="s">
        <v>35</v>
      </c>
      <c r="C289" t="s">
        <v>314</v>
      </c>
      <c r="D289" t="str">
        <f>IFERROR(VLOOKUP(C289,Sheet2!A:D,2,FALSE),"")</f>
        <v>交易</v>
      </c>
      <c r="E289" t="str">
        <f>IFERROR(VLOOKUP(C289,Sheet2!A:D,4,FALSE),"")</f>
        <v>近1月top1金额下单商品类别</v>
      </c>
      <c r="F289" t="s">
        <v>369</v>
      </c>
      <c r="G289" t="s">
        <v>370</v>
      </c>
      <c r="H289">
        <v>0</v>
      </c>
      <c r="I289">
        <v>0</v>
      </c>
      <c r="J289">
        <v>0</v>
      </c>
      <c r="K289">
        <v>0</v>
      </c>
    </row>
    <row r="290" spans="1:11" hidden="1" x14ac:dyDescent="0.15">
      <c r="A290" s="1">
        <v>102</v>
      </c>
      <c r="B290" t="s">
        <v>35</v>
      </c>
      <c r="C290" t="s">
        <v>315</v>
      </c>
      <c r="D290" t="str">
        <f>IFERROR(VLOOKUP(C290,Sheet2!A:D,2,FALSE),"")</f>
        <v>交易</v>
      </c>
      <c r="E290" t="str">
        <f>IFERROR(VLOOKUP(C290,Sheet2!A:D,4,FALSE),"")</f>
        <v>近3月top1金额下单商品类别</v>
      </c>
      <c r="F290" t="s">
        <v>369</v>
      </c>
      <c r="G290" t="s">
        <v>370</v>
      </c>
      <c r="H290">
        <v>0</v>
      </c>
      <c r="I290">
        <v>0</v>
      </c>
      <c r="J290">
        <v>0</v>
      </c>
      <c r="K290">
        <v>0</v>
      </c>
    </row>
    <row r="291" spans="1:11" hidden="1" x14ac:dyDescent="0.15">
      <c r="A291" s="1">
        <v>103</v>
      </c>
      <c r="B291" t="s">
        <v>35</v>
      </c>
      <c r="C291" t="s">
        <v>316</v>
      </c>
      <c r="D291" t="str">
        <f>IFERROR(VLOOKUP(C291,Sheet2!A:D,2,FALSE),"")</f>
        <v>交易</v>
      </c>
      <c r="E291" t="str">
        <f>IFERROR(VLOOKUP(C291,Sheet2!A:D,4,FALSE),"")</f>
        <v>近6月top1金额下单商品类别</v>
      </c>
      <c r="F291" t="s">
        <v>369</v>
      </c>
      <c r="G291" t="s">
        <v>370</v>
      </c>
      <c r="H291">
        <v>0</v>
      </c>
      <c r="I291">
        <v>0</v>
      </c>
      <c r="J291">
        <v>0</v>
      </c>
      <c r="K291">
        <v>0</v>
      </c>
    </row>
    <row r="292" spans="1:11" hidden="1" x14ac:dyDescent="0.15">
      <c r="A292" s="1">
        <v>104</v>
      </c>
      <c r="B292" t="s">
        <v>35</v>
      </c>
      <c r="C292" t="s">
        <v>317</v>
      </c>
      <c r="D292" t="str">
        <f>IFERROR(VLOOKUP(C292,Sheet2!A:D,2,FALSE),"")</f>
        <v>交易</v>
      </c>
      <c r="E292" t="str">
        <f>IFERROR(VLOOKUP(C292,Sheet2!A:D,4,FALSE),"")</f>
        <v>近1月top3金额下单商品类别</v>
      </c>
      <c r="F292" t="s">
        <v>369</v>
      </c>
      <c r="G292" t="s">
        <v>370</v>
      </c>
      <c r="H292">
        <v>0</v>
      </c>
      <c r="I292">
        <v>0</v>
      </c>
      <c r="J292">
        <v>0</v>
      </c>
      <c r="K292">
        <v>0</v>
      </c>
    </row>
    <row r="293" spans="1:11" hidden="1" x14ac:dyDescent="0.15">
      <c r="A293" s="1">
        <v>105</v>
      </c>
      <c r="B293" t="s">
        <v>35</v>
      </c>
      <c r="C293" t="s">
        <v>318</v>
      </c>
      <c r="D293" t="str">
        <f>IFERROR(VLOOKUP(C293,Sheet2!A:D,2,FALSE),"")</f>
        <v>交易</v>
      </c>
      <c r="E293" t="str">
        <f>IFERROR(VLOOKUP(C293,Sheet2!A:D,4,FALSE),"")</f>
        <v>近3月top3金额下单商品类别</v>
      </c>
      <c r="F293" t="s">
        <v>369</v>
      </c>
      <c r="G293" t="s">
        <v>370</v>
      </c>
      <c r="H293">
        <v>0</v>
      </c>
      <c r="I293">
        <v>0</v>
      </c>
      <c r="J293">
        <v>0</v>
      </c>
      <c r="K293">
        <v>0</v>
      </c>
    </row>
    <row r="294" spans="1:11" hidden="1" x14ac:dyDescent="0.15">
      <c r="A294" s="1">
        <v>106</v>
      </c>
      <c r="B294" t="s">
        <v>35</v>
      </c>
      <c r="C294" t="s">
        <v>319</v>
      </c>
      <c r="D294" t="str">
        <f>IFERROR(VLOOKUP(C294,Sheet2!A:D,2,FALSE),"")</f>
        <v>交易</v>
      </c>
      <c r="E294" t="str">
        <f>IFERROR(VLOOKUP(C294,Sheet2!A:D,4,FALSE),"")</f>
        <v>近6月top3金额下单商品类别</v>
      </c>
      <c r="F294" t="s">
        <v>369</v>
      </c>
      <c r="G294" t="s">
        <v>370</v>
      </c>
      <c r="H294">
        <v>0</v>
      </c>
      <c r="I294">
        <v>0</v>
      </c>
      <c r="J294">
        <v>0</v>
      </c>
      <c r="K294">
        <v>0</v>
      </c>
    </row>
    <row r="295" spans="1:11" hidden="1" x14ac:dyDescent="0.15">
      <c r="A295" s="1">
        <v>107</v>
      </c>
      <c r="B295" t="s">
        <v>35</v>
      </c>
      <c r="C295" t="s">
        <v>320</v>
      </c>
      <c r="D295" t="str">
        <f>IFERROR(VLOOKUP(C295,Sheet2!A:D,2,FALSE),"")</f>
        <v>交易</v>
      </c>
      <c r="E295" t="str">
        <f>IFERROR(VLOOKUP(C295,Sheet2!A:D,4,FALSE),"")</f>
        <v>近1月top1数量下单商品类别</v>
      </c>
      <c r="F295" t="s">
        <v>369</v>
      </c>
      <c r="G295" t="s">
        <v>370</v>
      </c>
      <c r="H295">
        <v>0</v>
      </c>
      <c r="I295">
        <v>0</v>
      </c>
      <c r="J295">
        <v>0</v>
      </c>
      <c r="K295">
        <v>0</v>
      </c>
    </row>
    <row r="296" spans="1:11" hidden="1" x14ac:dyDescent="0.15">
      <c r="A296" s="1">
        <v>108</v>
      </c>
      <c r="B296" t="s">
        <v>35</v>
      </c>
      <c r="C296" t="s">
        <v>321</v>
      </c>
      <c r="D296" t="str">
        <f>IFERROR(VLOOKUP(C296,Sheet2!A:D,2,FALSE),"")</f>
        <v>交易</v>
      </c>
      <c r="E296" t="str">
        <f>IFERROR(VLOOKUP(C296,Sheet2!A:D,4,FALSE),"")</f>
        <v>近3月top1数量下单商品类别</v>
      </c>
      <c r="F296" t="s">
        <v>369</v>
      </c>
      <c r="G296" t="s">
        <v>370</v>
      </c>
      <c r="H296">
        <v>0</v>
      </c>
      <c r="I296">
        <v>0</v>
      </c>
      <c r="J296">
        <v>0</v>
      </c>
      <c r="K296">
        <v>0</v>
      </c>
    </row>
    <row r="297" spans="1:11" hidden="1" x14ac:dyDescent="0.15">
      <c r="A297" s="1">
        <v>109</v>
      </c>
      <c r="B297" t="s">
        <v>35</v>
      </c>
      <c r="C297" t="s">
        <v>322</v>
      </c>
      <c r="D297" t="str">
        <f>IFERROR(VLOOKUP(C297,Sheet2!A:D,2,FALSE),"")</f>
        <v>交易</v>
      </c>
      <c r="E297" t="str">
        <f>IFERROR(VLOOKUP(C297,Sheet2!A:D,4,FALSE),"")</f>
        <v>近6月top1数量下单商品类别</v>
      </c>
      <c r="F297" t="s">
        <v>369</v>
      </c>
      <c r="G297" t="s">
        <v>370</v>
      </c>
      <c r="H297">
        <v>0</v>
      </c>
      <c r="I297">
        <v>0</v>
      </c>
      <c r="J297">
        <v>0</v>
      </c>
      <c r="K297">
        <v>0</v>
      </c>
    </row>
    <row r="298" spans="1:11" hidden="1" x14ac:dyDescent="0.15">
      <c r="A298" s="1">
        <v>110</v>
      </c>
      <c r="B298" t="s">
        <v>35</v>
      </c>
      <c r="C298" t="s">
        <v>323</v>
      </c>
      <c r="D298" t="str">
        <f>IFERROR(VLOOKUP(C298,Sheet2!A:D,2,FALSE),"")</f>
        <v>交易</v>
      </c>
      <c r="E298" t="str">
        <f>IFERROR(VLOOKUP(C298,Sheet2!A:D,4,FALSE),"")</f>
        <v>近1月top3数量下单商品类别</v>
      </c>
      <c r="F298" t="s">
        <v>369</v>
      </c>
      <c r="G298" t="s">
        <v>370</v>
      </c>
      <c r="H298">
        <v>0</v>
      </c>
      <c r="I298">
        <v>0</v>
      </c>
      <c r="J298">
        <v>0</v>
      </c>
      <c r="K298">
        <v>0</v>
      </c>
    </row>
    <row r="299" spans="1:11" hidden="1" x14ac:dyDescent="0.15">
      <c r="A299" s="1">
        <v>111</v>
      </c>
      <c r="B299" t="s">
        <v>35</v>
      </c>
      <c r="C299" t="s">
        <v>324</v>
      </c>
      <c r="D299" t="str">
        <f>IFERROR(VLOOKUP(C299,Sheet2!A:D,2,FALSE),"")</f>
        <v>交易</v>
      </c>
      <c r="E299" t="str">
        <f>IFERROR(VLOOKUP(C299,Sheet2!A:D,4,FALSE),"")</f>
        <v>近3月top3数量下单商品类别</v>
      </c>
      <c r="F299" t="s">
        <v>369</v>
      </c>
      <c r="G299" t="s">
        <v>370</v>
      </c>
      <c r="H299">
        <v>0</v>
      </c>
      <c r="I299">
        <v>0</v>
      </c>
      <c r="J299">
        <v>0</v>
      </c>
      <c r="K299">
        <v>0</v>
      </c>
    </row>
    <row r="300" spans="1:11" hidden="1" x14ac:dyDescent="0.15">
      <c r="A300" s="1">
        <v>112</v>
      </c>
      <c r="B300" t="s">
        <v>35</v>
      </c>
      <c r="C300" t="s">
        <v>325</v>
      </c>
      <c r="D300" t="str">
        <f>IFERROR(VLOOKUP(C300,Sheet2!A:D,2,FALSE),"")</f>
        <v>交易</v>
      </c>
      <c r="E300" t="str">
        <f>IFERROR(VLOOKUP(C300,Sheet2!A:D,4,FALSE),"")</f>
        <v>近6月top3数量下单商品类别</v>
      </c>
      <c r="F300" t="s">
        <v>369</v>
      </c>
      <c r="G300" t="s">
        <v>370</v>
      </c>
      <c r="H300">
        <v>0</v>
      </c>
      <c r="I300">
        <v>0</v>
      </c>
      <c r="J300">
        <v>0</v>
      </c>
      <c r="K300">
        <v>0</v>
      </c>
    </row>
    <row r="301" spans="1:11" hidden="1" x14ac:dyDescent="0.15">
      <c r="A301" s="1">
        <v>113</v>
      </c>
      <c r="B301" t="s">
        <v>35</v>
      </c>
      <c r="C301" t="s">
        <v>326</v>
      </c>
      <c r="D301" t="str">
        <f>IFERROR(VLOOKUP(C301,Sheet2!A:D,2,FALSE),"")</f>
        <v>交易</v>
      </c>
      <c r="E301" t="str">
        <f>IFERROR(VLOOKUP(C301,Sheet2!A:D,4,FALSE),"")</f>
        <v>近1月top1订单量下单商品类别</v>
      </c>
      <c r="F301" t="s">
        <v>369</v>
      </c>
      <c r="G301" t="s">
        <v>370</v>
      </c>
      <c r="H301">
        <v>0</v>
      </c>
      <c r="I301">
        <v>0</v>
      </c>
      <c r="J301">
        <v>0</v>
      </c>
      <c r="K301">
        <v>0</v>
      </c>
    </row>
    <row r="302" spans="1:11" hidden="1" x14ac:dyDescent="0.15">
      <c r="A302" s="1">
        <v>114</v>
      </c>
      <c r="B302" t="s">
        <v>35</v>
      </c>
      <c r="C302" t="s">
        <v>327</v>
      </c>
      <c r="D302" t="str">
        <f>IFERROR(VLOOKUP(C302,Sheet2!A:D,2,FALSE),"")</f>
        <v>交易</v>
      </c>
      <c r="E302" t="str">
        <f>IFERROR(VLOOKUP(C302,Sheet2!A:D,4,FALSE),"")</f>
        <v>近3月top1订单量下单商品类别</v>
      </c>
      <c r="F302" t="s">
        <v>369</v>
      </c>
      <c r="G302" t="s">
        <v>370</v>
      </c>
      <c r="H302">
        <v>0</v>
      </c>
      <c r="I302">
        <v>0</v>
      </c>
      <c r="J302">
        <v>0</v>
      </c>
      <c r="K302">
        <v>0</v>
      </c>
    </row>
    <row r="303" spans="1:11" hidden="1" x14ac:dyDescent="0.15">
      <c r="A303" s="1">
        <v>115</v>
      </c>
      <c r="B303" t="s">
        <v>35</v>
      </c>
      <c r="C303" t="s">
        <v>328</v>
      </c>
      <c r="D303" t="str">
        <f>IFERROR(VLOOKUP(C303,Sheet2!A:D,2,FALSE),"")</f>
        <v>交易</v>
      </c>
      <c r="E303" t="str">
        <f>IFERROR(VLOOKUP(C303,Sheet2!A:D,4,FALSE),"")</f>
        <v>近6月top1订单量下单商品类别</v>
      </c>
      <c r="F303" t="s">
        <v>369</v>
      </c>
      <c r="G303" t="s">
        <v>370</v>
      </c>
      <c r="H303">
        <v>0</v>
      </c>
      <c r="I303">
        <v>0</v>
      </c>
      <c r="J303">
        <v>0</v>
      </c>
      <c r="K303">
        <v>0</v>
      </c>
    </row>
    <row r="304" spans="1:11" hidden="1" x14ac:dyDescent="0.15">
      <c r="A304" s="1">
        <v>116</v>
      </c>
      <c r="B304" t="s">
        <v>35</v>
      </c>
      <c r="C304" t="s">
        <v>329</v>
      </c>
      <c r="D304" t="str">
        <f>IFERROR(VLOOKUP(C304,Sheet2!A:D,2,FALSE),"")</f>
        <v>交易</v>
      </c>
      <c r="E304" t="str">
        <f>IFERROR(VLOOKUP(C304,Sheet2!A:D,4,FALSE),"")</f>
        <v>近1月top3订单量下单商品类别</v>
      </c>
      <c r="F304" t="s">
        <v>369</v>
      </c>
      <c r="G304" t="s">
        <v>370</v>
      </c>
      <c r="H304">
        <v>0</v>
      </c>
      <c r="I304">
        <v>0</v>
      </c>
      <c r="J304">
        <v>0</v>
      </c>
      <c r="K304">
        <v>0</v>
      </c>
    </row>
    <row r="305" spans="1:35" hidden="1" x14ac:dyDescent="0.15">
      <c r="A305" s="1">
        <v>117</v>
      </c>
      <c r="B305" t="s">
        <v>35</v>
      </c>
      <c r="C305" t="s">
        <v>330</v>
      </c>
      <c r="D305" t="str">
        <f>IFERROR(VLOOKUP(C305,Sheet2!A:D,2,FALSE),"")</f>
        <v>交易</v>
      </c>
      <c r="E305" t="str">
        <f>IFERROR(VLOOKUP(C305,Sheet2!A:D,4,FALSE),"")</f>
        <v>近3月top3订单量下单商品类别</v>
      </c>
      <c r="F305" t="s">
        <v>369</v>
      </c>
      <c r="G305" t="s">
        <v>370</v>
      </c>
      <c r="H305">
        <v>0</v>
      </c>
      <c r="I305">
        <v>0</v>
      </c>
      <c r="J305">
        <v>0</v>
      </c>
      <c r="K305">
        <v>0</v>
      </c>
    </row>
    <row r="306" spans="1:35" hidden="1" x14ac:dyDescent="0.15">
      <c r="A306" s="1">
        <v>118</v>
      </c>
      <c r="B306" t="s">
        <v>35</v>
      </c>
      <c r="C306" t="s">
        <v>331</v>
      </c>
      <c r="D306" t="str">
        <f>IFERROR(VLOOKUP(C306,Sheet2!A:D,2,FALSE),"")</f>
        <v>交易</v>
      </c>
      <c r="E306" t="str">
        <f>IFERROR(VLOOKUP(C306,Sheet2!A:D,4,FALSE),"")</f>
        <v>近6月top3订单量下单商品类别</v>
      </c>
      <c r="F306" t="s">
        <v>369</v>
      </c>
      <c r="G306" t="s">
        <v>370</v>
      </c>
      <c r="H306">
        <v>0</v>
      </c>
      <c r="I306">
        <v>0</v>
      </c>
      <c r="J306">
        <v>0</v>
      </c>
      <c r="K306">
        <v>0</v>
      </c>
    </row>
    <row r="307" spans="1:35" hidden="1" x14ac:dyDescent="0.15">
      <c r="A307" s="1">
        <v>119</v>
      </c>
      <c r="B307" t="s">
        <v>35</v>
      </c>
      <c r="C307" t="s">
        <v>332</v>
      </c>
      <c r="D307" t="str">
        <f>IFERROR(VLOOKUP(C307,Sheet2!A:D,2,FALSE),"")</f>
        <v>交易</v>
      </c>
      <c r="E307" t="str">
        <f>IFERROR(VLOOKUP(C307,Sheet2!A:D,4,FALSE),"")</f>
        <v>近3月积分或开思券消费占订单金额比均值</v>
      </c>
      <c r="F307" t="s">
        <v>369</v>
      </c>
      <c r="G307" t="s">
        <v>370</v>
      </c>
      <c r="H307">
        <v>1</v>
      </c>
      <c r="I307">
        <v>75935</v>
      </c>
      <c r="J307">
        <v>1.3169157832356621E-5</v>
      </c>
      <c r="K307">
        <v>1</v>
      </c>
      <c r="O307" t="s">
        <v>381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</row>
    <row r="308" spans="1:35" hidden="1" x14ac:dyDescent="0.15">
      <c r="A308" s="1">
        <v>120</v>
      </c>
      <c r="B308" t="s">
        <v>35</v>
      </c>
      <c r="C308" t="s">
        <v>333</v>
      </c>
      <c r="D308" t="str">
        <f>IFERROR(VLOOKUP(C308,Sheet2!A:D,2,FALSE),"")</f>
        <v>交易</v>
      </c>
      <c r="E308" t="str">
        <f>IFERROR(VLOOKUP(C308,Sheet2!A:D,4,FALSE),"")</f>
        <v>近3月积分或开思券消费占订单金额比标准差</v>
      </c>
      <c r="F308" t="s">
        <v>369</v>
      </c>
      <c r="G308" t="s">
        <v>370</v>
      </c>
      <c r="H308">
        <v>1</v>
      </c>
      <c r="I308">
        <v>75935</v>
      </c>
      <c r="J308">
        <v>1.3169157832356621E-5</v>
      </c>
      <c r="K308">
        <v>1</v>
      </c>
      <c r="O308" t="s">
        <v>381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</row>
    <row r="309" spans="1:35" hidden="1" x14ac:dyDescent="0.15">
      <c r="A309" s="1">
        <v>121</v>
      </c>
      <c r="B309" t="s">
        <v>35</v>
      </c>
      <c r="C309" t="s">
        <v>334</v>
      </c>
      <c r="D309" t="str">
        <f>IFERROR(VLOOKUP(C309,Sheet2!A:D,2,FALSE),"")</f>
        <v>交易</v>
      </c>
      <c r="E309" t="str">
        <f>IFERROR(VLOOKUP(C309,Sheet2!A:D,4,FALSE),"")</f>
        <v>近6月积分或开思券消费占订单金额比均值</v>
      </c>
      <c r="F309" t="s">
        <v>369</v>
      </c>
      <c r="G309" t="s">
        <v>370</v>
      </c>
      <c r="H309">
        <v>1</v>
      </c>
      <c r="I309">
        <v>75935</v>
      </c>
      <c r="J309">
        <v>1.3169157832356621E-5</v>
      </c>
      <c r="K309">
        <v>1</v>
      </c>
      <c r="O309" t="s">
        <v>381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</row>
    <row r="310" spans="1:35" hidden="1" x14ac:dyDescent="0.15">
      <c r="A310" s="1">
        <v>122</v>
      </c>
      <c r="B310" t="s">
        <v>35</v>
      </c>
      <c r="C310" t="s">
        <v>335</v>
      </c>
      <c r="D310" t="str">
        <f>IFERROR(VLOOKUP(C310,Sheet2!A:D,2,FALSE),"")</f>
        <v>交易</v>
      </c>
      <c r="E310" t="str">
        <f>IFERROR(VLOOKUP(C310,Sheet2!A:D,4,FALSE),"")</f>
        <v>近6月积分或开思券消费占订单金额比标准差</v>
      </c>
      <c r="F310" t="s">
        <v>369</v>
      </c>
      <c r="G310" t="s">
        <v>370</v>
      </c>
      <c r="H310">
        <v>1</v>
      </c>
      <c r="I310">
        <v>75935</v>
      </c>
      <c r="J310">
        <v>1.3169157832356621E-5</v>
      </c>
      <c r="K310">
        <v>1</v>
      </c>
      <c r="O310" t="s">
        <v>381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</row>
    <row r="311" spans="1:35" hidden="1" x14ac:dyDescent="0.15">
      <c r="A311" s="1">
        <v>123</v>
      </c>
      <c r="B311" t="s">
        <v>35</v>
      </c>
      <c r="C311" t="s">
        <v>336</v>
      </c>
      <c r="D311" t="str">
        <f>IFERROR(VLOOKUP(C311,Sheet2!A:D,2,FALSE),"")</f>
        <v>交易</v>
      </c>
      <c r="E311" t="str">
        <f>IFERROR(VLOOKUP(C311,Sheet2!A:D,4,FALSE),"")</f>
        <v>近3月积分或开思券消费占订单数量比均值</v>
      </c>
      <c r="F311" t="s">
        <v>369</v>
      </c>
      <c r="G311" t="s">
        <v>370</v>
      </c>
      <c r="H311">
        <v>1</v>
      </c>
      <c r="I311">
        <v>75935</v>
      </c>
      <c r="J311">
        <v>1.3169157832356621E-5</v>
      </c>
      <c r="K311">
        <v>1</v>
      </c>
      <c r="O311" t="s">
        <v>381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</row>
    <row r="312" spans="1:35" hidden="1" x14ac:dyDescent="0.15">
      <c r="A312" s="1">
        <v>124</v>
      </c>
      <c r="B312" t="s">
        <v>35</v>
      </c>
      <c r="C312" t="s">
        <v>337</v>
      </c>
      <c r="D312" t="str">
        <f>IFERROR(VLOOKUP(C312,Sheet2!A:D,2,FALSE),"")</f>
        <v>交易</v>
      </c>
      <c r="E312" t="str">
        <f>IFERROR(VLOOKUP(C312,Sheet2!A:D,4,FALSE),"")</f>
        <v>近3月积分或开思券消费占订单数量比标准差</v>
      </c>
      <c r="F312" t="s">
        <v>369</v>
      </c>
      <c r="G312" t="s">
        <v>370</v>
      </c>
      <c r="H312">
        <v>1</v>
      </c>
      <c r="I312">
        <v>75935</v>
      </c>
      <c r="J312">
        <v>1.3169157832356621E-5</v>
      </c>
      <c r="K312">
        <v>1</v>
      </c>
      <c r="O312" t="s">
        <v>381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</row>
    <row r="313" spans="1:35" hidden="1" x14ac:dyDescent="0.15">
      <c r="A313" s="1">
        <v>125</v>
      </c>
      <c r="B313" t="s">
        <v>35</v>
      </c>
      <c r="C313" t="s">
        <v>338</v>
      </c>
      <c r="D313" t="str">
        <f>IFERROR(VLOOKUP(C313,Sheet2!A:D,2,FALSE),"")</f>
        <v>交易</v>
      </c>
      <c r="E313" t="str">
        <f>IFERROR(VLOOKUP(C313,Sheet2!A:D,4,FALSE),"")</f>
        <v>近6月积分或开思券消费占订单数量比均值</v>
      </c>
      <c r="F313" t="s">
        <v>369</v>
      </c>
      <c r="G313" t="s">
        <v>370</v>
      </c>
      <c r="H313">
        <v>1</v>
      </c>
      <c r="I313">
        <v>75935</v>
      </c>
      <c r="J313">
        <v>1.3169157832356621E-5</v>
      </c>
      <c r="K313">
        <v>1</v>
      </c>
      <c r="O313" t="s">
        <v>381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</row>
    <row r="314" spans="1:35" hidden="1" x14ac:dyDescent="0.15">
      <c r="A314" s="1">
        <v>126</v>
      </c>
      <c r="B314" t="s">
        <v>35</v>
      </c>
      <c r="C314" t="s">
        <v>339</v>
      </c>
      <c r="D314" t="str">
        <f>IFERROR(VLOOKUP(C314,Sheet2!A:D,2,FALSE),"")</f>
        <v>交易</v>
      </c>
      <c r="E314" t="str">
        <f>IFERROR(VLOOKUP(C314,Sheet2!A:D,4,FALSE),"")</f>
        <v>近6月积分或开思券消费占订单数量比标准差</v>
      </c>
      <c r="F314" t="s">
        <v>369</v>
      </c>
      <c r="G314" t="s">
        <v>370</v>
      </c>
      <c r="H314">
        <v>1</v>
      </c>
      <c r="I314">
        <v>75935</v>
      </c>
      <c r="J314">
        <v>1.3169157832356621E-5</v>
      </c>
      <c r="K314">
        <v>1</v>
      </c>
      <c r="O314" t="s">
        <v>381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</row>
    <row r="315" spans="1:35" hidden="1" x14ac:dyDescent="0.15">
      <c r="A315" s="1">
        <v>127</v>
      </c>
      <c r="B315" t="s">
        <v>35</v>
      </c>
      <c r="C315" t="s">
        <v>340</v>
      </c>
      <c r="D315" t="str">
        <f>IFERROR(VLOOKUP(C315,Sheet2!A:D,2,FALSE),"")</f>
        <v>交易</v>
      </c>
      <c r="E315" t="str">
        <f>IFERROR(VLOOKUP(C315,Sheet2!A:D,4,FALSE),"")</f>
        <v>近1月订单下单IP地址</v>
      </c>
      <c r="F315" t="s">
        <v>369</v>
      </c>
      <c r="G315" t="s">
        <v>370</v>
      </c>
      <c r="H315">
        <v>0</v>
      </c>
      <c r="I315">
        <v>0</v>
      </c>
      <c r="J315">
        <v>0</v>
      </c>
      <c r="K315">
        <v>0</v>
      </c>
    </row>
    <row r="316" spans="1:35" hidden="1" x14ac:dyDescent="0.15">
      <c r="A316" s="1">
        <v>128</v>
      </c>
      <c r="B316" t="s">
        <v>35</v>
      </c>
      <c r="C316" t="s">
        <v>341</v>
      </c>
      <c r="D316" t="str">
        <f>IFERROR(VLOOKUP(C316,Sheet2!A:D,2,FALSE),"")</f>
        <v>交易</v>
      </c>
      <c r="E316" t="str">
        <f>IFERROR(VLOOKUP(C316,Sheet2!A:D,4,FALSE),"")</f>
        <v>近3月订单下单IP地址</v>
      </c>
      <c r="F316" t="s">
        <v>369</v>
      </c>
      <c r="G316" t="s">
        <v>370</v>
      </c>
      <c r="H316">
        <v>0</v>
      </c>
      <c r="I316">
        <v>0</v>
      </c>
      <c r="J316">
        <v>0</v>
      </c>
      <c r="K316">
        <v>0</v>
      </c>
    </row>
    <row r="317" spans="1:35" hidden="1" x14ac:dyDescent="0.15">
      <c r="A317" s="1">
        <v>129</v>
      </c>
      <c r="B317" t="s">
        <v>35</v>
      </c>
      <c r="C317" t="s">
        <v>342</v>
      </c>
      <c r="D317" t="str">
        <f>IFERROR(VLOOKUP(C317,Sheet2!A:D,2,FALSE),"")</f>
        <v>交易</v>
      </c>
      <c r="E317" t="str">
        <f>IFERROR(VLOOKUP(C317,Sheet2!A:D,4,FALSE),"")</f>
        <v>近6月订单下单IP地址</v>
      </c>
      <c r="F317" t="s">
        <v>369</v>
      </c>
      <c r="G317" t="s">
        <v>370</v>
      </c>
      <c r="H317">
        <v>0</v>
      </c>
      <c r="I317">
        <v>0</v>
      </c>
      <c r="J317">
        <v>0</v>
      </c>
      <c r="K317">
        <v>0</v>
      </c>
    </row>
    <row r="318" spans="1:35" hidden="1" x14ac:dyDescent="0.15">
      <c r="A318" s="1">
        <v>130</v>
      </c>
      <c r="B318" t="s">
        <v>35</v>
      </c>
      <c r="C318" t="s">
        <v>343</v>
      </c>
      <c r="D318" t="str">
        <f>IFERROR(VLOOKUP(C318,Sheet2!A:D,2,FALSE),"")</f>
        <v>交易</v>
      </c>
      <c r="E318" t="str">
        <f>IFERROR(VLOOKUP(C318,Sheet2!A:D,4,FALSE),"")</f>
        <v>近3月订单下单MAC地址</v>
      </c>
      <c r="F318" t="s">
        <v>369</v>
      </c>
      <c r="G318" t="s">
        <v>370</v>
      </c>
      <c r="H318">
        <v>0</v>
      </c>
      <c r="I318">
        <v>0</v>
      </c>
      <c r="J318">
        <v>0</v>
      </c>
      <c r="K318">
        <v>0</v>
      </c>
    </row>
    <row r="319" spans="1:35" hidden="1" x14ac:dyDescent="0.15">
      <c r="A319" s="1">
        <v>131</v>
      </c>
      <c r="B319" t="s">
        <v>35</v>
      </c>
      <c r="C319" t="s">
        <v>344</v>
      </c>
      <c r="D319" t="str">
        <f>IFERROR(VLOOKUP(C319,Sheet2!A:D,2,FALSE),"")</f>
        <v>交易</v>
      </c>
      <c r="E319" t="str">
        <f>IFERROR(VLOOKUP(C319,Sheet2!A:D,4,FALSE),"")</f>
        <v>近6月订单下单MAC地址</v>
      </c>
      <c r="F319" t="s">
        <v>369</v>
      </c>
      <c r="G319" t="s">
        <v>370</v>
      </c>
      <c r="H319">
        <v>0</v>
      </c>
      <c r="I319">
        <v>0</v>
      </c>
      <c r="J319">
        <v>0</v>
      </c>
      <c r="K319">
        <v>0</v>
      </c>
    </row>
    <row r="320" spans="1:35" hidden="1" x14ac:dyDescent="0.15">
      <c r="A320" s="1">
        <v>132</v>
      </c>
      <c r="B320" t="s">
        <v>35</v>
      </c>
      <c r="C320" t="s">
        <v>345</v>
      </c>
      <c r="D320" t="str">
        <f>IFERROR(VLOOKUP(C320,Sheet2!A:D,2,FALSE),"")</f>
        <v>交易</v>
      </c>
      <c r="E320" t="str">
        <f>IFERROR(VLOOKUP(C320,Sheet2!A:D,4,FALSE),"")</f>
        <v>近3月订单下单设备IMEI</v>
      </c>
      <c r="F320" t="s">
        <v>369</v>
      </c>
      <c r="G320" t="s">
        <v>370</v>
      </c>
      <c r="H320">
        <v>0</v>
      </c>
      <c r="I320">
        <v>0</v>
      </c>
      <c r="J320">
        <v>0</v>
      </c>
      <c r="K320">
        <v>0</v>
      </c>
    </row>
    <row r="321" spans="1:35" hidden="1" x14ac:dyDescent="0.15">
      <c r="A321" s="1">
        <v>133</v>
      </c>
      <c r="B321" t="s">
        <v>35</v>
      </c>
      <c r="C321" t="s">
        <v>346</v>
      </c>
      <c r="D321" t="str">
        <f>IFERROR(VLOOKUP(C321,Sheet2!A:D,2,FALSE),"")</f>
        <v>交易</v>
      </c>
      <c r="E321" t="str">
        <f>IFERROR(VLOOKUP(C321,Sheet2!A:D,4,FALSE),"")</f>
        <v>近6月订单下单设备IMEI</v>
      </c>
      <c r="F321" t="s">
        <v>369</v>
      </c>
      <c r="G321" t="s">
        <v>370</v>
      </c>
      <c r="H321">
        <v>0</v>
      </c>
      <c r="I321">
        <v>0</v>
      </c>
      <c r="J321">
        <v>0</v>
      </c>
      <c r="K321">
        <v>0</v>
      </c>
    </row>
    <row r="322" spans="1:35" hidden="1" x14ac:dyDescent="0.15">
      <c r="A322" s="1">
        <v>134</v>
      </c>
      <c r="B322" t="s">
        <v>35</v>
      </c>
      <c r="C322" t="s">
        <v>347</v>
      </c>
      <c r="D322" t="str">
        <f>IFERROR(VLOOKUP(C322,Sheet2!A:D,2,FALSE),"")</f>
        <v>交易</v>
      </c>
      <c r="E322" t="str">
        <f>IFERROR(VLOOKUP(C322,Sheet2!A:D,4,FALSE),"")</f>
        <v>近1月订单下单设备类型（PC、移动端）</v>
      </c>
      <c r="F322" t="s">
        <v>369</v>
      </c>
      <c r="G322" t="s">
        <v>370</v>
      </c>
      <c r="H322">
        <v>0</v>
      </c>
      <c r="I322">
        <v>0</v>
      </c>
      <c r="J322">
        <v>0</v>
      </c>
      <c r="K322">
        <v>0</v>
      </c>
    </row>
    <row r="323" spans="1:35" hidden="1" x14ac:dyDescent="0.15">
      <c r="A323" s="1">
        <v>135</v>
      </c>
      <c r="B323" t="s">
        <v>35</v>
      </c>
      <c r="C323" t="s">
        <v>348</v>
      </c>
      <c r="D323" t="str">
        <f>IFERROR(VLOOKUP(C323,Sheet2!A:D,2,FALSE),"")</f>
        <v>交易</v>
      </c>
      <c r="E323" t="str">
        <f>IFERROR(VLOOKUP(C323,Sheet2!A:D,4,FALSE),"")</f>
        <v>近3月订单下单设备类型（PC、移动端）</v>
      </c>
      <c r="F323" t="s">
        <v>369</v>
      </c>
      <c r="G323" t="s">
        <v>370</v>
      </c>
      <c r="H323">
        <v>0</v>
      </c>
      <c r="I323">
        <v>0</v>
      </c>
      <c r="J323">
        <v>0</v>
      </c>
      <c r="K323">
        <v>0</v>
      </c>
    </row>
    <row r="324" spans="1:35" hidden="1" x14ac:dyDescent="0.15">
      <c r="A324" s="1">
        <v>136</v>
      </c>
      <c r="B324" t="s">
        <v>35</v>
      </c>
      <c r="C324" t="s">
        <v>349</v>
      </c>
      <c r="D324" t="str">
        <f>IFERROR(VLOOKUP(C324,Sheet2!A:D,2,FALSE),"")</f>
        <v>交易</v>
      </c>
      <c r="E324" t="str">
        <f>IFERROR(VLOOKUP(C324,Sheet2!A:D,4,FALSE),"")</f>
        <v>近6月订单下单设备类型（PC、移动端）</v>
      </c>
      <c r="F324" t="s">
        <v>369</v>
      </c>
      <c r="G324" t="s">
        <v>370</v>
      </c>
      <c r="H324">
        <v>0</v>
      </c>
      <c r="I324">
        <v>0</v>
      </c>
      <c r="J324">
        <v>0</v>
      </c>
      <c r="K324">
        <v>0</v>
      </c>
    </row>
    <row r="325" spans="1:35" hidden="1" x14ac:dyDescent="0.15">
      <c r="A325" s="1">
        <v>137</v>
      </c>
      <c r="B325" t="s">
        <v>35</v>
      </c>
      <c r="C325" t="s">
        <v>350</v>
      </c>
      <c r="D325" t="str">
        <f>IFERROR(VLOOKUP(C325,Sheet2!A:D,2,FALSE),"")</f>
        <v>交易</v>
      </c>
      <c r="E325" t="str">
        <f>IFERROR(VLOOKUP(C325,Sheet2!A:D,4,FALSE),"")</f>
        <v>近1月订单下单操作系统</v>
      </c>
      <c r="F325" t="s">
        <v>369</v>
      </c>
      <c r="G325" t="s">
        <v>370</v>
      </c>
      <c r="H325">
        <v>0</v>
      </c>
      <c r="I325">
        <v>0</v>
      </c>
      <c r="J325">
        <v>0</v>
      </c>
      <c r="K325">
        <v>0</v>
      </c>
    </row>
    <row r="326" spans="1:35" hidden="1" x14ac:dyDescent="0.15">
      <c r="A326" s="1">
        <v>138</v>
      </c>
      <c r="B326" t="s">
        <v>35</v>
      </c>
      <c r="C326" t="s">
        <v>351</v>
      </c>
      <c r="D326" t="str">
        <f>IFERROR(VLOOKUP(C326,Sheet2!A:D,2,FALSE),"")</f>
        <v>交易</v>
      </c>
      <c r="E326" t="str">
        <f>IFERROR(VLOOKUP(C326,Sheet2!A:D,4,FALSE),"")</f>
        <v>近3月订单下单操作系统</v>
      </c>
      <c r="F326" t="s">
        <v>369</v>
      </c>
      <c r="G326" t="s">
        <v>370</v>
      </c>
      <c r="H326">
        <v>0</v>
      </c>
      <c r="I326">
        <v>0</v>
      </c>
      <c r="J326">
        <v>0</v>
      </c>
      <c r="K326">
        <v>0</v>
      </c>
    </row>
    <row r="327" spans="1:35" hidden="1" x14ac:dyDescent="0.15">
      <c r="A327" s="1">
        <v>139</v>
      </c>
      <c r="B327" t="s">
        <v>35</v>
      </c>
      <c r="C327" t="s">
        <v>352</v>
      </c>
      <c r="D327" t="str">
        <f>IFERROR(VLOOKUP(C327,Sheet2!A:D,2,FALSE),"")</f>
        <v>交易</v>
      </c>
      <c r="E327" t="str">
        <f>IFERROR(VLOOKUP(C327,Sheet2!A:D,4,FALSE),"")</f>
        <v>近6月订单下单操作系统</v>
      </c>
      <c r="F327" t="s">
        <v>369</v>
      </c>
      <c r="G327" t="s">
        <v>370</v>
      </c>
      <c r="H327">
        <v>0</v>
      </c>
      <c r="I327">
        <v>0</v>
      </c>
      <c r="J327">
        <v>0</v>
      </c>
      <c r="K327">
        <v>0</v>
      </c>
    </row>
    <row r="328" spans="1:35" hidden="1" x14ac:dyDescent="0.15">
      <c r="A328" s="1">
        <v>140</v>
      </c>
      <c r="B328" t="s">
        <v>35</v>
      </c>
      <c r="C328" t="s">
        <v>353</v>
      </c>
      <c r="D328" t="str">
        <f>IFERROR(VLOOKUP(C328,Sheet2!A:D,2,FALSE),"")</f>
        <v>交易</v>
      </c>
      <c r="E328" t="str">
        <f>IFERROR(VLOOKUP(C328,Sheet2!A:D,4,FALSE),"")</f>
        <v>注册距今月份数</v>
      </c>
      <c r="F328" t="s">
        <v>368</v>
      </c>
      <c r="G328" t="s">
        <v>370</v>
      </c>
      <c r="H328">
        <v>1</v>
      </c>
      <c r="I328">
        <v>75935</v>
      </c>
      <c r="J328">
        <v>1.3169157832356621E-5</v>
      </c>
      <c r="K328">
        <v>1</v>
      </c>
      <c r="O328" t="s">
        <v>377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</row>
    <row r="329" spans="1:35" hidden="1" x14ac:dyDescent="0.15">
      <c r="A329" s="1">
        <v>141</v>
      </c>
      <c r="B329" t="s">
        <v>35</v>
      </c>
      <c r="C329" t="s">
        <v>354</v>
      </c>
      <c r="D329" t="str">
        <f>IFERROR(VLOOKUP(C329,Sheet2!A:D,2,FALSE),"")</f>
        <v>交易</v>
      </c>
      <c r="E329" t="str">
        <f>IFERROR(VLOOKUP(C329,Sheet2!A:D,4,FALSE),"")</f>
        <v>当月top1供应商金额集中度</v>
      </c>
      <c r="F329" t="s">
        <v>369</v>
      </c>
      <c r="G329" t="s">
        <v>370</v>
      </c>
      <c r="H329">
        <v>1</v>
      </c>
      <c r="I329">
        <v>75935</v>
      </c>
      <c r="J329">
        <v>1.3169157832356621E-5</v>
      </c>
      <c r="K329">
        <v>1</v>
      </c>
      <c r="O329" t="s">
        <v>381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</row>
    <row r="330" spans="1:35" hidden="1" x14ac:dyDescent="0.15">
      <c r="A330" s="1">
        <v>142</v>
      </c>
      <c r="B330" t="s">
        <v>35</v>
      </c>
      <c r="C330" t="s">
        <v>355</v>
      </c>
      <c r="D330" t="str">
        <f>IFERROR(VLOOKUP(C330,Sheet2!A:D,2,FALSE),"")</f>
        <v>交易</v>
      </c>
      <c r="E330" t="str">
        <f>IFERROR(VLOOKUP(C330,Sheet2!A:D,4,FALSE),"")</f>
        <v>当月top3供应商金额集中度</v>
      </c>
      <c r="F330" t="s">
        <v>369</v>
      </c>
      <c r="G330" t="s">
        <v>370</v>
      </c>
      <c r="H330">
        <v>1</v>
      </c>
      <c r="I330">
        <v>75935</v>
      </c>
      <c r="J330">
        <v>1.3169157832356621E-5</v>
      </c>
      <c r="K330">
        <v>1</v>
      </c>
      <c r="O330" t="s">
        <v>381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</row>
    <row r="331" spans="1:35" hidden="1" x14ac:dyDescent="0.15">
      <c r="A331" s="1">
        <v>143</v>
      </c>
      <c r="B331" t="s">
        <v>35</v>
      </c>
      <c r="C331" t="s">
        <v>356</v>
      </c>
      <c r="D331" t="str">
        <f>IFERROR(VLOOKUP(C331,Sheet2!A:D,2,FALSE),"")</f>
        <v>交易</v>
      </c>
      <c r="E331" t="str">
        <f>IFERROR(VLOOKUP(C331,Sheet2!A:D,4,FALSE),"")</f>
        <v>当月top1供应商订单数集中度</v>
      </c>
      <c r="F331" t="s">
        <v>369</v>
      </c>
      <c r="G331" t="s">
        <v>370</v>
      </c>
      <c r="H331">
        <v>1</v>
      </c>
      <c r="I331">
        <v>75935</v>
      </c>
      <c r="J331">
        <v>1.3169157832356621E-5</v>
      </c>
      <c r="K331">
        <v>1</v>
      </c>
      <c r="O331" t="s">
        <v>381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</row>
    <row r="332" spans="1:35" hidden="1" x14ac:dyDescent="0.15">
      <c r="A332" s="1">
        <v>144</v>
      </c>
      <c r="B332" t="s">
        <v>35</v>
      </c>
      <c r="C332" t="s">
        <v>357</v>
      </c>
      <c r="D332" t="str">
        <f>IFERROR(VLOOKUP(C332,Sheet2!A:D,2,FALSE),"")</f>
        <v>交易</v>
      </c>
      <c r="E332" t="str">
        <f>IFERROR(VLOOKUP(C332,Sheet2!A:D,4,FALSE),"")</f>
        <v>当月top3供应商订单数集中度</v>
      </c>
      <c r="F332" t="s">
        <v>369</v>
      </c>
      <c r="G332" t="s">
        <v>370</v>
      </c>
      <c r="H332">
        <v>1</v>
      </c>
      <c r="I332">
        <v>75935</v>
      </c>
      <c r="J332">
        <v>1.3169157832356621E-5</v>
      </c>
      <c r="K332">
        <v>1</v>
      </c>
      <c r="O332" t="s">
        <v>381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</row>
    <row r="333" spans="1:35" hidden="1" x14ac:dyDescent="0.15">
      <c r="A333" s="1">
        <v>145</v>
      </c>
      <c r="B333" t="s">
        <v>35</v>
      </c>
      <c r="C333" t="s">
        <v>358</v>
      </c>
      <c r="D333" t="str">
        <f>IFERROR(VLOOKUP(C333,Sheet2!A:D,2,FALSE),"")</f>
        <v>交易</v>
      </c>
      <c r="E333" t="str">
        <f>IFERROR(VLOOKUP(C333,Sheet2!A:D,4,FALSE),"")</f>
        <v>当月top1金额下单商品类别</v>
      </c>
      <c r="F333" t="s">
        <v>369</v>
      </c>
      <c r="G333" t="s">
        <v>370</v>
      </c>
      <c r="H333">
        <v>0</v>
      </c>
      <c r="I333">
        <v>0</v>
      </c>
      <c r="J333">
        <v>0</v>
      </c>
      <c r="K333">
        <v>0</v>
      </c>
    </row>
    <row r="334" spans="1:35" hidden="1" x14ac:dyDescent="0.15">
      <c r="A334" s="1">
        <v>146</v>
      </c>
      <c r="B334" t="s">
        <v>35</v>
      </c>
      <c r="C334" t="s">
        <v>359</v>
      </c>
      <c r="D334" t="str">
        <f>IFERROR(VLOOKUP(C334,Sheet2!A:D,2,FALSE),"")</f>
        <v>交易</v>
      </c>
      <c r="E334" t="str">
        <f>IFERROR(VLOOKUP(C334,Sheet2!A:D,4,FALSE),"")</f>
        <v>当月top3金额下单商品类别</v>
      </c>
      <c r="F334" t="s">
        <v>369</v>
      </c>
      <c r="G334" t="s">
        <v>370</v>
      </c>
      <c r="H334">
        <v>0</v>
      </c>
      <c r="I334">
        <v>0</v>
      </c>
      <c r="J334">
        <v>0</v>
      </c>
      <c r="K334">
        <v>0</v>
      </c>
    </row>
    <row r="335" spans="1:35" hidden="1" x14ac:dyDescent="0.15">
      <c r="A335" s="1">
        <v>147</v>
      </c>
      <c r="B335" t="s">
        <v>35</v>
      </c>
      <c r="C335" t="s">
        <v>360</v>
      </c>
      <c r="D335" t="str">
        <f>IFERROR(VLOOKUP(C335,Sheet2!A:D,2,FALSE),"")</f>
        <v>交易</v>
      </c>
      <c r="E335" t="str">
        <f>IFERROR(VLOOKUP(C335,Sheet2!A:D,4,FALSE),"")</f>
        <v>当月top1数量下单商品类别</v>
      </c>
      <c r="F335" t="s">
        <v>369</v>
      </c>
      <c r="G335" t="s">
        <v>370</v>
      </c>
      <c r="H335">
        <v>0</v>
      </c>
      <c r="I335">
        <v>0</v>
      </c>
      <c r="J335">
        <v>0</v>
      </c>
      <c r="K335">
        <v>0</v>
      </c>
    </row>
    <row r="336" spans="1:35" hidden="1" x14ac:dyDescent="0.15">
      <c r="A336" s="1">
        <v>148</v>
      </c>
      <c r="B336" t="s">
        <v>35</v>
      </c>
      <c r="C336" t="s">
        <v>361</v>
      </c>
      <c r="D336" t="str">
        <f>IFERROR(VLOOKUP(C336,Sheet2!A:D,2,FALSE),"")</f>
        <v>交易</v>
      </c>
      <c r="E336" t="str">
        <f>IFERROR(VLOOKUP(C336,Sheet2!A:D,4,FALSE),"")</f>
        <v>当月top3数量下单商品类别</v>
      </c>
      <c r="F336" t="s">
        <v>369</v>
      </c>
      <c r="G336" t="s">
        <v>370</v>
      </c>
      <c r="H336">
        <v>0</v>
      </c>
      <c r="I336">
        <v>0</v>
      </c>
      <c r="J336">
        <v>0</v>
      </c>
      <c r="K336">
        <v>0</v>
      </c>
    </row>
    <row r="337" spans="1:35" hidden="1" x14ac:dyDescent="0.15">
      <c r="A337" s="1">
        <v>149</v>
      </c>
      <c r="B337" t="s">
        <v>35</v>
      </c>
      <c r="C337" t="s">
        <v>362</v>
      </c>
      <c r="D337" t="str">
        <f>IFERROR(VLOOKUP(C337,Sheet2!A:D,2,FALSE),"")</f>
        <v>交易</v>
      </c>
      <c r="E337" t="str">
        <f>IFERROR(VLOOKUP(C337,Sheet2!A:D,4,FALSE),"")</f>
        <v>当月top1订单量下单商品类别</v>
      </c>
      <c r="F337" t="s">
        <v>369</v>
      </c>
      <c r="G337" t="s">
        <v>370</v>
      </c>
      <c r="H337">
        <v>0</v>
      </c>
      <c r="I337">
        <v>0</v>
      </c>
      <c r="J337">
        <v>0</v>
      </c>
      <c r="K337">
        <v>0</v>
      </c>
    </row>
    <row r="338" spans="1:35" hidden="1" x14ac:dyDescent="0.15">
      <c r="A338" s="1">
        <v>150</v>
      </c>
      <c r="B338" t="s">
        <v>35</v>
      </c>
      <c r="C338" t="s">
        <v>363</v>
      </c>
      <c r="D338" t="str">
        <f>IFERROR(VLOOKUP(C338,Sheet2!A:D,2,FALSE),"")</f>
        <v>交易</v>
      </c>
      <c r="E338" t="str">
        <f>IFERROR(VLOOKUP(C338,Sheet2!A:D,4,FALSE),"")</f>
        <v>当月top3订单量下单商品类别</v>
      </c>
      <c r="F338" t="s">
        <v>369</v>
      </c>
      <c r="G338" t="s">
        <v>370</v>
      </c>
      <c r="H338">
        <v>0</v>
      </c>
      <c r="I338">
        <v>0</v>
      </c>
      <c r="J338">
        <v>0</v>
      </c>
      <c r="K338">
        <v>0</v>
      </c>
    </row>
    <row r="339" spans="1:35" hidden="1" x14ac:dyDescent="0.15">
      <c r="A339" s="1">
        <v>151</v>
      </c>
      <c r="B339" t="s">
        <v>35</v>
      </c>
      <c r="C339" t="s">
        <v>364</v>
      </c>
      <c r="D339" t="str">
        <f>IFERROR(VLOOKUP(C339,Sheet2!A:D,2,FALSE),"")</f>
        <v>交易</v>
      </c>
      <c r="E339" t="str">
        <f>IFERROR(VLOOKUP(C339,Sheet2!A:D,4,FALSE),"")</f>
        <v>当月积分或开思券消费占订单金额比</v>
      </c>
      <c r="F339" t="s">
        <v>369</v>
      </c>
      <c r="G339" t="s">
        <v>370</v>
      </c>
      <c r="H339">
        <v>1</v>
      </c>
      <c r="I339">
        <v>75935</v>
      </c>
      <c r="J339">
        <v>1.3169157832356621E-5</v>
      </c>
      <c r="K339">
        <v>1</v>
      </c>
      <c r="O339" t="s">
        <v>381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</row>
    <row r="340" spans="1:35" hidden="1" x14ac:dyDescent="0.15">
      <c r="A340" s="1">
        <v>152</v>
      </c>
      <c r="B340" t="s">
        <v>35</v>
      </c>
      <c r="C340" t="s">
        <v>365</v>
      </c>
      <c r="D340" t="str">
        <f>IFERROR(VLOOKUP(C340,Sheet2!A:D,2,FALSE),"")</f>
        <v>交易</v>
      </c>
      <c r="E340" t="str">
        <f>IFERROR(VLOOKUP(C340,Sheet2!A:D,4,FALSE),"")</f>
        <v>当月积分或开思券消费占订单数量比</v>
      </c>
      <c r="F340" t="s">
        <v>369</v>
      </c>
      <c r="G340" t="s">
        <v>370</v>
      </c>
      <c r="H340">
        <v>1</v>
      </c>
      <c r="I340">
        <v>75935</v>
      </c>
      <c r="J340">
        <v>1.3169157832356621E-5</v>
      </c>
      <c r="K340">
        <v>1</v>
      </c>
      <c r="O340" t="s">
        <v>381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</row>
    <row r="341" spans="1:35" hidden="1" x14ac:dyDescent="0.15">
      <c r="A341" s="1">
        <v>153</v>
      </c>
      <c r="B341" t="s">
        <v>35</v>
      </c>
      <c r="C341" t="s">
        <v>366</v>
      </c>
      <c r="D341" t="str">
        <f>IFERROR(VLOOKUP(C341,Sheet2!A:D,2,FALSE),"")</f>
        <v>交易</v>
      </c>
      <c r="E341" t="str">
        <f>IFERROR(VLOOKUP(C341,Sheet2!A:D,4,FALSE),"")</f>
        <v>当月订单数</v>
      </c>
      <c r="F341" t="s">
        <v>368</v>
      </c>
      <c r="G341" t="s">
        <v>370</v>
      </c>
      <c r="H341">
        <v>1</v>
      </c>
      <c r="I341">
        <v>75935</v>
      </c>
      <c r="J341">
        <v>1.3169157832356621E-5</v>
      </c>
      <c r="K341">
        <v>1</v>
      </c>
      <c r="O341" t="s">
        <v>377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</row>
    <row r="342" spans="1:35" hidden="1" x14ac:dyDescent="0.15">
      <c r="A342" s="1">
        <v>154</v>
      </c>
      <c r="B342" t="s">
        <v>35</v>
      </c>
      <c r="C342" t="s">
        <v>59</v>
      </c>
      <c r="D342" t="str">
        <f>IFERROR(VLOOKUP(C342,Sheet2!A:D,2,FALSE),"")</f>
        <v/>
      </c>
      <c r="E342" t="str">
        <f>IFERROR(VLOOKUP(C342,Sheet2!A:D,4,FALSE),"")</f>
        <v/>
      </c>
      <c r="F342" t="s">
        <v>367</v>
      </c>
      <c r="G342" t="s">
        <v>370</v>
      </c>
      <c r="H342">
        <v>1</v>
      </c>
      <c r="I342">
        <v>75935</v>
      </c>
      <c r="J342">
        <v>1.3169157832356621E-5</v>
      </c>
      <c r="K342">
        <v>1</v>
      </c>
      <c r="O342" t="s">
        <v>378</v>
      </c>
      <c r="Z342" t="s">
        <v>601</v>
      </c>
      <c r="AA342" t="s">
        <v>601</v>
      </c>
      <c r="AB342" t="s">
        <v>601</v>
      </c>
      <c r="AC342" t="s">
        <v>601</v>
      </c>
      <c r="AD342" t="s">
        <v>601</v>
      </c>
      <c r="AE342" t="s">
        <v>601</v>
      </c>
      <c r="AF342" t="s">
        <v>601</v>
      </c>
      <c r="AG342" t="s">
        <v>601</v>
      </c>
      <c r="AH342" t="s">
        <v>601</v>
      </c>
      <c r="AI342" t="s">
        <v>601</v>
      </c>
    </row>
  </sheetData>
  <autoFilter ref="A1:AI342">
    <filterColumn colId="3">
      <filters>
        <filter val="还款"/>
      </filters>
    </filterColumn>
  </autoFilter>
  <phoneticPr fontId="3" type="noConversion"/>
  <conditionalFormatting sqref="K1:K1048576">
    <cfRule type="cellIs" dxfId="1" priority="1" operator="lessThan">
      <formula>2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3"/>
  <sheetViews>
    <sheetView tabSelected="1" zoomScaleNormal="100" workbookViewId="0">
      <selection activeCell="D18" sqref="D18"/>
    </sheetView>
  </sheetViews>
  <sheetFormatPr defaultRowHeight="13.5" x14ac:dyDescent="0.15"/>
  <cols>
    <col min="1" max="1" width="44.625" bestFit="1" customWidth="1"/>
    <col min="4" max="4" width="41.625" bestFit="1" customWidth="1"/>
    <col min="12" max="12" width="19.5" customWidth="1"/>
    <col min="13" max="13" width="11" customWidth="1"/>
    <col min="14" max="14" width="14" customWidth="1"/>
  </cols>
  <sheetData>
    <row r="1" spans="1:15" x14ac:dyDescent="0.15">
      <c r="A1" s="3" t="s">
        <v>659</v>
      </c>
      <c r="B1" s="2" t="s">
        <v>655</v>
      </c>
      <c r="C1" s="2" t="s">
        <v>658</v>
      </c>
      <c r="D1" s="3" t="s">
        <v>660</v>
      </c>
      <c r="E1" s="3" t="s">
        <v>661</v>
      </c>
      <c r="F1" s="3" t="s">
        <v>662</v>
      </c>
      <c r="G1" s="3" t="s">
        <v>663</v>
      </c>
      <c r="H1" s="3" t="s">
        <v>664</v>
      </c>
      <c r="I1" s="3" t="s">
        <v>665</v>
      </c>
      <c r="J1" s="3" t="s">
        <v>666</v>
      </c>
      <c r="K1" s="4" t="s">
        <v>667</v>
      </c>
      <c r="L1" s="4" t="s">
        <v>668</v>
      </c>
      <c r="M1" s="11" t="s">
        <v>1343</v>
      </c>
      <c r="N1" s="11" t="s">
        <v>1345</v>
      </c>
      <c r="O1" s="11" t="s">
        <v>1344</v>
      </c>
    </row>
    <row r="2" spans="1:15" ht="16.5" x14ac:dyDescent="0.15">
      <c r="A2" s="6" t="s">
        <v>214</v>
      </c>
      <c r="B2" s="5" t="s">
        <v>669</v>
      </c>
      <c r="C2" s="5" t="s">
        <v>670</v>
      </c>
      <c r="D2" s="6" t="s">
        <v>671</v>
      </c>
      <c r="E2" s="6" t="s">
        <v>672</v>
      </c>
      <c r="F2" s="6" t="s">
        <v>673</v>
      </c>
      <c r="G2" s="6" t="s">
        <v>674</v>
      </c>
      <c r="H2" s="6"/>
      <c r="I2" s="6"/>
      <c r="J2" s="6"/>
      <c r="K2" s="6"/>
      <c r="L2" s="6"/>
      <c r="M2">
        <v>1</v>
      </c>
      <c r="N2">
        <f>VLOOKUP(Sheet2!$A2,交易!$A$1:$B$62,2,0)</f>
        <v>0</v>
      </c>
      <c r="O2" t="s">
        <v>1346</v>
      </c>
    </row>
    <row r="3" spans="1:15" ht="16.5" x14ac:dyDescent="0.15">
      <c r="A3" s="6" t="s">
        <v>215</v>
      </c>
      <c r="B3" s="5" t="s">
        <v>669</v>
      </c>
      <c r="C3" s="5" t="s">
        <v>670</v>
      </c>
      <c r="D3" s="6" t="s">
        <v>675</v>
      </c>
      <c r="E3" s="6" t="s">
        <v>672</v>
      </c>
      <c r="F3" s="6" t="s">
        <v>673</v>
      </c>
      <c r="G3" s="6" t="s">
        <v>674</v>
      </c>
      <c r="H3" s="6"/>
      <c r="I3" s="6"/>
      <c r="J3" s="6"/>
      <c r="K3" s="6"/>
      <c r="L3" s="6"/>
      <c r="M3">
        <v>1</v>
      </c>
      <c r="N3">
        <f>VLOOKUP(Sheet2!$A3,交易!$A$1:$B$62,2,0)</f>
        <v>0</v>
      </c>
      <c r="O3" t="s">
        <v>1346</v>
      </c>
    </row>
    <row r="4" spans="1:15" ht="16.5" x14ac:dyDescent="0.15">
      <c r="A4" s="6" t="s">
        <v>216</v>
      </c>
      <c r="B4" s="5" t="s">
        <v>669</v>
      </c>
      <c r="C4" s="5" t="s">
        <v>670</v>
      </c>
      <c r="D4" s="6" t="s">
        <v>676</v>
      </c>
      <c r="E4" s="6" t="s">
        <v>677</v>
      </c>
      <c r="F4" s="6" t="s">
        <v>678</v>
      </c>
      <c r="G4" s="6" t="s">
        <v>674</v>
      </c>
      <c r="H4" s="6"/>
      <c r="I4" s="6"/>
      <c r="J4" s="6" t="s">
        <v>679</v>
      </c>
      <c r="K4" s="6"/>
      <c r="L4" s="6" t="s">
        <v>680</v>
      </c>
      <c r="M4">
        <v>1</v>
      </c>
      <c r="N4">
        <f>VLOOKUP(Sheet2!$A4,交易!$A$1:$B$62,2,0)</f>
        <v>0</v>
      </c>
      <c r="O4" t="s">
        <v>1346</v>
      </c>
    </row>
    <row r="5" spans="1:15" ht="16.5" x14ac:dyDescent="0.15">
      <c r="A5" s="6" t="s">
        <v>217</v>
      </c>
      <c r="B5" s="5" t="s">
        <v>669</v>
      </c>
      <c r="C5" s="5" t="s">
        <v>670</v>
      </c>
      <c r="D5" s="6" t="s">
        <v>681</v>
      </c>
      <c r="E5" s="6" t="s">
        <v>677</v>
      </c>
      <c r="F5" s="6" t="s">
        <v>678</v>
      </c>
      <c r="G5" s="6" t="s">
        <v>674</v>
      </c>
      <c r="H5" s="6"/>
      <c r="I5" s="6"/>
      <c r="J5" s="6" t="s">
        <v>682</v>
      </c>
      <c r="K5" s="6"/>
      <c r="L5" s="6" t="s">
        <v>683</v>
      </c>
      <c r="M5">
        <v>1</v>
      </c>
      <c r="N5">
        <f>VLOOKUP(Sheet2!$A5,交易!$A$1:$B$62,2,0)</f>
        <v>0</v>
      </c>
      <c r="O5" t="s">
        <v>1346</v>
      </c>
    </row>
    <row r="6" spans="1:15" ht="16.5" x14ac:dyDescent="0.15">
      <c r="A6" s="6" t="s">
        <v>218</v>
      </c>
      <c r="B6" s="5" t="s">
        <v>669</v>
      </c>
      <c r="C6" s="5" t="s">
        <v>670</v>
      </c>
      <c r="D6" s="6" t="s">
        <v>684</v>
      </c>
      <c r="E6" s="6" t="s">
        <v>677</v>
      </c>
      <c r="F6" s="6" t="s">
        <v>678</v>
      </c>
      <c r="G6" s="6" t="s">
        <v>674</v>
      </c>
      <c r="H6" s="6"/>
      <c r="I6" s="6"/>
      <c r="J6" s="6" t="s">
        <v>685</v>
      </c>
      <c r="K6" s="6"/>
      <c r="L6" s="6" t="s">
        <v>686</v>
      </c>
      <c r="M6">
        <v>1</v>
      </c>
      <c r="N6">
        <f>VLOOKUP(Sheet2!$A6,交易!$A$1:$B$62,2,0)</f>
        <v>0</v>
      </c>
      <c r="O6" t="s">
        <v>1346</v>
      </c>
    </row>
    <row r="7" spans="1:15" ht="16.5" x14ac:dyDescent="0.15">
      <c r="A7" s="6" t="s">
        <v>219</v>
      </c>
      <c r="B7" s="5" t="s">
        <v>669</v>
      </c>
      <c r="C7" s="5" t="s">
        <v>670</v>
      </c>
      <c r="D7" s="6" t="s">
        <v>687</v>
      </c>
      <c r="E7" s="6" t="s">
        <v>677</v>
      </c>
      <c r="F7" s="6" t="s">
        <v>678</v>
      </c>
      <c r="G7" s="6" t="s">
        <v>674</v>
      </c>
      <c r="H7" s="6"/>
      <c r="I7" s="6"/>
      <c r="J7" s="6" t="s">
        <v>688</v>
      </c>
      <c r="K7" s="6"/>
      <c r="L7" s="6" t="s">
        <v>689</v>
      </c>
      <c r="M7">
        <v>1</v>
      </c>
      <c r="N7">
        <f>VLOOKUP(Sheet2!$A7,交易!$A$1:$B$62,2,0)</f>
        <v>0</v>
      </c>
      <c r="O7" t="s">
        <v>1346</v>
      </c>
    </row>
    <row r="8" spans="1:15" ht="16.5" x14ac:dyDescent="0.15">
      <c r="A8" s="6" t="s">
        <v>220</v>
      </c>
      <c r="B8" s="5" t="s">
        <v>669</v>
      </c>
      <c r="C8" s="5" t="s">
        <v>670</v>
      </c>
      <c r="D8" s="6" t="s">
        <v>690</v>
      </c>
      <c r="E8" s="6" t="s">
        <v>677</v>
      </c>
      <c r="F8" s="6" t="s">
        <v>678</v>
      </c>
      <c r="G8" s="6" t="s">
        <v>674</v>
      </c>
      <c r="H8" s="6"/>
      <c r="I8" s="6"/>
      <c r="J8" s="6" t="s">
        <v>691</v>
      </c>
      <c r="K8" s="6"/>
      <c r="L8" s="6" t="s">
        <v>692</v>
      </c>
      <c r="M8">
        <v>1</v>
      </c>
      <c r="N8">
        <f>VLOOKUP(Sheet2!$A8,交易!$A$1:$B$62,2,0)</f>
        <v>0</v>
      </c>
      <c r="O8" t="s">
        <v>1346</v>
      </c>
    </row>
    <row r="9" spans="1:15" ht="16.5" x14ac:dyDescent="0.15">
      <c r="A9" s="6" t="s">
        <v>221</v>
      </c>
      <c r="B9" s="5" t="s">
        <v>669</v>
      </c>
      <c r="C9" s="5" t="s">
        <v>670</v>
      </c>
      <c r="D9" s="12" t="s">
        <v>693</v>
      </c>
      <c r="E9" s="6" t="s">
        <v>677</v>
      </c>
      <c r="F9" s="6" t="s">
        <v>678</v>
      </c>
      <c r="G9" s="6" t="s">
        <v>674</v>
      </c>
      <c r="H9" s="6"/>
      <c r="I9" s="6"/>
      <c r="J9" s="6" t="s">
        <v>694</v>
      </c>
      <c r="K9" s="6"/>
      <c r="L9" s="6" t="s">
        <v>695</v>
      </c>
      <c r="M9">
        <v>0</v>
      </c>
      <c r="N9" t="e">
        <f>VLOOKUP(Sheet2!$A9,交易!$A$1:$B$62,2,0)</f>
        <v>#N/A</v>
      </c>
    </row>
    <row r="10" spans="1:15" ht="16.5" x14ac:dyDescent="0.15">
      <c r="A10" s="6" t="s">
        <v>222</v>
      </c>
      <c r="B10" s="5" t="s">
        <v>669</v>
      </c>
      <c r="C10" s="5" t="s">
        <v>670</v>
      </c>
      <c r="D10" s="6" t="s">
        <v>696</v>
      </c>
      <c r="E10" s="6" t="s">
        <v>677</v>
      </c>
      <c r="F10" s="6" t="s">
        <v>678</v>
      </c>
      <c r="G10" s="6" t="s">
        <v>674</v>
      </c>
      <c r="H10" s="6"/>
      <c r="I10" s="6"/>
      <c r="J10" s="6" t="s">
        <v>697</v>
      </c>
      <c r="K10" s="6"/>
      <c r="L10" s="6" t="s">
        <v>698</v>
      </c>
      <c r="M10">
        <v>1</v>
      </c>
      <c r="N10">
        <f>VLOOKUP(Sheet2!$A10,交易!$A$1:$B$62,2,0)</f>
        <v>0</v>
      </c>
      <c r="O10" t="s">
        <v>1347</v>
      </c>
    </row>
    <row r="11" spans="1:15" ht="16.5" x14ac:dyDescent="0.15">
      <c r="A11" s="6" t="s">
        <v>223</v>
      </c>
      <c r="B11" s="5" t="s">
        <v>669</v>
      </c>
      <c r="C11" s="5" t="s">
        <v>670</v>
      </c>
      <c r="D11" s="6" t="s">
        <v>699</v>
      </c>
      <c r="E11" s="6" t="s">
        <v>677</v>
      </c>
      <c r="F11" s="6" t="s">
        <v>678</v>
      </c>
      <c r="G11" s="6" t="s">
        <v>674</v>
      </c>
      <c r="H11" s="6"/>
      <c r="I11" s="6"/>
      <c r="J11" s="6" t="s">
        <v>700</v>
      </c>
      <c r="K11" s="6"/>
      <c r="L11" s="6" t="s">
        <v>701</v>
      </c>
      <c r="M11">
        <v>1</v>
      </c>
      <c r="N11">
        <f>VLOOKUP(Sheet2!$A11,交易!$A$1:$B$62,2,0)</f>
        <v>0</v>
      </c>
      <c r="O11" t="s">
        <v>1347</v>
      </c>
    </row>
    <row r="12" spans="1:15" ht="16.5" x14ac:dyDescent="0.15">
      <c r="A12" s="6" t="s">
        <v>224</v>
      </c>
      <c r="B12" s="5" t="s">
        <v>669</v>
      </c>
      <c r="C12" s="5" t="s">
        <v>670</v>
      </c>
      <c r="D12" s="6" t="s">
        <v>702</v>
      </c>
      <c r="E12" s="6" t="s">
        <v>677</v>
      </c>
      <c r="F12" s="6" t="s">
        <v>678</v>
      </c>
      <c r="G12" s="6" t="s">
        <v>674</v>
      </c>
      <c r="H12" s="6"/>
      <c r="I12" s="6"/>
      <c r="J12" s="6" t="s">
        <v>703</v>
      </c>
      <c r="K12" s="6"/>
      <c r="L12" s="6" t="s">
        <v>704</v>
      </c>
      <c r="M12">
        <v>1</v>
      </c>
      <c r="N12">
        <f>VLOOKUP(Sheet2!$A12,交易!$A$1:$B$62,2,0)</f>
        <v>0</v>
      </c>
      <c r="O12" t="s">
        <v>1347</v>
      </c>
    </row>
    <row r="13" spans="1:15" ht="16.5" x14ac:dyDescent="0.15">
      <c r="A13" s="6" t="s">
        <v>225</v>
      </c>
      <c r="B13" s="5" t="s">
        <v>669</v>
      </c>
      <c r="C13" s="5" t="s">
        <v>670</v>
      </c>
      <c r="D13" s="6" t="s">
        <v>705</v>
      </c>
      <c r="E13" s="6" t="s">
        <v>677</v>
      </c>
      <c r="F13" s="6" t="s">
        <v>678</v>
      </c>
      <c r="G13" s="6" t="s">
        <v>674</v>
      </c>
      <c r="H13" s="6"/>
      <c r="I13" s="6"/>
      <c r="J13" s="6" t="s">
        <v>706</v>
      </c>
      <c r="K13" s="6"/>
      <c r="L13" s="6" t="s">
        <v>707</v>
      </c>
      <c r="M13">
        <v>1</v>
      </c>
      <c r="N13">
        <f>VLOOKUP(Sheet2!$A13,交易!$A$1:$B$62,2,0)</f>
        <v>0</v>
      </c>
      <c r="O13" t="s">
        <v>1347</v>
      </c>
    </row>
    <row r="14" spans="1:15" ht="16.5" x14ac:dyDescent="0.15">
      <c r="A14" s="6" t="s">
        <v>226</v>
      </c>
      <c r="B14" s="5" t="s">
        <v>669</v>
      </c>
      <c r="C14" s="5" t="s">
        <v>670</v>
      </c>
      <c r="D14" s="6" t="s">
        <v>708</v>
      </c>
      <c r="E14" s="6" t="s">
        <v>677</v>
      </c>
      <c r="F14" s="6" t="s">
        <v>678</v>
      </c>
      <c r="G14" s="6" t="s">
        <v>674</v>
      </c>
      <c r="H14" s="6"/>
      <c r="I14" s="6"/>
      <c r="J14" s="6" t="s">
        <v>709</v>
      </c>
      <c r="K14" s="6"/>
      <c r="L14" s="6" t="s">
        <v>710</v>
      </c>
      <c r="M14">
        <v>1</v>
      </c>
      <c r="N14">
        <f>VLOOKUP(Sheet2!$A14,交易!$A$1:$B$62,2,0)</f>
        <v>0</v>
      </c>
      <c r="O14" t="s">
        <v>1347</v>
      </c>
    </row>
    <row r="15" spans="1:15" ht="16.5" x14ac:dyDescent="0.15">
      <c r="A15" s="6" t="s">
        <v>227</v>
      </c>
      <c r="B15" s="5" t="s">
        <v>669</v>
      </c>
      <c r="C15" s="5" t="s">
        <v>670</v>
      </c>
      <c r="D15" s="6" t="s">
        <v>711</v>
      </c>
      <c r="E15" s="6" t="s">
        <v>677</v>
      </c>
      <c r="F15" s="6" t="s">
        <v>678</v>
      </c>
      <c r="G15" s="6" t="s">
        <v>674</v>
      </c>
      <c r="H15" s="6"/>
      <c r="I15" s="6"/>
      <c r="J15" s="6" t="s">
        <v>712</v>
      </c>
      <c r="K15" s="6"/>
      <c r="L15" s="6" t="s">
        <v>713</v>
      </c>
      <c r="M15">
        <v>1</v>
      </c>
      <c r="N15">
        <f>VLOOKUP(Sheet2!$A15,交易!$A$1:$B$62,2,0)</f>
        <v>0</v>
      </c>
      <c r="O15" t="s">
        <v>1347</v>
      </c>
    </row>
    <row r="16" spans="1:15" ht="16.5" x14ac:dyDescent="0.15">
      <c r="A16" s="6" t="s">
        <v>228</v>
      </c>
      <c r="B16" s="5" t="s">
        <v>669</v>
      </c>
      <c r="C16" s="5" t="s">
        <v>670</v>
      </c>
      <c r="D16" s="12" t="s">
        <v>714</v>
      </c>
      <c r="E16" s="6" t="s">
        <v>677</v>
      </c>
      <c r="F16" s="6" t="s">
        <v>678</v>
      </c>
      <c r="G16" s="6" t="s">
        <v>674</v>
      </c>
      <c r="H16" s="6"/>
      <c r="I16" s="6"/>
      <c r="J16" s="6" t="s">
        <v>715</v>
      </c>
      <c r="K16" s="6"/>
      <c r="L16" s="6" t="s">
        <v>716</v>
      </c>
      <c r="M16">
        <v>0</v>
      </c>
      <c r="N16" t="e">
        <f>VLOOKUP(Sheet2!$A16,交易!$A$1:$B$62,2,0)</f>
        <v>#N/A</v>
      </c>
    </row>
    <row r="17" spans="1:15" ht="16.5" x14ac:dyDescent="0.15">
      <c r="A17" s="6" t="s">
        <v>229</v>
      </c>
      <c r="B17" s="5" t="s">
        <v>669</v>
      </c>
      <c r="C17" s="5" t="s">
        <v>670</v>
      </c>
      <c r="D17" s="6" t="s">
        <v>717</v>
      </c>
      <c r="E17" s="6" t="s">
        <v>677</v>
      </c>
      <c r="F17" s="6" t="s">
        <v>678</v>
      </c>
      <c r="G17" s="6" t="s">
        <v>674</v>
      </c>
      <c r="H17" s="6"/>
      <c r="I17" s="6"/>
      <c r="J17" s="6" t="s">
        <v>718</v>
      </c>
      <c r="K17" s="6"/>
      <c r="L17" s="6" t="s">
        <v>719</v>
      </c>
      <c r="M17">
        <v>1</v>
      </c>
      <c r="N17">
        <f>VLOOKUP(Sheet2!$A17,交易!$A$1:$B$62,2,0)</f>
        <v>-1</v>
      </c>
      <c r="O17" t="s">
        <v>1348</v>
      </c>
    </row>
    <row r="18" spans="1:15" ht="16.5" x14ac:dyDescent="0.15">
      <c r="A18" s="6" t="s">
        <v>230</v>
      </c>
      <c r="B18" s="5" t="s">
        <v>669</v>
      </c>
      <c r="C18" s="5" t="s">
        <v>670</v>
      </c>
      <c r="D18" s="6" t="s">
        <v>720</v>
      </c>
      <c r="E18" s="6" t="s">
        <v>677</v>
      </c>
      <c r="F18" s="6" t="s">
        <v>678</v>
      </c>
      <c r="G18" s="6" t="s">
        <v>674</v>
      </c>
      <c r="H18" s="6"/>
      <c r="I18" s="6"/>
      <c r="J18" s="6" t="s">
        <v>721</v>
      </c>
      <c r="K18" s="6"/>
      <c r="L18" s="6" t="s">
        <v>722</v>
      </c>
      <c r="M18">
        <v>1</v>
      </c>
      <c r="N18">
        <f>VLOOKUP(Sheet2!$A18,交易!$A$1:$B$62,2,0)</f>
        <v>0</v>
      </c>
      <c r="O18" t="s">
        <v>1348</v>
      </c>
    </row>
    <row r="19" spans="1:15" ht="16.5" x14ac:dyDescent="0.15">
      <c r="A19" s="6" t="s">
        <v>231</v>
      </c>
      <c r="B19" s="5" t="s">
        <v>669</v>
      </c>
      <c r="C19" s="5" t="s">
        <v>670</v>
      </c>
      <c r="D19" s="6" t="s">
        <v>723</v>
      </c>
      <c r="E19" s="6" t="s">
        <v>677</v>
      </c>
      <c r="F19" s="6" t="s">
        <v>678</v>
      </c>
      <c r="G19" s="6" t="s">
        <v>674</v>
      </c>
      <c r="H19" s="6"/>
      <c r="I19" s="6"/>
      <c r="J19" s="6" t="s">
        <v>724</v>
      </c>
      <c r="K19" s="6"/>
      <c r="L19" s="6" t="s">
        <v>725</v>
      </c>
      <c r="M19">
        <v>1</v>
      </c>
      <c r="N19">
        <f>VLOOKUP(Sheet2!$A19,交易!$A$1:$B$62,2,0)</f>
        <v>0</v>
      </c>
      <c r="O19" t="s">
        <v>1348</v>
      </c>
    </row>
    <row r="20" spans="1:15" ht="16.5" x14ac:dyDescent="0.15">
      <c r="A20" s="6" t="s">
        <v>232</v>
      </c>
      <c r="B20" s="5" t="s">
        <v>669</v>
      </c>
      <c r="C20" s="5" t="s">
        <v>670</v>
      </c>
      <c r="D20" s="6" t="s">
        <v>726</v>
      </c>
      <c r="E20" s="6" t="s">
        <v>677</v>
      </c>
      <c r="F20" s="6" t="s">
        <v>678</v>
      </c>
      <c r="G20" s="6" t="s">
        <v>674</v>
      </c>
      <c r="H20" s="6"/>
      <c r="I20" s="6"/>
      <c r="J20" s="6" t="s">
        <v>727</v>
      </c>
      <c r="K20" s="6"/>
      <c r="L20" s="6" t="s">
        <v>728</v>
      </c>
      <c r="M20">
        <v>1</v>
      </c>
      <c r="N20">
        <f>VLOOKUP(Sheet2!$A20,交易!$A$1:$B$62,2,0)</f>
        <v>0</v>
      </c>
      <c r="O20" t="s">
        <v>1348</v>
      </c>
    </row>
    <row r="21" spans="1:15" ht="16.5" x14ac:dyDescent="0.15">
      <c r="A21" s="6" t="s">
        <v>233</v>
      </c>
      <c r="B21" s="5" t="s">
        <v>669</v>
      </c>
      <c r="C21" s="5" t="s">
        <v>670</v>
      </c>
      <c r="D21" s="6" t="s">
        <v>729</v>
      </c>
      <c r="E21" s="6" t="s">
        <v>677</v>
      </c>
      <c r="F21" s="6" t="s">
        <v>678</v>
      </c>
      <c r="G21" s="6" t="s">
        <v>674</v>
      </c>
      <c r="H21" s="6"/>
      <c r="I21" s="6"/>
      <c r="J21" s="6" t="s">
        <v>730</v>
      </c>
      <c r="K21" s="6"/>
      <c r="L21" s="6" t="s">
        <v>731</v>
      </c>
      <c r="M21">
        <v>1</v>
      </c>
      <c r="N21">
        <f>VLOOKUP(Sheet2!$A21,交易!$A$1:$B$62,2,0)</f>
        <v>0</v>
      </c>
      <c r="O21" t="s">
        <v>1348</v>
      </c>
    </row>
    <row r="22" spans="1:15" ht="16.5" x14ac:dyDescent="0.15">
      <c r="A22" s="6" t="s">
        <v>234</v>
      </c>
      <c r="B22" s="5" t="s">
        <v>669</v>
      </c>
      <c r="C22" s="5" t="s">
        <v>670</v>
      </c>
      <c r="D22" s="6" t="s">
        <v>732</v>
      </c>
      <c r="E22" s="6" t="s">
        <v>677</v>
      </c>
      <c r="F22" s="6" t="s">
        <v>678</v>
      </c>
      <c r="G22" s="6" t="s">
        <v>674</v>
      </c>
      <c r="H22" s="6"/>
      <c r="I22" s="6"/>
      <c r="J22" s="6" t="s">
        <v>733</v>
      </c>
      <c r="K22" s="6"/>
      <c r="L22" s="6" t="s">
        <v>734</v>
      </c>
      <c r="M22">
        <v>1</v>
      </c>
      <c r="N22">
        <f>VLOOKUP(Sheet2!$A22,交易!$A$1:$B$62,2,0)</f>
        <v>0</v>
      </c>
      <c r="O22" t="s">
        <v>1348</v>
      </c>
    </row>
    <row r="23" spans="1:15" ht="16.5" x14ac:dyDescent="0.15">
      <c r="A23" s="6" t="s">
        <v>235</v>
      </c>
      <c r="B23" s="5" t="s">
        <v>669</v>
      </c>
      <c r="C23" s="5" t="s">
        <v>670</v>
      </c>
      <c r="D23" s="12" t="s">
        <v>735</v>
      </c>
      <c r="E23" s="6" t="s">
        <v>677</v>
      </c>
      <c r="F23" s="6" t="s">
        <v>678</v>
      </c>
      <c r="G23" s="6" t="s">
        <v>674</v>
      </c>
      <c r="H23" s="6"/>
      <c r="I23" s="6"/>
      <c r="J23" s="6" t="s">
        <v>736</v>
      </c>
      <c r="K23" s="6"/>
      <c r="L23" s="6" t="s">
        <v>737</v>
      </c>
      <c r="M23">
        <v>0</v>
      </c>
      <c r="N23" t="e">
        <f>VLOOKUP(Sheet2!$A23,交易!$A$1:$B$62,2,0)</f>
        <v>#N/A</v>
      </c>
    </row>
    <row r="24" spans="1:15" ht="16.5" x14ac:dyDescent="0.15">
      <c r="A24" s="6" t="s">
        <v>236</v>
      </c>
      <c r="B24" s="5" t="s">
        <v>669</v>
      </c>
      <c r="C24" s="5" t="s">
        <v>670</v>
      </c>
      <c r="D24" s="6" t="s">
        <v>738</v>
      </c>
      <c r="E24" s="6" t="s">
        <v>677</v>
      </c>
      <c r="F24" s="6" t="s">
        <v>739</v>
      </c>
      <c r="G24" s="6"/>
      <c r="H24" s="6"/>
      <c r="I24" s="6"/>
      <c r="J24" s="6"/>
      <c r="K24" s="6"/>
      <c r="L24" s="6" t="s">
        <v>740</v>
      </c>
      <c r="M24">
        <v>1</v>
      </c>
      <c r="N24">
        <f>VLOOKUP(Sheet2!$A24,交易!$A$1:$B$62,2,0)</f>
        <v>-1202.95</v>
      </c>
      <c r="O24" t="s">
        <v>1349</v>
      </c>
    </row>
    <row r="25" spans="1:15" ht="16.5" x14ac:dyDescent="0.15">
      <c r="A25" s="6" t="s">
        <v>237</v>
      </c>
      <c r="B25" s="5" t="s">
        <v>669</v>
      </c>
      <c r="C25" s="5" t="s">
        <v>670</v>
      </c>
      <c r="D25" s="6" t="s">
        <v>741</v>
      </c>
      <c r="E25" s="6" t="s">
        <v>677</v>
      </c>
      <c r="F25" s="6" t="s">
        <v>678</v>
      </c>
      <c r="G25" s="6" t="s">
        <v>674</v>
      </c>
      <c r="H25" s="6"/>
      <c r="I25" s="6"/>
      <c r="J25" s="6"/>
      <c r="K25" s="6"/>
      <c r="L25" s="6" t="s">
        <v>742</v>
      </c>
      <c r="M25">
        <v>1</v>
      </c>
      <c r="N25">
        <f>VLOOKUP(Sheet2!$A25,交易!$A$1:$B$62,2,0)</f>
        <v>0</v>
      </c>
      <c r="O25" t="s">
        <v>1350</v>
      </c>
    </row>
    <row r="26" spans="1:15" ht="16.5" x14ac:dyDescent="0.15">
      <c r="A26" s="6" t="s">
        <v>238</v>
      </c>
      <c r="B26" s="5" t="s">
        <v>669</v>
      </c>
      <c r="C26" s="5" t="s">
        <v>670</v>
      </c>
      <c r="D26" s="6" t="s">
        <v>743</v>
      </c>
      <c r="E26" s="6" t="s">
        <v>677</v>
      </c>
      <c r="F26" s="6" t="s">
        <v>678</v>
      </c>
      <c r="G26" s="6" t="s">
        <v>674</v>
      </c>
      <c r="H26" s="6"/>
      <c r="I26" s="6"/>
      <c r="J26" s="6"/>
      <c r="K26" s="6"/>
      <c r="L26" s="6" t="s">
        <v>744</v>
      </c>
      <c r="M26">
        <v>1</v>
      </c>
      <c r="N26">
        <f>VLOOKUP(Sheet2!$A26,交易!$A$1:$B$62,2,0)</f>
        <v>0</v>
      </c>
      <c r="O26" t="s">
        <v>1350</v>
      </c>
    </row>
    <row r="27" spans="1:15" ht="16.5" x14ac:dyDescent="0.15">
      <c r="A27" s="6" t="s">
        <v>239</v>
      </c>
      <c r="B27" s="5" t="s">
        <v>669</v>
      </c>
      <c r="C27" s="5" t="s">
        <v>670</v>
      </c>
      <c r="D27" s="6" t="s">
        <v>745</v>
      </c>
      <c r="E27" s="6" t="s">
        <v>677</v>
      </c>
      <c r="F27" s="6" t="s">
        <v>678</v>
      </c>
      <c r="G27" s="6" t="s">
        <v>674</v>
      </c>
      <c r="H27" s="6"/>
      <c r="I27" s="6"/>
      <c r="J27" s="6"/>
      <c r="K27" s="6"/>
      <c r="L27" s="6" t="s">
        <v>746</v>
      </c>
      <c r="M27">
        <v>1</v>
      </c>
      <c r="N27">
        <f>VLOOKUP(Sheet2!$A27,交易!$A$1:$B$62,2,0)</f>
        <v>0</v>
      </c>
      <c r="O27" t="s">
        <v>1350</v>
      </c>
    </row>
    <row r="28" spans="1:15" ht="16.5" x14ac:dyDescent="0.15">
      <c r="A28" s="6" t="s">
        <v>240</v>
      </c>
      <c r="B28" s="5" t="s">
        <v>669</v>
      </c>
      <c r="C28" s="5" t="s">
        <v>670</v>
      </c>
      <c r="D28" s="6" t="s">
        <v>747</v>
      </c>
      <c r="E28" s="6" t="s">
        <v>677</v>
      </c>
      <c r="F28" s="6" t="s">
        <v>678</v>
      </c>
      <c r="G28" s="6" t="s">
        <v>674</v>
      </c>
      <c r="H28" s="6"/>
      <c r="I28" s="6"/>
      <c r="J28" s="6"/>
      <c r="K28" s="6"/>
      <c r="L28" s="6" t="s">
        <v>748</v>
      </c>
      <c r="M28">
        <v>1</v>
      </c>
      <c r="N28">
        <f>VLOOKUP(Sheet2!$A28,交易!$A$1:$B$62,2,0)</f>
        <v>0</v>
      </c>
      <c r="O28" t="s">
        <v>1350</v>
      </c>
    </row>
    <row r="29" spans="1:15" ht="16.5" x14ac:dyDescent="0.15">
      <c r="A29" s="6" t="s">
        <v>241</v>
      </c>
      <c r="B29" s="5" t="s">
        <v>669</v>
      </c>
      <c r="C29" s="5" t="s">
        <v>670</v>
      </c>
      <c r="D29" s="6" t="s">
        <v>749</v>
      </c>
      <c r="E29" s="6" t="s">
        <v>677</v>
      </c>
      <c r="F29" s="6" t="s">
        <v>678</v>
      </c>
      <c r="G29" s="6" t="s">
        <v>674</v>
      </c>
      <c r="H29" s="6"/>
      <c r="I29" s="6"/>
      <c r="J29" s="6"/>
      <c r="K29" s="6"/>
      <c r="L29" s="6" t="s">
        <v>750</v>
      </c>
      <c r="M29">
        <v>1</v>
      </c>
      <c r="N29">
        <f>VLOOKUP(Sheet2!$A29,交易!$A$1:$B$62,2,0)</f>
        <v>0</v>
      </c>
      <c r="O29" t="s">
        <v>1350</v>
      </c>
    </row>
    <row r="30" spans="1:15" ht="16.5" x14ac:dyDescent="0.15">
      <c r="A30" s="6" t="s">
        <v>242</v>
      </c>
      <c r="B30" s="5" t="s">
        <v>669</v>
      </c>
      <c r="C30" s="5" t="s">
        <v>670</v>
      </c>
      <c r="D30" s="12" t="s">
        <v>751</v>
      </c>
      <c r="E30" s="6" t="s">
        <v>677</v>
      </c>
      <c r="F30" s="6" t="s">
        <v>678</v>
      </c>
      <c r="G30" s="6" t="s">
        <v>674</v>
      </c>
      <c r="H30" s="6"/>
      <c r="I30" s="6"/>
      <c r="J30" s="6"/>
      <c r="K30" s="6"/>
      <c r="L30" s="6" t="s">
        <v>752</v>
      </c>
      <c r="M30">
        <v>0</v>
      </c>
      <c r="N30" t="e">
        <f>VLOOKUP(Sheet2!$A30,交易!$A$1:$B$62,2,0)</f>
        <v>#N/A</v>
      </c>
    </row>
    <row r="31" spans="1:15" ht="16.5" x14ac:dyDescent="0.15">
      <c r="A31" s="6" t="s">
        <v>243</v>
      </c>
      <c r="B31" s="5" t="s">
        <v>669</v>
      </c>
      <c r="C31" s="5" t="s">
        <v>670</v>
      </c>
      <c r="D31" s="6" t="s">
        <v>753</v>
      </c>
      <c r="E31" s="6" t="s">
        <v>677</v>
      </c>
      <c r="F31" s="6" t="s">
        <v>678</v>
      </c>
      <c r="G31" s="6" t="s">
        <v>674</v>
      </c>
      <c r="H31" s="6"/>
      <c r="I31" s="6"/>
      <c r="J31" s="6"/>
      <c r="K31" s="6"/>
      <c r="L31" s="6" t="s">
        <v>754</v>
      </c>
      <c r="M31">
        <v>1</v>
      </c>
      <c r="N31">
        <f>VLOOKUP(Sheet2!$A31,交易!$A$1:$B$62,2,0)</f>
        <v>0</v>
      </c>
      <c r="O31" t="s">
        <v>1351</v>
      </c>
    </row>
    <row r="32" spans="1:15" ht="16.5" x14ac:dyDescent="0.15">
      <c r="A32" s="6" t="s">
        <v>244</v>
      </c>
      <c r="B32" s="5" t="s">
        <v>669</v>
      </c>
      <c r="C32" s="5" t="s">
        <v>670</v>
      </c>
      <c r="D32" s="6" t="s">
        <v>755</v>
      </c>
      <c r="E32" s="6" t="s">
        <v>677</v>
      </c>
      <c r="F32" s="6" t="s">
        <v>739</v>
      </c>
      <c r="G32" s="6" t="s">
        <v>674</v>
      </c>
      <c r="H32" s="6"/>
      <c r="I32" s="6"/>
      <c r="J32" s="6"/>
      <c r="K32" s="6"/>
      <c r="L32" s="6" t="s">
        <v>756</v>
      </c>
      <c r="M32">
        <v>1</v>
      </c>
      <c r="N32">
        <f>VLOOKUP(Sheet2!$A32,交易!$A$1:$B$62,2,0)</f>
        <v>0</v>
      </c>
      <c r="O32" t="s">
        <v>1351</v>
      </c>
    </row>
    <row r="33" spans="1:15" ht="16.5" x14ac:dyDescent="0.15">
      <c r="A33" s="6" t="s">
        <v>245</v>
      </c>
      <c r="B33" s="5" t="s">
        <v>669</v>
      </c>
      <c r="C33" s="5" t="s">
        <v>670</v>
      </c>
      <c r="D33" s="6" t="s">
        <v>757</v>
      </c>
      <c r="E33" s="6" t="s">
        <v>677</v>
      </c>
      <c r="F33" s="6" t="s">
        <v>739</v>
      </c>
      <c r="G33" s="6" t="s">
        <v>674</v>
      </c>
      <c r="H33" s="6"/>
      <c r="I33" s="6"/>
      <c r="J33" s="6"/>
      <c r="K33" s="6"/>
      <c r="L33" s="6" t="s">
        <v>758</v>
      </c>
      <c r="M33">
        <v>1</v>
      </c>
      <c r="N33">
        <f>VLOOKUP(Sheet2!$A33,交易!$A$1:$B$62,2,0)</f>
        <v>0</v>
      </c>
      <c r="O33" t="s">
        <v>1351</v>
      </c>
    </row>
    <row r="34" spans="1:15" ht="16.5" x14ac:dyDescent="0.15">
      <c r="A34" s="6" t="s">
        <v>246</v>
      </c>
      <c r="B34" s="5" t="s">
        <v>669</v>
      </c>
      <c r="C34" s="5" t="s">
        <v>670</v>
      </c>
      <c r="D34" s="6" t="s">
        <v>759</v>
      </c>
      <c r="E34" s="6" t="s">
        <v>677</v>
      </c>
      <c r="F34" s="6" t="s">
        <v>739</v>
      </c>
      <c r="G34" s="6" t="s">
        <v>674</v>
      </c>
      <c r="H34" s="6"/>
      <c r="I34" s="6"/>
      <c r="J34" s="6"/>
      <c r="K34" s="6"/>
      <c r="L34" s="6" t="s">
        <v>760</v>
      </c>
      <c r="M34">
        <v>1</v>
      </c>
      <c r="N34">
        <f>VLOOKUP(Sheet2!$A34,交易!$A$1:$B$62,2,0)</f>
        <v>0</v>
      </c>
      <c r="O34" t="s">
        <v>1351</v>
      </c>
    </row>
    <row r="35" spans="1:15" ht="16.5" x14ac:dyDescent="0.15">
      <c r="A35" s="6" t="s">
        <v>247</v>
      </c>
      <c r="B35" s="5" t="s">
        <v>669</v>
      </c>
      <c r="C35" s="5" t="s">
        <v>670</v>
      </c>
      <c r="D35" s="6" t="s">
        <v>761</v>
      </c>
      <c r="E35" s="6" t="s">
        <v>677</v>
      </c>
      <c r="F35" s="6" t="s">
        <v>739</v>
      </c>
      <c r="G35" s="6" t="s">
        <v>674</v>
      </c>
      <c r="H35" s="6"/>
      <c r="I35" s="6"/>
      <c r="J35" s="6"/>
      <c r="K35" s="6"/>
      <c r="L35" s="6" t="s">
        <v>762</v>
      </c>
      <c r="M35">
        <v>1</v>
      </c>
      <c r="N35">
        <f>VLOOKUP(Sheet2!$A35,交易!$A$1:$B$62,2,0)</f>
        <v>0</v>
      </c>
      <c r="O35" t="s">
        <v>1351</v>
      </c>
    </row>
    <row r="36" spans="1:15" ht="16.5" x14ac:dyDescent="0.15">
      <c r="A36" s="6" t="s">
        <v>248</v>
      </c>
      <c r="B36" s="5" t="s">
        <v>669</v>
      </c>
      <c r="C36" s="5" t="s">
        <v>670</v>
      </c>
      <c r="D36" s="12" t="s">
        <v>763</v>
      </c>
      <c r="E36" s="6" t="s">
        <v>677</v>
      </c>
      <c r="F36" s="6" t="s">
        <v>739</v>
      </c>
      <c r="G36" s="6" t="s">
        <v>674</v>
      </c>
      <c r="H36" s="6"/>
      <c r="I36" s="6"/>
      <c r="J36" s="6"/>
      <c r="K36" s="6"/>
      <c r="L36" s="6" t="s">
        <v>764</v>
      </c>
      <c r="M36">
        <v>0</v>
      </c>
      <c r="N36" t="e">
        <f>VLOOKUP(Sheet2!$A36,交易!$A$1:$B$62,2,0)</f>
        <v>#N/A</v>
      </c>
    </row>
    <row r="37" spans="1:15" ht="16.5" x14ac:dyDescent="0.15">
      <c r="A37" s="6" t="s">
        <v>249</v>
      </c>
      <c r="B37" s="5" t="s">
        <v>669</v>
      </c>
      <c r="C37" s="5" t="s">
        <v>670</v>
      </c>
      <c r="D37" s="6" t="s">
        <v>765</v>
      </c>
      <c r="E37" s="6" t="s">
        <v>677</v>
      </c>
      <c r="F37" s="6" t="s">
        <v>739</v>
      </c>
      <c r="G37" s="6" t="s">
        <v>674</v>
      </c>
      <c r="H37" s="6"/>
      <c r="I37" s="6"/>
      <c r="J37" s="6"/>
      <c r="K37" s="6"/>
      <c r="L37" s="6" t="s">
        <v>766</v>
      </c>
      <c r="M37">
        <v>1</v>
      </c>
      <c r="N37">
        <f>VLOOKUP(Sheet2!$A37,交易!$A$1:$B$62,2,0)</f>
        <v>0</v>
      </c>
      <c r="O37" t="s">
        <v>1352</v>
      </c>
    </row>
    <row r="38" spans="1:15" ht="16.5" x14ac:dyDescent="0.15">
      <c r="A38" s="6" t="s">
        <v>250</v>
      </c>
      <c r="B38" s="5" t="s">
        <v>669</v>
      </c>
      <c r="C38" s="5" t="s">
        <v>670</v>
      </c>
      <c r="D38" s="6" t="s">
        <v>767</v>
      </c>
      <c r="E38" s="6" t="s">
        <v>677</v>
      </c>
      <c r="F38" s="6" t="s">
        <v>739</v>
      </c>
      <c r="G38" s="6" t="s">
        <v>674</v>
      </c>
      <c r="H38" s="6"/>
      <c r="I38" s="6"/>
      <c r="J38" s="6"/>
      <c r="K38" s="6"/>
      <c r="L38" s="6" t="s">
        <v>768</v>
      </c>
      <c r="M38">
        <v>1</v>
      </c>
      <c r="N38">
        <f>VLOOKUP(Sheet2!$A38,交易!$A$1:$B$62,2,0)</f>
        <v>0</v>
      </c>
      <c r="O38" t="s">
        <v>1352</v>
      </c>
    </row>
    <row r="39" spans="1:15" ht="16.5" x14ac:dyDescent="0.15">
      <c r="A39" s="6" t="s">
        <v>251</v>
      </c>
      <c r="B39" s="5" t="s">
        <v>669</v>
      </c>
      <c r="C39" s="5" t="s">
        <v>670</v>
      </c>
      <c r="D39" s="6" t="s">
        <v>769</v>
      </c>
      <c r="E39" s="6" t="s">
        <v>677</v>
      </c>
      <c r="F39" s="6" t="s">
        <v>739</v>
      </c>
      <c r="G39" s="6" t="s">
        <v>674</v>
      </c>
      <c r="H39" s="6"/>
      <c r="I39" s="6"/>
      <c r="J39" s="6"/>
      <c r="K39" s="6"/>
      <c r="L39" s="6" t="s">
        <v>770</v>
      </c>
      <c r="M39">
        <v>1</v>
      </c>
      <c r="N39">
        <f>VLOOKUP(Sheet2!$A39,交易!$A$1:$B$62,2,0)</f>
        <v>0</v>
      </c>
      <c r="O39" t="s">
        <v>1352</v>
      </c>
    </row>
    <row r="40" spans="1:15" ht="16.5" x14ac:dyDescent="0.15">
      <c r="A40" s="6" t="s">
        <v>252</v>
      </c>
      <c r="B40" s="5" t="s">
        <v>669</v>
      </c>
      <c r="C40" s="5" t="s">
        <v>670</v>
      </c>
      <c r="D40" s="6" t="s">
        <v>771</v>
      </c>
      <c r="E40" s="6" t="s">
        <v>677</v>
      </c>
      <c r="F40" s="6" t="s">
        <v>739</v>
      </c>
      <c r="G40" s="6" t="s">
        <v>674</v>
      </c>
      <c r="H40" s="6"/>
      <c r="I40" s="6"/>
      <c r="J40" s="6"/>
      <c r="K40" s="6"/>
      <c r="L40" s="6" t="s">
        <v>772</v>
      </c>
      <c r="M40">
        <v>1</v>
      </c>
      <c r="N40">
        <f>VLOOKUP(Sheet2!$A40,交易!$A$1:$B$62,2,0)</f>
        <v>0</v>
      </c>
      <c r="O40" t="s">
        <v>1352</v>
      </c>
    </row>
    <row r="41" spans="1:15" ht="16.5" x14ac:dyDescent="0.15">
      <c r="A41" s="6" t="s">
        <v>253</v>
      </c>
      <c r="B41" s="5" t="s">
        <v>669</v>
      </c>
      <c r="C41" s="5" t="s">
        <v>670</v>
      </c>
      <c r="D41" s="6" t="s">
        <v>773</v>
      </c>
      <c r="E41" s="6" t="s">
        <v>677</v>
      </c>
      <c r="F41" s="6" t="s">
        <v>739</v>
      </c>
      <c r="G41" s="6" t="s">
        <v>674</v>
      </c>
      <c r="H41" s="6"/>
      <c r="I41" s="6"/>
      <c r="J41" s="6"/>
      <c r="K41" s="6"/>
      <c r="L41" s="6" t="s">
        <v>774</v>
      </c>
      <c r="M41">
        <v>1</v>
      </c>
      <c r="N41">
        <f>VLOOKUP(Sheet2!$A41,交易!$A$1:$B$62,2,0)</f>
        <v>0</v>
      </c>
      <c r="O41" t="s">
        <v>1352</v>
      </c>
    </row>
    <row r="42" spans="1:15" ht="16.5" x14ac:dyDescent="0.15">
      <c r="A42" s="6" t="s">
        <v>254</v>
      </c>
      <c r="B42" s="5" t="s">
        <v>669</v>
      </c>
      <c r="C42" s="5" t="s">
        <v>670</v>
      </c>
      <c r="D42" s="12" t="s">
        <v>775</v>
      </c>
      <c r="E42" s="6" t="s">
        <v>677</v>
      </c>
      <c r="F42" s="6" t="s">
        <v>739</v>
      </c>
      <c r="G42" s="6" t="s">
        <v>674</v>
      </c>
      <c r="H42" s="6"/>
      <c r="I42" s="6"/>
      <c r="J42" s="6"/>
      <c r="K42" s="6"/>
      <c r="L42" s="6" t="s">
        <v>776</v>
      </c>
      <c r="M42">
        <v>0</v>
      </c>
      <c r="N42" t="e">
        <f>VLOOKUP(Sheet2!$A42,交易!$A$1:$B$62,2,0)</f>
        <v>#N/A</v>
      </c>
    </row>
    <row r="43" spans="1:15" ht="16.5" x14ac:dyDescent="0.15">
      <c r="A43" s="6" t="s">
        <v>255</v>
      </c>
      <c r="B43" s="5" t="s">
        <v>669</v>
      </c>
      <c r="C43" s="5" t="s">
        <v>670</v>
      </c>
      <c r="D43" s="6" t="s">
        <v>777</v>
      </c>
      <c r="E43" s="6" t="s">
        <v>677</v>
      </c>
      <c r="F43" s="6" t="s">
        <v>739</v>
      </c>
      <c r="G43" s="6"/>
      <c r="H43" s="6"/>
      <c r="I43" s="6"/>
      <c r="J43" s="6"/>
      <c r="K43" s="6"/>
      <c r="L43" s="6" t="s">
        <v>778</v>
      </c>
      <c r="M43">
        <v>1</v>
      </c>
      <c r="N43">
        <f>VLOOKUP(Sheet2!$A43,交易!$A$1:$B$62,2,0)</f>
        <v>0</v>
      </c>
      <c r="O43" t="s">
        <v>1346</v>
      </c>
    </row>
    <row r="44" spans="1:15" ht="16.5" x14ac:dyDescent="0.15">
      <c r="A44" s="6" t="s">
        <v>256</v>
      </c>
      <c r="B44" s="5" t="s">
        <v>669</v>
      </c>
      <c r="C44" s="5" t="s">
        <v>670</v>
      </c>
      <c r="D44" s="6" t="s">
        <v>779</v>
      </c>
      <c r="E44" s="6" t="s">
        <v>677</v>
      </c>
      <c r="F44" s="6" t="s">
        <v>739</v>
      </c>
      <c r="G44" s="6"/>
      <c r="H44" s="6"/>
      <c r="I44" s="6"/>
      <c r="J44" s="6"/>
      <c r="K44" s="6"/>
      <c r="L44" s="6" t="s">
        <v>780</v>
      </c>
      <c r="M44">
        <v>1</v>
      </c>
      <c r="N44">
        <f>VLOOKUP(Sheet2!$A44,交易!$A$1:$B$62,2,0)</f>
        <v>0</v>
      </c>
      <c r="O44" t="s">
        <v>1346</v>
      </c>
    </row>
    <row r="45" spans="1:15" ht="16.5" x14ac:dyDescent="0.15">
      <c r="A45" s="6" t="s">
        <v>257</v>
      </c>
      <c r="B45" s="5" t="s">
        <v>669</v>
      </c>
      <c r="C45" s="5" t="s">
        <v>670</v>
      </c>
      <c r="D45" s="6" t="s">
        <v>781</v>
      </c>
      <c r="E45" s="6" t="s">
        <v>677</v>
      </c>
      <c r="F45" s="6" t="s">
        <v>739</v>
      </c>
      <c r="G45" s="6"/>
      <c r="H45" s="6"/>
      <c r="I45" s="6"/>
      <c r="J45" s="6"/>
      <c r="K45" s="6"/>
      <c r="L45" s="6" t="s">
        <v>782</v>
      </c>
      <c r="M45">
        <v>1</v>
      </c>
      <c r="N45">
        <f>VLOOKUP(Sheet2!$A45,交易!$A$1:$B$62,2,0)</f>
        <v>0</v>
      </c>
      <c r="O45" t="s">
        <v>1346</v>
      </c>
    </row>
    <row r="46" spans="1:15" ht="16.5" x14ac:dyDescent="0.15">
      <c r="A46" s="6" t="s">
        <v>258</v>
      </c>
      <c r="B46" s="5" t="s">
        <v>669</v>
      </c>
      <c r="C46" s="5" t="s">
        <v>670</v>
      </c>
      <c r="D46" s="6" t="s">
        <v>783</v>
      </c>
      <c r="E46" s="6" t="s">
        <v>677</v>
      </c>
      <c r="F46" s="6" t="s">
        <v>739</v>
      </c>
      <c r="G46" s="6"/>
      <c r="H46" s="6"/>
      <c r="I46" s="6"/>
      <c r="J46" s="6"/>
      <c r="K46" s="6"/>
      <c r="L46" s="6" t="s">
        <v>784</v>
      </c>
      <c r="M46">
        <v>1</v>
      </c>
      <c r="N46">
        <f>VLOOKUP(Sheet2!$A46,交易!$A$1:$B$62,2,0)</f>
        <v>-8.34</v>
      </c>
      <c r="O46" t="s">
        <v>1346</v>
      </c>
    </row>
    <row r="47" spans="1:15" ht="16.5" x14ac:dyDescent="0.15">
      <c r="A47" s="6" t="s">
        <v>259</v>
      </c>
      <c r="B47" s="5" t="s">
        <v>669</v>
      </c>
      <c r="C47" s="5" t="s">
        <v>670</v>
      </c>
      <c r="D47" s="6" t="s">
        <v>785</v>
      </c>
      <c r="E47" s="6" t="s">
        <v>677</v>
      </c>
      <c r="F47" s="6" t="s">
        <v>739</v>
      </c>
      <c r="G47" s="6"/>
      <c r="H47" s="6"/>
      <c r="I47" s="6"/>
      <c r="J47" s="6"/>
      <c r="K47" s="6"/>
      <c r="L47" s="6" t="s">
        <v>786</v>
      </c>
      <c r="M47">
        <v>1</v>
      </c>
      <c r="N47">
        <f>VLOOKUP(Sheet2!$A47,交易!$A$1:$B$62,2,0)</f>
        <v>-82.760000000000019</v>
      </c>
      <c r="O47" t="s">
        <v>1346</v>
      </c>
    </row>
    <row r="48" spans="1:15" ht="16.5" x14ac:dyDescent="0.15">
      <c r="A48" s="6" t="s">
        <v>260</v>
      </c>
      <c r="B48" s="5" t="s">
        <v>669</v>
      </c>
      <c r="C48" s="5" t="s">
        <v>670</v>
      </c>
      <c r="D48" s="12" t="s">
        <v>787</v>
      </c>
      <c r="E48" s="6" t="s">
        <v>677</v>
      </c>
      <c r="F48" s="6" t="s">
        <v>739</v>
      </c>
      <c r="G48" s="6"/>
      <c r="H48" s="6"/>
      <c r="I48" s="6"/>
      <c r="J48" s="6"/>
      <c r="K48" s="6"/>
      <c r="L48" s="6" t="s">
        <v>788</v>
      </c>
      <c r="M48">
        <v>0</v>
      </c>
      <c r="N48" t="e">
        <f>VLOOKUP(Sheet2!$A48,交易!$A$1:$B$62,2,0)</f>
        <v>#N/A</v>
      </c>
    </row>
    <row r="49" spans="1:15" ht="16.5" x14ac:dyDescent="0.15">
      <c r="A49" s="6" t="s">
        <v>261</v>
      </c>
      <c r="B49" s="5" t="s">
        <v>669</v>
      </c>
      <c r="C49" s="5" t="s">
        <v>670</v>
      </c>
      <c r="D49" s="6" t="s">
        <v>789</v>
      </c>
      <c r="E49" s="6" t="s">
        <v>677</v>
      </c>
      <c r="F49" s="6" t="s">
        <v>739</v>
      </c>
      <c r="G49" s="6"/>
      <c r="H49" s="6"/>
      <c r="I49" s="6"/>
      <c r="J49" s="6"/>
      <c r="K49" s="6"/>
      <c r="L49" s="6" t="s">
        <v>790</v>
      </c>
      <c r="M49">
        <v>1</v>
      </c>
      <c r="N49">
        <f>VLOOKUP(Sheet2!$A49,交易!$A$1:$B$62,2,0)</f>
        <v>0</v>
      </c>
      <c r="O49" t="s">
        <v>1348</v>
      </c>
    </row>
    <row r="50" spans="1:15" ht="16.5" x14ac:dyDescent="0.15">
      <c r="A50" s="6" t="s">
        <v>262</v>
      </c>
      <c r="B50" s="5" t="s">
        <v>669</v>
      </c>
      <c r="C50" s="5" t="s">
        <v>670</v>
      </c>
      <c r="D50" s="6" t="s">
        <v>791</v>
      </c>
      <c r="E50" s="6" t="s">
        <v>677</v>
      </c>
      <c r="F50" s="6" t="s">
        <v>739</v>
      </c>
      <c r="G50" s="6"/>
      <c r="H50" s="6"/>
      <c r="I50" s="6"/>
      <c r="J50" s="6"/>
      <c r="K50" s="6"/>
      <c r="L50" s="6" t="s">
        <v>792</v>
      </c>
      <c r="M50">
        <v>1</v>
      </c>
      <c r="N50">
        <f>VLOOKUP(Sheet2!$A50,交易!$A$1:$B$62,2,0)</f>
        <v>0</v>
      </c>
      <c r="O50" t="s">
        <v>1348</v>
      </c>
    </row>
    <row r="51" spans="1:15" ht="16.5" x14ac:dyDescent="0.15">
      <c r="A51" s="6" t="s">
        <v>263</v>
      </c>
      <c r="B51" s="5" t="s">
        <v>669</v>
      </c>
      <c r="C51" s="5" t="s">
        <v>670</v>
      </c>
      <c r="D51" s="6" t="s">
        <v>793</v>
      </c>
      <c r="E51" s="6" t="s">
        <v>677</v>
      </c>
      <c r="F51" s="6" t="s">
        <v>739</v>
      </c>
      <c r="G51" s="6"/>
      <c r="H51" s="6"/>
      <c r="I51" s="6"/>
      <c r="J51" s="6"/>
      <c r="K51" s="6"/>
      <c r="L51" s="6" t="s">
        <v>794</v>
      </c>
      <c r="M51">
        <v>1</v>
      </c>
      <c r="N51">
        <f>VLOOKUP(Sheet2!$A51,交易!$A$1:$B$62,2,0)</f>
        <v>0</v>
      </c>
      <c r="O51" t="s">
        <v>1348</v>
      </c>
    </row>
    <row r="52" spans="1:15" ht="16.5" x14ac:dyDescent="0.15">
      <c r="A52" s="6" t="s">
        <v>264</v>
      </c>
      <c r="B52" s="5" t="s">
        <v>669</v>
      </c>
      <c r="C52" s="5" t="s">
        <v>670</v>
      </c>
      <c r="D52" s="6" t="s">
        <v>795</v>
      </c>
      <c r="E52" s="6" t="s">
        <v>677</v>
      </c>
      <c r="F52" s="6" t="s">
        <v>739</v>
      </c>
      <c r="G52" s="6"/>
      <c r="H52" s="6"/>
      <c r="I52" s="6"/>
      <c r="J52" s="6"/>
      <c r="K52" s="6"/>
      <c r="L52" s="6" t="s">
        <v>796</v>
      </c>
      <c r="M52">
        <v>1</v>
      </c>
      <c r="N52">
        <f>VLOOKUP(Sheet2!$A52,交易!$A$1:$B$62,2,0)</f>
        <v>0</v>
      </c>
      <c r="O52" t="s">
        <v>1348</v>
      </c>
    </row>
    <row r="53" spans="1:15" ht="16.5" x14ac:dyDescent="0.15">
      <c r="A53" s="6" t="s">
        <v>265</v>
      </c>
      <c r="B53" s="5" t="s">
        <v>669</v>
      </c>
      <c r="C53" s="5" t="s">
        <v>670</v>
      </c>
      <c r="D53" s="6" t="s">
        <v>797</v>
      </c>
      <c r="E53" s="6" t="s">
        <v>677</v>
      </c>
      <c r="F53" s="6" t="s">
        <v>739</v>
      </c>
      <c r="G53" s="6" t="s">
        <v>674</v>
      </c>
      <c r="H53" s="6"/>
      <c r="I53" s="6"/>
      <c r="J53" s="6"/>
      <c r="K53" s="6"/>
      <c r="L53" s="6" t="s">
        <v>798</v>
      </c>
      <c r="M53">
        <v>1</v>
      </c>
      <c r="N53">
        <f>VLOOKUP(Sheet2!$A53,交易!$A$1:$B$62,2,0)</f>
        <v>11146.959000000001</v>
      </c>
      <c r="O53" t="s">
        <v>1353</v>
      </c>
    </row>
    <row r="54" spans="1:15" ht="16.5" x14ac:dyDescent="0.15">
      <c r="A54" s="6" t="s">
        <v>266</v>
      </c>
      <c r="B54" s="5" t="s">
        <v>669</v>
      </c>
      <c r="C54" s="5" t="s">
        <v>670</v>
      </c>
      <c r="D54" s="6" t="s">
        <v>799</v>
      </c>
      <c r="E54" s="6" t="s">
        <v>677</v>
      </c>
      <c r="F54" s="6" t="s">
        <v>739</v>
      </c>
      <c r="G54" s="6" t="s">
        <v>674</v>
      </c>
      <c r="H54" s="6"/>
      <c r="I54" s="6"/>
      <c r="J54" s="6"/>
      <c r="K54" s="6"/>
      <c r="L54" s="6" t="s">
        <v>800</v>
      </c>
      <c r="M54">
        <v>1</v>
      </c>
      <c r="N54">
        <f>VLOOKUP(Sheet2!$A54,交易!$A$1:$B$62,2,0)</f>
        <v>1471.9435194457019</v>
      </c>
      <c r="O54" t="s">
        <v>1353</v>
      </c>
    </row>
    <row r="55" spans="1:15" ht="16.5" x14ac:dyDescent="0.15">
      <c r="A55" s="6" t="s">
        <v>267</v>
      </c>
      <c r="B55" s="5" t="s">
        <v>669</v>
      </c>
      <c r="C55" s="5" t="s">
        <v>670</v>
      </c>
      <c r="D55" s="6" t="s">
        <v>801</v>
      </c>
      <c r="E55" s="6" t="s">
        <v>677</v>
      </c>
      <c r="F55" s="6" t="s">
        <v>739</v>
      </c>
      <c r="G55" s="6" t="s">
        <v>674</v>
      </c>
      <c r="H55" s="6"/>
      <c r="I55" s="6"/>
      <c r="J55" s="6"/>
      <c r="K55" s="6"/>
      <c r="L55" s="6" t="s">
        <v>802</v>
      </c>
      <c r="M55">
        <v>1</v>
      </c>
      <c r="N55">
        <f>VLOOKUP(Sheet2!$A55,交易!$A$1:$B$62,2,0)</f>
        <v>5456.3864171492096</v>
      </c>
      <c r="O55" t="s">
        <v>1353</v>
      </c>
    </row>
    <row r="56" spans="1:15" ht="16.5" x14ac:dyDescent="0.15">
      <c r="A56" s="6" t="s">
        <v>268</v>
      </c>
      <c r="B56" s="5" t="s">
        <v>669</v>
      </c>
      <c r="C56" s="5" t="s">
        <v>670</v>
      </c>
      <c r="D56" s="6" t="s">
        <v>803</v>
      </c>
      <c r="E56" s="6" t="s">
        <v>677</v>
      </c>
      <c r="F56" s="6" t="s">
        <v>739</v>
      </c>
      <c r="G56" s="6" t="s">
        <v>674</v>
      </c>
      <c r="H56" s="6"/>
      <c r="I56" s="6"/>
      <c r="J56" s="6"/>
      <c r="K56" s="6"/>
      <c r="L56" s="6" t="s">
        <v>804</v>
      </c>
      <c r="M56">
        <v>1</v>
      </c>
      <c r="N56">
        <f>VLOOKUP(Sheet2!$A56,交易!$A$1:$B$62,2,0)</f>
        <v>7095.6189109806501</v>
      </c>
      <c r="O56" t="s">
        <v>1353</v>
      </c>
    </row>
    <row r="57" spans="1:15" ht="16.5" x14ac:dyDescent="0.15">
      <c r="A57" s="6" t="s">
        <v>269</v>
      </c>
      <c r="B57" s="5" t="s">
        <v>669</v>
      </c>
      <c r="C57" s="5" t="s">
        <v>670</v>
      </c>
      <c r="D57" s="6" t="s">
        <v>805</v>
      </c>
      <c r="E57" s="6" t="s">
        <v>677</v>
      </c>
      <c r="F57" s="6" t="s">
        <v>739</v>
      </c>
      <c r="G57" s="6" t="s">
        <v>674</v>
      </c>
      <c r="H57" s="6"/>
      <c r="I57" s="6"/>
      <c r="J57" s="6"/>
      <c r="K57" s="6"/>
      <c r="L57" s="6" t="s">
        <v>806</v>
      </c>
      <c r="M57">
        <v>1</v>
      </c>
      <c r="N57">
        <f>VLOOKUP(Sheet2!$A57,交易!$A$1:$B$62,2,0)</f>
        <v>8281.110999999999</v>
      </c>
      <c r="O57" t="s">
        <v>1353</v>
      </c>
    </row>
    <row r="58" spans="1:15" ht="16.5" x14ac:dyDescent="0.15">
      <c r="A58" s="6" t="s">
        <v>270</v>
      </c>
      <c r="B58" s="5" t="s">
        <v>669</v>
      </c>
      <c r="C58" s="5" t="s">
        <v>670</v>
      </c>
      <c r="D58" s="12" t="s">
        <v>807</v>
      </c>
      <c r="E58" s="6" t="s">
        <v>677</v>
      </c>
      <c r="F58" s="6" t="s">
        <v>739</v>
      </c>
      <c r="G58" s="6" t="s">
        <v>674</v>
      </c>
      <c r="H58" s="6"/>
      <c r="I58" s="6"/>
      <c r="J58" s="6"/>
      <c r="K58" s="6"/>
      <c r="L58" s="6" t="s">
        <v>808</v>
      </c>
      <c r="M58">
        <v>0</v>
      </c>
      <c r="N58" t="e">
        <f>VLOOKUP(Sheet2!$A58,交易!$A$1:$B$62,2,0)</f>
        <v>#N/A</v>
      </c>
    </row>
    <row r="59" spans="1:15" ht="16.5" x14ac:dyDescent="0.15">
      <c r="A59" s="6" t="s">
        <v>271</v>
      </c>
      <c r="B59" s="5" t="s">
        <v>669</v>
      </c>
      <c r="C59" s="5" t="s">
        <v>670</v>
      </c>
      <c r="D59" s="6" t="s">
        <v>809</v>
      </c>
      <c r="E59" s="6" t="s">
        <v>677</v>
      </c>
      <c r="F59" s="6" t="s">
        <v>739</v>
      </c>
      <c r="G59" s="6" t="s">
        <v>674</v>
      </c>
      <c r="H59" s="6"/>
      <c r="I59" s="6"/>
      <c r="J59" s="6"/>
      <c r="K59" s="6"/>
      <c r="L59" s="6" t="s">
        <v>810</v>
      </c>
      <c r="M59">
        <v>1</v>
      </c>
      <c r="N59">
        <f>VLOOKUP(Sheet2!$A59,交易!$A$1:$B$62,2,0)</f>
        <v>9835.0915003859827</v>
      </c>
      <c r="O59" t="s">
        <v>1354</v>
      </c>
    </row>
    <row r="60" spans="1:15" ht="16.5" x14ac:dyDescent="0.15">
      <c r="A60" s="6" t="s">
        <v>272</v>
      </c>
      <c r="B60" s="5" t="s">
        <v>669</v>
      </c>
      <c r="C60" s="5" t="s">
        <v>670</v>
      </c>
      <c r="D60" s="6" t="s">
        <v>811</v>
      </c>
      <c r="E60" s="6" t="s">
        <v>677</v>
      </c>
      <c r="F60" s="6" t="s">
        <v>739</v>
      </c>
      <c r="G60" s="6"/>
      <c r="H60" s="6"/>
      <c r="I60" s="6"/>
      <c r="J60" s="6"/>
      <c r="K60" s="6"/>
      <c r="L60" s="6" t="s">
        <v>812</v>
      </c>
      <c r="M60">
        <v>1</v>
      </c>
      <c r="N60">
        <f>VLOOKUP(Sheet2!$A60,交易!$A$1:$B$62,2,0)</f>
        <v>-113.8233387471723</v>
      </c>
      <c r="O60" t="s">
        <v>1346</v>
      </c>
    </row>
    <row r="61" spans="1:15" ht="16.5" x14ac:dyDescent="0.15">
      <c r="A61" s="6" t="s">
        <v>273</v>
      </c>
      <c r="B61" s="5" t="s">
        <v>669</v>
      </c>
      <c r="C61" s="5" t="s">
        <v>670</v>
      </c>
      <c r="D61" s="6" t="s">
        <v>813</v>
      </c>
      <c r="E61" s="6" t="s">
        <v>677</v>
      </c>
      <c r="F61" s="6" t="s">
        <v>739</v>
      </c>
      <c r="G61" s="6"/>
      <c r="H61" s="6"/>
      <c r="I61" s="6"/>
      <c r="J61" s="6"/>
      <c r="K61" s="6"/>
      <c r="L61" s="6" t="s">
        <v>814</v>
      </c>
      <c r="M61">
        <v>1</v>
      </c>
      <c r="N61">
        <f>VLOOKUP(Sheet2!$A61,交易!$A$1:$B$62,2,0)</f>
        <v>-123.6548543160651</v>
      </c>
      <c r="O61" t="s">
        <v>1346</v>
      </c>
    </row>
    <row r="62" spans="1:15" ht="16.5" x14ac:dyDescent="0.15">
      <c r="A62" s="6" t="s">
        <v>274</v>
      </c>
      <c r="B62" s="5" t="s">
        <v>669</v>
      </c>
      <c r="C62" s="5" t="s">
        <v>670</v>
      </c>
      <c r="D62" s="6" t="s">
        <v>815</v>
      </c>
      <c r="E62" s="6" t="s">
        <v>677</v>
      </c>
      <c r="F62" s="6" t="s">
        <v>739</v>
      </c>
      <c r="G62" s="6"/>
      <c r="H62" s="6"/>
      <c r="I62" s="6"/>
      <c r="J62" s="6"/>
      <c r="K62" s="6"/>
      <c r="L62" s="6" t="s">
        <v>816</v>
      </c>
      <c r="M62">
        <v>1</v>
      </c>
      <c r="N62">
        <f>VLOOKUP(Sheet2!$A62,交易!$A$1:$B$62,2,0)</f>
        <v>-115.1656293721298</v>
      </c>
      <c r="O62" t="s">
        <v>1346</v>
      </c>
    </row>
    <row r="63" spans="1:15" ht="16.5" x14ac:dyDescent="0.15">
      <c r="A63" s="6" t="s">
        <v>275</v>
      </c>
      <c r="B63" s="5" t="s">
        <v>669</v>
      </c>
      <c r="C63" s="5" t="s">
        <v>670</v>
      </c>
      <c r="D63" s="6" t="s">
        <v>817</v>
      </c>
      <c r="E63" s="6" t="s">
        <v>677</v>
      </c>
      <c r="F63" s="6" t="s">
        <v>739</v>
      </c>
      <c r="G63" s="6"/>
      <c r="H63" s="6"/>
      <c r="I63" s="6"/>
      <c r="J63" s="6"/>
      <c r="K63" s="6"/>
      <c r="L63" s="6" t="s">
        <v>818</v>
      </c>
      <c r="M63">
        <v>1</v>
      </c>
      <c r="N63">
        <f>VLOOKUP(Sheet2!$A63,交易!$A$1:$B$62,2,0)</f>
        <v>-107.62137072886389</v>
      </c>
      <c r="O63" t="s">
        <v>1346</v>
      </c>
    </row>
    <row r="64" spans="1:15" ht="16.5" x14ac:dyDescent="0.15">
      <c r="A64" s="6" t="s">
        <v>276</v>
      </c>
      <c r="B64" s="5" t="s">
        <v>669</v>
      </c>
      <c r="C64" s="5" t="s">
        <v>670</v>
      </c>
      <c r="D64" s="12" t="s">
        <v>819</v>
      </c>
      <c r="E64" s="6" t="s">
        <v>677</v>
      </c>
      <c r="F64" s="6" t="s">
        <v>739</v>
      </c>
      <c r="G64" s="6"/>
      <c r="H64" s="6"/>
      <c r="I64" s="6"/>
      <c r="J64" s="6"/>
      <c r="K64" s="6"/>
      <c r="L64" s="6" t="s">
        <v>820</v>
      </c>
      <c r="M64">
        <v>0</v>
      </c>
      <c r="N64" t="e">
        <f>VLOOKUP(Sheet2!$A64,交易!$A$1:$B$62,2,0)</f>
        <v>#N/A</v>
      </c>
    </row>
    <row r="65" spans="1:15" ht="16.5" x14ac:dyDescent="0.15">
      <c r="A65" s="6" t="s">
        <v>277</v>
      </c>
      <c r="B65" s="5" t="s">
        <v>669</v>
      </c>
      <c r="C65" s="5" t="s">
        <v>670</v>
      </c>
      <c r="D65" s="6" t="s">
        <v>821</v>
      </c>
      <c r="E65" s="6" t="s">
        <v>677</v>
      </c>
      <c r="F65" s="6" t="s">
        <v>739</v>
      </c>
      <c r="G65" s="6" t="s">
        <v>674</v>
      </c>
      <c r="H65" s="6"/>
      <c r="I65" s="6"/>
      <c r="J65" s="6"/>
      <c r="K65" s="6"/>
      <c r="L65" s="6" t="s">
        <v>822</v>
      </c>
      <c r="M65">
        <v>1</v>
      </c>
      <c r="N65">
        <f>VLOOKUP(Sheet2!$A65,交易!$A$1:$B$62,2,0)</f>
        <v>0</v>
      </c>
      <c r="O65" t="s">
        <v>1355</v>
      </c>
    </row>
    <row r="66" spans="1:15" ht="16.5" x14ac:dyDescent="0.15">
      <c r="A66" s="6" t="s">
        <v>278</v>
      </c>
      <c r="B66" s="5" t="s">
        <v>669</v>
      </c>
      <c r="C66" s="5" t="s">
        <v>670</v>
      </c>
      <c r="D66" s="6" t="s">
        <v>823</v>
      </c>
      <c r="E66" s="6" t="s">
        <v>677</v>
      </c>
      <c r="F66" s="6" t="s">
        <v>739</v>
      </c>
      <c r="G66" s="6" t="s">
        <v>674</v>
      </c>
      <c r="H66" s="6"/>
      <c r="I66" s="6"/>
      <c r="J66" s="6"/>
      <c r="K66" s="6"/>
      <c r="L66" s="6" t="s">
        <v>824</v>
      </c>
      <c r="M66">
        <v>1</v>
      </c>
      <c r="N66">
        <f>VLOOKUP(Sheet2!$A66,交易!$A$1:$B$62,2,0)</f>
        <v>-1.092320612469087</v>
      </c>
      <c r="O66" t="s">
        <v>1355</v>
      </c>
    </row>
    <row r="67" spans="1:15" ht="16.5" x14ac:dyDescent="0.15">
      <c r="A67" s="6" t="s">
        <v>279</v>
      </c>
      <c r="B67" s="5" t="s">
        <v>669</v>
      </c>
      <c r="C67" s="5" t="s">
        <v>670</v>
      </c>
      <c r="D67" s="6" t="s">
        <v>825</v>
      </c>
      <c r="E67" s="6" t="s">
        <v>677</v>
      </c>
      <c r="F67" s="6" t="s">
        <v>739</v>
      </c>
      <c r="G67" s="6" t="s">
        <v>674</v>
      </c>
      <c r="H67" s="6"/>
      <c r="I67" s="6"/>
      <c r="J67" s="6"/>
      <c r="K67" s="6"/>
      <c r="L67" s="6" t="s">
        <v>826</v>
      </c>
      <c r="M67">
        <v>1</v>
      </c>
      <c r="N67">
        <f>VLOOKUP(Sheet2!$A67,交易!$A$1:$B$62,2,0)</f>
        <v>-53.468925663043983</v>
      </c>
      <c r="O67" t="s">
        <v>1355</v>
      </c>
    </row>
    <row r="68" spans="1:15" ht="16.5" x14ac:dyDescent="0.15">
      <c r="A68" s="6" t="s">
        <v>280</v>
      </c>
      <c r="B68" s="5" t="s">
        <v>669</v>
      </c>
      <c r="C68" s="5" t="s">
        <v>670</v>
      </c>
      <c r="D68" s="6" t="s">
        <v>827</v>
      </c>
      <c r="E68" s="6" t="s">
        <v>677</v>
      </c>
      <c r="F68" s="6" t="s">
        <v>739</v>
      </c>
      <c r="G68" s="6" t="s">
        <v>674</v>
      </c>
      <c r="H68" s="6"/>
      <c r="I68" s="6"/>
      <c r="J68" s="6"/>
      <c r="K68" s="6"/>
      <c r="L68" s="6" t="s">
        <v>828</v>
      </c>
      <c r="M68">
        <v>1</v>
      </c>
      <c r="N68">
        <f>VLOOKUP(Sheet2!$A68,交易!$A$1:$B$62,2,0)</f>
        <v>-176.41272413918131</v>
      </c>
      <c r="O68" t="s">
        <v>1355</v>
      </c>
    </row>
    <row r="69" spans="1:15" ht="16.5" x14ac:dyDescent="0.15">
      <c r="A69" s="6" t="s">
        <v>281</v>
      </c>
      <c r="B69" s="5" t="s">
        <v>669</v>
      </c>
      <c r="C69" s="5" t="s">
        <v>670</v>
      </c>
      <c r="D69" s="12" t="s">
        <v>829</v>
      </c>
      <c r="E69" s="6" t="s">
        <v>677</v>
      </c>
      <c r="F69" s="6" t="s">
        <v>739</v>
      </c>
      <c r="G69" s="6" t="s">
        <v>674</v>
      </c>
      <c r="H69" s="6"/>
      <c r="I69" s="6"/>
      <c r="J69" s="6"/>
      <c r="K69" s="6"/>
      <c r="L69" s="6" t="s">
        <v>830</v>
      </c>
      <c r="N69" t="e">
        <f>VLOOKUP(Sheet2!$A69,交易!$A$1:$B$62,2,0)</f>
        <v>#N/A</v>
      </c>
    </row>
    <row r="70" spans="1:15" ht="16.5" x14ac:dyDescent="0.15">
      <c r="A70" s="6" t="s">
        <v>282</v>
      </c>
      <c r="B70" s="5" t="s">
        <v>669</v>
      </c>
      <c r="C70" s="5" t="s">
        <v>670</v>
      </c>
      <c r="D70" s="6" t="s">
        <v>831</v>
      </c>
      <c r="E70" s="6" t="s">
        <v>677</v>
      </c>
      <c r="F70" s="6" t="s">
        <v>739</v>
      </c>
      <c r="G70" s="6" t="s">
        <v>674</v>
      </c>
      <c r="H70" s="6"/>
      <c r="I70" s="6"/>
      <c r="J70" s="6"/>
      <c r="K70" s="6"/>
      <c r="L70" s="6" t="s">
        <v>832</v>
      </c>
      <c r="M70">
        <v>1</v>
      </c>
      <c r="N70">
        <f>VLOOKUP(Sheet2!$A70,交易!$A$1:$B$62,2,0)</f>
        <v>-1031.0822710284899</v>
      </c>
      <c r="O70" t="s">
        <v>1353</v>
      </c>
    </row>
    <row r="71" spans="1:15" ht="16.5" x14ac:dyDescent="0.15">
      <c r="A71" s="6" t="s">
        <v>283</v>
      </c>
      <c r="B71" s="5" t="s">
        <v>669</v>
      </c>
      <c r="C71" s="5" t="s">
        <v>670</v>
      </c>
      <c r="D71" s="12" t="s">
        <v>833</v>
      </c>
      <c r="E71" s="6" t="s">
        <v>677</v>
      </c>
      <c r="F71" s="6" t="s">
        <v>834</v>
      </c>
      <c r="G71" s="6" t="s">
        <v>674</v>
      </c>
      <c r="H71" s="6"/>
      <c r="I71" s="6"/>
      <c r="J71" s="6"/>
      <c r="K71" s="6"/>
      <c r="L71" s="6" t="s">
        <v>835</v>
      </c>
      <c r="M71">
        <v>0</v>
      </c>
      <c r="N71" t="e">
        <f>VLOOKUP(Sheet2!$A71,交易!$A$1:$B$62,2,0)</f>
        <v>#N/A</v>
      </c>
    </row>
    <row r="72" spans="1:15" ht="16.5" x14ac:dyDescent="0.15">
      <c r="A72" s="6" t="s">
        <v>284</v>
      </c>
      <c r="B72" s="5" t="s">
        <v>669</v>
      </c>
      <c r="C72" s="5" t="s">
        <v>670</v>
      </c>
      <c r="D72" s="12" t="s">
        <v>836</v>
      </c>
      <c r="E72" s="6" t="s">
        <v>677</v>
      </c>
      <c r="F72" s="6" t="s">
        <v>834</v>
      </c>
      <c r="G72" s="6"/>
      <c r="H72" s="6"/>
      <c r="I72" s="6"/>
      <c r="J72" s="6"/>
      <c r="K72" s="6"/>
      <c r="L72" s="6" t="s">
        <v>837</v>
      </c>
      <c r="M72">
        <v>0</v>
      </c>
      <c r="N72" t="e">
        <f>VLOOKUP(Sheet2!$A72,交易!$A$1:$B$62,2,0)</f>
        <v>#N/A</v>
      </c>
    </row>
    <row r="73" spans="1:15" ht="16.5" x14ac:dyDescent="0.15">
      <c r="A73" s="6" t="s">
        <v>285</v>
      </c>
      <c r="B73" s="5" t="s">
        <v>669</v>
      </c>
      <c r="C73" s="5" t="s">
        <v>670</v>
      </c>
      <c r="D73" s="12" t="s">
        <v>838</v>
      </c>
      <c r="E73" s="6" t="s">
        <v>677</v>
      </c>
      <c r="F73" s="6" t="s">
        <v>834</v>
      </c>
      <c r="G73" s="6" t="s">
        <v>674</v>
      </c>
      <c r="H73" s="6"/>
      <c r="I73" s="6"/>
      <c r="J73" s="6"/>
      <c r="K73" s="6"/>
      <c r="L73" s="6" t="s">
        <v>839</v>
      </c>
      <c r="M73">
        <v>0</v>
      </c>
      <c r="N73" t="e">
        <f>VLOOKUP(Sheet2!$A73,交易!$A$1:$B$62,2,0)</f>
        <v>#N/A</v>
      </c>
    </row>
    <row r="74" spans="1:15" ht="16.5" x14ac:dyDescent="0.15">
      <c r="A74" s="6" t="s">
        <v>286</v>
      </c>
      <c r="B74" s="5" t="s">
        <v>669</v>
      </c>
      <c r="C74" s="5" t="s">
        <v>670</v>
      </c>
      <c r="D74" s="12" t="s">
        <v>840</v>
      </c>
      <c r="E74" s="6" t="s">
        <v>677</v>
      </c>
      <c r="F74" s="6" t="s">
        <v>834</v>
      </c>
      <c r="G74" s="6" t="s">
        <v>674</v>
      </c>
      <c r="H74" s="6"/>
      <c r="I74" s="6"/>
      <c r="J74" s="6"/>
      <c r="K74" s="6"/>
      <c r="L74" s="6"/>
      <c r="M74">
        <v>0</v>
      </c>
      <c r="N74" t="e">
        <f>VLOOKUP(Sheet2!$A74,交易!$A$1:$B$62,2,0)</f>
        <v>#N/A</v>
      </c>
    </row>
    <row r="75" spans="1:15" ht="16.5" x14ac:dyDescent="0.15">
      <c r="A75" s="6" t="s">
        <v>841</v>
      </c>
      <c r="B75" s="5" t="s">
        <v>669</v>
      </c>
      <c r="C75" s="5" t="s">
        <v>670</v>
      </c>
      <c r="D75" s="12" t="s">
        <v>842</v>
      </c>
      <c r="E75" s="6" t="s">
        <v>843</v>
      </c>
      <c r="F75" s="6" t="s">
        <v>834</v>
      </c>
      <c r="G75" s="6"/>
      <c r="H75" s="6"/>
      <c r="I75" s="6"/>
      <c r="J75" s="6" t="s">
        <v>844</v>
      </c>
      <c r="K75" s="6" t="s">
        <v>845</v>
      </c>
      <c r="L75" s="6"/>
      <c r="M75">
        <v>0</v>
      </c>
      <c r="N75" t="e">
        <f>VLOOKUP(Sheet2!$A75,交易!$A$1:$B$62,2,0)</f>
        <v>#N/A</v>
      </c>
    </row>
    <row r="76" spans="1:15" ht="16.5" x14ac:dyDescent="0.15">
      <c r="A76" s="6" t="s">
        <v>846</v>
      </c>
      <c r="B76" s="5" t="s">
        <v>669</v>
      </c>
      <c r="C76" s="5" t="s">
        <v>670</v>
      </c>
      <c r="D76" s="12" t="s">
        <v>847</v>
      </c>
      <c r="E76" s="6" t="s">
        <v>843</v>
      </c>
      <c r="F76" s="6" t="s">
        <v>834</v>
      </c>
      <c r="G76" s="6"/>
      <c r="H76" s="6"/>
      <c r="I76" s="6"/>
      <c r="J76" s="6" t="s">
        <v>844</v>
      </c>
      <c r="K76" s="6" t="s">
        <v>845</v>
      </c>
      <c r="L76" s="6"/>
      <c r="M76">
        <v>0</v>
      </c>
      <c r="N76" t="e">
        <f>VLOOKUP(Sheet2!$A76,交易!$A$1:$B$62,2,0)</f>
        <v>#N/A</v>
      </c>
    </row>
    <row r="77" spans="1:15" ht="16.5" x14ac:dyDescent="0.15">
      <c r="A77" s="6" t="s">
        <v>848</v>
      </c>
      <c r="B77" s="5" t="s">
        <v>669</v>
      </c>
      <c r="C77" s="5" t="s">
        <v>670</v>
      </c>
      <c r="D77" s="12" t="s">
        <v>849</v>
      </c>
      <c r="E77" s="6" t="s">
        <v>843</v>
      </c>
      <c r="F77" s="6" t="s">
        <v>739</v>
      </c>
      <c r="G77" s="6"/>
      <c r="H77" s="6"/>
      <c r="I77" s="6"/>
      <c r="J77" s="6" t="s">
        <v>844</v>
      </c>
      <c r="K77" s="6" t="s">
        <v>845</v>
      </c>
      <c r="L77" s="6"/>
      <c r="M77">
        <v>0</v>
      </c>
      <c r="N77" t="e">
        <f>VLOOKUP(Sheet2!$A77,交易!$A$1:$B$62,2,0)</f>
        <v>#N/A</v>
      </c>
    </row>
    <row r="78" spans="1:15" ht="16.5" x14ac:dyDescent="0.15">
      <c r="A78" s="6" t="s">
        <v>850</v>
      </c>
      <c r="B78" s="5" t="s">
        <v>669</v>
      </c>
      <c r="C78" s="5" t="s">
        <v>670</v>
      </c>
      <c r="D78" s="12" t="s">
        <v>851</v>
      </c>
      <c r="E78" s="6" t="s">
        <v>843</v>
      </c>
      <c r="F78" s="6" t="s">
        <v>834</v>
      </c>
      <c r="G78" s="6"/>
      <c r="H78" s="6"/>
      <c r="I78" s="6"/>
      <c r="J78" s="6" t="s">
        <v>844</v>
      </c>
      <c r="K78" s="6" t="s">
        <v>845</v>
      </c>
      <c r="L78" s="6"/>
      <c r="M78">
        <v>0</v>
      </c>
      <c r="N78" t="e">
        <f>VLOOKUP(Sheet2!$A78,交易!$A$1:$B$62,2,0)</f>
        <v>#N/A</v>
      </c>
    </row>
    <row r="79" spans="1:15" ht="16.5" x14ac:dyDescent="0.15">
      <c r="A79" s="6" t="s">
        <v>852</v>
      </c>
      <c r="B79" s="5" t="s">
        <v>669</v>
      </c>
      <c r="C79" s="5" t="s">
        <v>670</v>
      </c>
      <c r="D79" s="12" t="s">
        <v>853</v>
      </c>
      <c r="E79" s="6" t="s">
        <v>843</v>
      </c>
      <c r="F79" s="6" t="s">
        <v>834</v>
      </c>
      <c r="G79" s="6"/>
      <c r="H79" s="6"/>
      <c r="I79" s="6"/>
      <c r="J79" s="6" t="s">
        <v>844</v>
      </c>
      <c r="K79" s="6" t="s">
        <v>845</v>
      </c>
      <c r="L79" s="6"/>
      <c r="M79">
        <v>0</v>
      </c>
      <c r="N79" t="e">
        <f>VLOOKUP(Sheet2!$A79,交易!$A$1:$B$62,2,0)</f>
        <v>#N/A</v>
      </c>
    </row>
    <row r="80" spans="1:15" ht="16.5" x14ac:dyDescent="0.15">
      <c r="A80" s="6" t="s">
        <v>854</v>
      </c>
      <c r="B80" s="5" t="s">
        <v>669</v>
      </c>
      <c r="C80" s="5" t="s">
        <v>670</v>
      </c>
      <c r="D80" s="12" t="s">
        <v>855</v>
      </c>
      <c r="E80" s="6" t="s">
        <v>843</v>
      </c>
      <c r="F80" s="6" t="s">
        <v>834</v>
      </c>
      <c r="G80" s="6"/>
      <c r="H80" s="6"/>
      <c r="I80" s="6"/>
      <c r="J80" s="6" t="s">
        <v>844</v>
      </c>
      <c r="K80" s="6" t="s">
        <v>845</v>
      </c>
      <c r="L80" s="6"/>
      <c r="M80">
        <v>0</v>
      </c>
      <c r="N80" t="e">
        <f>VLOOKUP(Sheet2!$A80,交易!$A$1:$B$62,2,0)</f>
        <v>#N/A</v>
      </c>
    </row>
    <row r="81" spans="1:15" ht="16.5" x14ac:dyDescent="0.15">
      <c r="A81" s="6" t="s">
        <v>856</v>
      </c>
      <c r="B81" s="5" t="s">
        <v>669</v>
      </c>
      <c r="C81" s="5" t="s">
        <v>670</v>
      </c>
      <c r="D81" s="12" t="s">
        <v>857</v>
      </c>
      <c r="E81" s="6" t="s">
        <v>843</v>
      </c>
      <c r="F81" s="6" t="s">
        <v>834</v>
      </c>
      <c r="G81" s="6"/>
      <c r="H81" s="6"/>
      <c r="I81" s="6"/>
      <c r="J81" s="6" t="s">
        <v>844</v>
      </c>
      <c r="K81" s="6" t="s">
        <v>845</v>
      </c>
      <c r="L81" s="6"/>
      <c r="M81">
        <v>0</v>
      </c>
      <c r="N81" t="e">
        <f>VLOOKUP(Sheet2!$A81,交易!$A$1:$B$62,2,0)</f>
        <v>#N/A</v>
      </c>
    </row>
    <row r="82" spans="1:15" ht="16.5" x14ac:dyDescent="0.15">
      <c r="A82" s="6" t="s">
        <v>858</v>
      </c>
      <c r="B82" s="5" t="s">
        <v>669</v>
      </c>
      <c r="C82" s="5" t="s">
        <v>670</v>
      </c>
      <c r="D82" s="12" t="s">
        <v>859</v>
      </c>
      <c r="E82" s="6" t="s">
        <v>843</v>
      </c>
      <c r="F82" s="6" t="s">
        <v>834</v>
      </c>
      <c r="G82" s="6"/>
      <c r="H82" s="6"/>
      <c r="I82" s="6"/>
      <c r="J82" s="6" t="s">
        <v>844</v>
      </c>
      <c r="K82" s="6" t="s">
        <v>845</v>
      </c>
      <c r="L82" s="6"/>
      <c r="M82">
        <v>0</v>
      </c>
      <c r="N82" t="e">
        <f>VLOOKUP(Sheet2!$A82,交易!$A$1:$B$62,2,0)</f>
        <v>#N/A</v>
      </c>
    </row>
    <row r="83" spans="1:15" ht="16.5" x14ac:dyDescent="0.15">
      <c r="A83" s="6" t="s">
        <v>860</v>
      </c>
      <c r="B83" s="5" t="s">
        <v>669</v>
      </c>
      <c r="C83" s="5" t="s">
        <v>670</v>
      </c>
      <c r="D83" s="12" t="s">
        <v>861</v>
      </c>
      <c r="E83" s="6" t="s">
        <v>843</v>
      </c>
      <c r="F83" s="6" t="s">
        <v>834</v>
      </c>
      <c r="G83" s="6"/>
      <c r="H83" s="6"/>
      <c r="I83" s="6"/>
      <c r="J83" s="6" t="s">
        <v>844</v>
      </c>
      <c r="K83" s="6" t="s">
        <v>845</v>
      </c>
      <c r="L83" s="6"/>
      <c r="M83">
        <v>0</v>
      </c>
      <c r="N83" t="e">
        <f>VLOOKUP(Sheet2!$A83,交易!$A$1:$B$62,2,0)</f>
        <v>#N/A</v>
      </c>
    </row>
    <row r="84" spans="1:15" ht="16.5" x14ac:dyDescent="0.15">
      <c r="A84" s="6" t="s">
        <v>862</v>
      </c>
      <c r="B84" s="5" t="s">
        <v>669</v>
      </c>
      <c r="C84" s="5" t="s">
        <v>670</v>
      </c>
      <c r="D84" s="12" t="s">
        <v>863</v>
      </c>
      <c r="E84" s="6" t="s">
        <v>843</v>
      </c>
      <c r="F84" s="6" t="s">
        <v>834</v>
      </c>
      <c r="G84" s="6"/>
      <c r="H84" s="6"/>
      <c r="I84" s="6"/>
      <c r="J84" s="6" t="s">
        <v>844</v>
      </c>
      <c r="K84" s="6" t="s">
        <v>845</v>
      </c>
      <c r="L84" s="6"/>
      <c r="M84">
        <v>0</v>
      </c>
      <c r="N84" t="e">
        <f>VLOOKUP(Sheet2!$A84,交易!$A$1:$B$62,2,0)</f>
        <v>#N/A</v>
      </c>
    </row>
    <row r="85" spans="1:15" ht="16.5" x14ac:dyDescent="0.15">
      <c r="A85" s="6" t="s">
        <v>864</v>
      </c>
      <c r="B85" s="5" t="s">
        <v>669</v>
      </c>
      <c r="C85" s="5" t="s">
        <v>670</v>
      </c>
      <c r="D85" s="12" t="s">
        <v>865</v>
      </c>
      <c r="E85" s="6" t="s">
        <v>843</v>
      </c>
      <c r="F85" s="6" t="s">
        <v>834</v>
      </c>
      <c r="G85" s="6"/>
      <c r="H85" s="6"/>
      <c r="I85" s="6"/>
      <c r="J85" s="6" t="s">
        <v>844</v>
      </c>
      <c r="K85" s="6" t="s">
        <v>845</v>
      </c>
      <c r="L85" s="6"/>
      <c r="M85">
        <v>0</v>
      </c>
      <c r="N85" t="e">
        <f>VLOOKUP(Sheet2!$A85,交易!$A$1:$B$62,2,0)</f>
        <v>#N/A</v>
      </c>
    </row>
    <row r="86" spans="1:15" ht="16.5" x14ac:dyDescent="0.15">
      <c r="A86" s="6" t="s">
        <v>866</v>
      </c>
      <c r="B86" s="5" t="s">
        <v>669</v>
      </c>
      <c r="C86" s="5" t="s">
        <v>670</v>
      </c>
      <c r="D86" s="12" t="s">
        <v>867</v>
      </c>
      <c r="E86" s="6" t="s">
        <v>843</v>
      </c>
      <c r="F86" s="6" t="s">
        <v>834</v>
      </c>
      <c r="G86" s="6"/>
      <c r="H86" s="6"/>
      <c r="I86" s="6"/>
      <c r="J86" s="6" t="s">
        <v>844</v>
      </c>
      <c r="K86" s="6" t="s">
        <v>845</v>
      </c>
      <c r="L86" s="6"/>
      <c r="M86">
        <v>0</v>
      </c>
      <c r="N86" t="e">
        <f>VLOOKUP(Sheet2!$A86,交易!$A$1:$B$62,2,0)</f>
        <v>#N/A</v>
      </c>
    </row>
    <row r="87" spans="1:15" ht="16.5" x14ac:dyDescent="0.15">
      <c r="A87" s="6" t="s">
        <v>287</v>
      </c>
      <c r="B87" s="5" t="s">
        <v>669</v>
      </c>
      <c r="C87" s="5" t="s">
        <v>670</v>
      </c>
      <c r="D87" s="6" t="s">
        <v>868</v>
      </c>
      <c r="E87" s="6" t="s">
        <v>677</v>
      </c>
      <c r="F87" s="6" t="s">
        <v>739</v>
      </c>
      <c r="G87" s="6"/>
      <c r="H87" s="6"/>
      <c r="I87" s="6"/>
      <c r="J87" s="6" t="s">
        <v>869</v>
      </c>
      <c r="K87" s="6" t="s">
        <v>845</v>
      </c>
      <c r="L87" s="6"/>
      <c r="M87">
        <v>1</v>
      </c>
      <c r="N87">
        <f>VLOOKUP(Sheet2!$A87,交易!$A$1:$B$62,2,0)</f>
        <v>0</v>
      </c>
      <c r="O87" t="s">
        <v>1346</v>
      </c>
    </row>
    <row r="88" spans="1:15" ht="16.5" x14ac:dyDescent="0.15">
      <c r="A88" s="6" t="s">
        <v>288</v>
      </c>
      <c r="B88" s="5" t="s">
        <v>669</v>
      </c>
      <c r="C88" s="5" t="s">
        <v>670</v>
      </c>
      <c r="D88" s="12" t="s">
        <v>870</v>
      </c>
      <c r="E88" s="6" t="s">
        <v>677</v>
      </c>
      <c r="F88" s="6" t="s">
        <v>834</v>
      </c>
      <c r="G88" s="6"/>
      <c r="H88" s="6"/>
      <c r="I88" s="6"/>
      <c r="J88" s="6" t="s">
        <v>871</v>
      </c>
      <c r="K88" s="6" t="s">
        <v>845</v>
      </c>
      <c r="L88" s="6"/>
      <c r="M88">
        <v>0</v>
      </c>
      <c r="N88" t="e">
        <f>VLOOKUP(Sheet2!$A88,交易!$A$1:$B$62,2,0)</f>
        <v>#N/A</v>
      </c>
    </row>
    <row r="89" spans="1:15" ht="16.5" x14ac:dyDescent="0.15">
      <c r="A89" s="6" t="s">
        <v>289</v>
      </c>
      <c r="B89" s="5" t="s">
        <v>669</v>
      </c>
      <c r="C89" s="5" t="s">
        <v>670</v>
      </c>
      <c r="D89" s="12" t="s">
        <v>872</v>
      </c>
      <c r="E89" s="6" t="s">
        <v>677</v>
      </c>
      <c r="F89" s="6" t="s">
        <v>834</v>
      </c>
      <c r="G89" s="6"/>
      <c r="H89" s="6"/>
      <c r="I89" s="6"/>
      <c r="J89" s="6" t="s">
        <v>873</v>
      </c>
      <c r="K89" s="6" t="s">
        <v>845</v>
      </c>
      <c r="L89" s="6"/>
      <c r="M89">
        <v>0</v>
      </c>
      <c r="N89" t="e">
        <f>VLOOKUP(Sheet2!$A89,交易!$A$1:$B$62,2,0)</f>
        <v>#N/A</v>
      </c>
    </row>
    <row r="90" spans="1:15" ht="16.5" x14ac:dyDescent="0.15">
      <c r="A90" s="6" t="s">
        <v>290</v>
      </c>
      <c r="B90" s="5" t="s">
        <v>669</v>
      </c>
      <c r="C90" s="5" t="s">
        <v>670</v>
      </c>
      <c r="D90" s="12" t="s">
        <v>874</v>
      </c>
      <c r="E90" s="6" t="s">
        <v>677</v>
      </c>
      <c r="F90" s="6" t="s">
        <v>834</v>
      </c>
      <c r="G90" s="6"/>
      <c r="H90" s="6"/>
      <c r="I90" s="6"/>
      <c r="J90" s="6" t="s">
        <v>875</v>
      </c>
      <c r="K90" s="6" t="s">
        <v>845</v>
      </c>
      <c r="L90" s="6"/>
      <c r="M90">
        <v>0</v>
      </c>
      <c r="N90" t="e">
        <f>VLOOKUP(Sheet2!$A90,交易!$A$1:$B$62,2,0)</f>
        <v>#N/A</v>
      </c>
    </row>
    <row r="91" spans="1:15" ht="16.5" x14ac:dyDescent="0.15">
      <c r="A91" s="6" t="s">
        <v>291</v>
      </c>
      <c r="B91" s="5" t="s">
        <v>669</v>
      </c>
      <c r="C91" s="5" t="s">
        <v>670</v>
      </c>
      <c r="D91" s="12" t="s">
        <v>876</v>
      </c>
      <c r="E91" s="6" t="s">
        <v>677</v>
      </c>
      <c r="F91" s="6" t="s">
        <v>834</v>
      </c>
      <c r="G91" s="6"/>
      <c r="H91" s="6"/>
      <c r="I91" s="6"/>
      <c r="J91" s="6" t="s">
        <v>877</v>
      </c>
      <c r="K91" s="6" t="s">
        <v>845</v>
      </c>
      <c r="L91" s="6"/>
      <c r="M91">
        <v>0</v>
      </c>
      <c r="N91" t="e">
        <f>VLOOKUP(Sheet2!$A91,交易!$A$1:$B$62,2,0)</f>
        <v>#N/A</v>
      </c>
    </row>
    <row r="92" spans="1:15" ht="16.5" x14ac:dyDescent="0.15">
      <c r="A92" s="6" t="s">
        <v>292</v>
      </c>
      <c r="B92" s="5" t="s">
        <v>669</v>
      </c>
      <c r="C92" s="5" t="s">
        <v>670</v>
      </c>
      <c r="D92" s="6" t="s">
        <v>878</v>
      </c>
      <c r="E92" s="6" t="s">
        <v>677</v>
      </c>
      <c r="F92" s="6" t="s">
        <v>739</v>
      </c>
      <c r="G92" s="6"/>
      <c r="H92" s="6"/>
      <c r="I92" s="6"/>
      <c r="J92" s="6" t="s">
        <v>879</v>
      </c>
      <c r="K92" s="6" t="s">
        <v>845</v>
      </c>
      <c r="L92" s="6"/>
      <c r="M92">
        <v>1</v>
      </c>
      <c r="N92">
        <f>VLOOKUP(Sheet2!$A92,交易!$A$1:$B$62,2,0)</f>
        <v>-50.25</v>
      </c>
      <c r="O92" t="s">
        <v>1356</v>
      </c>
    </row>
    <row r="93" spans="1:15" ht="16.5" x14ac:dyDescent="0.15">
      <c r="A93" s="6" t="s">
        <v>293</v>
      </c>
      <c r="B93" s="5" t="s">
        <v>669</v>
      </c>
      <c r="C93" s="5" t="s">
        <v>670</v>
      </c>
      <c r="D93" s="6" t="s">
        <v>880</v>
      </c>
      <c r="E93" s="6" t="s">
        <v>677</v>
      </c>
      <c r="F93" s="6" t="s">
        <v>739</v>
      </c>
      <c r="G93" s="6"/>
      <c r="H93" s="6"/>
      <c r="I93" s="6"/>
      <c r="J93" s="6" t="s">
        <v>881</v>
      </c>
      <c r="K93" s="6" t="s">
        <v>845</v>
      </c>
      <c r="L93" s="6"/>
      <c r="M93">
        <v>1</v>
      </c>
      <c r="N93">
        <f>VLOOKUP(Sheet2!$A93,交易!$A$1:$B$62,2,0)</f>
        <v>-547.27</v>
      </c>
      <c r="O93" t="s">
        <v>1347</v>
      </c>
    </row>
    <row r="94" spans="1:15" ht="16.5" x14ac:dyDescent="0.15">
      <c r="A94" s="6" t="s">
        <v>882</v>
      </c>
      <c r="B94" s="5" t="s">
        <v>669</v>
      </c>
      <c r="C94" s="5" t="s">
        <v>670</v>
      </c>
      <c r="D94" s="12" t="s">
        <v>878</v>
      </c>
      <c r="E94" s="6" t="s">
        <v>677</v>
      </c>
      <c r="F94" s="6" t="s">
        <v>739</v>
      </c>
      <c r="G94" s="6"/>
      <c r="H94" s="6"/>
      <c r="I94" s="6"/>
      <c r="J94" s="6" t="s">
        <v>883</v>
      </c>
      <c r="K94" s="6" t="s">
        <v>884</v>
      </c>
      <c r="L94" s="6"/>
      <c r="M94">
        <v>0</v>
      </c>
      <c r="N94" t="e">
        <f>VLOOKUP(Sheet2!$A94,交易!$A$1:$B$62,2,0)</f>
        <v>#N/A</v>
      </c>
    </row>
    <row r="95" spans="1:15" ht="16.5" x14ac:dyDescent="0.15">
      <c r="A95" s="6" t="s">
        <v>885</v>
      </c>
      <c r="B95" s="5" t="s">
        <v>669</v>
      </c>
      <c r="C95" s="5" t="s">
        <v>670</v>
      </c>
      <c r="D95" s="12" t="s">
        <v>880</v>
      </c>
      <c r="E95" s="6" t="s">
        <v>677</v>
      </c>
      <c r="F95" s="6" t="s">
        <v>739</v>
      </c>
      <c r="G95" s="6"/>
      <c r="H95" s="6"/>
      <c r="I95" s="6"/>
      <c r="J95" s="6" t="s">
        <v>886</v>
      </c>
      <c r="K95" s="6" t="s">
        <v>884</v>
      </c>
      <c r="L95" s="6"/>
      <c r="M95">
        <v>0</v>
      </c>
      <c r="N95" t="e">
        <f>VLOOKUP(Sheet2!$A95,交易!$A$1:$B$62,2,0)</f>
        <v>#N/A</v>
      </c>
    </row>
    <row r="96" spans="1:15" ht="16.5" x14ac:dyDescent="0.15">
      <c r="A96" s="6" t="s">
        <v>294</v>
      </c>
      <c r="B96" s="5" t="s">
        <v>669</v>
      </c>
      <c r="C96" s="5" t="s">
        <v>670</v>
      </c>
      <c r="D96" s="12" t="s">
        <v>887</v>
      </c>
      <c r="E96" s="6" t="s">
        <v>677</v>
      </c>
      <c r="F96" s="6" t="s">
        <v>834</v>
      </c>
      <c r="G96" s="6"/>
      <c r="H96" s="6"/>
      <c r="I96" s="6"/>
      <c r="J96" s="6" t="s">
        <v>888</v>
      </c>
      <c r="K96" s="6" t="s">
        <v>845</v>
      </c>
      <c r="L96" s="6"/>
      <c r="M96">
        <v>0</v>
      </c>
      <c r="N96" t="e">
        <f>VLOOKUP(Sheet2!$A96,交易!$A$1:$B$62,2,0)</f>
        <v>#N/A</v>
      </c>
    </row>
    <row r="97" spans="1:14" ht="16.5" x14ac:dyDescent="0.15">
      <c r="A97" s="6" t="s">
        <v>295</v>
      </c>
      <c r="B97" s="5" t="s">
        <v>669</v>
      </c>
      <c r="C97" s="5" t="s">
        <v>670</v>
      </c>
      <c r="D97" s="12" t="s">
        <v>889</v>
      </c>
      <c r="E97" s="6" t="s">
        <v>677</v>
      </c>
      <c r="F97" s="6" t="s">
        <v>834</v>
      </c>
      <c r="G97" s="6"/>
      <c r="H97" s="6"/>
      <c r="I97" s="6"/>
      <c r="J97" s="6" t="s">
        <v>890</v>
      </c>
      <c r="K97" s="6" t="s">
        <v>845</v>
      </c>
      <c r="L97" s="6"/>
      <c r="M97">
        <v>0</v>
      </c>
      <c r="N97" t="e">
        <f>VLOOKUP(Sheet2!$A97,交易!$A$1:$B$62,2,0)</f>
        <v>#N/A</v>
      </c>
    </row>
    <row r="98" spans="1:14" ht="16.5" x14ac:dyDescent="0.15">
      <c r="A98" s="6" t="s">
        <v>296</v>
      </c>
      <c r="B98" s="5" t="s">
        <v>669</v>
      </c>
      <c r="C98" s="5" t="s">
        <v>670</v>
      </c>
      <c r="D98" s="12" t="s">
        <v>891</v>
      </c>
      <c r="E98" s="6" t="s">
        <v>677</v>
      </c>
      <c r="F98" s="6" t="s">
        <v>834</v>
      </c>
      <c r="G98" s="6"/>
      <c r="H98" s="6"/>
      <c r="I98" s="6"/>
      <c r="J98" s="6" t="s">
        <v>892</v>
      </c>
      <c r="K98" s="6" t="s">
        <v>845</v>
      </c>
      <c r="L98" s="6"/>
      <c r="M98">
        <v>0</v>
      </c>
      <c r="N98" t="e">
        <f>VLOOKUP(Sheet2!$A98,交易!$A$1:$B$62,2,0)</f>
        <v>#N/A</v>
      </c>
    </row>
    <row r="99" spans="1:14" ht="16.5" x14ac:dyDescent="0.15">
      <c r="A99" s="6" t="s">
        <v>297</v>
      </c>
      <c r="B99" s="5" t="s">
        <v>669</v>
      </c>
      <c r="C99" s="5" t="s">
        <v>670</v>
      </c>
      <c r="D99" s="12" t="s">
        <v>893</v>
      </c>
      <c r="E99" s="6" t="s">
        <v>677</v>
      </c>
      <c r="F99" s="6" t="s">
        <v>834</v>
      </c>
      <c r="G99" s="6"/>
      <c r="H99" s="6"/>
      <c r="I99" s="6"/>
      <c r="J99" s="6" t="s">
        <v>894</v>
      </c>
      <c r="K99" s="6" t="s">
        <v>845</v>
      </c>
      <c r="L99" s="6"/>
      <c r="M99">
        <v>0</v>
      </c>
      <c r="N99" t="e">
        <f>VLOOKUP(Sheet2!$A99,交易!$A$1:$B$62,2,0)</f>
        <v>#N/A</v>
      </c>
    </row>
    <row r="100" spans="1:14" ht="16.5" x14ac:dyDescent="0.15">
      <c r="A100" s="6" t="s">
        <v>298</v>
      </c>
      <c r="B100" s="5" t="s">
        <v>669</v>
      </c>
      <c r="C100" s="5" t="s">
        <v>670</v>
      </c>
      <c r="D100" s="12" t="s">
        <v>895</v>
      </c>
      <c r="E100" s="6" t="s">
        <v>677</v>
      </c>
      <c r="F100" s="6" t="s">
        <v>834</v>
      </c>
      <c r="G100" s="6"/>
      <c r="H100" s="6"/>
      <c r="I100" s="6"/>
      <c r="J100" s="6" t="s">
        <v>896</v>
      </c>
      <c r="K100" s="6" t="s">
        <v>845</v>
      </c>
      <c r="L100" s="6"/>
      <c r="M100">
        <v>0</v>
      </c>
      <c r="N100" t="e">
        <f>VLOOKUP(Sheet2!$A100,交易!$A$1:$B$62,2,0)</f>
        <v>#N/A</v>
      </c>
    </row>
    <row r="101" spans="1:14" ht="16.5" x14ac:dyDescent="0.15">
      <c r="A101" s="6" t="s">
        <v>299</v>
      </c>
      <c r="B101" s="5" t="s">
        <v>669</v>
      </c>
      <c r="C101" s="5" t="s">
        <v>670</v>
      </c>
      <c r="D101" s="12" t="s">
        <v>895</v>
      </c>
      <c r="E101" s="6" t="s">
        <v>677</v>
      </c>
      <c r="F101" s="6" t="s">
        <v>834</v>
      </c>
      <c r="G101" s="6"/>
      <c r="H101" s="6"/>
      <c r="I101" s="6"/>
      <c r="J101" s="6" t="s">
        <v>897</v>
      </c>
      <c r="K101" s="6" t="s">
        <v>845</v>
      </c>
      <c r="L101" s="6"/>
      <c r="M101">
        <v>0</v>
      </c>
      <c r="N101" t="e">
        <f>VLOOKUP(Sheet2!$A101,交易!$A$1:$B$62,2,0)</f>
        <v>#N/A</v>
      </c>
    </row>
    <row r="102" spans="1:14" ht="16.5" x14ac:dyDescent="0.15">
      <c r="A102" s="6" t="s">
        <v>300</v>
      </c>
      <c r="B102" s="5" t="s">
        <v>669</v>
      </c>
      <c r="C102" s="5" t="s">
        <v>670</v>
      </c>
      <c r="D102" s="12" t="s">
        <v>898</v>
      </c>
      <c r="E102" s="6" t="s">
        <v>677</v>
      </c>
      <c r="F102" s="6" t="s">
        <v>834</v>
      </c>
      <c r="G102" s="6"/>
      <c r="H102" s="6"/>
      <c r="I102" s="6"/>
      <c r="J102" s="6" t="s">
        <v>899</v>
      </c>
      <c r="K102" s="6" t="s">
        <v>845</v>
      </c>
      <c r="L102" s="6"/>
      <c r="M102">
        <v>0</v>
      </c>
      <c r="N102" t="e">
        <f>VLOOKUP(Sheet2!$A102,交易!$A$1:$B$62,2,0)</f>
        <v>#N/A</v>
      </c>
    </row>
    <row r="103" spans="1:14" ht="16.5" x14ac:dyDescent="0.15">
      <c r="A103" s="6" t="s">
        <v>301</v>
      </c>
      <c r="B103" s="5" t="s">
        <v>669</v>
      </c>
      <c r="C103" s="5" t="s">
        <v>670</v>
      </c>
      <c r="D103" s="12" t="s">
        <v>900</v>
      </c>
      <c r="E103" s="6" t="s">
        <v>677</v>
      </c>
      <c r="F103" s="6" t="s">
        <v>834</v>
      </c>
      <c r="G103" s="6"/>
      <c r="H103" s="6"/>
      <c r="I103" s="6"/>
      <c r="J103" s="6" t="s">
        <v>901</v>
      </c>
      <c r="K103" s="6" t="s">
        <v>845</v>
      </c>
      <c r="L103" s="6"/>
      <c r="M103">
        <v>0</v>
      </c>
      <c r="N103" t="e">
        <f>VLOOKUP(Sheet2!$A103,交易!$A$1:$B$62,2,0)</f>
        <v>#N/A</v>
      </c>
    </row>
    <row r="104" spans="1:14" ht="16.5" x14ac:dyDescent="0.15">
      <c r="A104" s="6" t="s">
        <v>302</v>
      </c>
      <c r="B104" s="5" t="s">
        <v>669</v>
      </c>
      <c r="C104" s="5" t="s">
        <v>670</v>
      </c>
      <c r="D104" s="12" t="s">
        <v>902</v>
      </c>
      <c r="E104" s="6" t="s">
        <v>677</v>
      </c>
      <c r="F104" s="6" t="s">
        <v>739</v>
      </c>
      <c r="G104" s="6"/>
      <c r="H104" s="6"/>
      <c r="I104" s="6"/>
      <c r="J104" s="6" t="s">
        <v>903</v>
      </c>
      <c r="K104" s="6" t="s">
        <v>845</v>
      </c>
      <c r="L104" s="6"/>
      <c r="M104">
        <v>0</v>
      </c>
      <c r="N104" t="e">
        <f>VLOOKUP(Sheet2!$A104,交易!$A$1:$B$62,2,0)</f>
        <v>#N/A</v>
      </c>
    </row>
    <row r="105" spans="1:14" ht="16.5" x14ac:dyDescent="0.15">
      <c r="A105" s="6" t="s">
        <v>303</v>
      </c>
      <c r="B105" s="5" t="s">
        <v>669</v>
      </c>
      <c r="C105" s="5" t="s">
        <v>670</v>
      </c>
      <c r="D105" s="12" t="s">
        <v>904</v>
      </c>
      <c r="E105" s="6" t="s">
        <v>677</v>
      </c>
      <c r="F105" s="6" t="s">
        <v>739</v>
      </c>
      <c r="G105" s="6"/>
      <c r="H105" s="6"/>
      <c r="I105" s="6"/>
      <c r="J105" s="6" t="s">
        <v>905</v>
      </c>
      <c r="K105" s="6" t="s">
        <v>845</v>
      </c>
      <c r="L105" s="6"/>
      <c r="M105">
        <v>0</v>
      </c>
      <c r="N105" t="e">
        <f>VLOOKUP(Sheet2!$A105,交易!$A$1:$B$62,2,0)</f>
        <v>#N/A</v>
      </c>
    </row>
    <row r="106" spans="1:14" ht="16.5" x14ac:dyDescent="0.15">
      <c r="A106" s="6" t="s">
        <v>304</v>
      </c>
      <c r="B106" s="5" t="s">
        <v>669</v>
      </c>
      <c r="C106" s="5" t="s">
        <v>670</v>
      </c>
      <c r="D106" s="12" t="s">
        <v>906</v>
      </c>
      <c r="E106" s="6" t="s">
        <v>677</v>
      </c>
      <c r="F106" s="6" t="s">
        <v>739</v>
      </c>
      <c r="G106" s="6"/>
      <c r="H106" s="6"/>
      <c r="I106" s="6"/>
      <c r="J106" s="6" t="s">
        <v>907</v>
      </c>
      <c r="K106" s="6" t="s">
        <v>845</v>
      </c>
      <c r="L106" s="6"/>
      <c r="M106">
        <v>0</v>
      </c>
      <c r="N106" t="e">
        <f>VLOOKUP(Sheet2!$A106,交易!$A$1:$B$62,2,0)</f>
        <v>#N/A</v>
      </c>
    </row>
    <row r="107" spans="1:14" ht="16.5" x14ac:dyDescent="0.15">
      <c r="A107" s="6" t="s">
        <v>305</v>
      </c>
      <c r="B107" s="5" t="s">
        <v>669</v>
      </c>
      <c r="C107" s="5" t="s">
        <v>670</v>
      </c>
      <c r="D107" s="12" t="s">
        <v>908</v>
      </c>
      <c r="E107" s="6" t="s">
        <v>677</v>
      </c>
      <c r="F107" s="6" t="s">
        <v>739</v>
      </c>
      <c r="G107" s="6"/>
      <c r="H107" s="6"/>
      <c r="I107" s="6"/>
      <c r="J107" s="6" t="s">
        <v>909</v>
      </c>
      <c r="K107" s="6" t="s">
        <v>845</v>
      </c>
      <c r="L107" s="6"/>
      <c r="M107">
        <v>0</v>
      </c>
      <c r="N107" t="e">
        <f>VLOOKUP(Sheet2!$A107,交易!$A$1:$B$62,2,0)</f>
        <v>#N/A</v>
      </c>
    </row>
    <row r="108" spans="1:14" ht="16.5" x14ac:dyDescent="0.15">
      <c r="A108" s="6" t="s">
        <v>306</v>
      </c>
      <c r="B108" s="5" t="s">
        <v>669</v>
      </c>
      <c r="C108" s="5" t="s">
        <v>670</v>
      </c>
      <c r="D108" s="12" t="s">
        <v>910</v>
      </c>
      <c r="E108" s="6" t="s">
        <v>677</v>
      </c>
      <c r="F108" s="6" t="s">
        <v>739</v>
      </c>
      <c r="G108" s="6"/>
      <c r="H108" s="6"/>
      <c r="I108" s="6"/>
      <c r="J108" s="6" t="s">
        <v>911</v>
      </c>
      <c r="K108" s="6" t="s">
        <v>845</v>
      </c>
      <c r="L108" s="6"/>
      <c r="M108">
        <v>0</v>
      </c>
      <c r="N108" t="e">
        <f>VLOOKUP(Sheet2!$A108,交易!$A$1:$B$62,2,0)</f>
        <v>#N/A</v>
      </c>
    </row>
    <row r="109" spans="1:14" ht="16.5" x14ac:dyDescent="0.15">
      <c r="A109" s="6" t="s">
        <v>307</v>
      </c>
      <c r="B109" s="5" t="s">
        <v>669</v>
      </c>
      <c r="C109" s="5" t="s">
        <v>670</v>
      </c>
      <c r="D109" s="12" t="s">
        <v>912</v>
      </c>
      <c r="E109" s="6" t="s">
        <v>677</v>
      </c>
      <c r="F109" s="6" t="s">
        <v>739</v>
      </c>
      <c r="G109" s="6"/>
      <c r="H109" s="6"/>
      <c r="I109" s="6"/>
      <c r="J109" s="6" t="s">
        <v>913</v>
      </c>
      <c r="K109" s="6" t="s">
        <v>845</v>
      </c>
      <c r="L109" s="6"/>
      <c r="M109">
        <v>0</v>
      </c>
      <c r="N109" t="e">
        <f>VLOOKUP(Sheet2!$A109,交易!$A$1:$B$62,2,0)</f>
        <v>#N/A</v>
      </c>
    </row>
    <row r="110" spans="1:14" ht="16.5" x14ac:dyDescent="0.15">
      <c r="A110" s="6" t="s">
        <v>308</v>
      </c>
      <c r="B110" s="5" t="s">
        <v>669</v>
      </c>
      <c r="C110" s="5" t="s">
        <v>670</v>
      </c>
      <c r="D110" s="12" t="s">
        <v>914</v>
      </c>
      <c r="E110" s="6" t="s">
        <v>677</v>
      </c>
      <c r="F110" s="6" t="s">
        <v>739</v>
      </c>
      <c r="G110" s="6"/>
      <c r="H110" s="6"/>
      <c r="I110" s="6"/>
      <c r="J110" s="6" t="s">
        <v>915</v>
      </c>
      <c r="K110" s="6" t="s">
        <v>845</v>
      </c>
      <c r="L110" s="6"/>
      <c r="M110">
        <v>0</v>
      </c>
      <c r="N110" t="e">
        <f>VLOOKUP(Sheet2!$A110,交易!$A$1:$B$62,2,0)</f>
        <v>#N/A</v>
      </c>
    </row>
    <row r="111" spans="1:14" ht="16.5" x14ac:dyDescent="0.15">
      <c r="A111" s="6" t="s">
        <v>309</v>
      </c>
      <c r="B111" s="5" t="s">
        <v>669</v>
      </c>
      <c r="C111" s="5" t="s">
        <v>670</v>
      </c>
      <c r="D111" s="12" t="s">
        <v>916</v>
      </c>
      <c r="E111" s="6" t="s">
        <v>677</v>
      </c>
      <c r="F111" s="6" t="s">
        <v>739</v>
      </c>
      <c r="G111" s="6"/>
      <c r="H111" s="6"/>
      <c r="I111" s="6"/>
      <c r="J111" s="6" t="s">
        <v>917</v>
      </c>
      <c r="K111" s="6" t="s">
        <v>845</v>
      </c>
      <c r="L111" s="6"/>
      <c r="M111">
        <v>0</v>
      </c>
      <c r="N111" t="e">
        <f>VLOOKUP(Sheet2!$A111,交易!$A$1:$B$62,2,0)</f>
        <v>#N/A</v>
      </c>
    </row>
    <row r="112" spans="1:14" ht="16.5" x14ac:dyDescent="0.15">
      <c r="A112" s="6" t="s">
        <v>310</v>
      </c>
      <c r="B112" s="5" t="s">
        <v>669</v>
      </c>
      <c r="C112" s="5" t="s">
        <v>670</v>
      </c>
      <c r="D112" s="12" t="s">
        <v>918</v>
      </c>
      <c r="E112" s="6" t="s">
        <v>677</v>
      </c>
      <c r="F112" s="6" t="s">
        <v>739</v>
      </c>
      <c r="G112" s="6"/>
      <c r="H112" s="6"/>
      <c r="I112" s="6"/>
      <c r="J112" s="6" t="s">
        <v>919</v>
      </c>
      <c r="K112" s="6" t="s">
        <v>845</v>
      </c>
      <c r="L112" s="6"/>
      <c r="M112">
        <v>0</v>
      </c>
      <c r="N112" t="e">
        <f>VLOOKUP(Sheet2!$A112,交易!$A$1:$B$62,2,0)</f>
        <v>#N/A</v>
      </c>
    </row>
    <row r="113" spans="1:14" ht="16.5" x14ac:dyDescent="0.15">
      <c r="A113" s="6" t="s">
        <v>311</v>
      </c>
      <c r="B113" s="5" t="s">
        <v>669</v>
      </c>
      <c r="C113" s="5" t="s">
        <v>670</v>
      </c>
      <c r="D113" s="12" t="s">
        <v>920</v>
      </c>
      <c r="E113" s="6" t="s">
        <v>677</v>
      </c>
      <c r="F113" s="6" t="s">
        <v>739</v>
      </c>
      <c r="G113" s="6"/>
      <c r="H113" s="6"/>
      <c r="I113" s="6"/>
      <c r="J113" s="6" t="s">
        <v>921</v>
      </c>
      <c r="K113" s="6" t="s">
        <v>845</v>
      </c>
      <c r="L113" s="6"/>
      <c r="M113">
        <v>0</v>
      </c>
      <c r="N113" t="e">
        <f>VLOOKUP(Sheet2!$A113,交易!$A$1:$B$62,2,0)</f>
        <v>#N/A</v>
      </c>
    </row>
    <row r="114" spans="1:14" ht="16.5" x14ac:dyDescent="0.15">
      <c r="A114" s="6" t="s">
        <v>312</v>
      </c>
      <c r="B114" s="5" t="s">
        <v>669</v>
      </c>
      <c r="C114" s="5" t="s">
        <v>670</v>
      </c>
      <c r="D114" s="12" t="s">
        <v>922</v>
      </c>
      <c r="E114" s="6" t="s">
        <v>677</v>
      </c>
      <c r="F114" s="6" t="s">
        <v>739</v>
      </c>
      <c r="G114" s="6"/>
      <c r="H114" s="6"/>
      <c r="I114" s="6"/>
      <c r="J114" s="6" t="s">
        <v>923</v>
      </c>
      <c r="K114" s="6" t="s">
        <v>845</v>
      </c>
      <c r="L114" s="6"/>
      <c r="M114">
        <v>0</v>
      </c>
      <c r="N114" t="e">
        <f>VLOOKUP(Sheet2!$A114,交易!$A$1:$B$62,2,0)</f>
        <v>#N/A</v>
      </c>
    </row>
    <row r="115" spans="1:14" ht="16.5" x14ac:dyDescent="0.15">
      <c r="A115" s="6" t="s">
        <v>313</v>
      </c>
      <c r="B115" s="5" t="s">
        <v>669</v>
      </c>
      <c r="C115" s="5" t="s">
        <v>670</v>
      </c>
      <c r="D115" s="12" t="s">
        <v>924</v>
      </c>
      <c r="E115" s="6" t="s">
        <v>677</v>
      </c>
      <c r="F115" s="6" t="s">
        <v>739</v>
      </c>
      <c r="G115" s="6"/>
      <c r="H115" s="6"/>
      <c r="I115" s="6"/>
      <c r="J115" s="6" t="s">
        <v>925</v>
      </c>
      <c r="K115" s="6" t="s">
        <v>845</v>
      </c>
      <c r="L115" s="6"/>
      <c r="M115">
        <v>0</v>
      </c>
      <c r="N115" t="e">
        <f>VLOOKUP(Sheet2!$A115,交易!$A$1:$B$62,2,0)</f>
        <v>#N/A</v>
      </c>
    </row>
    <row r="116" spans="1:14" ht="16.5" x14ac:dyDescent="0.15">
      <c r="A116" s="6" t="s">
        <v>314</v>
      </c>
      <c r="B116" s="5" t="s">
        <v>669</v>
      </c>
      <c r="C116" s="5" t="s">
        <v>670</v>
      </c>
      <c r="D116" s="12" t="s">
        <v>926</v>
      </c>
      <c r="E116" s="6" t="s">
        <v>677</v>
      </c>
      <c r="F116" s="6" t="s">
        <v>834</v>
      </c>
      <c r="G116" s="6"/>
      <c r="H116" s="6"/>
      <c r="I116" s="6"/>
      <c r="J116" s="6" t="s">
        <v>927</v>
      </c>
      <c r="K116" s="6" t="s">
        <v>845</v>
      </c>
      <c r="L116" s="6"/>
      <c r="M116">
        <v>0</v>
      </c>
      <c r="N116" t="e">
        <f>VLOOKUP(Sheet2!$A116,交易!$A$1:$B$62,2,0)</f>
        <v>#N/A</v>
      </c>
    </row>
    <row r="117" spans="1:14" ht="16.5" x14ac:dyDescent="0.15">
      <c r="A117" s="6" t="s">
        <v>315</v>
      </c>
      <c r="B117" s="5" t="s">
        <v>669</v>
      </c>
      <c r="C117" s="5" t="s">
        <v>670</v>
      </c>
      <c r="D117" s="12" t="s">
        <v>928</v>
      </c>
      <c r="E117" s="6" t="s">
        <v>677</v>
      </c>
      <c r="F117" s="6" t="s">
        <v>834</v>
      </c>
      <c r="G117" s="6"/>
      <c r="H117" s="6"/>
      <c r="I117" s="6"/>
      <c r="J117" s="6" t="s">
        <v>929</v>
      </c>
      <c r="K117" s="6" t="s">
        <v>845</v>
      </c>
      <c r="L117" s="6"/>
      <c r="M117">
        <v>0</v>
      </c>
      <c r="N117" t="e">
        <f>VLOOKUP(Sheet2!$A117,交易!$A$1:$B$62,2,0)</f>
        <v>#N/A</v>
      </c>
    </row>
    <row r="118" spans="1:14" ht="16.5" x14ac:dyDescent="0.15">
      <c r="A118" s="6" t="s">
        <v>316</v>
      </c>
      <c r="B118" s="5" t="s">
        <v>669</v>
      </c>
      <c r="C118" s="5" t="s">
        <v>670</v>
      </c>
      <c r="D118" s="12" t="s">
        <v>930</v>
      </c>
      <c r="E118" s="6" t="s">
        <v>677</v>
      </c>
      <c r="F118" s="6" t="s">
        <v>834</v>
      </c>
      <c r="G118" s="6"/>
      <c r="H118" s="6"/>
      <c r="I118" s="6"/>
      <c r="J118" s="6" t="s">
        <v>931</v>
      </c>
      <c r="K118" s="6" t="s">
        <v>845</v>
      </c>
      <c r="L118" s="6"/>
      <c r="M118">
        <v>0</v>
      </c>
      <c r="N118" t="e">
        <f>VLOOKUP(Sheet2!$A118,交易!$A$1:$B$62,2,0)</f>
        <v>#N/A</v>
      </c>
    </row>
    <row r="119" spans="1:14" ht="16.5" x14ac:dyDescent="0.15">
      <c r="A119" s="6" t="s">
        <v>317</v>
      </c>
      <c r="B119" s="5" t="s">
        <v>669</v>
      </c>
      <c r="C119" s="5" t="s">
        <v>670</v>
      </c>
      <c r="D119" s="12" t="s">
        <v>932</v>
      </c>
      <c r="E119" s="6" t="s">
        <v>677</v>
      </c>
      <c r="F119" s="6" t="s">
        <v>834</v>
      </c>
      <c r="G119" s="6"/>
      <c r="H119" s="6"/>
      <c r="I119" s="6"/>
      <c r="J119" s="6" t="s">
        <v>933</v>
      </c>
      <c r="K119" s="6" t="s">
        <v>845</v>
      </c>
      <c r="L119" s="6"/>
      <c r="M119">
        <v>0</v>
      </c>
      <c r="N119" t="e">
        <f>VLOOKUP(Sheet2!$A119,交易!$A$1:$B$62,2,0)</f>
        <v>#N/A</v>
      </c>
    </row>
    <row r="120" spans="1:14" ht="16.5" x14ac:dyDescent="0.15">
      <c r="A120" s="6" t="s">
        <v>318</v>
      </c>
      <c r="B120" s="5" t="s">
        <v>669</v>
      </c>
      <c r="C120" s="5" t="s">
        <v>670</v>
      </c>
      <c r="D120" s="12" t="s">
        <v>934</v>
      </c>
      <c r="E120" s="6" t="s">
        <v>677</v>
      </c>
      <c r="F120" s="6" t="s">
        <v>834</v>
      </c>
      <c r="G120" s="6"/>
      <c r="H120" s="6"/>
      <c r="I120" s="6"/>
      <c r="J120" s="6" t="s">
        <v>935</v>
      </c>
      <c r="K120" s="6" t="s">
        <v>845</v>
      </c>
      <c r="L120" s="6"/>
      <c r="M120">
        <v>0</v>
      </c>
      <c r="N120" t="e">
        <f>VLOOKUP(Sheet2!$A120,交易!$A$1:$B$62,2,0)</f>
        <v>#N/A</v>
      </c>
    </row>
    <row r="121" spans="1:14" ht="16.5" x14ac:dyDescent="0.15">
      <c r="A121" s="6" t="s">
        <v>319</v>
      </c>
      <c r="B121" s="5" t="s">
        <v>669</v>
      </c>
      <c r="C121" s="5" t="s">
        <v>670</v>
      </c>
      <c r="D121" s="12" t="s">
        <v>936</v>
      </c>
      <c r="E121" s="6" t="s">
        <v>677</v>
      </c>
      <c r="F121" s="6" t="s">
        <v>834</v>
      </c>
      <c r="G121" s="6"/>
      <c r="H121" s="6"/>
      <c r="I121" s="6"/>
      <c r="J121" s="6" t="s">
        <v>937</v>
      </c>
      <c r="K121" s="6" t="s">
        <v>845</v>
      </c>
      <c r="L121" s="6"/>
      <c r="M121">
        <v>0</v>
      </c>
      <c r="N121" t="e">
        <f>VLOOKUP(Sheet2!$A121,交易!$A$1:$B$62,2,0)</f>
        <v>#N/A</v>
      </c>
    </row>
    <row r="122" spans="1:14" ht="16.5" x14ac:dyDescent="0.15">
      <c r="A122" s="6" t="s">
        <v>320</v>
      </c>
      <c r="B122" s="5" t="s">
        <v>669</v>
      </c>
      <c r="C122" s="5" t="s">
        <v>670</v>
      </c>
      <c r="D122" s="12" t="s">
        <v>938</v>
      </c>
      <c r="E122" s="6" t="s">
        <v>677</v>
      </c>
      <c r="F122" s="6" t="s">
        <v>834</v>
      </c>
      <c r="G122" s="6"/>
      <c r="H122" s="6"/>
      <c r="I122" s="6"/>
      <c r="J122" s="6" t="s">
        <v>939</v>
      </c>
      <c r="K122" s="6" t="s">
        <v>845</v>
      </c>
      <c r="L122" s="6"/>
      <c r="M122">
        <v>0</v>
      </c>
      <c r="N122" t="e">
        <f>VLOOKUP(Sheet2!$A122,交易!$A$1:$B$62,2,0)</f>
        <v>#N/A</v>
      </c>
    </row>
    <row r="123" spans="1:14" ht="16.5" x14ac:dyDescent="0.15">
      <c r="A123" s="6" t="s">
        <v>321</v>
      </c>
      <c r="B123" s="5" t="s">
        <v>669</v>
      </c>
      <c r="C123" s="5" t="s">
        <v>670</v>
      </c>
      <c r="D123" s="12" t="s">
        <v>940</v>
      </c>
      <c r="E123" s="6" t="s">
        <v>677</v>
      </c>
      <c r="F123" s="6" t="s">
        <v>834</v>
      </c>
      <c r="G123" s="6"/>
      <c r="H123" s="6"/>
      <c r="I123" s="6"/>
      <c r="J123" s="6" t="s">
        <v>941</v>
      </c>
      <c r="K123" s="6" t="s">
        <v>845</v>
      </c>
      <c r="L123" s="6"/>
      <c r="M123">
        <v>0</v>
      </c>
      <c r="N123" t="e">
        <f>VLOOKUP(Sheet2!$A123,交易!$A$1:$B$62,2,0)</f>
        <v>#N/A</v>
      </c>
    </row>
    <row r="124" spans="1:14" ht="16.5" x14ac:dyDescent="0.15">
      <c r="A124" s="6" t="s">
        <v>322</v>
      </c>
      <c r="B124" s="5" t="s">
        <v>669</v>
      </c>
      <c r="C124" s="5" t="s">
        <v>670</v>
      </c>
      <c r="D124" s="12" t="s">
        <v>942</v>
      </c>
      <c r="E124" s="6" t="s">
        <v>677</v>
      </c>
      <c r="F124" s="6" t="s">
        <v>834</v>
      </c>
      <c r="G124" s="6"/>
      <c r="H124" s="6"/>
      <c r="I124" s="6"/>
      <c r="J124" s="6" t="s">
        <v>943</v>
      </c>
      <c r="K124" s="6" t="s">
        <v>845</v>
      </c>
      <c r="L124" s="6"/>
      <c r="M124">
        <v>0</v>
      </c>
      <c r="N124" t="e">
        <f>VLOOKUP(Sheet2!$A124,交易!$A$1:$B$62,2,0)</f>
        <v>#N/A</v>
      </c>
    </row>
    <row r="125" spans="1:14" ht="16.5" x14ac:dyDescent="0.15">
      <c r="A125" s="6" t="s">
        <v>323</v>
      </c>
      <c r="B125" s="5" t="s">
        <v>669</v>
      </c>
      <c r="C125" s="5" t="s">
        <v>670</v>
      </c>
      <c r="D125" s="12" t="s">
        <v>944</v>
      </c>
      <c r="E125" s="6" t="s">
        <v>677</v>
      </c>
      <c r="F125" s="6" t="s">
        <v>834</v>
      </c>
      <c r="G125" s="6"/>
      <c r="H125" s="6"/>
      <c r="I125" s="6"/>
      <c r="J125" s="6" t="s">
        <v>945</v>
      </c>
      <c r="K125" s="6" t="s">
        <v>845</v>
      </c>
      <c r="L125" s="6"/>
      <c r="M125">
        <v>0</v>
      </c>
      <c r="N125" t="e">
        <f>VLOOKUP(Sheet2!$A125,交易!$A$1:$B$62,2,0)</f>
        <v>#N/A</v>
      </c>
    </row>
    <row r="126" spans="1:14" ht="16.5" x14ac:dyDescent="0.15">
      <c r="A126" s="6" t="s">
        <v>324</v>
      </c>
      <c r="B126" s="5" t="s">
        <v>669</v>
      </c>
      <c r="C126" s="5" t="s">
        <v>670</v>
      </c>
      <c r="D126" s="12" t="s">
        <v>946</v>
      </c>
      <c r="E126" s="6" t="s">
        <v>677</v>
      </c>
      <c r="F126" s="6" t="s">
        <v>834</v>
      </c>
      <c r="G126" s="6"/>
      <c r="H126" s="6"/>
      <c r="I126" s="6"/>
      <c r="J126" s="6" t="s">
        <v>947</v>
      </c>
      <c r="K126" s="6" t="s">
        <v>845</v>
      </c>
      <c r="L126" s="6"/>
      <c r="M126">
        <v>0</v>
      </c>
      <c r="N126" t="e">
        <f>VLOOKUP(Sheet2!$A126,交易!$A$1:$B$62,2,0)</f>
        <v>#N/A</v>
      </c>
    </row>
    <row r="127" spans="1:14" ht="16.5" x14ac:dyDescent="0.15">
      <c r="A127" s="6" t="s">
        <v>325</v>
      </c>
      <c r="B127" s="5" t="s">
        <v>669</v>
      </c>
      <c r="C127" s="5" t="s">
        <v>670</v>
      </c>
      <c r="D127" s="12" t="s">
        <v>948</v>
      </c>
      <c r="E127" s="6" t="s">
        <v>677</v>
      </c>
      <c r="F127" s="6" t="s">
        <v>834</v>
      </c>
      <c r="G127" s="6"/>
      <c r="H127" s="6"/>
      <c r="I127" s="6"/>
      <c r="J127" s="6" t="s">
        <v>949</v>
      </c>
      <c r="K127" s="6" t="s">
        <v>845</v>
      </c>
      <c r="L127" s="6"/>
      <c r="M127">
        <v>0</v>
      </c>
      <c r="N127" t="e">
        <f>VLOOKUP(Sheet2!$A127,交易!$A$1:$B$62,2,0)</f>
        <v>#N/A</v>
      </c>
    </row>
    <row r="128" spans="1:14" ht="16.5" x14ac:dyDescent="0.15">
      <c r="A128" s="6" t="s">
        <v>326</v>
      </c>
      <c r="B128" s="5" t="s">
        <v>669</v>
      </c>
      <c r="C128" s="5" t="s">
        <v>670</v>
      </c>
      <c r="D128" s="12" t="s">
        <v>950</v>
      </c>
      <c r="E128" s="6" t="s">
        <v>677</v>
      </c>
      <c r="F128" s="6" t="s">
        <v>834</v>
      </c>
      <c r="G128" s="6"/>
      <c r="H128" s="6"/>
      <c r="I128" s="6"/>
      <c r="J128" s="6" t="s">
        <v>951</v>
      </c>
      <c r="K128" s="6" t="s">
        <v>845</v>
      </c>
      <c r="L128" s="6"/>
      <c r="M128">
        <v>0</v>
      </c>
      <c r="N128" t="e">
        <f>VLOOKUP(Sheet2!$A128,交易!$A$1:$B$62,2,0)</f>
        <v>#N/A</v>
      </c>
    </row>
    <row r="129" spans="1:14" ht="16.5" x14ac:dyDescent="0.15">
      <c r="A129" s="6" t="s">
        <v>327</v>
      </c>
      <c r="B129" s="5" t="s">
        <v>669</v>
      </c>
      <c r="C129" s="5" t="s">
        <v>670</v>
      </c>
      <c r="D129" s="12" t="s">
        <v>952</v>
      </c>
      <c r="E129" s="6" t="s">
        <v>677</v>
      </c>
      <c r="F129" s="6" t="s">
        <v>834</v>
      </c>
      <c r="G129" s="6"/>
      <c r="H129" s="6"/>
      <c r="I129" s="6"/>
      <c r="J129" s="6" t="s">
        <v>953</v>
      </c>
      <c r="K129" s="6" t="s">
        <v>845</v>
      </c>
      <c r="L129" s="6"/>
      <c r="M129">
        <v>0</v>
      </c>
      <c r="N129" t="e">
        <f>VLOOKUP(Sheet2!$A129,交易!$A$1:$B$62,2,0)</f>
        <v>#N/A</v>
      </c>
    </row>
    <row r="130" spans="1:14" ht="16.5" x14ac:dyDescent="0.15">
      <c r="A130" s="6" t="s">
        <v>328</v>
      </c>
      <c r="B130" s="5" t="s">
        <v>669</v>
      </c>
      <c r="C130" s="5" t="s">
        <v>670</v>
      </c>
      <c r="D130" s="12" t="s">
        <v>954</v>
      </c>
      <c r="E130" s="6" t="s">
        <v>677</v>
      </c>
      <c r="F130" s="6" t="s">
        <v>834</v>
      </c>
      <c r="G130" s="6"/>
      <c r="H130" s="6"/>
      <c r="I130" s="6"/>
      <c r="J130" s="6" t="s">
        <v>955</v>
      </c>
      <c r="K130" s="6" t="s">
        <v>845</v>
      </c>
      <c r="L130" s="6"/>
      <c r="M130">
        <v>0</v>
      </c>
      <c r="N130" t="e">
        <f>VLOOKUP(Sheet2!$A130,交易!$A$1:$B$62,2,0)</f>
        <v>#N/A</v>
      </c>
    </row>
    <row r="131" spans="1:14" ht="16.5" x14ac:dyDescent="0.15">
      <c r="A131" s="6" t="s">
        <v>329</v>
      </c>
      <c r="B131" s="5" t="s">
        <v>669</v>
      </c>
      <c r="C131" s="5" t="s">
        <v>670</v>
      </c>
      <c r="D131" s="12" t="s">
        <v>956</v>
      </c>
      <c r="E131" s="6" t="s">
        <v>677</v>
      </c>
      <c r="F131" s="6" t="s">
        <v>834</v>
      </c>
      <c r="G131" s="6"/>
      <c r="H131" s="6"/>
      <c r="I131" s="6"/>
      <c r="J131" s="6" t="s">
        <v>957</v>
      </c>
      <c r="K131" s="6" t="s">
        <v>845</v>
      </c>
      <c r="L131" s="6"/>
      <c r="M131">
        <v>0</v>
      </c>
      <c r="N131" t="e">
        <f>VLOOKUP(Sheet2!$A131,交易!$A$1:$B$62,2,0)</f>
        <v>#N/A</v>
      </c>
    </row>
    <row r="132" spans="1:14" ht="16.5" x14ac:dyDescent="0.15">
      <c r="A132" s="6" t="s">
        <v>330</v>
      </c>
      <c r="B132" s="5" t="s">
        <v>669</v>
      </c>
      <c r="C132" s="5" t="s">
        <v>670</v>
      </c>
      <c r="D132" s="12" t="s">
        <v>958</v>
      </c>
      <c r="E132" s="6" t="s">
        <v>677</v>
      </c>
      <c r="F132" s="6" t="s">
        <v>834</v>
      </c>
      <c r="G132" s="6"/>
      <c r="H132" s="6"/>
      <c r="I132" s="6"/>
      <c r="J132" s="6" t="s">
        <v>959</v>
      </c>
      <c r="K132" s="6" t="s">
        <v>845</v>
      </c>
      <c r="L132" s="6"/>
      <c r="M132">
        <v>0</v>
      </c>
      <c r="N132" t="e">
        <f>VLOOKUP(Sheet2!$A132,交易!$A$1:$B$62,2,0)</f>
        <v>#N/A</v>
      </c>
    </row>
    <row r="133" spans="1:14" ht="16.5" x14ac:dyDescent="0.15">
      <c r="A133" s="6" t="s">
        <v>331</v>
      </c>
      <c r="B133" s="5" t="s">
        <v>669</v>
      </c>
      <c r="C133" s="5" t="s">
        <v>670</v>
      </c>
      <c r="D133" s="12" t="s">
        <v>960</v>
      </c>
      <c r="E133" s="6" t="s">
        <v>677</v>
      </c>
      <c r="F133" s="6" t="s">
        <v>834</v>
      </c>
      <c r="G133" s="6"/>
      <c r="H133" s="6"/>
      <c r="I133" s="6"/>
      <c r="J133" s="6" t="s">
        <v>961</v>
      </c>
      <c r="K133" s="6" t="s">
        <v>845</v>
      </c>
      <c r="L133" s="6"/>
      <c r="M133">
        <v>0</v>
      </c>
      <c r="N133" t="e">
        <f>VLOOKUP(Sheet2!$A133,交易!$A$1:$B$62,2,0)</f>
        <v>#N/A</v>
      </c>
    </row>
    <row r="134" spans="1:14" ht="16.5" x14ac:dyDescent="0.15">
      <c r="A134" s="6" t="s">
        <v>332</v>
      </c>
      <c r="B134" s="5" t="s">
        <v>669</v>
      </c>
      <c r="C134" s="5" t="s">
        <v>670</v>
      </c>
      <c r="D134" s="12" t="s">
        <v>962</v>
      </c>
      <c r="E134" s="6" t="s">
        <v>677</v>
      </c>
      <c r="F134" s="6" t="s">
        <v>739</v>
      </c>
      <c r="G134" s="6"/>
      <c r="H134" s="6"/>
      <c r="I134" s="6"/>
      <c r="J134" s="6" t="s">
        <v>963</v>
      </c>
      <c r="K134" s="6" t="s">
        <v>845</v>
      </c>
      <c r="L134" s="6"/>
      <c r="M134">
        <v>0</v>
      </c>
      <c r="N134" t="e">
        <f>VLOOKUP(Sheet2!$A134,交易!$A$1:$B$62,2,0)</f>
        <v>#N/A</v>
      </c>
    </row>
    <row r="135" spans="1:14" ht="16.5" x14ac:dyDescent="0.15">
      <c r="A135" s="6" t="s">
        <v>333</v>
      </c>
      <c r="B135" s="5" t="s">
        <v>669</v>
      </c>
      <c r="C135" s="5" t="s">
        <v>670</v>
      </c>
      <c r="D135" s="12" t="s">
        <v>964</v>
      </c>
      <c r="E135" s="6" t="s">
        <v>677</v>
      </c>
      <c r="F135" s="6" t="s">
        <v>739</v>
      </c>
      <c r="G135" s="6"/>
      <c r="H135" s="6"/>
      <c r="I135" s="6"/>
      <c r="J135" s="6" t="s">
        <v>965</v>
      </c>
      <c r="K135" s="6" t="s">
        <v>845</v>
      </c>
      <c r="L135" s="6"/>
      <c r="M135">
        <v>0</v>
      </c>
      <c r="N135" t="e">
        <f>VLOOKUP(Sheet2!$A135,交易!$A$1:$B$62,2,0)</f>
        <v>#N/A</v>
      </c>
    </row>
    <row r="136" spans="1:14" ht="16.5" x14ac:dyDescent="0.15">
      <c r="A136" s="6" t="s">
        <v>334</v>
      </c>
      <c r="B136" s="5" t="s">
        <v>669</v>
      </c>
      <c r="C136" s="5" t="s">
        <v>670</v>
      </c>
      <c r="D136" s="12" t="s">
        <v>966</v>
      </c>
      <c r="E136" s="6" t="s">
        <v>677</v>
      </c>
      <c r="F136" s="6" t="s">
        <v>739</v>
      </c>
      <c r="G136" s="6"/>
      <c r="H136" s="6"/>
      <c r="I136" s="6"/>
      <c r="J136" s="6" t="s">
        <v>967</v>
      </c>
      <c r="K136" s="6" t="s">
        <v>845</v>
      </c>
      <c r="L136" s="6"/>
      <c r="M136">
        <v>0</v>
      </c>
      <c r="N136" t="e">
        <f>VLOOKUP(Sheet2!$A136,交易!$A$1:$B$62,2,0)</f>
        <v>#N/A</v>
      </c>
    </row>
    <row r="137" spans="1:14" ht="16.5" x14ac:dyDescent="0.15">
      <c r="A137" s="6" t="s">
        <v>335</v>
      </c>
      <c r="B137" s="5" t="s">
        <v>669</v>
      </c>
      <c r="C137" s="5" t="s">
        <v>670</v>
      </c>
      <c r="D137" s="12" t="s">
        <v>968</v>
      </c>
      <c r="E137" s="6" t="s">
        <v>677</v>
      </c>
      <c r="F137" s="6" t="s">
        <v>739</v>
      </c>
      <c r="G137" s="6"/>
      <c r="H137" s="6"/>
      <c r="I137" s="6"/>
      <c r="J137" s="6" t="s">
        <v>969</v>
      </c>
      <c r="K137" s="6" t="s">
        <v>845</v>
      </c>
      <c r="L137" s="6"/>
      <c r="M137">
        <v>0</v>
      </c>
      <c r="N137" t="e">
        <f>VLOOKUP(Sheet2!$A137,交易!$A$1:$B$62,2,0)</f>
        <v>#N/A</v>
      </c>
    </row>
    <row r="138" spans="1:14" ht="16.5" x14ac:dyDescent="0.15">
      <c r="A138" s="6" t="s">
        <v>336</v>
      </c>
      <c r="B138" s="5" t="s">
        <v>669</v>
      </c>
      <c r="C138" s="5" t="s">
        <v>670</v>
      </c>
      <c r="D138" s="12" t="s">
        <v>970</v>
      </c>
      <c r="E138" s="6" t="s">
        <v>677</v>
      </c>
      <c r="F138" s="6" t="s">
        <v>739</v>
      </c>
      <c r="G138" s="6"/>
      <c r="H138" s="6"/>
      <c r="I138" s="6"/>
      <c r="J138" s="6" t="s">
        <v>971</v>
      </c>
      <c r="K138" s="6" t="s">
        <v>845</v>
      </c>
      <c r="L138" s="6"/>
      <c r="M138">
        <v>0</v>
      </c>
      <c r="N138" t="e">
        <f>VLOOKUP(Sheet2!$A138,交易!$A$1:$B$62,2,0)</f>
        <v>#N/A</v>
      </c>
    </row>
    <row r="139" spans="1:14" ht="16.5" x14ac:dyDescent="0.15">
      <c r="A139" s="6" t="s">
        <v>337</v>
      </c>
      <c r="B139" s="5" t="s">
        <v>669</v>
      </c>
      <c r="C139" s="5" t="s">
        <v>670</v>
      </c>
      <c r="D139" s="12" t="s">
        <v>972</v>
      </c>
      <c r="E139" s="6" t="s">
        <v>677</v>
      </c>
      <c r="F139" s="6" t="s">
        <v>739</v>
      </c>
      <c r="G139" s="6"/>
      <c r="H139" s="6"/>
      <c r="I139" s="6"/>
      <c r="J139" s="6" t="s">
        <v>973</v>
      </c>
      <c r="K139" s="6" t="s">
        <v>845</v>
      </c>
      <c r="L139" s="6"/>
      <c r="M139">
        <v>0</v>
      </c>
      <c r="N139" t="e">
        <f>VLOOKUP(Sheet2!$A139,交易!$A$1:$B$62,2,0)</f>
        <v>#N/A</v>
      </c>
    </row>
    <row r="140" spans="1:14" ht="16.5" x14ac:dyDescent="0.15">
      <c r="A140" s="6" t="s">
        <v>338</v>
      </c>
      <c r="B140" s="5" t="s">
        <v>669</v>
      </c>
      <c r="C140" s="5" t="s">
        <v>670</v>
      </c>
      <c r="D140" s="12" t="s">
        <v>974</v>
      </c>
      <c r="E140" s="6" t="s">
        <v>677</v>
      </c>
      <c r="F140" s="6" t="s">
        <v>739</v>
      </c>
      <c r="G140" s="6"/>
      <c r="H140" s="6"/>
      <c r="I140" s="6"/>
      <c r="J140" s="6" t="s">
        <v>975</v>
      </c>
      <c r="K140" s="6" t="s">
        <v>845</v>
      </c>
      <c r="L140" s="6"/>
      <c r="M140">
        <v>0</v>
      </c>
      <c r="N140" t="e">
        <f>VLOOKUP(Sheet2!$A140,交易!$A$1:$B$62,2,0)</f>
        <v>#N/A</v>
      </c>
    </row>
    <row r="141" spans="1:14" ht="16.5" x14ac:dyDescent="0.15">
      <c r="A141" s="6" t="s">
        <v>339</v>
      </c>
      <c r="B141" s="5" t="s">
        <v>669</v>
      </c>
      <c r="C141" s="5" t="s">
        <v>670</v>
      </c>
      <c r="D141" s="12" t="s">
        <v>976</v>
      </c>
      <c r="E141" s="6" t="s">
        <v>677</v>
      </c>
      <c r="F141" s="6" t="s">
        <v>739</v>
      </c>
      <c r="G141" s="6"/>
      <c r="H141" s="6"/>
      <c r="I141" s="6"/>
      <c r="J141" s="6" t="s">
        <v>977</v>
      </c>
      <c r="K141" s="6" t="s">
        <v>845</v>
      </c>
      <c r="L141" s="6"/>
      <c r="M141">
        <v>0</v>
      </c>
      <c r="N141" t="e">
        <f>VLOOKUP(Sheet2!$A141,交易!$A$1:$B$62,2,0)</f>
        <v>#N/A</v>
      </c>
    </row>
    <row r="142" spans="1:14" ht="16.5" x14ac:dyDescent="0.15">
      <c r="A142" s="6" t="s">
        <v>978</v>
      </c>
      <c r="B142" s="5" t="s">
        <v>669</v>
      </c>
      <c r="C142" s="5" t="s">
        <v>670</v>
      </c>
      <c r="D142" s="12" t="s">
        <v>979</v>
      </c>
      <c r="E142" s="6" t="s">
        <v>677</v>
      </c>
      <c r="F142" s="6" t="s">
        <v>834</v>
      </c>
      <c r="G142" s="6"/>
      <c r="H142" s="6"/>
      <c r="I142" s="6"/>
      <c r="J142" s="6" t="s">
        <v>980</v>
      </c>
      <c r="K142" s="6" t="s">
        <v>845</v>
      </c>
      <c r="L142" s="6"/>
      <c r="M142">
        <v>0</v>
      </c>
      <c r="N142" t="e">
        <f>VLOOKUP(Sheet2!$A142,交易!$A$1:$B$62,2,0)</f>
        <v>#N/A</v>
      </c>
    </row>
    <row r="143" spans="1:14" ht="16.5" x14ac:dyDescent="0.15">
      <c r="A143" s="6" t="s">
        <v>981</v>
      </c>
      <c r="B143" s="5" t="s">
        <v>669</v>
      </c>
      <c r="C143" s="5" t="s">
        <v>670</v>
      </c>
      <c r="D143" s="12" t="s">
        <v>982</v>
      </c>
      <c r="E143" s="6" t="s">
        <v>677</v>
      </c>
      <c r="F143" s="6" t="s">
        <v>834</v>
      </c>
      <c r="G143" s="6"/>
      <c r="H143" s="6"/>
      <c r="I143" s="6"/>
      <c r="J143" s="6" t="s">
        <v>983</v>
      </c>
      <c r="K143" s="6" t="s">
        <v>845</v>
      </c>
      <c r="L143" s="6"/>
      <c r="M143">
        <v>0</v>
      </c>
      <c r="N143" t="e">
        <f>VLOOKUP(Sheet2!$A143,交易!$A$1:$B$62,2,0)</f>
        <v>#N/A</v>
      </c>
    </row>
    <row r="144" spans="1:14" ht="16.5" x14ac:dyDescent="0.15">
      <c r="A144" s="6" t="s">
        <v>984</v>
      </c>
      <c r="B144" s="5" t="s">
        <v>669</v>
      </c>
      <c r="C144" s="5" t="s">
        <v>670</v>
      </c>
      <c r="D144" s="12" t="s">
        <v>985</v>
      </c>
      <c r="E144" s="6" t="s">
        <v>677</v>
      </c>
      <c r="F144" s="6" t="s">
        <v>834</v>
      </c>
      <c r="G144" s="6"/>
      <c r="H144" s="6"/>
      <c r="I144" s="6"/>
      <c r="J144" s="6" t="s">
        <v>986</v>
      </c>
      <c r="K144" s="6" t="s">
        <v>845</v>
      </c>
      <c r="L144" s="6"/>
      <c r="M144">
        <v>0</v>
      </c>
      <c r="N144" t="e">
        <f>VLOOKUP(Sheet2!$A144,交易!$A$1:$B$62,2,0)</f>
        <v>#N/A</v>
      </c>
    </row>
    <row r="145" spans="1:14" ht="16.5" x14ac:dyDescent="0.15">
      <c r="A145" s="6" t="s">
        <v>987</v>
      </c>
      <c r="B145" s="5" t="s">
        <v>669</v>
      </c>
      <c r="C145" s="5" t="s">
        <v>670</v>
      </c>
      <c r="D145" s="12" t="s">
        <v>988</v>
      </c>
      <c r="E145" s="6" t="s">
        <v>677</v>
      </c>
      <c r="F145" s="6" t="s">
        <v>834</v>
      </c>
      <c r="G145" s="6"/>
      <c r="H145" s="6"/>
      <c r="I145" s="6"/>
      <c r="J145" s="6" t="s">
        <v>989</v>
      </c>
      <c r="K145" s="6" t="s">
        <v>845</v>
      </c>
      <c r="L145" s="6"/>
      <c r="M145">
        <v>0</v>
      </c>
      <c r="N145" t="e">
        <f>VLOOKUP(Sheet2!$A145,交易!$A$1:$B$62,2,0)</f>
        <v>#N/A</v>
      </c>
    </row>
    <row r="146" spans="1:14" ht="16.5" x14ac:dyDescent="0.15">
      <c r="A146" s="6" t="s">
        <v>990</v>
      </c>
      <c r="B146" s="5" t="s">
        <v>669</v>
      </c>
      <c r="C146" s="5" t="s">
        <v>670</v>
      </c>
      <c r="D146" s="12" t="s">
        <v>991</v>
      </c>
      <c r="E146" s="6" t="s">
        <v>677</v>
      </c>
      <c r="F146" s="6" t="s">
        <v>834</v>
      </c>
      <c r="G146" s="6"/>
      <c r="H146" s="6"/>
      <c r="I146" s="6"/>
      <c r="J146" s="6" t="s">
        <v>992</v>
      </c>
      <c r="K146" s="6" t="s">
        <v>845</v>
      </c>
      <c r="L146" s="6"/>
      <c r="M146">
        <v>0</v>
      </c>
      <c r="N146" t="e">
        <f>VLOOKUP(Sheet2!$A146,交易!$A$1:$B$62,2,0)</f>
        <v>#N/A</v>
      </c>
    </row>
    <row r="147" spans="1:14" ht="16.5" x14ac:dyDescent="0.15">
      <c r="A147" s="6" t="s">
        <v>993</v>
      </c>
      <c r="B147" s="5" t="s">
        <v>669</v>
      </c>
      <c r="C147" s="5" t="s">
        <v>670</v>
      </c>
      <c r="D147" s="12" t="s">
        <v>994</v>
      </c>
      <c r="E147" s="6" t="s">
        <v>677</v>
      </c>
      <c r="F147" s="6" t="s">
        <v>834</v>
      </c>
      <c r="G147" s="6"/>
      <c r="H147" s="6"/>
      <c r="I147" s="6"/>
      <c r="J147" s="6" t="s">
        <v>995</v>
      </c>
      <c r="K147" s="6" t="s">
        <v>845</v>
      </c>
      <c r="L147" s="6"/>
      <c r="M147">
        <v>0</v>
      </c>
      <c r="N147" t="e">
        <f>VLOOKUP(Sheet2!$A147,交易!$A$1:$B$62,2,0)</f>
        <v>#N/A</v>
      </c>
    </row>
    <row r="148" spans="1:14" ht="16.5" x14ac:dyDescent="0.15">
      <c r="A148" s="6" t="s">
        <v>996</v>
      </c>
      <c r="B148" s="5" t="s">
        <v>669</v>
      </c>
      <c r="C148" s="5" t="s">
        <v>670</v>
      </c>
      <c r="D148" s="12" t="s">
        <v>997</v>
      </c>
      <c r="E148" s="6" t="s">
        <v>677</v>
      </c>
      <c r="F148" s="6" t="s">
        <v>834</v>
      </c>
      <c r="G148" s="6"/>
      <c r="H148" s="6"/>
      <c r="I148" s="6"/>
      <c r="J148" s="6" t="s">
        <v>998</v>
      </c>
      <c r="K148" s="6" t="s">
        <v>845</v>
      </c>
      <c r="L148" s="6"/>
      <c r="M148">
        <v>0</v>
      </c>
      <c r="N148" t="e">
        <f>VLOOKUP(Sheet2!$A148,交易!$A$1:$B$62,2,0)</f>
        <v>#N/A</v>
      </c>
    </row>
    <row r="149" spans="1:14" ht="16.5" x14ac:dyDescent="0.15">
      <c r="A149" s="6" t="s">
        <v>999</v>
      </c>
      <c r="B149" s="5" t="s">
        <v>669</v>
      </c>
      <c r="C149" s="5" t="s">
        <v>670</v>
      </c>
      <c r="D149" s="12" t="s">
        <v>1000</v>
      </c>
      <c r="E149" s="6" t="s">
        <v>677</v>
      </c>
      <c r="F149" s="6" t="s">
        <v>834</v>
      </c>
      <c r="G149" s="6"/>
      <c r="H149" s="6"/>
      <c r="I149" s="6"/>
      <c r="J149" s="6" t="s">
        <v>1001</v>
      </c>
      <c r="K149" s="6" t="s">
        <v>845</v>
      </c>
      <c r="L149" s="6"/>
      <c r="M149">
        <v>0</v>
      </c>
      <c r="N149" t="e">
        <f>VLOOKUP(Sheet2!$A149,交易!$A$1:$B$62,2,0)</f>
        <v>#N/A</v>
      </c>
    </row>
    <row r="150" spans="1:14" ht="16.5" x14ac:dyDescent="0.15">
      <c r="A150" s="6" t="s">
        <v>1002</v>
      </c>
      <c r="B150" s="5" t="s">
        <v>669</v>
      </c>
      <c r="C150" s="5" t="s">
        <v>670</v>
      </c>
      <c r="D150" s="12" t="s">
        <v>1003</v>
      </c>
      <c r="E150" s="6" t="s">
        <v>677</v>
      </c>
      <c r="F150" s="6" t="s">
        <v>834</v>
      </c>
      <c r="G150" s="6"/>
      <c r="H150" s="6"/>
      <c r="I150" s="6"/>
      <c r="J150" s="6" t="s">
        <v>1004</v>
      </c>
      <c r="K150" s="6" t="s">
        <v>845</v>
      </c>
      <c r="L150" s="6"/>
      <c r="M150">
        <v>0</v>
      </c>
      <c r="N150" t="e">
        <f>VLOOKUP(Sheet2!$A150,交易!$A$1:$B$62,2,0)</f>
        <v>#N/A</v>
      </c>
    </row>
    <row r="151" spans="1:14" ht="16.5" x14ac:dyDescent="0.15">
      <c r="A151" s="6" t="s">
        <v>1005</v>
      </c>
      <c r="B151" s="5" t="s">
        <v>669</v>
      </c>
      <c r="C151" s="5" t="s">
        <v>670</v>
      </c>
      <c r="D151" s="12" t="s">
        <v>1006</v>
      </c>
      <c r="E151" s="6" t="s">
        <v>677</v>
      </c>
      <c r="F151" s="6" t="s">
        <v>834</v>
      </c>
      <c r="G151" s="6"/>
      <c r="H151" s="6"/>
      <c r="I151" s="6"/>
      <c r="J151" s="6" t="s">
        <v>1007</v>
      </c>
      <c r="K151" s="6" t="s">
        <v>845</v>
      </c>
      <c r="L151" s="6"/>
      <c r="M151">
        <v>0</v>
      </c>
      <c r="N151" t="e">
        <f>VLOOKUP(Sheet2!$A151,交易!$A$1:$B$62,2,0)</f>
        <v>#N/A</v>
      </c>
    </row>
    <row r="152" spans="1:14" ht="16.5" x14ac:dyDescent="0.15">
      <c r="A152" s="6" t="s">
        <v>350</v>
      </c>
      <c r="B152" s="5" t="s">
        <v>669</v>
      </c>
      <c r="C152" s="5" t="s">
        <v>670</v>
      </c>
      <c r="D152" s="12" t="s">
        <v>1008</v>
      </c>
      <c r="E152" s="6" t="s">
        <v>677</v>
      </c>
      <c r="F152" s="6" t="s">
        <v>834</v>
      </c>
      <c r="G152" s="6"/>
      <c r="H152" s="6"/>
      <c r="I152" s="6"/>
      <c r="J152" s="6" t="s">
        <v>1009</v>
      </c>
      <c r="K152" s="6" t="s">
        <v>845</v>
      </c>
      <c r="L152" s="6"/>
      <c r="M152">
        <v>0</v>
      </c>
      <c r="N152" t="e">
        <f>VLOOKUP(Sheet2!$A152,交易!$A$1:$B$62,2,0)</f>
        <v>#N/A</v>
      </c>
    </row>
    <row r="153" spans="1:14" ht="16.5" x14ac:dyDescent="0.15">
      <c r="A153" s="6" t="s">
        <v>351</v>
      </c>
      <c r="B153" s="5" t="s">
        <v>669</v>
      </c>
      <c r="C153" s="5" t="s">
        <v>670</v>
      </c>
      <c r="D153" s="12" t="s">
        <v>1010</v>
      </c>
      <c r="E153" s="6" t="s">
        <v>677</v>
      </c>
      <c r="F153" s="6" t="s">
        <v>834</v>
      </c>
      <c r="G153" s="6"/>
      <c r="H153" s="6"/>
      <c r="I153" s="6"/>
      <c r="J153" s="6" t="s">
        <v>1011</v>
      </c>
      <c r="K153" s="6" t="s">
        <v>845</v>
      </c>
      <c r="L153" s="6"/>
      <c r="M153">
        <v>0</v>
      </c>
      <c r="N153" t="e">
        <f>VLOOKUP(Sheet2!$A153,交易!$A$1:$B$62,2,0)</f>
        <v>#N/A</v>
      </c>
    </row>
    <row r="154" spans="1:14" ht="16.5" x14ac:dyDescent="0.15">
      <c r="A154" s="6" t="s">
        <v>352</v>
      </c>
      <c r="B154" s="5" t="s">
        <v>669</v>
      </c>
      <c r="C154" s="5" t="s">
        <v>670</v>
      </c>
      <c r="D154" s="12" t="s">
        <v>1012</v>
      </c>
      <c r="E154" s="6" t="s">
        <v>677</v>
      </c>
      <c r="F154" s="6" t="s">
        <v>834</v>
      </c>
      <c r="G154" s="6"/>
      <c r="H154" s="6"/>
      <c r="I154" s="6"/>
      <c r="J154" s="6" t="s">
        <v>1013</v>
      </c>
      <c r="K154" s="6" t="s">
        <v>845</v>
      </c>
      <c r="L154" s="6"/>
      <c r="M154">
        <v>0</v>
      </c>
      <c r="N154" t="e">
        <f>VLOOKUP(Sheet2!$A154,交易!$A$1:$B$62,2,0)</f>
        <v>#N/A</v>
      </c>
    </row>
    <row r="155" spans="1:14" ht="16.5" x14ac:dyDescent="0.15">
      <c r="A155" s="6" t="s">
        <v>1014</v>
      </c>
      <c r="B155" s="5" t="s">
        <v>669</v>
      </c>
      <c r="C155" s="5" t="s">
        <v>670</v>
      </c>
      <c r="D155" s="12" t="s">
        <v>1015</v>
      </c>
      <c r="E155" s="6" t="s">
        <v>677</v>
      </c>
      <c r="F155" s="6" t="s">
        <v>678</v>
      </c>
      <c r="G155" s="6"/>
      <c r="H155" s="6"/>
      <c r="I155" s="6"/>
      <c r="J155" s="6" t="s">
        <v>1016</v>
      </c>
      <c r="K155" s="6" t="s">
        <v>845</v>
      </c>
      <c r="L155" s="6"/>
      <c r="M155">
        <v>0</v>
      </c>
      <c r="N155" t="e">
        <f>VLOOKUP(Sheet2!$A155,交易!$A$1:$B$62,2,0)</f>
        <v>#N/A</v>
      </c>
    </row>
    <row r="156" spans="1:14" ht="16.5" x14ac:dyDescent="0.15">
      <c r="A156" s="6" t="s">
        <v>1017</v>
      </c>
      <c r="B156" s="5" t="s">
        <v>669</v>
      </c>
      <c r="C156" s="5" t="s">
        <v>670</v>
      </c>
      <c r="D156" s="12" t="s">
        <v>1018</v>
      </c>
      <c r="E156" s="6" t="s">
        <v>672</v>
      </c>
      <c r="F156" s="6" t="s">
        <v>739</v>
      </c>
      <c r="G156" s="6"/>
      <c r="H156" s="6"/>
      <c r="I156" s="6"/>
      <c r="J156" s="6" t="s">
        <v>1019</v>
      </c>
      <c r="K156" s="6" t="s">
        <v>845</v>
      </c>
      <c r="L156" s="6"/>
      <c r="M156">
        <v>0</v>
      </c>
      <c r="N156" t="e">
        <f>VLOOKUP(Sheet2!$A156,交易!$A$1:$B$62,2,0)</f>
        <v>#N/A</v>
      </c>
    </row>
    <row r="157" spans="1:14" ht="16.5" x14ac:dyDescent="0.15">
      <c r="A157" s="6" t="s">
        <v>1020</v>
      </c>
      <c r="B157" s="5" t="s">
        <v>669</v>
      </c>
      <c r="C157" s="5" t="s">
        <v>670</v>
      </c>
      <c r="D157" s="12" t="s">
        <v>1021</v>
      </c>
      <c r="E157" s="6" t="s">
        <v>672</v>
      </c>
      <c r="F157" s="6" t="s">
        <v>739</v>
      </c>
      <c r="G157" s="6"/>
      <c r="H157" s="6"/>
      <c r="I157" s="6"/>
      <c r="J157" s="6" t="s">
        <v>1022</v>
      </c>
      <c r="K157" s="6" t="s">
        <v>845</v>
      </c>
      <c r="L157" s="6"/>
      <c r="M157">
        <v>0</v>
      </c>
      <c r="N157" t="e">
        <f>VLOOKUP(Sheet2!$A157,交易!$A$1:$B$62,2,0)</f>
        <v>#N/A</v>
      </c>
    </row>
    <row r="158" spans="1:14" ht="16.5" x14ac:dyDescent="0.15">
      <c r="A158" s="6" t="s">
        <v>1023</v>
      </c>
      <c r="B158" s="5" t="s">
        <v>669</v>
      </c>
      <c r="C158" s="5" t="s">
        <v>670</v>
      </c>
      <c r="D158" s="12" t="s">
        <v>1024</v>
      </c>
      <c r="E158" s="6" t="s">
        <v>672</v>
      </c>
      <c r="F158" s="6" t="s">
        <v>739</v>
      </c>
      <c r="G158" s="6"/>
      <c r="H158" s="6"/>
      <c r="I158" s="6"/>
      <c r="J158" s="6" t="s">
        <v>1025</v>
      </c>
      <c r="K158" s="6" t="s">
        <v>845</v>
      </c>
      <c r="L158" s="6"/>
      <c r="M158">
        <v>0</v>
      </c>
      <c r="N158" t="e">
        <f>VLOOKUP(Sheet2!$A158,交易!$A$1:$B$62,2,0)</f>
        <v>#N/A</v>
      </c>
    </row>
    <row r="159" spans="1:14" ht="16.5" x14ac:dyDescent="0.15">
      <c r="A159" s="6" t="s">
        <v>1026</v>
      </c>
      <c r="B159" s="5" t="s">
        <v>669</v>
      </c>
      <c r="C159" s="5" t="s">
        <v>670</v>
      </c>
      <c r="D159" s="12" t="s">
        <v>1027</v>
      </c>
      <c r="E159" s="6" t="s">
        <v>672</v>
      </c>
      <c r="F159" s="6" t="s">
        <v>739</v>
      </c>
      <c r="G159" s="6"/>
      <c r="H159" s="6"/>
      <c r="I159" s="6"/>
      <c r="J159" s="6" t="s">
        <v>1028</v>
      </c>
      <c r="K159" s="6" t="s">
        <v>845</v>
      </c>
      <c r="L159" s="6"/>
      <c r="M159">
        <v>0</v>
      </c>
      <c r="N159" t="e">
        <f>VLOOKUP(Sheet2!$A159,交易!$A$1:$B$62,2,0)</f>
        <v>#N/A</v>
      </c>
    </row>
    <row r="160" spans="1:14" ht="16.5" x14ac:dyDescent="0.15">
      <c r="A160" s="6" t="s">
        <v>1029</v>
      </c>
      <c r="B160" s="5" t="s">
        <v>669</v>
      </c>
      <c r="C160" s="5" t="s">
        <v>670</v>
      </c>
      <c r="D160" s="12" t="s">
        <v>1030</v>
      </c>
      <c r="E160" s="6" t="s">
        <v>672</v>
      </c>
      <c r="F160" s="6" t="s">
        <v>834</v>
      </c>
      <c r="G160" s="6"/>
      <c r="H160" s="6"/>
      <c r="I160" s="6"/>
      <c r="J160" s="6" t="s">
        <v>1031</v>
      </c>
      <c r="K160" s="6" t="s">
        <v>845</v>
      </c>
      <c r="L160" s="6"/>
      <c r="M160">
        <v>0</v>
      </c>
      <c r="N160" t="e">
        <f>VLOOKUP(Sheet2!$A160,交易!$A$1:$B$62,2,0)</f>
        <v>#N/A</v>
      </c>
    </row>
    <row r="161" spans="1:15" ht="16.5" x14ac:dyDescent="0.15">
      <c r="A161" s="6" t="s">
        <v>1032</v>
      </c>
      <c r="B161" s="5" t="s">
        <v>669</v>
      </c>
      <c r="C161" s="5" t="s">
        <v>670</v>
      </c>
      <c r="D161" s="12" t="s">
        <v>1033</v>
      </c>
      <c r="E161" s="6" t="s">
        <v>672</v>
      </c>
      <c r="F161" s="6" t="s">
        <v>834</v>
      </c>
      <c r="G161" s="6"/>
      <c r="H161" s="6"/>
      <c r="I161" s="6"/>
      <c r="J161" s="6" t="s">
        <v>1034</v>
      </c>
      <c r="K161" s="6" t="s">
        <v>845</v>
      </c>
      <c r="L161" s="6"/>
      <c r="M161">
        <v>0</v>
      </c>
      <c r="N161" t="e">
        <f>VLOOKUP(Sheet2!$A161,交易!$A$1:$B$62,2,0)</f>
        <v>#N/A</v>
      </c>
    </row>
    <row r="162" spans="1:15" ht="16.5" x14ac:dyDescent="0.15">
      <c r="A162" s="6" t="s">
        <v>1035</v>
      </c>
      <c r="B162" s="5" t="s">
        <v>669</v>
      </c>
      <c r="C162" s="5" t="s">
        <v>670</v>
      </c>
      <c r="D162" s="12" t="s">
        <v>1036</v>
      </c>
      <c r="E162" s="6" t="s">
        <v>672</v>
      </c>
      <c r="F162" s="6" t="s">
        <v>834</v>
      </c>
      <c r="G162" s="6"/>
      <c r="H162" s="6"/>
      <c r="I162" s="6"/>
      <c r="J162" s="6" t="s">
        <v>1037</v>
      </c>
      <c r="K162" s="6" t="s">
        <v>845</v>
      </c>
      <c r="L162" s="6"/>
      <c r="M162">
        <v>0</v>
      </c>
      <c r="N162" t="e">
        <f>VLOOKUP(Sheet2!$A162,交易!$A$1:$B$62,2,0)</f>
        <v>#N/A</v>
      </c>
    </row>
    <row r="163" spans="1:15" ht="16.5" x14ac:dyDescent="0.15">
      <c r="A163" s="6" t="s">
        <v>1038</v>
      </c>
      <c r="B163" s="5" t="s">
        <v>669</v>
      </c>
      <c r="C163" s="5" t="s">
        <v>670</v>
      </c>
      <c r="D163" s="12" t="s">
        <v>1039</v>
      </c>
      <c r="E163" s="6" t="s">
        <v>672</v>
      </c>
      <c r="F163" s="6" t="s">
        <v>834</v>
      </c>
      <c r="G163" s="6"/>
      <c r="H163" s="6"/>
      <c r="I163" s="6"/>
      <c r="J163" s="6" t="s">
        <v>1040</v>
      </c>
      <c r="K163" s="6" t="s">
        <v>845</v>
      </c>
      <c r="L163" s="6"/>
      <c r="M163">
        <v>0</v>
      </c>
      <c r="N163" t="e">
        <f>VLOOKUP(Sheet2!$A163,交易!$A$1:$B$62,2,0)</f>
        <v>#N/A</v>
      </c>
    </row>
    <row r="164" spans="1:15" ht="16.5" x14ac:dyDescent="0.15">
      <c r="A164" s="6" t="s">
        <v>1041</v>
      </c>
      <c r="B164" s="5" t="s">
        <v>669</v>
      </c>
      <c r="C164" s="5" t="s">
        <v>670</v>
      </c>
      <c r="D164" s="12" t="s">
        <v>1042</v>
      </c>
      <c r="E164" s="6" t="s">
        <v>672</v>
      </c>
      <c r="F164" s="6" t="s">
        <v>834</v>
      </c>
      <c r="G164" s="6"/>
      <c r="H164" s="6"/>
      <c r="I164" s="6"/>
      <c r="J164" s="6" t="s">
        <v>1043</v>
      </c>
      <c r="K164" s="6" t="s">
        <v>845</v>
      </c>
      <c r="L164" s="6"/>
      <c r="M164">
        <v>0</v>
      </c>
      <c r="N164" t="e">
        <f>VLOOKUP(Sheet2!$A164,交易!$A$1:$B$62,2,0)</f>
        <v>#N/A</v>
      </c>
    </row>
    <row r="165" spans="1:15" ht="16.5" x14ac:dyDescent="0.15">
      <c r="A165" s="6" t="s">
        <v>1044</v>
      </c>
      <c r="B165" s="5" t="s">
        <v>669</v>
      </c>
      <c r="C165" s="5" t="s">
        <v>670</v>
      </c>
      <c r="D165" s="12" t="s">
        <v>1045</v>
      </c>
      <c r="E165" s="6" t="s">
        <v>672</v>
      </c>
      <c r="F165" s="6" t="s">
        <v>834</v>
      </c>
      <c r="G165" s="6"/>
      <c r="H165" s="6"/>
      <c r="I165" s="6"/>
      <c r="J165" s="6" t="s">
        <v>1046</v>
      </c>
      <c r="K165" s="6" t="s">
        <v>845</v>
      </c>
      <c r="L165" s="6"/>
      <c r="M165">
        <v>0</v>
      </c>
      <c r="N165" t="e">
        <f>VLOOKUP(Sheet2!$A165,交易!$A$1:$B$62,2,0)</f>
        <v>#N/A</v>
      </c>
    </row>
    <row r="166" spans="1:15" ht="16.5" x14ac:dyDescent="0.15">
      <c r="A166" s="6" t="s">
        <v>1047</v>
      </c>
      <c r="B166" s="5" t="s">
        <v>669</v>
      </c>
      <c r="C166" s="5" t="s">
        <v>670</v>
      </c>
      <c r="D166" s="12" t="s">
        <v>1048</v>
      </c>
      <c r="E166" s="6" t="s">
        <v>672</v>
      </c>
      <c r="F166" s="6" t="s">
        <v>739</v>
      </c>
      <c r="G166" s="6"/>
      <c r="H166" s="6"/>
      <c r="I166" s="6"/>
      <c r="J166" s="6" t="s">
        <v>1049</v>
      </c>
      <c r="K166" s="6" t="s">
        <v>845</v>
      </c>
      <c r="L166" s="6"/>
      <c r="M166">
        <v>0</v>
      </c>
      <c r="N166" t="e">
        <f>VLOOKUP(Sheet2!$A166,交易!$A$1:$B$62,2,0)</f>
        <v>#N/A</v>
      </c>
    </row>
    <row r="167" spans="1:15" ht="16.5" x14ac:dyDescent="0.15">
      <c r="A167" s="6" t="s">
        <v>1050</v>
      </c>
      <c r="B167" s="5" t="s">
        <v>669</v>
      </c>
      <c r="C167" s="5" t="s">
        <v>670</v>
      </c>
      <c r="D167" s="12" t="s">
        <v>1051</v>
      </c>
      <c r="E167" s="6" t="s">
        <v>672</v>
      </c>
      <c r="F167" s="6" t="s">
        <v>739</v>
      </c>
      <c r="G167" s="6"/>
      <c r="H167" s="6"/>
      <c r="I167" s="6"/>
      <c r="J167" s="6" t="s">
        <v>1052</v>
      </c>
      <c r="K167" s="6" t="s">
        <v>845</v>
      </c>
      <c r="L167" s="6"/>
      <c r="M167">
        <v>0</v>
      </c>
      <c r="N167" t="e">
        <f>VLOOKUP(Sheet2!$A167,交易!$A$1:$B$62,2,0)</f>
        <v>#N/A</v>
      </c>
    </row>
    <row r="168" spans="1:15" ht="16.5" x14ac:dyDescent="0.15">
      <c r="A168" s="6" t="s">
        <v>1053</v>
      </c>
      <c r="B168" s="5" t="s">
        <v>669</v>
      </c>
      <c r="C168" s="5" t="s">
        <v>670</v>
      </c>
      <c r="D168" s="12" t="s">
        <v>1054</v>
      </c>
      <c r="E168" s="6" t="s">
        <v>672</v>
      </c>
      <c r="F168" s="6" t="s">
        <v>1055</v>
      </c>
      <c r="G168" s="6"/>
      <c r="H168" s="6"/>
      <c r="I168" s="6"/>
      <c r="J168" s="6" t="s">
        <v>1056</v>
      </c>
      <c r="K168" s="6" t="s">
        <v>845</v>
      </c>
      <c r="L168" s="6"/>
      <c r="M168">
        <v>0</v>
      </c>
      <c r="N168" t="e">
        <f>VLOOKUP(Sheet2!$A168,交易!$A$1:$B$62,2,0)</f>
        <v>#N/A</v>
      </c>
    </row>
    <row r="169" spans="1:15" ht="16.5" x14ac:dyDescent="0.15">
      <c r="A169" s="6" t="s">
        <v>88</v>
      </c>
      <c r="B169" s="5" t="s">
        <v>1057</v>
      </c>
      <c r="C169" s="5" t="s">
        <v>670</v>
      </c>
      <c r="D169" s="6" t="s">
        <v>1058</v>
      </c>
      <c r="E169" s="6" t="s">
        <v>672</v>
      </c>
      <c r="F169" s="6" t="s">
        <v>673</v>
      </c>
      <c r="G169" s="6" t="s">
        <v>674</v>
      </c>
      <c r="H169" s="6"/>
      <c r="I169" s="6"/>
      <c r="J169" s="6"/>
      <c r="K169" s="6"/>
      <c r="L169" s="6"/>
      <c r="M169">
        <v>1</v>
      </c>
      <c r="N169">
        <f>VLOOKUP(Sheet2!$A169,询价!$A$1:$B$43,2,0)</f>
        <v>-1</v>
      </c>
      <c r="O169" t="s">
        <v>1347</v>
      </c>
    </row>
    <row r="170" spans="1:15" ht="16.5" x14ac:dyDescent="0.15">
      <c r="A170" s="6" t="s">
        <v>1362</v>
      </c>
      <c r="B170" s="5" t="s">
        <v>1057</v>
      </c>
      <c r="C170" s="5" t="s">
        <v>670</v>
      </c>
      <c r="D170" s="12" t="s">
        <v>1059</v>
      </c>
      <c r="E170" s="6" t="s">
        <v>672</v>
      </c>
      <c r="F170" s="6" t="s">
        <v>673</v>
      </c>
      <c r="G170" s="6" t="s">
        <v>674</v>
      </c>
      <c r="H170" s="6"/>
      <c r="I170" s="6"/>
      <c r="J170" s="6"/>
      <c r="K170" s="6"/>
      <c r="L170" s="6"/>
      <c r="M170">
        <v>0</v>
      </c>
      <c r="O170" t="s">
        <v>1358</v>
      </c>
    </row>
    <row r="171" spans="1:15" ht="16.5" x14ac:dyDescent="0.15">
      <c r="A171" s="6" t="s">
        <v>1363</v>
      </c>
      <c r="B171" s="5" t="s">
        <v>1057</v>
      </c>
      <c r="C171" s="5" t="s">
        <v>670</v>
      </c>
      <c r="D171" s="6" t="s">
        <v>1060</v>
      </c>
      <c r="E171" s="6" t="s">
        <v>677</v>
      </c>
      <c r="F171" s="6" t="s">
        <v>678</v>
      </c>
      <c r="G171" s="6" t="s">
        <v>674</v>
      </c>
      <c r="H171" s="6"/>
      <c r="I171" s="6"/>
      <c r="J171" s="6"/>
      <c r="K171" s="6"/>
      <c r="L171" s="6"/>
      <c r="M171">
        <v>1</v>
      </c>
      <c r="N171">
        <f>VLOOKUP(Sheet2!$A171,询价!$A$1:$B$43,2,0)</f>
        <v>0</v>
      </c>
      <c r="O171" t="s">
        <v>1347</v>
      </c>
    </row>
    <row r="172" spans="1:15" ht="16.5" x14ac:dyDescent="0.15">
      <c r="A172" s="6" t="s">
        <v>91</v>
      </c>
      <c r="B172" s="5" t="s">
        <v>1057</v>
      </c>
      <c r="C172" s="5" t="s">
        <v>670</v>
      </c>
      <c r="D172" s="6" t="s">
        <v>1061</v>
      </c>
      <c r="E172" s="6" t="s">
        <v>677</v>
      </c>
      <c r="F172" s="6" t="s">
        <v>678</v>
      </c>
      <c r="G172" s="6" t="s">
        <v>674</v>
      </c>
      <c r="H172" s="6"/>
      <c r="I172" s="6"/>
      <c r="J172" s="6"/>
      <c r="K172" s="6"/>
      <c r="L172" s="6"/>
      <c r="M172">
        <v>1</v>
      </c>
      <c r="N172">
        <f>VLOOKUP(Sheet2!$A172,询价!$A$1:$B$43,2,0)</f>
        <v>0</v>
      </c>
      <c r="O172" t="s">
        <v>1347</v>
      </c>
    </row>
    <row r="173" spans="1:15" ht="16.5" x14ac:dyDescent="0.15">
      <c r="A173" s="6" t="s">
        <v>92</v>
      </c>
      <c r="B173" s="5" t="s">
        <v>1057</v>
      </c>
      <c r="C173" s="5" t="s">
        <v>670</v>
      </c>
      <c r="D173" s="6" t="s">
        <v>1062</v>
      </c>
      <c r="E173" s="6" t="s">
        <v>677</v>
      </c>
      <c r="F173" s="6" t="s">
        <v>678</v>
      </c>
      <c r="G173" s="6" t="s">
        <v>674</v>
      </c>
      <c r="H173" s="6"/>
      <c r="I173" s="6"/>
      <c r="J173" s="6"/>
      <c r="K173" s="6"/>
      <c r="L173" s="6"/>
      <c r="M173">
        <v>1</v>
      </c>
      <c r="N173">
        <f>VLOOKUP(Sheet2!$A173,询价!$A$1:$B$43,2,0)</f>
        <v>0</v>
      </c>
      <c r="O173" t="s">
        <v>1347</v>
      </c>
    </row>
    <row r="174" spans="1:15" ht="16.5" x14ac:dyDescent="0.15">
      <c r="A174" s="6" t="s">
        <v>93</v>
      </c>
      <c r="B174" s="5" t="s">
        <v>1057</v>
      </c>
      <c r="C174" s="5" t="s">
        <v>670</v>
      </c>
      <c r="D174" s="6" t="s">
        <v>1063</v>
      </c>
      <c r="E174" s="6" t="s">
        <v>677</v>
      </c>
      <c r="F174" s="6" t="s">
        <v>678</v>
      </c>
      <c r="G174" s="6"/>
      <c r="H174" s="6"/>
      <c r="I174" s="6"/>
      <c r="J174" s="6"/>
      <c r="K174" s="6"/>
      <c r="L174" s="6"/>
      <c r="M174">
        <v>1</v>
      </c>
      <c r="N174">
        <f>VLOOKUP(Sheet2!$A174,询价!$A$1:$B$43,2,0)</f>
        <v>0</v>
      </c>
      <c r="O174" t="s">
        <v>1347</v>
      </c>
    </row>
    <row r="175" spans="1:15" ht="16.5" x14ac:dyDescent="0.15">
      <c r="A175" s="6" t="s">
        <v>94</v>
      </c>
      <c r="B175" s="5" t="s">
        <v>1057</v>
      </c>
      <c r="C175" s="5" t="s">
        <v>670</v>
      </c>
      <c r="D175" s="6" t="s">
        <v>1064</v>
      </c>
      <c r="E175" s="6" t="s">
        <v>677</v>
      </c>
      <c r="F175" s="6" t="s">
        <v>678</v>
      </c>
      <c r="G175" s="6"/>
      <c r="H175" s="6"/>
      <c r="I175" s="6"/>
      <c r="J175" s="6"/>
      <c r="K175" s="6"/>
      <c r="L175" s="6"/>
      <c r="M175">
        <v>1</v>
      </c>
      <c r="N175">
        <f>VLOOKUP(Sheet2!$A175,询价!$A$1:$B$43,2,0)</f>
        <v>0</v>
      </c>
      <c r="O175" t="s">
        <v>1347</v>
      </c>
    </row>
    <row r="176" spans="1:15" ht="16.5" x14ac:dyDescent="0.15">
      <c r="A176" s="6" t="s">
        <v>95</v>
      </c>
      <c r="B176" s="5" t="s">
        <v>1057</v>
      </c>
      <c r="C176" s="5" t="s">
        <v>670</v>
      </c>
      <c r="D176" s="6" t="s">
        <v>1065</v>
      </c>
      <c r="E176" s="6" t="s">
        <v>677</v>
      </c>
      <c r="F176" s="6" t="s">
        <v>678</v>
      </c>
      <c r="G176" s="6"/>
      <c r="H176" s="6"/>
      <c r="I176" s="6"/>
      <c r="J176" s="6"/>
      <c r="K176" s="6"/>
      <c r="L176" s="6"/>
      <c r="M176">
        <v>1</v>
      </c>
      <c r="N176">
        <f>VLOOKUP(Sheet2!$A176,询价!$A$1:$B$43,2,0)</f>
        <v>0</v>
      </c>
      <c r="O176" t="s">
        <v>1347</v>
      </c>
    </row>
    <row r="177" spans="1:15" ht="16.5" x14ac:dyDescent="0.15">
      <c r="A177" s="6" t="s">
        <v>96</v>
      </c>
      <c r="B177" s="5" t="s">
        <v>1057</v>
      </c>
      <c r="C177" s="5" t="s">
        <v>670</v>
      </c>
      <c r="D177" s="6" t="s">
        <v>1066</v>
      </c>
      <c r="E177" s="6" t="s">
        <v>677</v>
      </c>
      <c r="F177" s="6" t="s">
        <v>678</v>
      </c>
      <c r="G177" s="6" t="s">
        <v>674</v>
      </c>
      <c r="H177" s="6"/>
      <c r="I177" s="6"/>
      <c r="J177" s="6"/>
      <c r="K177" s="6"/>
      <c r="L177" s="6"/>
      <c r="M177">
        <v>1</v>
      </c>
      <c r="N177">
        <f>VLOOKUP(Sheet2!$A177,询价!$A$1:$B$43,2,0)</f>
        <v>-1</v>
      </c>
      <c r="O177" t="s">
        <v>1347</v>
      </c>
    </row>
    <row r="178" spans="1:15" ht="16.5" x14ac:dyDescent="0.15">
      <c r="A178" s="6" t="s">
        <v>1364</v>
      </c>
      <c r="B178" s="5" t="s">
        <v>1057</v>
      </c>
      <c r="C178" s="5" t="s">
        <v>670</v>
      </c>
      <c r="D178" s="6" t="s">
        <v>1067</v>
      </c>
      <c r="E178" s="6" t="s">
        <v>677</v>
      </c>
      <c r="F178" s="6" t="s">
        <v>678</v>
      </c>
      <c r="G178" s="6" t="s">
        <v>674</v>
      </c>
      <c r="H178" s="6"/>
      <c r="I178" s="6"/>
      <c r="J178" s="6"/>
      <c r="K178" s="6"/>
      <c r="L178" s="6"/>
      <c r="M178">
        <v>1</v>
      </c>
      <c r="N178">
        <f>VLOOKUP(Sheet2!$A178,询价!$A$1:$B$43,2,0)</f>
        <v>0</v>
      </c>
      <c r="O178" t="s">
        <v>1347</v>
      </c>
    </row>
    <row r="179" spans="1:15" ht="16.5" x14ac:dyDescent="0.15">
      <c r="A179" s="6" t="s">
        <v>98</v>
      </c>
      <c r="B179" s="5" t="s">
        <v>1057</v>
      </c>
      <c r="C179" s="5" t="s">
        <v>670</v>
      </c>
      <c r="D179" s="6" t="s">
        <v>1068</v>
      </c>
      <c r="E179" s="6" t="s">
        <v>677</v>
      </c>
      <c r="F179" s="6" t="s">
        <v>678</v>
      </c>
      <c r="G179" s="6" t="s">
        <v>674</v>
      </c>
      <c r="H179" s="6"/>
      <c r="I179" s="6"/>
      <c r="J179" s="6"/>
      <c r="K179" s="6"/>
      <c r="L179" s="6"/>
      <c r="M179">
        <v>1</v>
      </c>
      <c r="N179">
        <f>VLOOKUP(Sheet2!$A179,询价!$A$1:$B$43,2,0)</f>
        <v>-1</v>
      </c>
      <c r="O179" t="s">
        <v>1358</v>
      </c>
    </row>
    <row r="180" spans="1:15" ht="16.5" x14ac:dyDescent="0.15">
      <c r="A180" s="6" t="s">
        <v>99</v>
      </c>
      <c r="B180" s="5" t="s">
        <v>1057</v>
      </c>
      <c r="C180" s="5" t="s">
        <v>670</v>
      </c>
      <c r="D180" s="6" t="s">
        <v>1069</v>
      </c>
      <c r="E180" s="6" t="s">
        <v>677</v>
      </c>
      <c r="F180" s="6" t="s">
        <v>678</v>
      </c>
      <c r="G180" s="6" t="s">
        <v>674</v>
      </c>
      <c r="H180" s="6"/>
      <c r="I180" s="6"/>
      <c r="J180" s="6"/>
      <c r="K180" s="6"/>
      <c r="L180" s="6"/>
      <c r="M180">
        <v>1</v>
      </c>
      <c r="N180">
        <f>VLOOKUP(Sheet2!$A180,询价!$A$1:$B$43,2,0)</f>
        <v>-3</v>
      </c>
      <c r="O180" t="s">
        <v>1358</v>
      </c>
    </row>
    <row r="181" spans="1:15" ht="16.5" x14ac:dyDescent="0.15">
      <c r="A181" s="6" t="s">
        <v>100</v>
      </c>
      <c r="B181" s="5" t="s">
        <v>1057</v>
      </c>
      <c r="C181" s="5" t="s">
        <v>670</v>
      </c>
      <c r="D181" s="6" t="s">
        <v>1070</v>
      </c>
      <c r="E181" s="6" t="s">
        <v>677</v>
      </c>
      <c r="F181" s="6" t="s">
        <v>678</v>
      </c>
      <c r="G181" s="6"/>
      <c r="H181" s="6"/>
      <c r="I181" s="6"/>
      <c r="J181" s="6"/>
      <c r="K181" s="6"/>
      <c r="L181" s="6"/>
      <c r="M181">
        <v>1</v>
      </c>
      <c r="N181">
        <f>VLOOKUP(Sheet2!$A181,询价!$A$1:$B$43,2,0)</f>
        <v>-4</v>
      </c>
      <c r="O181" t="s">
        <v>1358</v>
      </c>
    </row>
    <row r="182" spans="1:15" ht="16.5" x14ac:dyDescent="0.15">
      <c r="A182" s="6" t="s">
        <v>101</v>
      </c>
      <c r="B182" s="5" t="s">
        <v>1057</v>
      </c>
      <c r="C182" s="5" t="s">
        <v>670</v>
      </c>
      <c r="D182" s="6" t="s">
        <v>1071</v>
      </c>
      <c r="E182" s="6" t="s">
        <v>677</v>
      </c>
      <c r="F182" s="6" t="s">
        <v>678</v>
      </c>
      <c r="G182" s="6"/>
      <c r="H182" s="6"/>
      <c r="I182" s="6"/>
      <c r="J182" s="6"/>
      <c r="K182" s="6"/>
      <c r="L182" s="6"/>
      <c r="M182">
        <v>1</v>
      </c>
      <c r="N182">
        <f>VLOOKUP(Sheet2!$A182,询价!$A$1:$B$43,2,0)</f>
        <v>-5</v>
      </c>
      <c r="O182" t="s">
        <v>1358</v>
      </c>
    </row>
    <row r="183" spans="1:15" ht="16.5" x14ac:dyDescent="0.15">
      <c r="A183" s="6" t="s">
        <v>102</v>
      </c>
      <c r="B183" s="5" t="s">
        <v>1057</v>
      </c>
      <c r="C183" s="5" t="s">
        <v>670</v>
      </c>
      <c r="D183" s="6" t="s">
        <v>1072</v>
      </c>
      <c r="E183" s="6" t="s">
        <v>677</v>
      </c>
      <c r="F183" s="6" t="s">
        <v>678</v>
      </c>
      <c r="G183" s="6"/>
      <c r="H183" s="6"/>
      <c r="I183" s="6"/>
      <c r="J183" s="6"/>
      <c r="K183" s="6"/>
      <c r="L183" s="6"/>
      <c r="M183">
        <v>1</v>
      </c>
      <c r="N183">
        <f>VLOOKUP(Sheet2!$A183,询价!$A$1:$B$43,2,0)</f>
        <v>-6</v>
      </c>
      <c r="O183" t="s">
        <v>1347</v>
      </c>
    </row>
    <row r="184" spans="1:15" ht="16.5" x14ac:dyDescent="0.15">
      <c r="A184" s="6" t="s">
        <v>103</v>
      </c>
      <c r="B184" s="5" t="s">
        <v>1057</v>
      </c>
      <c r="C184" s="5" t="s">
        <v>670</v>
      </c>
      <c r="D184" s="6" t="s">
        <v>1073</v>
      </c>
      <c r="E184" s="6" t="s">
        <v>677</v>
      </c>
      <c r="F184" s="6" t="s">
        <v>678</v>
      </c>
      <c r="G184" s="6" t="s">
        <v>674</v>
      </c>
      <c r="H184" s="6"/>
      <c r="I184" s="6"/>
      <c r="J184" s="6"/>
      <c r="K184" s="6"/>
      <c r="L184" s="6"/>
      <c r="M184">
        <v>1</v>
      </c>
      <c r="N184">
        <f>VLOOKUP(Sheet2!$A184,询价!$A$1:$B$43,2,0)</f>
        <v>-12</v>
      </c>
      <c r="O184" t="s">
        <v>1347</v>
      </c>
    </row>
    <row r="185" spans="1:15" ht="16.5" x14ac:dyDescent="0.15">
      <c r="A185" s="6" t="s">
        <v>1365</v>
      </c>
      <c r="B185" s="5" t="s">
        <v>1057</v>
      </c>
      <c r="C185" s="5" t="s">
        <v>670</v>
      </c>
      <c r="D185" s="6" t="s">
        <v>1074</v>
      </c>
      <c r="E185" s="6" t="s">
        <v>677</v>
      </c>
      <c r="F185" s="6" t="s">
        <v>739</v>
      </c>
      <c r="G185" s="6" t="s">
        <v>674</v>
      </c>
      <c r="H185" s="6"/>
      <c r="I185" s="6"/>
      <c r="J185" s="6"/>
      <c r="K185" s="6"/>
      <c r="L185" s="6"/>
      <c r="M185">
        <v>1</v>
      </c>
      <c r="N185">
        <f>VLOOKUP(Sheet2!$A185,询价!$A$1:$B$43,2,0)</f>
        <v>-0.33366666666666672</v>
      </c>
      <c r="O185" t="s">
        <v>1347</v>
      </c>
    </row>
    <row r="186" spans="1:15" ht="16.5" x14ac:dyDescent="0.15">
      <c r="A186" s="6" t="s">
        <v>105</v>
      </c>
      <c r="B186" s="5" t="s">
        <v>1057</v>
      </c>
      <c r="C186" s="5" t="s">
        <v>670</v>
      </c>
      <c r="D186" s="6" t="s">
        <v>1075</v>
      </c>
      <c r="E186" s="6" t="s">
        <v>677</v>
      </c>
      <c r="F186" s="6" t="s">
        <v>739</v>
      </c>
      <c r="G186" s="6" t="s">
        <v>674</v>
      </c>
      <c r="H186" s="6"/>
      <c r="I186" s="6"/>
      <c r="J186" s="6"/>
      <c r="K186" s="6"/>
      <c r="L186" s="6"/>
      <c r="M186">
        <v>1</v>
      </c>
      <c r="N186">
        <f>VLOOKUP(Sheet2!$A186,询价!$A$1:$B$43,2,0)</f>
        <v>-0.5</v>
      </c>
      <c r="O186" t="s">
        <v>1347</v>
      </c>
    </row>
    <row r="187" spans="1:15" ht="16.5" x14ac:dyDescent="0.15">
      <c r="A187" s="6" t="s">
        <v>106</v>
      </c>
      <c r="B187" s="5" t="s">
        <v>1057</v>
      </c>
      <c r="C187" s="5" t="s">
        <v>670</v>
      </c>
      <c r="D187" s="6" t="s">
        <v>1076</v>
      </c>
      <c r="E187" s="6" t="s">
        <v>677</v>
      </c>
      <c r="F187" s="6" t="s">
        <v>739</v>
      </c>
      <c r="G187" s="6" t="s">
        <v>674</v>
      </c>
      <c r="H187" s="6"/>
      <c r="I187" s="6"/>
      <c r="J187" s="6"/>
      <c r="K187" s="6"/>
      <c r="L187" s="6"/>
      <c r="M187">
        <v>1</v>
      </c>
      <c r="N187">
        <f>VLOOKUP(Sheet2!$A187,询价!$A$1:$B$43,2,0)</f>
        <v>-0.44488888888888878</v>
      </c>
      <c r="O187" t="s">
        <v>1347</v>
      </c>
    </row>
    <row r="188" spans="1:15" ht="16.5" x14ac:dyDescent="0.15">
      <c r="A188" s="6" t="s">
        <v>107</v>
      </c>
      <c r="B188" s="5" t="s">
        <v>1057</v>
      </c>
      <c r="C188" s="5" t="s">
        <v>670</v>
      </c>
      <c r="D188" s="6" t="s">
        <v>1077</v>
      </c>
      <c r="E188" s="6" t="s">
        <v>677</v>
      </c>
      <c r="F188" s="6" t="s">
        <v>739</v>
      </c>
      <c r="G188" s="6"/>
      <c r="H188" s="6"/>
      <c r="I188" s="6"/>
      <c r="J188" s="6"/>
      <c r="K188" s="6"/>
      <c r="L188" s="6"/>
      <c r="M188">
        <v>1</v>
      </c>
      <c r="N188">
        <f>VLOOKUP(Sheet2!$A188,询价!$A$1:$B$43,2,0)</f>
        <v>-0.41633333333333328</v>
      </c>
      <c r="O188" t="s">
        <v>1347</v>
      </c>
    </row>
    <row r="189" spans="1:15" ht="16.5" x14ac:dyDescent="0.15">
      <c r="A189" s="6" t="s">
        <v>108</v>
      </c>
      <c r="B189" s="5" t="s">
        <v>1057</v>
      </c>
      <c r="C189" s="5" t="s">
        <v>670</v>
      </c>
      <c r="D189" s="6" t="s">
        <v>1078</v>
      </c>
      <c r="E189" s="6" t="s">
        <v>677</v>
      </c>
      <c r="F189" s="6" t="s">
        <v>739</v>
      </c>
      <c r="G189" s="6"/>
      <c r="H189" s="6"/>
      <c r="I189" s="6"/>
      <c r="J189" s="6"/>
      <c r="K189" s="6"/>
      <c r="L189" s="6"/>
      <c r="M189">
        <v>1</v>
      </c>
      <c r="N189">
        <f>VLOOKUP(Sheet2!$A189,询价!$A$1:$B$43,2,0)</f>
        <v>-0.25</v>
      </c>
      <c r="O189" t="s">
        <v>1347</v>
      </c>
    </row>
    <row r="190" spans="1:15" ht="16.5" x14ac:dyDescent="0.15">
      <c r="A190" s="6" t="s">
        <v>1366</v>
      </c>
      <c r="B190" s="5" t="s">
        <v>1057</v>
      </c>
      <c r="C190" s="5" t="s">
        <v>670</v>
      </c>
      <c r="D190" s="6" t="s">
        <v>1079</v>
      </c>
      <c r="E190" s="6" t="s">
        <v>677</v>
      </c>
      <c r="F190" s="6" t="s">
        <v>678</v>
      </c>
      <c r="G190" s="6" t="s">
        <v>674</v>
      </c>
      <c r="H190" s="6"/>
      <c r="I190" s="6"/>
      <c r="J190" s="6"/>
      <c r="K190" s="6"/>
      <c r="L190" s="6"/>
      <c r="M190">
        <v>1</v>
      </c>
      <c r="N190">
        <f>VLOOKUP(Sheet2!$A190,询价!$A$1:$B$43,2,0)</f>
        <v>0</v>
      </c>
      <c r="O190" t="s">
        <v>1347</v>
      </c>
    </row>
    <row r="191" spans="1:15" ht="16.5" x14ac:dyDescent="0.15">
      <c r="A191" s="6" t="s">
        <v>110</v>
      </c>
      <c r="B191" s="5" t="s">
        <v>1057</v>
      </c>
      <c r="C191" s="5" t="s">
        <v>670</v>
      </c>
      <c r="D191" s="6" t="s">
        <v>1080</v>
      </c>
      <c r="E191" s="6" t="s">
        <v>677</v>
      </c>
      <c r="F191" s="6" t="s">
        <v>678</v>
      </c>
      <c r="G191" s="6" t="s">
        <v>674</v>
      </c>
      <c r="H191" s="6"/>
      <c r="I191" s="6"/>
      <c r="J191" s="6"/>
      <c r="K191" s="6"/>
      <c r="L191" s="6"/>
      <c r="M191">
        <v>1</v>
      </c>
      <c r="N191">
        <f>VLOOKUP(Sheet2!$A191,询价!$A$1:$B$43,2,0)</f>
        <v>0</v>
      </c>
      <c r="O191" t="s">
        <v>1347</v>
      </c>
    </row>
    <row r="192" spans="1:15" ht="16.5" x14ac:dyDescent="0.15">
      <c r="A192" s="6" t="s">
        <v>111</v>
      </c>
      <c r="B192" s="5" t="s">
        <v>1057</v>
      </c>
      <c r="C192" s="5" t="s">
        <v>670</v>
      </c>
      <c r="D192" s="6" t="s">
        <v>1081</v>
      </c>
      <c r="E192" s="6" t="s">
        <v>677</v>
      </c>
      <c r="F192" s="6" t="s">
        <v>678</v>
      </c>
      <c r="G192" s="6" t="s">
        <v>674</v>
      </c>
      <c r="H192" s="6"/>
      <c r="I192" s="6"/>
      <c r="J192" s="6"/>
      <c r="K192" s="6"/>
      <c r="L192" s="6"/>
      <c r="M192">
        <v>1</v>
      </c>
      <c r="N192">
        <f>VLOOKUP(Sheet2!$A192,询价!$A$1:$B$43,2,0)</f>
        <v>0</v>
      </c>
      <c r="O192" t="s">
        <v>1347</v>
      </c>
    </row>
    <row r="193" spans="1:15" ht="16.5" x14ac:dyDescent="0.15">
      <c r="A193" s="6" t="s">
        <v>112</v>
      </c>
      <c r="B193" s="5" t="s">
        <v>1057</v>
      </c>
      <c r="C193" s="5" t="s">
        <v>670</v>
      </c>
      <c r="D193" s="6" t="s">
        <v>1082</v>
      </c>
      <c r="E193" s="6" t="s">
        <v>677</v>
      </c>
      <c r="F193" s="6" t="s">
        <v>678</v>
      </c>
      <c r="G193" s="6"/>
      <c r="H193" s="6"/>
      <c r="I193" s="6"/>
      <c r="J193" s="6"/>
      <c r="K193" s="6"/>
      <c r="L193" s="6"/>
      <c r="M193">
        <v>1</v>
      </c>
      <c r="N193">
        <f>VLOOKUP(Sheet2!$A193,询价!$A$1:$B$43,2,0)</f>
        <v>0</v>
      </c>
      <c r="O193" t="s">
        <v>1347</v>
      </c>
    </row>
    <row r="194" spans="1:15" ht="16.5" x14ac:dyDescent="0.15">
      <c r="A194" s="6" t="s">
        <v>113</v>
      </c>
      <c r="B194" s="5" t="s">
        <v>1057</v>
      </c>
      <c r="C194" s="5" t="s">
        <v>670</v>
      </c>
      <c r="D194" s="6" t="s">
        <v>1083</v>
      </c>
      <c r="E194" s="6" t="s">
        <v>677</v>
      </c>
      <c r="F194" s="6" t="s">
        <v>678</v>
      </c>
      <c r="G194" s="6"/>
      <c r="H194" s="6"/>
      <c r="I194" s="6"/>
      <c r="J194" s="6"/>
      <c r="K194" s="6"/>
      <c r="L194" s="6"/>
      <c r="M194">
        <v>1</v>
      </c>
      <c r="N194">
        <f>VLOOKUP(Sheet2!$A194,询价!$A$1:$B$43,2,0)</f>
        <v>0</v>
      </c>
      <c r="O194" t="s">
        <v>1347</v>
      </c>
    </row>
    <row r="195" spans="1:15" ht="16.5" x14ac:dyDescent="0.15">
      <c r="A195" s="6" t="s">
        <v>114</v>
      </c>
      <c r="B195" s="5" t="s">
        <v>1057</v>
      </c>
      <c r="C195" s="5" t="s">
        <v>670</v>
      </c>
      <c r="D195" s="6" t="s">
        <v>1084</v>
      </c>
      <c r="E195" s="6" t="s">
        <v>677</v>
      </c>
      <c r="F195" s="6" t="s">
        <v>678</v>
      </c>
      <c r="G195" s="6"/>
      <c r="H195" s="6"/>
      <c r="I195" s="6"/>
      <c r="J195" s="6"/>
      <c r="K195" s="6"/>
      <c r="L195" s="6"/>
      <c r="M195">
        <v>1</v>
      </c>
      <c r="N195">
        <f>VLOOKUP(Sheet2!$A195,询价!$A$1:$B$43,2,0)</f>
        <v>0</v>
      </c>
      <c r="O195" t="s">
        <v>1347</v>
      </c>
    </row>
    <row r="196" spans="1:15" ht="16.5" x14ac:dyDescent="0.15">
      <c r="A196" s="6" t="s">
        <v>115</v>
      </c>
      <c r="B196" s="5" t="s">
        <v>1057</v>
      </c>
      <c r="C196" s="5" t="s">
        <v>670</v>
      </c>
      <c r="D196" s="6" t="s">
        <v>1085</v>
      </c>
      <c r="E196" s="6" t="s">
        <v>677</v>
      </c>
      <c r="F196" s="6" t="s">
        <v>678</v>
      </c>
      <c r="G196" s="6"/>
      <c r="H196" s="6"/>
      <c r="I196" s="6"/>
      <c r="J196" s="6"/>
      <c r="K196" s="6"/>
      <c r="L196" s="6"/>
      <c r="M196">
        <v>1</v>
      </c>
      <c r="N196">
        <f>VLOOKUP(Sheet2!$A196,询价!$A$1:$B$43,2,0)</f>
        <v>0</v>
      </c>
      <c r="O196" t="s">
        <v>1347</v>
      </c>
    </row>
    <row r="197" spans="1:15" ht="16.5" x14ac:dyDescent="0.15">
      <c r="A197" s="6" t="s">
        <v>1367</v>
      </c>
      <c r="B197" s="5" t="s">
        <v>1057</v>
      </c>
      <c r="C197" s="5" t="s">
        <v>670</v>
      </c>
      <c r="D197" s="6" t="s">
        <v>1086</v>
      </c>
      <c r="E197" s="6" t="s">
        <v>677</v>
      </c>
      <c r="F197" s="6" t="s">
        <v>739</v>
      </c>
      <c r="G197" s="6" t="s">
        <v>674</v>
      </c>
      <c r="H197" s="6"/>
      <c r="I197" s="6"/>
      <c r="J197" s="6"/>
      <c r="K197" s="6"/>
      <c r="L197" s="6"/>
      <c r="M197">
        <v>1</v>
      </c>
      <c r="N197">
        <f>VLOOKUP(Sheet2!$A197,询价!$A$1:$B$43,2,0)</f>
        <v>0</v>
      </c>
      <c r="O197" t="s">
        <v>1347</v>
      </c>
    </row>
    <row r="198" spans="1:15" ht="16.5" x14ac:dyDescent="0.15">
      <c r="A198" s="6" t="s">
        <v>117</v>
      </c>
      <c r="B198" s="5" t="s">
        <v>1057</v>
      </c>
      <c r="C198" s="5" t="s">
        <v>670</v>
      </c>
      <c r="D198" s="6" t="s">
        <v>1087</v>
      </c>
      <c r="E198" s="6" t="s">
        <v>677</v>
      </c>
      <c r="F198" s="6" t="s">
        <v>739</v>
      </c>
      <c r="G198" s="6" t="s">
        <v>674</v>
      </c>
      <c r="H198" s="6"/>
      <c r="I198" s="6"/>
      <c r="J198" s="6"/>
      <c r="K198" s="6"/>
      <c r="L198" s="6"/>
      <c r="M198">
        <v>1</v>
      </c>
      <c r="N198">
        <f>VLOOKUP(Sheet2!$A198,询价!$A$1:$B$43,2,0)</f>
        <v>3.3333333333332438E-4</v>
      </c>
      <c r="O198" t="s">
        <v>1347</v>
      </c>
    </row>
    <row r="199" spans="1:15" ht="16.5" x14ac:dyDescent="0.15">
      <c r="A199" s="6" t="s">
        <v>118</v>
      </c>
      <c r="B199" s="5" t="s">
        <v>1057</v>
      </c>
      <c r="C199" s="5" t="s">
        <v>670</v>
      </c>
      <c r="D199" s="6" t="s">
        <v>1088</v>
      </c>
      <c r="E199" s="6" t="s">
        <v>677</v>
      </c>
      <c r="F199" s="6" t="s">
        <v>739</v>
      </c>
      <c r="G199" s="6" t="s">
        <v>674</v>
      </c>
      <c r="H199" s="6"/>
      <c r="I199" s="6"/>
      <c r="J199" s="6"/>
      <c r="K199" s="6"/>
      <c r="L199" s="6"/>
      <c r="M199">
        <v>1</v>
      </c>
      <c r="N199">
        <f>VLOOKUP(Sheet2!$A199,询价!$A$1:$B$43,2,0)</f>
        <v>0</v>
      </c>
      <c r="O199" t="s">
        <v>1347</v>
      </c>
    </row>
    <row r="200" spans="1:15" ht="16.5" x14ac:dyDescent="0.15">
      <c r="A200" s="6" t="s">
        <v>119</v>
      </c>
      <c r="B200" s="5" t="s">
        <v>1057</v>
      </c>
      <c r="C200" s="5" t="s">
        <v>670</v>
      </c>
      <c r="D200" s="6" t="s">
        <v>1089</v>
      </c>
      <c r="E200" s="6" t="s">
        <v>677</v>
      </c>
      <c r="F200" s="6" t="s">
        <v>739</v>
      </c>
      <c r="G200" s="6"/>
      <c r="H200" s="6"/>
      <c r="I200" s="6"/>
      <c r="J200" s="6"/>
      <c r="K200" s="6"/>
      <c r="L200" s="6"/>
      <c r="M200">
        <v>1</v>
      </c>
      <c r="N200">
        <f>VLOOKUP(Sheet2!$A200,询价!$A$1:$B$43,2,0)</f>
        <v>3.3333333333332438E-4</v>
      </c>
      <c r="O200" t="s">
        <v>1347</v>
      </c>
    </row>
    <row r="201" spans="1:15" ht="16.5" x14ac:dyDescent="0.15">
      <c r="A201" s="6" t="s">
        <v>120</v>
      </c>
      <c r="B201" s="5" t="s">
        <v>1057</v>
      </c>
      <c r="C201" s="5" t="s">
        <v>670</v>
      </c>
      <c r="D201" s="6" t="s">
        <v>1090</v>
      </c>
      <c r="E201" s="6" t="s">
        <v>677</v>
      </c>
      <c r="F201" s="6" t="s">
        <v>739</v>
      </c>
      <c r="G201" s="6"/>
      <c r="H201" s="6"/>
      <c r="I201" s="6"/>
      <c r="J201" s="6"/>
      <c r="K201" s="6"/>
      <c r="L201" s="6"/>
      <c r="M201">
        <v>1</v>
      </c>
      <c r="N201">
        <f>VLOOKUP(Sheet2!$A201,询价!$A$1:$B$43,2,0)</f>
        <v>3.3333333333334519E-4</v>
      </c>
      <c r="O201" t="s">
        <v>1347</v>
      </c>
    </row>
    <row r="202" spans="1:15" ht="16.5" x14ac:dyDescent="0.15">
      <c r="A202" s="6" t="s">
        <v>1368</v>
      </c>
      <c r="B202" s="5" t="s">
        <v>1057</v>
      </c>
      <c r="C202" s="5" t="s">
        <v>670</v>
      </c>
      <c r="D202" s="6" t="s">
        <v>1091</v>
      </c>
      <c r="E202" s="6" t="s">
        <v>677</v>
      </c>
      <c r="F202" s="6" t="s">
        <v>678</v>
      </c>
      <c r="G202" s="6" t="s">
        <v>674</v>
      </c>
      <c r="H202" s="6"/>
      <c r="I202" s="6"/>
      <c r="J202" s="6"/>
      <c r="K202" s="6"/>
      <c r="L202" s="6"/>
      <c r="M202">
        <v>1</v>
      </c>
      <c r="N202">
        <f>VLOOKUP(Sheet2!$A202,询价!$A$1:$B$43,2,0)</f>
        <v>0</v>
      </c>
      <c r="O202" t="s">
        <v>1347</v>
      </c>
    </row>
    <row r="203" spans="1:15" ht="16.5" x14ac:dyDescent="0.15">
      <c r="A203" s="6" t="s">
        <v>122</v>
      </c>
      <c r="B203" s="5" t="s">
        <v>1057</v>
      </c>
      <c r="C203" s="5" t="s">
        <v>670</v>
      </c>
      <c r="D203" s="12" t="s">
        <v>1092</v>
      </c>
      <c r="E203" s="6" t="s">
        <v>677</v>
      </c>
      <c r="F203" s="6" t="s">
        <v>678</v>
      </c>
      <c r="G203" s="6" t="s">
        <v>674</v>
      </c>
      <c r="H203" s="6"/>
      <c r="I203" s="6"/>
      <c r="J203" s="6"/>
      <c r="K203" s="6"/>
      <c r="L203" s="6"/>
      <c r="M203">
        <v>0</v>
      </c>
      <c r="N203" t="e">
        <f>VLOOKUP(Sheet2!$A203,询价!$A$1:$B$43,2,0)</f>
        <v>#N/A</v>
      </c>
    </row>
    <row r="204" spans="1:15" ht="16.5" x14ac:dyDescent="0.15">
      <c r="A204" s="6" t="s">
        <v>123</v>
      </c>
      <c r="B204" s="5" t="s">
        <v>1057</v>
      </c>
      <c r="C204" s="5" t="s">
        <v>670</v>
      </c>
      <c r="D204" s="12" t="s">
        <v>1093</v>
      </c>
      <c r="E204" s="6" t="s">
        <v>677</v>
      </c>
      <c r="F204" s="6" t="s">
        <v>678</v>
      </c>
      <c r="G204" s="6" t="s">
        <v>674</v>
      </c>
      <c r="H204" s="6"/>
      <c r="I204" s="6"/>
      <c r="J204" s="6"/>
      <c r="K204" s="6"/>
      <c r="L204" s="6"/>
      <c r="M204">
        <v>0</v>
      </c>
      <c r="N204" t="e">
        <f>VLOOKUP(Sheet2!$A204,询价!$A$1:$B$43,2,0)</f>
        <v>#N/A</v>
      </c>
    </row>
    <row r="205" spans="1:15" ht="16.5" x14ac:dyDescent="0.15">
      <c r="A205" s="6" t="s">
        <v>124</v>
      </c>
      <c r="B205" s="5" t="s">
        <v>1057</v>
      </c>
      <c r="C205" s="5" t="s">
        <v>670</v>
      </c>
      <c r="D205" s="12" t="s">
        <v>1094</v>
      </c>
      <c r="E205" s="6" t="s">
        <v>677</v>
      </c>
      <c r="F205" s="6" t="s">
        <v>678</v>
      </c>
      <c r="G205" s="6"/>
      <c r="H205" s="6"/>
      <c r="I205" s="6"/>
      <c r="J205" s="6"/>
      <c r="K205" s="6"/>
      <c r="L205" s="6"/>
      <c r="M205">
        <v>0</v>
      </c>
      <c r="N205" t="e">
        <f>VLOOKUP(Sheet2!$A205,询价!$A$1:$B$43,2,0)</f>
        <v>#N/A</v>
      </c>
    </row>
    <row r="206" spans="1:15" ht="16.5" x14ac:dyDescent="0.15">
      <c r="A206" s="6" t="s">
        <v>1369</v>
      </c>
      <c r="B206" s="5" t="s">
        <v>1057</v>
      </c>
      <c r="C206" s="5" t="s">
        <v>670</v>
      </c>
      <c r="D206" s="6" t="s">
        <v>1095</v>
      </c>
      <c r="E206" s="6" t="s">
        <v>677</v>
      </c>
      <c r="F206" s="6" t="s">
        <v>678</v>
      </c>
      <c r="G206" s="6"/>
      <c r="H206" s="6"/>
      <c r="I206" s="6"/>
      <c r="J206" s="6"/>
      <c r="K206" s="6"/>
      <c r="L206" s="6"/>
      <c r="M206">
        <v>1</v>
      </c>
      <c r="N206">
        <f>VLOOKUP(Sheet2!$A206,询价!$A$1:$B$43,2,0)</f>
        <v>0</v>
      </c>
      <c r="O206" t="s">
        <v>1347</v>
      </c>
    </row>
    <row r="207" spans="1:15" ht="16.5" x14ac:dyDescent="0.15">
      <c r="A207" s="6" t="s">
        <v>1370</v>
      </c>
      <c r="B207" s="5" t="s">
        <v>1057</v>
      </c>
      <c r="C207" s="5" t="s">
        <v>670</v>
      </c>
      <c r="D207" s="6" t="s">
        <v>1096</v>
      </c>
      <c r="E207" s="6" t="s">
        <v>677</v>
      </c>
      <c r="F207" s="6" t="s">
        <v>678</v>
      </c>
      <c r="G207" s="6"/>
      <c r="H207" s="6"/>
      <c r="I207" s="6"/>
      <c r="J207" s="6"/>
      <c r="K207" s="6"/>
      <c r="L207" s="6"/>
      <c r="M207">
        <v>1</v>
      </c>
      <c r="N207">
        <f>VLOOKUP(Sheet2!$A207,询价!$A$1:$B$43,2,0)</f>
        <v>0</v>
      </c>
      <c r="O207" t="s">
        <v>1347</v>
      </c>
    </row>
    <row r="208" spans="1:15" ht="16.5" x14ac:dyDescent="0.15">
      <c r="A208" s="6" t="s">
        <v>1371</v>
      </c>
      <c r="B208" s="5" t="s">
        <v>1057</v>
      </c>
      <c r="C208" s="5" t="s">
        <v>670</v>
      </c>
      <c r="D208" s="6" t="s">
        <v>1097</v>
      </c>
      <c r="E208" s="6" t="s">
        <v>677</v>
      </c>
      <c r="F208" s="6" t="s">
        <v>678</v>
      </c>
      <c r="G208" s="6"/>
      <c r="H208" s="6"/>
      <c r="I208" s="6"/>
      <c r="J208" s="6"/>
      <c r="K208" s="6"/>
      <c r="L208" s="6"/>
      <c r="M208">
        <v>1</v>
      </c>
      <c r="N208">
        <f>VLOOKUP(Sheet2!$A208,询价!$A$1:$B$43,2,0)</f>
        <v>0</v>
      </c>
      <c r="O208" t="s">
        <v>1347</v>
      </c>
    </row>
    <row r="209" spans="1:15" ht="16.5" x14ac:dyDescent="0.15">
      <c r="A209" s="6" t="s">
        <v>128</v>
      </c>
      <c r="B209" s="5" t="s">
        <v>1057</v>
      </c>
      <c r="C209" s="5" t="s">
        <v>670</v>
      </c>
      <c r="D209" s="12" t="s">
        <v>1098</v>
      </c>
      <c r="E209" s="6" t="s">
        <v>677</v>
      </c>
      <c r="F209" s="6" t="s">
        <v>739</v>
      </c>
      <c r="G209" s="6" t="s">
        <v>674</v>
      </c>
      <c r="H209" s="6"/>
      <c r="I209" s="6"/>
      <c r="J209" s="6"/>
      <c r="K209" s="6"/>
      <c r="L209" s="6"/>
      <c r="M209">
        <v>0</v>
      </c>
      <c r="N209" t="e">
        <f>VLOOKUP(Sheet2!$A209,询价!$A$1:$B$43,2,0)</f>
        <v>#N/A</v>
      </c>
    </row>
    <row r="210" spans="1:15" ht="16.5" x14ac:dyDescent="0.15">
      <c r="A210" s="6" t="s">
        <v>129</v>
      </c>
      <c r="B210" s="5" t="s">
        <v>1057</v>
      </c>
      <c r="C210" s="5" t="s">
        <v>670</v>
      </c>
      <c r="D210" s="12" t="s">
        <v>1099</v>
      </c>
      <c r="E210" s="6" t="s">
        <v>677</v>
      </c>
      <c r="F210" s="6" t="s">
        <v>739</v>
      </c>
      <c r="G210" s="6" t="s">
        <v>674</v>
      </c>
      <c r="H210" s="6"/>
      <c r="I210" s="6"/>
      <c r="J210" s="6"/>
      <c r="K210" s="6"/>
      <c r="L210" s="6"/>
      <c r="M210">
        <v>0</v>
      </c>
      <c r="N210" t="e">
        <f>VLOOKUP(Sheet2!$A210,询价!$A$1:$B$43,2,0)</f>
        <v>#N/A</v>
      </c>
    </row>
    <row r="211" spans="1:15" ht="16.5" x14ac:dyDescent="0.15">
      <c r="A211" s="6" t="s">
        <v>130</v>
      </c>
      <c r="B211" s="5" t="s">
        <v>1057</v>
      </c>
      <c r="C211" s="5" t="s">
        <v>670</v>
      </c>
      <c r="D211" s="12" t="s">
        <v>1100</v>
      </c>
      <c r="E211" s="6" t="s">
        <v>677</v>
      </c>
      <c r="F211" s="6" t="s">
        <v>739</v>
      </c>
      <c r="G211" s="6" t="s">
        <v>674</v>
      </c>
      <c r="H211" s="6"/>
      <c r="I211" s="6"/>
      <c r="J211" s="6"/>
      <c r="K211" s="6"/>
      <c r="L211" s="6"/>
      <c r="M211">
        <v>0</v>
      </c>
      <c r="N211" t="e">
        <f>VLOOKUP(Sheet2!$A211,询价!$A$1:$B$43,2,0)</f>
        <v>#N/A</v>
      </c>
    </row>
    <row r="212" spans="1:15" ht="16.5" x14ac:dyDescent="0.15">
      <c r="A212" s="6" t="s">
        <v>131</v>
      </c>
      <c r="B212" s="5" t="s">
        <v>1057</v>
      </c>
      <c r="C212" s="5" t="s">
        <v>670</v>
      </c>
      <c r="D212" s="12" t="s">
        <v>1101</v>
      </c>
      <c r="E212" s="6" t="s">
        <v>677</v>
      </c>
      <c r="F212" s="6" t="s">
        <v>739</v>
      </c>
      <c r="G212" s="6"/>
      <c r="H212" s="6"/>
      <c r="I212" s="6"/>
      <c r="J212" s="6"/>
      <c r="K212" s="6"/>
      <c r="L212" s="6"/>
      <c r="M212">
        <v>0</v>
      </c>
      <c r="N212" t="e">
        <f>VLOOKUP(Sheet2!$A212,询价!$A$1:$B$43,2,0)</f>
        <v>#N/A</v>
      </c>
    </row>
    <row r="213" spans="1:15" ht="16.5" x14ac:dyDescent="0.15">
      <c r="A213" s="6" t="s">
        <v>132</v>
      </c>
      <c r="B213" s="5" t="s">
        <v>1057</v>
      </c>
      <c r="C213" s="5" t="s">
        <v>670</v>
      </c>
      <c r="D213" s="12" t="s">
        <v>1102</v>
      </c>
      <c r="E213" s="6" t="s">
        <v>677</v>
      </c>
      <c r="F213" s="6" t="s">
        <v>739</v>
      </c>
      <c r="G213" s="6"/>
      <c r="H213" s="6"/>
      <c r="I213" s="6"/>
      <c r="J213" s="6"/>
      <c r="K213" s="6"/>
      <c r="L213" s="6"/>
      <c r="M213">
        <v>0</v>
      </c>
      <c r="N213" t="e">
        <f>VLOOKUP(Sheet2!$A213,询价!$A$1:$B$43,2,0)</f>
        <v>#N/A</v>
      </c>
    </row>
    <row r="214" spans="1:15" ht="16.5" x14ac:dyDescent="0.15">
      <c r="A214" s="6" t="s">
        <v>1372</v>
      </c>
      <c r="B214" s="5" t="s">
        <v>1057</v>
      </c>
      <c r="C214" s="5" t="s">
        <v>670</v>
      </c>
      <c r="D214" s="6" t="s">
        <v>1103</v>
      </c>
      <c r="E214" s="6" t="s">
        <v>677</v>
      </c>
      <c r="F214" s="6" t="s">
        <v>739</v>
      </c>
      <c r="G214" s="6" t="s">
        <v>674</v>
      </c>
      <c r="H214" s="6"/>
      <c r="I214" s="6"/>
      <c r="J214" s="6"/>
      <c r="K214" s="6"/>
      <c r="L214" s="6"/>
      <c r="M214">
        <v>1</v>
      </c>
      <c r="N214">
        <f>VLOOKUP(Sheet2!$A214,询价!$A$1:$B$43,2,0)</f>
        <v>0</v>
      </c>
      <c r="O214" t="s">
        <v>1373</v>
      </c>
    </row>
    <row r="215" spans="1:15" ht="16.5" x14ac:dyDescent="0.15">
      <c r="A215" s="6" t="s">
        <v>134</v>
      </c>
      <c r="B215" s="5" t="s">
        <v>1057</v>
      </c>
      <c r="C215" s="5" t="s">
        <v>670</v>
      </c>
      <c r="D215" s="6" t="s">
        <v>1104</v>
      </c>
      <c r="E215" s="6" t="s">
        <v>677</v>
      </c>
      <c r="F215" s="6" t="s">
        <v>739</v>
      </c>
      <c r="G215" s="6" t="s">
        <v>674</v>
      </c>
      <c r="H215" s="6"/>
      <c r="I215" s="6"/>
      <c r="J215" s="6"/>
      <c r="K215" s="6"/>
      <c r="L215" s="6"/>
      <c r="M215">
        <v>1</v>
      </c>
      <c r="N215">
        <f>VLOOKUP(Sheet2!$A215,询价!$A$1:$B$43,2,0)</f>
        <v>0</v>
      </c>
      <c r="O215" t="s">
        <v>1373</v>
      </c>
    </row>
    <row r="216" spans="1:15" ht="16.5" x14ac:dyDescent="0.15">
      <c r="A216" s="6" t="s">
        <v>135</v>
      </c>
      <c r="B216" s="5" t="s">
        <v>1057</v>
      </c>
      <c r="C216" s="5" t="s">
        <v>670</v>
      </c>
      <c r="D216" s="6" t="s">
        <v>1105</v>
      </c>
      <c r="E216" s="6" t="s">
        <v>677</v>
      </c>
      <c r="F216" s="6" t="s">
        <v>739</v>
      </c>
      <c r="G216" s="6" t="s">
        <v>674</v>
      </c>
      <c r="H216" s="6"/>
      <c r="I216" s="6"/>
      <c r="J216" s="6"/>
      <c r="K216" s="6"/>
      <c r="L216" s="6"/>
      <c r="M216">
        <v>1</v>
      </c>
      <c r="N216">
        <f>VLOOKUP(Sheet2!$A216,询价!$A$1:$B$43,2,0)</f>
        <v>0</v>
      </c>
      <c r="O216" t="s">
        <v>1373</v>
      </c>
    </row>
    <row r="217" spans="1:15" ht="16.5" x14ac:dyDescent="0.15">
      <c r="A217" s="6" t="s">
        <v>136</v>
      </c>
      <c r="B217" s="5" t="s">
        <v>1057</v>
      </c>
      <c r="C217" s="5" t="s">
        <v>670</v>
      </c>
      <c r="D217" s="6" t="s">
        <v>1106</v>
      </c>
      <c r="E217" s="6" t="s">
        <v>677</v>
      </c>
      <c r="F217" s="6" t="s">
        <v>739</v>
      </c>
      <c r="G217" s="6"/>
      <c r="H217" s="6"/>
      <c r="I217" s="6"/>
      <c r="J217" s="6"/>
      <c r="K217" s="6"/>
      <c r="L217" s="6"/>
      <c r="M217">
        <v>1</v>
      </c>
      <c r="N217">
        <f>VLOOKUP(Sheet2!$A217,询价!$A$1:$B$43,2,0)</f>
        <v>-0.65470053837925168</v>
      </c>
      <c r="O217" t="s">
        <v>1373</v>
      </c>
    </row>
    <row r="218" spans="1:15" ht="16.5" x14ac:dyDescent="0.15">
      <c r="A218" s="6" t="s">
        <v>137</v>
      </c>
      <c r="B218" s="5" t="s">
        <v>1057</v>
      </c>
      <c r="C218" s="5" t="s">
        <v>670</v>
      </c>
      <c r="D218" s="6" t="s">
        <v>1107</v>
      </c>
      <c r="E218" s="6" t="s">
        <v>677</v>
      </c>
      <c r="F218" s="6" t="s">
        <v>739</v>
      </c>
      <c r="G218" s="6"/>
      <c r="H218" s="6"/>
      <c r="I218" s="6"/>
      <c r="J218" s="6"/>
      <c r="K218" s="6"/>
      <c r="L218" s="6"/>
      <c r="M218">
        <v>1</v>
      </c>
      <c r="N218">
        <f>VLOOKUP(Sheet2!$A218,询价!$A$1:$B$43,2,0)</f>
        <v>-1.075213562373095</v>
      </c>
      <c r="O218" t="s">
        <v>1373</v>
      </c>
    </row>
    <row r="219" spans="1:15" ht="16.5" x14ac:dyDescent="0.15">
      <c r="A219" s="6" t="s">
        <v>138</v>
      </c>
      <c r="B219" s="5" t="s">
        <v>1057</v>
      </c>
      <c r="C219" s="5" t="s">
        <v>670</v>
      </c>
      <c r="D219" s="6" t="s">
        <v>1108</v>
      </c>
      <c r="E219" s="6" t="s">
        <v>677</v>
      </c>
      <c r="F219" s="6" t="s">
        <v>739</v>
      </c>
      <c r="G219" s="6"/>
      <c r="H219" s="6"/>
      <c r="I219" s="6"/>
      <c r="J219" s="6"/>
      <c r="K219" s="6"/>
      <c r="L219" s="6"/>
      <c r="M219">
        <v>1</v>
      </c>
      <c r="N219">
        <f>VLOOKUP(Sheet2!$A219,询价!$A$1:$B$43,2,0)</f>
        <v>-2.3184271247461901</v>
      </c>
      <c r="O219" t="s">
        <v>1373</v>
      </c>
    </row>
    <row r="220" spans="1:15" ht="16.5" x14ac:dyDescent="0.15">
      <c r="A220" s="6" t="s">
        <v>167</v>
      </c>
      <c r="B220" s="5" t="s">
        <v>1109</v>
      </c>
      <c r="C220" s="5" t="s">
        <v>670</v>
      </c>
      <c r="D220" s="6" t="s">
        <v>1110</v>
      </c>
      <c r="E220" s="6" t="s">
        <v>672</v>
      </c>
      <c r="F220" s="6" t="s">
        <v>673</v>
      </c>
      <c r="G220" s="6" t="s">
        <v>674</v>
      </c>
      <c r="H220" s="6"/>
      <c r="I220" s="6"/>
      <c r="J220" s="6"/>
      <c r="K220" s="6"/>
      <c r="L220" s="6"/>
      <c r="M220">
        <v>1</v>
      </c>
      <c r="N220">
        <f>VLOOKUP(Sheet2!$A220,售后!$A$1:$B$47,2,0)</f>
        <v>0</v>
      </c>
      <c r="O220" t="s">
        <v>1357</v>
      </c>
    </row>
    <row r="221" spans="1:15" ht="16.5" x14ac:dyDescent="0.15">
      <c r="A221" s="6" t="s">
        <v>168</v>
      </c>
      <c r="B221" s="5" t="s">
        <v>1109</v>
      </c>
      <c r="C221" s="5" t="s">
        <v>670</v>
      </c>
      <c r="D221" s="6" t="s">
        <v>1111</v>
      </c>
      <c r="E221" s="6" t="s">
        <v>672</v>
      </c>
      <c r="F221" s="6" t="s">
        <v>673</v>
      </c>
      <c r="G221" s="6" t="s">
        <v>674</v>
      </c>
      <c r="H221" s="6"/>
      <c r="I221" s="6"/>
      <c r="J221" s="6"/>
      <c r="K221" s="6"/>
      <c r="L221" s="6"/>
      <c r="M221">
        <v>1</v>
      </c>
      <c r="N221">
        <f>VLOOKUP(Sheet2!$A221,售后!$A$1:$B$47,2,0)</f>
        <v>-99</v>
      </c>
      <c r="O221" t="s">
        <v>1358</v>
      </c>
    </row>
    <row r="222" spans="1:15" ht="16.5" x14ac:dyDescent="0.15">
      <c r="A222" s="6" t="s">
        <v>169</v>
      </c>
      <c r="B222" s="5" t="s">
        <v>1109</v>
      </c>
      <c r="C222" s="5" t="s">
        <v>670</v>
      </c>
      <c r="D222" s="6" t="s">
        <v>1112</v>
      </c>
      <c r="E222" s="6" t="s">
        <v>677</v>
      </c>
      <c r="F222" s="6" t="s">
        <v>678</v>
      </c>
      <c r="G222" s="6" t="s">
        <v>674</v>
      </c>
      <c r="H222" s="6"/>
      <c r="I222" s="6"/>
      <c r="J222" s="6"/>
      <c r="K222" s="6"/>
      <c r="L222" s="6"/>
      <c r="M222">
        <v>1</v>
      </c>
      <c r="N222">
        <f>VLOOKUP(Sheet2!$A222,售后!$A$1:$B$47,2,0)</f>
        <v>0</v>
      </c>
      <c r="O222" t="s">
        <v>1359</v>
      </c>
    </row>
    <row r="223" spans="1:15" ht="16.5" x14ac:dyDescent="0.15">
      <c r="A223" s="6" t="s">
        <v>170</v>
      </c>
      <c r="B223" s="5" t="s">
        <v>1109</v>
      </c>
      <c r="C223" s="5" t="s">
        <v>670</v>
      </c>
      <c r="D223" s="6" t="s">
        <v>1113</v>
      </c>
      <c r="E223" s="6" t="s">
        <v>677</v>
      </c>
      <c r="F223" s="6" t="s">
        <v>678</v>
      </c>
      <c r="G223" s="6" t="s">
        <v>674</v>
      </c>
      <c r="H223" s="6"/>
      <c r="I223" s="6"/>
      <c r="J223" s="6"/>
      <c r="K223" s="6"/>
      <c r="L223" s="6"/>
      <c r="M223">
        <v>1</v>
      </c>
      <c r="N223">
        <f>VLOOKUP(Sheet2!$A223,售后!$A$1:$B$47,2,0)</f>
        <v>0</v>
      </c>
      <c r="O223" t="s">
        <v>1359</v>
      </c>
    </row>
    <row r="224" spans="1:15" ht="16.5" x14ac:dyDescent="0.15">
      <c r="A224" s="6" t="s">
        <v>171</v>
      </c>
      <c r="B224" s="5" t="s">
        <v>1109</v>
      </c>
      <c r="C224" s="5" t="s">
        <v>670</v>
      </c>
      <c r="D224" s="6" t="s">
        <v>1114</v>
      </c>
      <c r="E224" s="6" t="s">
        <v>677</v>
      </c>
      <c r="F224" s="6" t="s">
        <v>678</v>
      </c>
      <c r="G224" s="6" t="s">
        <v>674</v>
      </c>
      <c r="H224" s="6"/>
      <c r="I224" s="6"/>
      <c r="J224" s="6"/>
      <c r="K224" s="6"/>
      <c r="L224" s="6"/>
      <c r="M224">
        <v>1</v>
      </c>
      <c r="N224">
        <f>VLOOKUP(Sheet2!$A224,售后!$A$1:$B$47,2,0)</f>
        <v>0</v>
      </c>
      <c r="O224" t="s">
        <v>1359</v>
      </c>
    </row>
    <row r="225" spans="1:15" ht="16.5" x14ac:dyDescent="0.15">
      <c r="A225" s="6" t="s">
        <v>172</v>
      </c>
      <c r="B225" s="5" t="s">
        <v>1109</v>
      </c>
      <c r="C225" s="5" t="s">
        <v>670</v>
      </c>
      <c r="D225" s="6" t="s">
        <v>1115</v>
      </c>
      <c r="E225" s="6" t="s">
        <v>677</v>
      </c>
      <c r="F225" s="6" t="s">
        <v>678</v>
      </c>
      <c r="G225" s="6"/>
      <c r="H225" s="6"/>
      <c r="I225" s="6"/>
      <c r="J225" s="6"/>
      <c r="K225" s="6"/>
      <c r="L225" s="6"/>
      <c r="M225">
        <v>1</v>
      </c>
      <c r="N225">
        <f>VLOOKUP(Sheet2!$A225,售后!$A$1:$B$47,2,0)</f>
        <v>0</v>
      </c>
      <c r="O225" t="s">
        <v>1359</v>
      </c>
    </row>
    <row r="226" spans="1:15" ht="16.5" x14ac:dyDescent="0.15">
      <c r="A226" s="6" t="s">
        <v>173</v>
      </c>
      <c r="B226" s="5" t="s">
        <v>1109</v>
      </c>
      <c r="C226" s="5" t="s">
        <v>670</v>
      </c>
      <c r="D226" s="6" t="s">
        <v>1116</v>
      </c>
      <c r="E226" s="6" t="s">
        <v>677</v>
      </c>
      <c r="F226" s="6" t="s">
        <v>678</v>
      </c>
      <c r="G226" s="6"/>
      <c r="H226" s="6"/>
      <c r="I226" s="6"/>
      <c r="J226" s="6"/>
      <c r="K226" s="6"/>
      <c r="L226" s="6"/>
      <c r="M226">
        <v>1</v>
      </c>
      <c r="N226">
        <f>VLOOKUP(Sheet2!$A226,售后!$A$1:$B$47,2,0)</f>
        <v>0</v>
      </c>
      <c r="O226" t="s">
        <v>1359</v>
      </c>
    </row>
    <row r="227" spans="1:15" ht="16.5" x14ac:dyDescent="0.15">
      <c r="A227" s="6" t="s">
        <v>174</v>
      </c>
      <c r="B227" s="5" t="s">
        <v>1109</v>
      </c>
      <c r="C227" s="5" t="s">
        <v>670</v>
      </c>
      <c r="D227" s="6" t="s">
        <v>1117</v>
      </c>
      <c r="E227" s="6" t="s">
        <v>677</v>
      </c>
      <c r="F227" s="6" t="s">
        <v>678</v>
      </c>
      <c r="G227" s="6"/>
      <c r="H227" s="6"/>
      <c r="I227" s="6"/>
      <c r="J227" s="6"/>
      <c r="K227" s="6"/>
      <c r="L227" s="6"/>
      <c r="M227">
        <v>1</v>
      </c>
      <c r="N227">
        <f>VLOOKUP(Sheet2!$A227,售后!$A$1:$B$47,2,0)</f>
        <v>0</v>
      </c>
      <c r="O227" t="s">
        <v>1359</v>
      </c>
    </row>
    <row r="228" spans="1:15" ht="16.5" x14ac:dyDescent="0.15">
      <c r="A228" s="6" t="s">
        <v>175</v>
      </c>
      <c r="B228" s="5" t="s">
        <v>1109</v>
      </c>
      <c r="C228" s="5" t="s">
        <v>670</v>
      </c>
      <c r="D228" s="6" t="s">
        <v>1118</v>
      </c>
      <c r="E228" s="6" t="s">
        <v>677</v>
      </c>
      <c r="F228" s="6" t="s">
        <v>678</v>
      </c>
      <c r="G228" s="6" t="s">
        <v>674</v>
      </c>
      <c r="H228" s="6"/>
      <c r="I228" s="6"/>
      <c r="J228" s="6"/>
      <c r="K228" s="6"/>
      <c r="L228" s="6"/>
      <c r="M228">
        <v>1</v>
      </c>
      <c r="N228">
        <f>VLOOKUP(Sheet2!$A228,售后!$A$1:$B$47,2,0)</f>
        <v>-1</v>
      </c>
      <c r="O228" t="s">
        <v>1359</v>
      </c>
    </row>
    <row r="229" spans="1:15" ht="16.5" x14ac:dyDescent="0.15">
      <c r="A229" s="6" t="s">
        <v>176</v>
      </c>
      <c r="B229" s="5" t="s">
        <v>1109</v>
      </c>
      <c r="C229" s="5" t="s">
        <v>670</v>
      </c>
      <c r="D229" s="6" t="s">
        <v>1119</v>
      </c>
      <c r="E229" s="6" t="s">
        <v>677</v>
      </c>
      <c r="F229" s="6" t="s">
        <v>678</v>
      </c>
      <c r="G229" s="6" t="s">
        <v>674</v>
      </c>
      <c r="H229" s="6"/>
      <c r="I229" s="6"/>
      <c r="J229" s="6"/>
      <c r="K229" s="6"/>
      <c r="L229" s="6"/>
      <c r="M229">
        <v>1</v>
      </c>
      <c r="N229">
        <f>VLOOKUP(Sheet2!$A229,售后!$A$1:$B$47,2,0)</f>
        <v>0</v>
      </c>
      <c r="O229" t="s">
        <v>1359</v>
      </c>
    </row>
    <row r="230" spans="1:15" ht="16.5" x14ac:dyDescent="0.15">
      <c r="A230" s="6" t="s">
        <v>177</v>
      </c>
      <c r="B230" s="5" t="s">
        <v>1109</v>
      </c>
      <c r="C230" s="5" t="s">
        <v>670</v>
      </c>
      <c r="D230" s="6" t="s">
        <v>1120</v>
      </c>
      <c r="E230" s="6" t="s">
        <v>677</v>
      </c>
      <c r="F230" s="6" t="s">
        <v>678</v>
      </c>
      <c r="G230" s="6" t="s">
        <v>674</v>
      </c>
      <c r="H230" s="6"/>
      <c r="I230" s="6"/>
      <c r="J230" s="6"/>
      <c r="K230" s="6"/>
      <c r="L230" s="6"/>
      <c r="M230">
        <v>1</v>
      </c>
      <c r="N230">
        <f>VLOOKUP(Sheet2!$A230,售后!$A$1:$B$47,2,0)</f>
        <v>0</v>
      </c>
      <c r="O230" t="s">
        <v>1359</v>
      </c>
    </row>
    <row r="231" spans="1:15" ht="16.5" x14ac:dyDescent="0.15">
      <c r="A231" s="6" t="s">
        <v>178</v>
      </c>
      <c r="B231" s="5" t="s">
        <v>1109</v>
      </c>
      <c r="C231" s="5" t="s">
        <v>670</v>
      </c>
      <c r="D231" s="6" t="s">
        <v>1121</v>
      </c>
      <c r="E231" s="6" t="s">
        <v>677</v>
      </c>
      <c r="F231" s="6" t="s">
        <v>678</v>
      </c>
      <c r="G231" s="6" t="s">
        <v>674</v>
      </c>
      <c r="H231" s="6"/>
      <c r="I231" s="6"/>
      <c r="J231" s="6"/>
      <c r="K231" s="6"/>
      <c r="L231" s="6"/>
      <c r="M231">
        <v>1</v>
      </c>
      <c r="N231">
        <f>VLOOKUP(Sheet2!$A231,售后!$A$1:$B$47,2,0)</f>
        <v>-1.111111111111035E-4</v>
      </c>
      <c r="O231" t="s">
        <v>1359</v>
      </c>
    </row>
    <row r="232" spans="1:15" ht="16.5" x14ac:dyDescent="0.15">
      <c r="A232" s="6" t="s">
        <v>179</v>
      </c>
      <c r="B232" s="5" t="s">
        <v>1109</v>
      </c>
      <c r="C232" s="5" t="s">
        <v>670</v>
      </c>
      <c r="D232" s="6" t="s">
        <v>1122</v>
      </c>
      <c r="E232" s="6" t="s">
        <v>677</v>
      </c>
      <c r="F232" s="6" t="s">
        <v>678</v>
      </c>
      <c r="G232" s="6"/>
      <c r="H232" s="6"/>
      <c r="I232" s="6"/>
      <c r="J232" s="6"/>
      <c r="K232" s="6"/>
      <c r="L232" s="6"/>
      <c r="M232">
        <v>1</v>
      </c>
      <c r="N232">
        <f>VLOOKUP(Sheet2!$A232,售后!$A$1:$B$47,2,0)</f>
        <v>0</v>
      </c>
      <c r="O232" t="s">
        <v>1359</v>
      </c>
    </row>
    <row r="233" spans="1:15" ht="16.5" x14ac:dyDescent="0.15">
      <c r="A233" s="6" t="s">
        <v>180</v>
      </c>
      <c r="B233" s="5" t="s">
        <v>1109</v>
      </c>
      <c r="C233" s="5" t="s">
        <v>670</v>
      </c>
      <c r="D233" s="6" t="s">
        <v>1123</v>
      </c>
      <c r="E233" s="6" t="s">
        <v>677</v>
      </c>
      <c r="F233" s="6" t="s">
        <v>678</v>
      </c>
      <c r="G233" s="6"/>
      <c r="H233" s="6"/>
      <c r="I233" s="6"/>
      <c r="J233" s="6"/>
      <c r="K233" s="6"/>
      <c r="L233" s="6"/>
      <c r="M233">
        <v>1</v>
      </c>
      <c r="N233">
        <f>VLOOKUP(Sheet2!$A233,售后!$A$1:$B$47,2,0)</f>
        <v>0</v>
      </c>
      <c r="O233" t="s">
        <v>1359</v>
      </c>
    </row>
    <row r="234" spans="1:15" ht="16.5" x14ac:dyDescent="0.15">
      <c r="A234" s="6" t="s">
        <v>181</v>
      </c>
      <c r="B234" s="5" t="s">
        <v>1109</v>
      </c>
      <c r="C234" s="5" t="s">
        <v>670</v>
      </c>
      <c r="D234" s="6" t="s">
        <v>1124</v>
      </c>
      <c r="E234" s="6" t="s">
        <v>677</v>
      </c>
      <c r="F234" s="6" t="s">
        <v>678</v>
      </c>
      <c r="G234" s="6" t="s">
        <v>674</v>
      </c>
      <c r="H234" s="6"/>
      <c r="I234" s="6"/>
      <c r="J234" s="6"/>
      <c r="K234" s="6"/>
      <c r="L234" s="6"/>
      <c r="M234">
        <v>1</v>
      </c>
      <c r="N234">
        <f>VLOOKUP(Sheet2!$A234,售后!$A$1:$B$47,2,0)</f>
        <v>0</v>
      </c>
      <c r="O234" t="s">
        <v>1359</v>
      </c>
    </row>
    <row r="235" spans="1:15" ht="16.5" x14ac:dyDescent="0.15">
      <c r="A235" s="6" t="s">
        <v>182</v>
      </c>
      <c r="B235" s="5" t="s">
        <v>1109</v>
      </c>
      <c r="C235" s="5" t="s">
        <v>670</v>
      </c>
      <c r="D235" s="6" t="s">
        <v>1125</v>
      </c>
      <c r="E235" s="6" t="s">
        <v>677</v>
      </c>
      <c r="F235" s="6" t="s">
        <v>678</v>
      </c>
      <c r="G235" s="6" t="s">
        <v>674</v>
      </c>
      <c r="H235" s="6"/>
      <c r="I235" s="6"/>
      <c r="J235" s="6"/>
      <c r="K235" s="6"/>
      <c r="L235" s="6"/>
      <c r="M235">
        <v>1</v>
      </c>
      <c r="N235">
        <f>VLOOKUP(Sheet2!$A235,售后!$A$1:$B$47,2,0)</f>
        <v>0</v>
      </c>
      <c r="O235" t="s">
        <v>1359</v>
      </c>
    </row>
    <row r="236" spans="1:15" ht="16.5" x14ac:dyDescent="0.15">
      <c r="A236" s="6" t="s">
        <v>183</v>
      </c>
      <c r="B236" s="5" t="s">
        <v>1109</v>
      </c>
      <c r="C236" s="5" t="s">
        <v>670</v>
      </c>
      <c r="D236" s="6" t="s">
        <v>1126</v>
      </c>
      <c r="E236" s="6" t="s">
        <v>677</v>
      </c>
      <c r="F236" s="6" t="s">
        <v>678</v>
      </c>
      <c r="G236" s="6" t="s">
        <v>674</v>
      </c>
      <c r="H236" s="6"/>
      <c r="I236" s="6"/>
      <c r="J236" s="6"/>
      <c r="K236" s="6"/>
      <c r="L236" s="6"/>
      <c r="M236">
        <v>1</v>
      </c>
      <c r="N236">
        <f>VLOOKUP(Sheet2!$A236,售后!$A$1:$B$47,2,0)</f>
        <v>0</v>
      </c>
      <c r="O236" t="s">
        <v>1359</v>
      </c>
    </row>
    <row r="237" spans="1:15" ht="16.5" x14ac:dyDescent="0.15">
      <c r="A237" s="6" t="s">
        <v>184</v>
      </c>
      <c r="B237" s="5" t="s">
        <v>1109</v>
      </c>
      <c r="C237" s="5" t="s">
        <v>670</v>
      </c>
      <c r="D237" s="6" t="s">
        <v>1127</v>
      </c>
      <c r="E237" s="6" t="s">
        <v>677</v>
      </c>
      <c r="F237" s="6" t="s">
        <v>678</v>
      </c>
      <c r="G237" s="6"/>
      <c r="H237" s="6"/>
      <c r="I237" s="6"/>
      <c r="J237" s="6"/>
      <c r="K237" s="6"/>
      <c r="L237" s="6"/>
      <c r="M237">
        <v>1</v>
      </c>
      <c r="N237">
        <f>VLOOKUP(Sheet2!$A237,售后!$A$1:$B$47,2,0)</f>
        <v>0</v>
      </c>
      <c r="O237" t="s">
        <v>1359</v>
      </c>
    </row>
    <row r="238" spans="1:15" ht="16.5" x14ac:dyDescent="0.15">
      <c r="A238" s="6" t="s">
        <v>185</v>
      </c>
      <c r="B238" s="5" t="s">
        <v>1109</v>
      </c>
      <c r="C238" s="5" t="s">
        <v>670</v>
      </c>
      <c r="D238" s="6" t="s">
        <v>1128</v>
      </c>
      <c r="E238" s="6" t="s">
        <v>677</v>
      </c>
      <c r="F238" s="6" t="s">
        <v>678</v>
      </c>
      <c r="G238" s="6"/>
      <c r="H238" s="6"/>
      <c r="I238" s="6"/>
      <c r="J238" s="6"/>
      <c r="K238" s="6"/>
      <c r="L238" s="6"/>
      <c r="M238">
        <v>1</v>
      </c>
      <c r="N238">
        <f>VLOOKUP(Sheet2!$A238,售后!$A$1:$B$47,2,0)</f>
        <v>0</v>
      </c>
      <c r="O238" t="s">
        <v>1359</v>
      </c>
    </row>
    <row r="239" spans="1:15" ht="16.5" x14ac:dyDescent="0.15">
      <c r="A239" s="6" t="s">
        <v>186</v>
      </c>
      <c r="B239" s="5" t="s">
        <v>1109</v>
      </c>
      <c r="C239" s="5" t="s">
        <v>670</v>
      </c>
      <c r="D239" s="6" t="s">
        <v>1129</v>
      </c>
      <c r="E239" s="6" t="s">
        <v>677</v>
      </c>
      <c r="F239" s="6" t="s">
        <v>678</v>
      </c>
      <c r="G239" s="6"/>
      <c r="H239" s="6"/>
      <c r="I239" s="6"/>
      <c r="J239" s="6"/>
      <c r="K239" s="6"/>
      <c r="L239" s="6"/>
      <c r="M239">
        <v>1</v>
      </c>
      <c r="N239">
        <f>VLOOKUP(Sheet2!$A239,售后!$A$1:$B$47,2,0)</f>
        <v>0</v>
      </c>
      <c r="O239" t="s">
        <v>1359</v>
      </c>
    </row>
    <row r="240" spans="1:15" ht="16.5" x14ac:dyDescent="0.15">
      <c r="A240" s="6" t="s">
        <v>187</v>
      </c>
      <c r="B240" s="5" t="s">
        <v>1109</v>
      </c>
      <c r="C240" s="5" t="s">
        <v>670</v>
      </c>
      <c r="D240" s="6" t="s">
        <v>1130</v>
      </c>
      <c r="E240" s="6" t="s">
        <v>677</v>
      </c>
      <c r="F240" s="6" t="s">
        <v>678</v>
      </c>
      <c r="G240" s="6"/>
      <c r="H240" s="6"/>
      <c r="I240" s="6"/>
      <c r="J240" s="6"/>
      <c r="K240" s="6"/>
      <c r="L240" s="6"/>
      <c r="M240">
        <v>1</v>
      </c>
      <c r="N240">
        <f>VLOOKUP(Sheet2!$A240,售后!$A$1:$B$47,2,0)</f>
        <v>-466.11000000000132</v>
      </c>
      <c r="O240" t="s">
        <v>1359</v>
      </c>
    </row>
    <row r="241" spans="1:15" ht="16.5" x14ac:dyDescent="0.15">
      <c r="A241" s="6" t="s">
        <v>188</v>
      </c>
      <c r="B241" s="5" t="s">
        <v>1109</v>
      </c>
      <c r="C241" s="5" t="s">
        <v>670</v>
      </c>
      <c r="D241" s="6" t="s">
        <v>1131</v>
      </c>
      <c r="E241" s="6" t="s">
        <v>677</v>
      </c>
      <c r="F241" s="6" t="s">
        <v>678</v>
      </c>
      <c r="G241" s="6" t="s">
        <v>674</v>
      </c>
      <c r="H241" s="6"/>
      <c r="I241" s="6"/>
      <c r="J241" s="6"/>
      <c r="K241" s="6"/>
      <c r="L241" s="6"/>
      <c r="M241">
        <v>1</v>
      </c>
      <c r="N241">
        <f>VLOOKUP(Sheet2!$A241,售后!$A$1:$B$47,2,0)</f>
        <v>0</v>
      </c>
      <c r="O241" t="s">
        <v>1359</v>
      </c>
    </row>
    <row r="242" spans="1:15" ht="16.5" x14ac:dyDescent="0.15">
      <c r="A242" s="6" t="s">
        <v>189</v>
      </c>
      <c r="B242" s="5" t="s">
        <v>1109</v>
      </c>
      <c r="C242" s="5" t="s">
        <v>670</v>
      </c>
      <c r="D242" s="6" t="s">
        <v>1132</v>
      </c>
      <c r="E242" s="6" t="s">
        <v>677</v>
      </c>
      <c r="F242" s="6" t="s">
        <v>678</v>
      </c>
      <c r="G242" s="6" t="s">
        <v>674</v>
      </c>
      <c r="H242" s="6"/>
      <c r="I242" s="6"/>
      <c r="J242" s="6"/>
      <c r="K242" s="6"/>
      <c r="L242" s="6"/>
      <c r="M242">
        <v>1</v>
      </c>
      <c r="N242">
        <f>VLOOKUP(Sheet2!$A242,售后!$A$1:$B$47,2,0)</f>
        <v>0</v>
      </c>
      <c r="O242" t="s">
        <v>1359</v>
      </c>
    </row>
    <row r="243" spans="1:15" ht="16.5" x14ac:dyDescent="0.15">
      <c r="A243" s="6" t="s">
        <v>190</v>
      </c>
      <c r="B243" s="5" t="s">
        <v>1109</v>
      </c>
      <c r="C243" s="5" t="s">
        <v>670</v>
      </c>
      <c r="D243" s="6" t="s">
        <v>1133</v>
      </c>
      <c r="E243" s="6" t="s">
        <v>677</v>
      </c>
      <c r="F243" s="6" t="s">
        <v>678</v>
      </c>
      <c r="G243" s="6" t="s">
        <v>674</v>
      </c>
      <c r="H243" s="6"/>
      <c r="I243" s="6"/>
      <c r="J243" s="6"/>
      <c r="K243" s="6"/>
      <c r="L243" s="6"/>
      <c r="M243">
        <v>1</v>
      </c>
      <c r="N243">
        <f>VLOOKUP(Sheet2!$A243,售后!$A$1:$B$47,2,0)</f>
        <v>9.1446111111111108</v>
      </c>
      <c r="O243" t="s">
        <v>1359</v>
      </c>
    </row>
    <row r="244" spans="1:15" ht="16.5" x14ac:dyDescent="0.15">
      <c r="A244" s="6" t="s">
        <v>191</v>
      </c>
      <c r="B244" s="5" t="s">
        <v>1109</v>
      </c>
      <c r="C244" s="5" t="s">
        <v>670</v>
      </c>
      <c r="D244" s="6" t="s">
        <v>1134</v>
      </c>
      <c r="E244" s="6" t="s">
        <v>677</v>
      </c>
      <c r="F244" s="6" t="s">
        <v>678</v>
      </c>
      <c r="G244" s="6"/>
      <c r="H244" s="6"/>
      <c r="I244" s="6"/>
      <c r="J244" s="6"/>
      <c r="K244" s="6"/>
      <c r="L244" s="6"/>
      <c r="M244">
        <v>1</v>
      </c>
      <c r="N244">
        <f>VLOOKUP(Sheet2!$A244,售后!$A$1:$B$47,2,0)</f>
        <v>8.2711666666666659</v>
      </c>
      <c r="O244" t="s">
        <v>1359</v>
      </c>
    </row>
    <row r="245" spans="1:15" ht="16.5" x14ac:dyDescent="0.15">
      <c r="A245" s="6" t="s">
        <v>192</v>
      </c>
      <c r="B245" s="5" t="s">
        <v>1109</v>
      </c>
      <c r="C245" s="5" t="s">
        <v>670</v>
      </c>
      <c r="D245" s="6" t="s">
        <v>1135</v>
      </c>
      <c r="E245" s="6" t="s">
        <v>677</v>
      </c>
      <c r="F245" s="6" t="s">
        <v>678</v>
      </c>
      <c r="G245" s="6"/>
      <c r="H245" s="6"/>
      <c r="I245" s="6"/>
      <c r="J245" s="6"/>
      <c r="K245" s="6"/>
      <c r="L245" s="6"/>
      <c r="M245">
        <v>1</v>
      </c>
      <c r="N245">
        <f>VLOOKUP(Sheet2!$A245,售后!$A$1:$B$47,2,0)</f>
        <v>29.25095833333333</v>
      </c>
      <c r="O245" t="s">
        <v>1359</v>
      </c>
    </row>
    <row r="246" spans="1:15" ht="16.5" x14ac:dyDescent="0.15">
      <c r="A246" s="6" t="s">
        <v>193</v>
      </c>
      <c r="B246" s="5" t="s">
        <v>1109</v>
      </c>
      <c r="C246" s="5" t="s">
        <v>670</v>
      </c>
      <c r="D246" s="6" t="s">
        <v>1136</v>
      </c>
      <c r="E246" s="6" t="s">
        <v>677</v>
      </c>
      <c r="F246" s="6" t="s">
        <v>678</v>
      </c>
      <c r="G246" s="6"/>
      <c r="H246" s="6"/>
      <c r="I246" s="6"/>
      <c r="J246" s="6"/>
      <c r="K246" s="6"/>
      <c r="L246" s="6"/>
      <c r="M246">
        <v>1</v>
      </c>
      <c r="N246">
        <f>VLOOKUP(Sheet2!$A246,售后!$A$1:$B$47,2,0)</f>
        <v>0</v>
      </c>
      <c r="O246" t="s">
        <v>1359</v>
      </c>
    </row>
    <row r="247" spans="1:15" ht="16.5" x14ac:dyDescent="0.15">
      <c r="A247" s="6" t="s">
        <v>194</v>
      </c>
      <c r="B247" s="5" t="s">
        <v>1109</v>
      </c>
      <c r="C247" s="5" t="s">
        <v>670</v>
      </c>
      <c r="D247" s="6" t="s">
        <v>1137</v>
      </c>
      <c r="E247" s="6" t="s">
        <v>677</v>
      </c>
      <c r="F247" s="6" t="s">
        <v>678</v>
      </c>
      <c r="G247" s="6"/>
      <c r="H247" s="6"/>
      <c r="I247" s="6"/>
      <c r="J247" s="6"/>
      <c r="K247" s="6"/>
      <c r="L247" s="6"/>
      <c r="M247">
        <v>1</v>
      </c>
      <c r="N247">
        <f>VLOOKUP(Sheet2!$A247,售后!$A$1:$B$47,2,0)</f>
        <v>-198.02454481191549</v>
      </c>
      <c r="O247" t="s">
        <v>1361</v>
      </c>
    </row>
    <row r="248" spans="1:15" ht="16.5" x14ac:dyDescent="0.15">
      <c r="A248" s="6" t="s">
        <v>195</v>
      </c>
      <c r="B248" s="5" t="s">
        <v>1109</v>
      </c>
      <c r="C248" s="5" t="s">
        <v>670</v>
      </c>
      <c r="D248" s="6" t="s">
        <v>1138</v>
      </c>
      <c r="E248" s="6" t="s">
        <v>677</v>
      </c>
      <c r="F248" s="6" t="s">
        <v>678</v>
      </c>
      <c r="G248" s="6"/>
      <c r="H248" s="6"/>
      <c r="I248" s="6"/>
      <c r="J248" s="6"/>
      <c r="K248" s="6"/>
      <c r="L248" s="6"/>
      <c r="M248">
        <v>1</v>
      </c>
      <c r="N248">
        <f>VLOOKUP(Sheet2!$A248,售后!$A$1:$B$47,2,0)</f>
        <v>-222.6765</v>
      </c>
      <c r="O248" t="s">
        <v>1361</v>
      </c>
    </row>
    <row r="249" spans="1:15" ht="16.5" x14ac:dyDescent="0.15">
      <c r="A249" s="6" t="s">
        <v>196</v>
      </c>
      <c r="B249" s="5" t="s">
        <v>1109</v>
      </c>
      <c r="C249" s="5" t="s">
        <v>670</v>
      </c>
      <c r="D249" s="6" t="s">
        <v>1139</v>
      </c>
      <c r="E249" s="6" t="s">
        <v>677</v>
      </c>
      <c r="F249" s="6" t="s">
        <v>678</v>
      </c>
      <c r="G249" s="6"/>
      <c r="H249" s="6"/>
      <c r="I249" s="6"/>
      <c r="J249" s="6"/>
      <c r="K249" s="6"/>
      <c r="L249" s="6"/>
      <c r="M249">
        <v>1</v>
      </c>
      <c r="N249">
        <f>VLOOKUP(Sheet2!$A249,售后!$A$1:$B$47,2,0)</f>
        <v>-229.24343110422819</v>
      </c>
      <c r="O249" t="s">
        <v>1361</v>
      </c>
    </row>
    <row r="250" spans="1:15" ht="16.5" x14ac:dyDescent="0.15">
      <c r="A250" s="6" t="s">
        <v>197</v>
      </c>
      <c r="B250" s="5" t="s">
        <v>1109</v>
      </c>
      <c r="C250" s="5" t="s">
        <v>670</v>
      </c>
      <c r="D250" s="6" t="s">
        <v>1140</v>
      </c>
      <c r="E250" s="6" t="s">
        <v>677</v>
      </c>
      <c r="F250" s="6" t="s">
        <v>678</v>
      </c>
      <c r="G250" s="6"/>
      <c r="H250" s="6"/>
      <c r="I250" s="6"/>
      <c r="J250" s="6"/>
      <c r="K250" s="6"/>
      <c r="L250" s="6"/>
      <c r="M250">
        <v>1</v>
      </c>
      <c r="N250">
        <f>VLOOKUP(Sheet2!$A250,售后!$A$1:$B$47,2,0)</f>
        <v>-193.52081877295689</v>
      </c>
      <c r="O250" t="s">
        <v>1361</v>
      </c>
    </row>
    <row r="251" spans="1:15" ht="16.5" x14ac:dyDescent="0.15">
      <c r="A251" s="6" t="s">
        <v>198</v>
      </c>
      <c r="B251" s="5" t="s">
        <v>1109</v>
      </c>
      <c r="C251" s="5" t="s">
        <v>670</v>
      </c>
      <c r="D251" s="6" t="s">
        <v>1141</v>
      </c>
      <c r="E251" s="6" t="s">
        <v>677</v>
      </c>
      <c r="F251" s="6" t="s">
        <v>678</v>
      </c>
      <c r="G251" s="6"/>
      <c r="H251" s="6"/>
      <c r="I251" s="6"/>
      <c r="J251" s="6"/>
      <c r="K251" s="6"/>
      <c r="L251" s="6"/>
      <c r="M251">
        <v>1</v>
      </c>
      <c r="N251">
        <f>VLOOKUP(Sheet2!$A251,售后!$A$1:$B$47,2,0)</f>
        <v>11.534974596215561</v>
      </c>
      <c r="O251" t="s">
        <v>1346</v>
      </c>
    </row>
    <row r="252" spans="1:15" ht="16.5" x14ac:dyDescent="0.15">
      <c r="A252" s="6" t="s">
        <v>199</v>
      </c>
      <c r="B252" s="5" t="s">
        <v>1109</v>
      </c>
      <c r="C252" s="5" t="s">
        <v>670</v>
      </c>
      <c r="D252" s="6" t="s">
        <v>1142</v>
      </c>
      <c r="E252" s="6" t="s">
        <v>677</v>
      </c>
      <c r="F252" s="6" t="s">
        <v>678</v>
      </c>
      <c r="G252" s="6"/>
      <c r="H252" s="6"/>
      <c r="I252" s="6"/>
      <c r="J252" s="6"/>
      <c r="K252" s="6"/>
      <c r="L252" s="6"/>
      <c r="M252">
        <v>1</v>
      </c>
      <c r="N252">
        <f>VLOOKUP(Sheet2!$A252,售后!$A$1:$B$47,2,0)</f>
        <v>-4.5397779494322173E-2</v>
      </c>
      <c r="O252" t="s">
        <v>1346</v>
      </c>
    </row>
    <row r="253" spans="1:15" ht="16.5" x14ac:dyDescent="0.15">
      <c r="A253" s="6" t="s">
        <v>200</v>
      </c>
      <c r="B253" s="5" t="s">
        <v>1109</v>
      </c>
      <c r="C253" s="5" t="s">
        <v>670</v>
      </c>
      <c r="D253" s="6" t="s">
        <v>1143</v>
      </c>
      <c r="E253" s="6" t="s">
        <v>677</v>
      </c>
      <c r="F253" s="6" t="s">
        <v>678</v>
      </c>
      <c r="G253" s="6"/>
      <c r="H253" s="6"/>
      <c r="I253" s="6"/>
      <c r="J253" s="6"/>
      <c r="K253" s="6"/>
      <c r="L253" s="6"/>
      <c r="M253">
        <v>1</v>
      </c>
      <c r="N253">
        <f>VLOOKUP(Sheet2!$A253,售后!$A$1:$B$47,2,0)</f>
        <v>0</v>
      </c>
      <c r="O253" t="s">
        <v>1346</v>
      </c>
    </row>
    <row r="254" spans="1:15" ht="16.5" x14ac:dyDescent="0.15">
      <c r="A254" s="6" t="s">
        <v>201</v>
      </c>
      <c r="B254" s="5" t="s">
        <v>1109</v>
      </c>
      <c r="C254" s="5" t="s">
        <v>670</v>
      </c>
      <c r="D254" s="6" t="s">
        <v>1144</v>
      </c>
      <c r="E254" s="6" t="s">
        <v>677</v>
      </c>
      <c r="F254" s="6" t="s">
        <v>678</v>
      </c>
      <c r="G254" s="6"/>
      <c r="H254" s="6"/>
      <c r="I254" s="6"/>
      <c r="J254" s="6"/>
      <c r="K254" s="6"/>
      <c r="L254" s="6"/>
      <c r="M254">
        <v>1</v>
      </c>
      <c r="N254">
        <f>VLOOKUP(Sheet2!$A254,售后!$A$1:$B$47,2,0)</f>
        <v>0</v>
      </c>
      <c r="O254" t="s">
        <v>1346</v>
      </c>
    </row>
    <row r="255" spans="1:15" ht="16.5" x14ac:dyDescent="0.15">
      <c r="A255" s="6" t="s">
        <v>202</v>
      </c>
      <c r="B255" s="5" t="s">
        <v>1109</v>
      </c>
      <c r="C255" s="5" t="s">
        <v>670</v>
      </c>
      <c r="D255" s="6" t="s">
        <v>1145</v>
      </c>
      <c r="E255" s="6" t="s">
        <v>677</v>
      </c>
      <c r="F255" s="6" t="s">
        <v>678</v>
      </c>
      <c r="G255" s="6"/>
      <c r="H255" s="6"/>
      <c r="I255" s="6"/>
      <c r="J255" s="6"/>
      <c r="K255" s="6"/>
      <c r="L255" s="6"/>
      <c r="M255">
        <v>1</v>
      </c>
      <c r="N255">
        <f>VLOOKUP(Sheet2!$A255,售后!$A$1:$B$47,2,0)</f>
        <v>0.1171688320377107</v>
      </c>
      <c r="O255" t="s">
        <v>1346</v>
      </c>
    </row>
    <row r="256" spans="1:15" ht="16.5" x14ac:dyDescent="0.15">
      <c r="A256" s="6" t="s">
        <v>1146</v>
      </c>
      <c r="B256" s="5" t="s">
        <v>1109</v>
      </c>
      <c r="C256" s="5" t="s">
        <v>670</v>
      </c>
      <c r="D256" s="6" t="s">
        <v>1147</v>
      </c>
      <c r="E256" s="6" t="s">
        <v>672</v>
      </c>
      <c r="F256" s="6" t="s">
        <v>739</v>
      </c>
      <c r="G256" s="6"/>
      <c r="H256" s="6"/>
      <c r="I256" s="6"/>
      <c r="J256" s="6" t="s">
        <v>1148</v>
      </c>
      <c r="K256" s="6" t="s">
        <v>845</v>
      </c>
      <c r="L256" s="6"/>
      <c r="M256">
        <v>1</v>
      </c>
      <c r="N256">
        <f>VLOOKUP(Sheet2!$A256,售后!$A$1:$B$47,2,0)</f>
        <v>0.46736680159831517</v>
      </c>
      <c r="O256" t="s">
        <v>1358</v>
      </c>
    </row>
    <row r="257" spans="1:15" ht="16.5" x14ac:dyDescent="0.15">
      <c r="A257" s="6" t="s">
        <v>204</v>
      </c>
      <c r="B257" s="5" t="s">
        <v>1109</v>
      </c>
      <c r="C257" s="5" t="s">
        <v>670</v>
      </c>
      <c r="D257" s="6" t="s">
        <v>1149</v>
      </c>
      <c r="E257" s="6" t="s">
        <v>677</v>
      </c>
      <c r="F257" s="6" t="s">
        <v>739</v>
      </c>
      <c r="G257" s="6"/>
      <c r="H257" s="6"/>
      <c r="I257" s="6"/>
      <c r="J257" s="6"/>
      <c r="K257" s="6" t="s">
        <v>845</v>
      </c>
      <c r="L257" s="6"/>
      <c r="M257">
        <v>1</v>
      </c>
      <c r="N257">
        <f>VLOOKUP(Sheet2!$A257,售后!$A$1:$B$47,2,0)</f>
        <v>0</v>
      </c>
      <c r="O257" t="s">
        <v>1352</v>
      </c>
    </row>
    <row r="258" spans="1:15" ht="16.5" x14ac:dyDescent="0.15">
      <c r="A258" s="6" t="s">
        <v>205</v>
      </c>
      <c r="B258" s="5" t="s">
        <v>1109</v>
      </c>
      <c r="C258" s="5" t="s">
        <v>670</v>
      </c>
      <c r="D258" s="6" t="s">
        <v>1150</v>
      </c>
      <c r="E258" s="6" t="s">
        <v>677</v>
      </c>
      <c r="F258" s="6" t="s">
        <v>739</v>
      </c>
      <c r="G258" s="6"/>
      <c r="H258" s="6"/>
      <c r="I258" s="6"/>
      <c r="J258" s="6"/>
      <c r="K258" s="6" t="s">
        <v>845</v>
      </c>
      <c r="L258" s="6"/>
      <c r="M258">
        <v>1</v>
      </c>
      <c r="N258">
        <f>VLOOKUP(Sheet2!$A258,售后!$A$1:$B$47,2,0)</f>
        <v>0</v>
      </c>
      <c r="O258" t="s">
        <v>1352</v>
      </c>
    </row>
    <row r="259" spans="1:15" ht="16.5" x14ac:dyDescent="0.15">
      <c r="A259" s="6" t="s">
        <v>206</v>
      </c>
      <c r="B259" s="5" t="s">
        <v>1109</v>
      </c>
      <c r="C259" s="5" t="s">
        <v>670</v>
      </c>
      <c r="D259" s="6" t="s">
        <v>1151</v>
      </c>
      <c r="E259" s="6" t="s">
        <v>677</v>
      </c>
      <c r="F259" s="6" t="s">
        <v>739</v>
      </c>
      <c r="G259" s="6"/>
      <c r="H259" s="6"/>
      <c r="I259" s="6"/>
      <c r="J259" s="6"/>
      <c r="K259" s="6" t="s">
        <v>845</v>
      </c>
      <c r="L259" s="6"/>
      <c r="M259">
        <v>1</v>
      </c>
      <c r="N259">
        <f>VLOOKUP(Sheet2!$A259,售后!$A$1:$B$47,2,0)</f>
        <v>0</v>
      </c>
      <c r="O259" t="s">
        <v>1352</v>
      </c>
    </row>
    <row r="260" spans="1:15" ht="16.5" x14ac:dyDescent="0.15">
      <c r="A260" s="6" t="s">
        <v>207</v>
      </c>
      <c r="B260" s="5" t="s">
        <v>1109</v>
      </c>
      <c r="C260" s="5" t="s">
        <v>670</v>
      </c>
      <c r="D260" s="6" t="s">
        <v>1152</v>
      </c>
      <c r="E260" s="6" t="s">
        <v>677</v>
      </c>
      <c r="F260" s="6" t="s">
        <v>739</v>
      </c>
      <c r="G260" s="6"/>
      <c r="H260" s="6"/>
      <c r="I260" s="6"/>
      <c r="J260" s="6"/>
      <c r="K260" s="6" t="s">
        <v>845</v>
      </c>
      <c r="L260" s="6"/>
      <c r="M260">
        <v>1</v>
      </c>
      <c r="N260">
        <f>VLOOKUP(Sheet2!$A260,售后!$A$1:$B$47,2,0)</f>
        <v>0</v>
      </c>
      <c r="O260" t="s">
        <v>1352</v>
      </c>
    </row>
    <row r="261" spans="1:15" ht="16.5" x14ac:dyDescent="0.15">
      <c r="A261" s="6" t="s">
        <v>1153</v>
      </c>
      <c r="B261" s="5" t="s">
        <v>1109</v>
      </c>
      <c r="C261" s="5" t="s">
        <v>670</v>
      </c>
      <c r="D261" s="6" t="s">
        <v>1154</v>
      </c>
      <c r="E261" s="6" t="s">
        <v>672</v>
      </c>
      <c r="F261" s="6" t="s">
        <v>739</v>
      </c>
      <c r="G261" s="6"/>
      <c r="H261" s="6"/>
      <c r="I261" s="6"/>
      <c r="J261" s="6" t="s">
        <v>1155</v>
      </c>
      <c r="K261" s="6" t="s">
        <v>845</v>
      </c>
      <c r="L261" s="6"/>
      <c r="M261">
        <v>1</v>
      </c>
      <c r="N261">
        <f>VLOOKUP(Sheet2!$A261,售后!$A$1:$B$47,2,0)</f>
        <v>0</v>
      </c>
      <c r="O261" t="s">
        <v>1352</v>
      </c>
    </row>
    <row r="262" spans="1:15" ht="16.5" x14ac:dyDescent="0.15">
      <c r="A262" s="6" t="s">
        <v>209</v>
      </c>
      <c r="B262" s="5" t="s">
        <v>1109</v>
      </c>
      <c r="C262" s="5" t="s">
        <v>670</v>
      </c>
      <c r="D262" s="6" t="s">
        <v>1156</v>
      </c>
      <c r="E262" s="6" t="s">
        <v>677</v>
      </c>
      <c r="F262" s="6" t="s">
        <v>739</v>
      </c>
      <c r="G262" s="6"/>
      <c r="H262" s="6"/>
      <c r="I262" s="6"/>
      <c r="J262" s="6"/>
      <c r="K262" s="6" t="s">
        <v>845</v>
      </c>
      <c r="L262" s="6"/>
      <c r="M262">
        <v>1</v>
      </c>
      <c r="N262">
        <f>VLOOKUP(Sheet2!$A262,售后!$A$1:$B$47,2,0)</f>
        <v>-44.473333333333329</v>
      </c>
      <c r="O262" t="s">
        <v>1352</v>
      </c>
    </row>
    <row r="263" spans="1:15" ht="16.5" x14ac:dyDescent="0.15">
      <c r="A263" s="6" t="s">
        <v>210</v>
      </c>
      <c r="B263" s="5" t="s">
        <v>1109</v>
      </c>
      <c r="C263" s="5" t="s">
        <v>670</v>
      </c>
      <c r="D263" s="6" t="s">
        <v>1157</v>
      </c>
      <c r="E263" s="6" t="s">
        <v>677</v>
      </c>
      <c r="F263" s="6" t="s">
        <v>739</v>
      </c>
      <c r="G263" s="6"/>
      <c r="H263" s="6"/>
      <c r="I263" s="6"/>
      <c r="J263" s="6"/>
      <c r="K263" s="6" t="s">
        <v>845</v>
      </c>
      <c r="L263" s="6"/>
      <c r="M263">
        <v>1</v>
      </c>
      <c r="N263">
        <f>VLOOKUP(Sheet2!$A263,售后!$A$1:$B$47,2,0)</f>
        <v>-69.502633550058675</v>
      </c>
      <c r="O263" t="s">
        <v>1352</v>
      </c>
    </row>
    <row r="264" spans="1:15" ht="16.5" x14ac:dyDescent="0.15">
      <c r="A264" s="6" t="s">
        <v>211</v>
      </c>
      <c r="B264" s="5" t="s">
        <v>1109</v>
      </c>
      <c r="C264" s="5" t="s">
        <v>670</v>
      </c>
      <c r="D264" s="6" t="s">
        <v>1158</v>
      </c>
      <c r="E264" s="6" t="s">
        <v>677</v>
      </c>
      <c r="F264" s="6" t="s">
        <v>739</v>
      </c>
      <c r="G264" s="6"/>
      <c r="H264" s="6"/>
      <c r="I264" s="6"/>
      <c r="J264" s="6"/>
      <c r="K264" s="6" t="s">
        <v>845</v>
      </c>
      <c r="L264" s="6"/>
      <c r="M264">
        <v>1</v>
      </c>
      <c r="N264">
        <f>VLOOKUP(Sheet2!$A264,售后!$A$1:$B$47,2,0)</f>
        <v>-99.148333333333341</v>
      </c>
      <c r="O264" t="s">
        <v>1352</v>
      </c>
    </row>
    <row r="265" spans="1:15" ht="16.5" x14ac:dyDescent="0.15">
      <c r="A265" s="6" t="s">
        <v>212</v>
      </c>
      <c r="B265" s="5" t="s">
        <v>1109</v>
      </c>
      <c r="C265" s="5" t="s">
        <v>670</v>
      </c>
      <c r="D265" s="6" t="s">
        <v>1159</v>
      </c>
      <c r="E265" s="6" t="s">
        <v>677</v>
      </c>
      <c r="F265" s="6" t="s">
        <v>739</v>
      </c>
      <c r="G265" s="6"/>
      <c r="H265" s="6"/>
      <c r="I265" s="6"/>
      <c r="J265" s="6"/>
      <c r="K265" s="6" t="s">
        <v>845</v>
      </c>
      <c r="L265" s="6"/>
      <c r="M265">
        <v>1</v>
      </c>
      <c r="N265">
        <f>VLOOKUP(Sheet2!$A265,售后!$A$1:$B$47,2,0)</f>
        <v>-204.5589430251772</v>
      </c>
      <c r="O265" t="s">
        <v>1360</v>
      </c>
    </row>
    <row r="266" spans="1:15" ht="16.5" x14ac:dyDescent="0.15">
      <c r="A266" s="6" t="s">
        <v>213</v>
      </c>
      <c r="B266" s="5" t="s">
        <v>1109</v>
      </c>
      <c r="C266" s="5" t="s">
        <v>670</v>
      </c>
      <c r="D266" s="6" t="s">
        <v>1160</v>
      </c>
      <c r="E266" s="6" t="s">
        <v>677</v>
      </c>
      <c r="F266" s="6" t="s">
        <v>678</v>
      </c>
      <c r="G266" s="6" t="s">
        <v>674</v>
      </c>
      <c r="H266" s="6"/>
      <c r="I266" s="6"/>
      <c r="J266" s="6"/>
      <c r="K266" s="6" t="s">
        <v>1161</v>
      </c>
      <c r="L266" s="6"/>
      <c r="M266">
        <v>1</v>
      </c>
      <c r="N266">
        <f>VLOOKUP(Sheet2!$A266,售后!$A$1:$B$47,2,0)</f>
        <v>-120</v>
      </c>
      <c r="O266" t="s">
        <v>1347</v>
      </c>
    </row>
    <row r="267" spans="1:15" ht="16.5" x14ac:dyDescent="0.15">
      <c r="A267" s="6" t="s">
        <v>139</v>
      </c>
      <c r="B267" s="5" t="s">
        <v>1162</v>
      </c>
      <c r="C267" s="5" t="s">
        <v>670</v>
      </c>
      <c r="D267" s="6" t="s">
        <v>1163</v>
      </c>
      <c r="E267" s="6" t="s">
        <v>672</v>
      </c>
      <c r="F267" s="6" t="s">
        <v>673</v>
      </c>
      <c r="G267" s="6" t="s">
        <v>674</v>
      </c>
      <c r="H267" s="6"/>
      <c r="I267" s="6"/>
      <c r="J267" s="6" t="s">
        <v>1164</v>
      </c>
      <c r="K267" s="6"/>
      <c r="L267" s="6"/>
      <c r="M267">
        <v>1</v>
      </c>
      <c r="N267" t="s">
        <v>1383</v>
      </c>
      <c r="O267" t="s">
        <v>1384</v>
      </c>
    </row>
    <row r="268" spans="1:15" ht="16.5" x14ac:dyDescent="0.15">
      <c r="A268" s="6" t="s">
        <v>140</v>
      </c>
      <c r="B268" s="5" t="s">
        <v>1162</v>
      </c>
      <c r="C268" s="5" t="s">
        <v>670</v>
      </c>
      <c r="D268" s="6" t="s">
        <v>1165</v>
      </c>
      <c r="E268" s="6" t="s">
        <v>677</v>
      </c>
      <c r="F268" s="6" t="s">
        <v>739</v>
      </c>
      <c r="G268" s="6"/>
      <c r="H268" s="6"/>
      <c r="I268" s="6">
        <v>0</v>
      </c>
      <c r="J268" s="6" t="s">
        <v>1166</v>
      </c>
      <c r="K268" s="6"/>
      <c r="L268" s="6"/>
      <c r="M268">
        <v>1</v>
      </c>
      <c r="N268">
        <f>VLOOKUP(Sheet2!$A268,支用!$A$1:$B$21,2,0)</f>
        <v>-1</v>
      </c>
      <c r="O268" t="s">
        <v>1347</v>
      </c>
    </row>
    <row r="269" spans="1:15" ht="16.5" x14ac:dyDescent="0.15">
      <c r="A269" s="6" t="s">
        <v>141</v>
      </c>
      <c r="B269" s="5" t="s">
        <v>1162</v>
      </c>
      <c r="C269" s="5" t="s">
        <v>670</v>
      </c>
      <c r="D269" s="6" t="s">
        <v>1167</v>
      </c>
      <c r="E269" s="6" t="s">
        <v>677</v>
      </c>
      <c r="F269" s="6" t="s">
        <v>739</v>
      </c>
      <c r="G269" s="6" t="s">
        <v>674</v>
      </c>
      <c r="H269" s="6"/>
      <c r="I269" s="6">
        <v>0</v>
      </c>
      <c r="J269" s="6" t="s">
        <v>1166</v>
      </c>
      <c r="K269" s="6"/>
      <c r="L269" s="6"/>
      <c r="M269">
        <v>1</v>
      </c>
      <c r="N269">
        <f>VLOOKUP(Sheet2!$A269,支用!$A$1:$B$21,2,0)</f>
        <v>-18540</v>
      </c>
      <c r="O269" t="s">
        <v>1384</v>
      </c>
    </row>
    <row r="270" spans="1:15" ht="16.5" x14ac:dyDescent="0.15">
      <c r="A270" s="6" t="s">
        <v>142</v>
      </c>
      <c r="B270" s="5" t="s">
        <v>1162</v>
      </c>
      <c r="C270" s="5" t="s">
        <v>670</v>
      </c>
      <c r="D270" s="6" t="s">
        <v>1168</v>
      </c>
      <c r="E270" s="6" t="s">
        <v>677</v>
      </c>
      <c r="F270" s="6" t="s">
        <v>739</v>
      </c>
      <c r="G270" s="6" t="s">
        <v>674</v>
      </c>
      <c r="H270" s="6"/>
      <c r="I270" s="6">
        <v>0</v>
      </c>
      <c r="J270" s="6" t="s">
        <v>1166</v>
      </c>
      <c r="K270" s="6"/>
      <c r="L270" s="6"/>
      <c r="M270">
        <v>1</v>
      </c>
      <c r="N270">
        <f>VLOOKUP(Sheet2!$A270,支用!$A$1:$B$21,2,0)</f>
        <v>-30472.23</v>
      </c>
      <c r="O270" t="s">
        <v>1384</v>
      </c>
    </row>
    <row r="271" spans="1:15" ht="16.5" x14ac:dyDescent="0.15">
      <c r="A271" s="6" t="s">
        <v>143</v>
      </c>
      <c r="B271" s="5" t="s">
        <v>1162</v>
      </c>
      <c r="C271" s="5" t="s">
        <v>670</v>
      </c>
      <c r="D271" s="6" t="s">
        <v>1169</v>
      </c>
      <c r="E271" s="6" t="s">
        <v>672</v>
      </c>
      <c r="F271" s="6" t="s">
        <v>739</v>
      </c>
      <c r="G271" s="6"/>
      <c r="H271" s="6"/>
      <c r="I271" s="6">
        <v>0</v>
      </c>
      <c r="J271" s="6" t="s">
        <v>1170</v>
      </c>
      <c r="K271" s="6"/>
      <c r="L271" s="6"/>
      <c r="M271">
        <v>1</v>
      </c>
      <c r="N271">
        <f>VLOOKUP(Sheet2!$A271,支用!$A$1:$B$21,2,0)</f>
        <v>-64174.800000000032</v>
      </c>
      <c r="O271" t="s">
        <v>1384</v>
      </c>
    </row>
    <row r="272" spans="1:15" ht="16.5" x14ac:dyDescent="0.15">
      <c r="A272" s="6" t="s">
        <v>144</v>
      </c>
      <c r="B272" s="5" t="s">
        <v>1162</v>
      </c>
      <c r="C272" s="5" t="s">
        <v>670</v>
      </c>
      <c r="D272" s="6" t="s">
        <v>1171</v>
      </c>
      <c r="E272" s="6" t="s">
        <v>677</v>
      </c>
      <c r="F272" s="6" t="s">
        <v>1055</v>
      </c>
      <c r="G272" s="6"/>
      <c r="H272" s="6"/>
      <c r="I272" s="6">
        <v>0</v>
      </c>
      <c r="J272" s="6" t="s">
        <v>1172</v>
      </c>
      <c r="K272" s="6"/>
      <c r="L272" s="6"/>
      <c r="M272">
        <v>1</v>
      </c>
      <c r="N272">
        <f>VLOOKUP(Sheet2!$A272,支用!$A$1:$B$21,2,0)</f>
        <v>36103</v>
      </c>
      <c r="O272" t="s">
        <v>1384</v>
      </c>
    </row>
    <row r="273" spans="1:15" ht="16.5" x14ac:dyDescent="0.15">
      <c r="A273" s="6" t="s">
        <v>145</v>
      </c>
      <c r="B273" s="5" t="s">
        <v>1162</v>
      </c>
      <c r="C273" s="5" t="s">
        <v>670</v>
      </c>
      <c r="D273" s="6" t="s">
        <v>1173</v>
      </c>
      <c r="E273" s="6" t="s">
        <v>677</v>
      </c>
      <c r="F273" s="6" t="s">
        <v>1055</v>
      </c>
      <c r="G273" s="6" t="s">
        <v>674</v>
      </c>
      <c r="H273" s="6"/>
      <c r="I273" s="6">
        <v>0</v>
      </c>
      <c r="J273" s="6" t="s">
        <v>1172</v>
      </c>
      <c r="K273" s="6"/>
      <c r="L273" s="6"/>
      <c r="M273">
        <v>1</v>
      </c>
      <c r="N273">
        <f>VLOOKUP(Sheet2!$A273,支用!$A$1:$B$21,2,0)</f>
        <v>-16</v>
      </c>
      <c r="O273" t="s">
        <v>1347</v>
      </c>
    </row>
    <row r="274" spans="1:15" ht="16.5" x14ac:dyDescent="0.15">
      <c r="A274" s="6" t="s">
        <v>146</v>
      </c>
      <c r="B274" s="5" t="s">
        <v>1162</v>
      </c>
      <c r="C274" s="5" t="s">
        <v>670</v>
      </c>
      <c r="D274" s="6" t="s">
        <v>1174</v>
      </c>
      <c r="E274" s="6" t="s">
        <v>677</v>
      </c>
      <c r="F274" s="6" t="s">
        <v>1055</v>
      </c>
      <c r="G274" s="6" t="s">
        <v>674</v>
      </c>
      <c r="H274" s="6"/>
      <c r="I274" s="6">
        <v>0</v>
      </c>
      <c r="J274" s="6" t="s">
        <v>1172</v>
      </c>
      <c r="K274" s="6"/>
      <c r="L274" s="6"/>
      <c r="M274">
        <v>1</v>
      </c>
      <c r="N274">
        <f>VLOOKUP(Sheet2!$A274,支用!$A$1:$B$21,2,0)</f>
        <v>-25</v>
      </c>
      <c r="O274" t="s">
        <v>1347</v>
      </c>
    </row>
    <row r="275" spans="1:15" ht="16.5" x14ac:dyDescent="0.15">
      <c r="A275" s="6" t="s">
        <v>147</v>
      </c>
      <c r="B275" s="5" t="s">
        <v>1162</v>
      </c>
      <c r="C275" s="5" t="s">
        <v>670</v>
      </c>
      <c r="D275" s="6" t="s">
        <v>1175</v>
      </c>
      <c r="E275" s="6" t="s">
        <v>677</v>
      </c>
      <c r="F275" s="6" t="s">
        <v>1055</v>
      </c>
      <c r="G275" s="6"/>
      <c r="H275" s="6"/>
      <c r="I275" s="6"/>
      <c r="J275" s="6" t="s">
        <v>1176</v>
      </c>
      <c r="K275" s="6"/>
      <c r="L275" s="6"/>
      <c r="M275">
        <v>1</v>
      </c>
      <c r="N275">
        <f>VLOOKUP(Sheet2!$A275,支用!$A$1:$B$21,2,0)</f>
        <v>-45</v>
      </c>
      <c r="O275" t="s">
        <v>1347</v>
      </c>
    </row>
    <row r="276" spans="1:15" ht="16.5" x14ac:dyDescent="0.15">
      <c r="A276" s="6" t="s">
        <v>148</v>
      </c>
      <c r="B276" s="5" t="s">
        <v>1162</v>
      </c>
      <c r="C276" s="5" t="s">
        <v>670</v>
      </c>
      <c r="D276" s="6" t="s">
        <v>1177</v>
      </c>
      <c r="E276" s="6" t="s">
        <v>677</v>
      </c>
      <c r="F276" s="6" t="s">
        <v>739</v>
      </c>
      <c r="G276" s="6"/>
      <c r="H276" s="6"/>
      <c r="I276" s="6">
        <v>0</v>
      </c>
      <c r="J276" s="6" t="s">
        <v>1178</v>
      </c>
      <c r="K276" s="6"/>
      <c r="L276" s="6"/>
      <c r="M276">
        <v>1</v>
      </c>
      <c r="N276">
        <f>VLOOKUP(Sheet2!$A276,支用!$A$1:$B$21,2,0)</f>
        <v>-8234.8700000000008</v>
      </c>
      <c r="O276" t="s">
        <v>1384</v>
      </c>
    </row>
    <row r="277" spans="1:15" ht="16.5" x14ac:dyDescent="0.15">
      <c r="A277" s="6" t="s">
        <v>149</v>
      </c>
      <c r="B277" s="5" t="s">
        <v>1162</v>
      </c>
      <c r="C277" s="5" t="s">
        <v>670</v>
      </c>
      <c r="D277" s="6" t="s">
        <v>1179</v>
      </c>
      <c r="E277" s="6" t="s">
        <v>677</v>
      </c>
      <c r="F277" s="6" t="s">
        <v>739</v>
      </c>
      <c r="G277" s="6"/>
      <c r="H277" s="6"/>
      <c r="I277" s="6">
        <v>0</v>
      </c>
      <c r="J277" s="6" t="s">
        <v>1178</v>
      </c>
      <c r="K277" s="6"/>
      <c r="L277" s="6"/>
      <c r="M277">
        <v>1</v>
      </c>
      <c r="N277">
        <f>VLOOKUP(Sheet2!$A277,支用!$A$1:$B$21,2,0)</f>
        <v>-8822.5470000000005</v>
      </c>
      <c r="O277" t="s">
        <v>1384</v>
      </c>
    </row>
    <row r="278" spans="1:15" ht="16.5" x14ac:dyDescent="0.15">
      <c r="A278" s="6" t="s">
        <v>150</v>
      </c>
      <c r="B278" s="5" t="s">
        <v>1162</v>
      </c>
      <c r="C278" s="5" t="s">
        <v>670</v>
      </c>
      <c r="D278" s="12" t="s">
        <v>1180</v>
      </c>
      <c r="E278" s="6" t="s">
        <v>677</v>
      </c>
      <c r="F278" s="6" t="s">
        <v>739</v>
      </c>
      <c r="G278" s="6"/>
      <c r="H278" s="6"/>
      <c r="I278" s="6">
        <v>0</v>
      </c>
      <c r="J278" s="6" t="s">
        <v>1178</v>
      </c>
      <c r="K278" s="6"/>
      <c r="L278" s="6"/>
      <c r="M278">
        <v>0</v>
      </c>
      <c r="N278" t="e">
        <f>VLOOKUP(Sheet2!$A278,支用!$A$1:$B$21,2,0)</f>
        <v>#N/A</v>
      </c>
    </row>
    <row r="279" spans="1:15" ht="16.5" x14ac:dyDescent="0.15">
      <c r="A279" s="6" t="s">
        <v>151</v>
      </c>
      <c r="B279" s="5" t="s">
        <v>1162</v>
      </c>
      <c r="C279" s="5" t="s">
        <v>670</v>
      </c>
      <c r="D279" s="12" t="s">
        <v>1181</v>
      </c>
      <c r="E279" s="6" t="s">
        <v>672</v>
      </c>
      <c r="F279" s="6" t="s">
        <v>739</v>
      </c>
      <c r="G279" s="6"/>
      <c r="H279" s="6"/>
      <c r="I279" s="6"/>
      <c r="J279" s="6" t="s">
        <v>1182</v>
      </c>
      <c r="K279" s="6"/>
      <c r="L279" s="6"/>
      <c r="M279">
        <v>0</v>
      </c>
      <c r="N279" t="e">
        <f>VLOOKUP(Sheet2!$A279,支用!$A$1:$B$21,2,0)</f>
        <v>#N/A</v>
      </c>
    </row>
    <row r="280" spans="1:15" ht="16.5" x14ac:dyDescent="0.15">
      <c r="A280" s="6" t="s">
        <v>152</v>
      </c>
      <c r="B280" s="5" t="s">
        <v>1162</v>
      </c>
      <c r="C280" s="5" t="s">
        <v>670</v>
      </c>
      <c r="D280" s="12" t="s">
        <v>1183</v>
      </c>
      <c r="E280" s="6" t="s">
        <v>677</v>
      </c>
      <c r="F280" s="6" t="s">
        <v>739</v>
      </c>
      <c r="G280" s="6"/>
      <c r="H280" s="6"/>
      <c r="I280" s="6"/>
      <c r="J280" s="6" t="s">
        <v>1182</v>
      </c>
      <c r="K280" s="6"/>
      <c r="L280" s="6"/>
      <c r="M280">
        <v>0</v>
      </c>
      <c r="N280" t="e">
        <f>VLOOKUP(Sheet2!$A280,支用!$A$1:$B$21,2,0)</f>
        <v>#N/A</v>
      </c>
    </row>
    <row r="281" spans="1:15" ht="16.5" x14ac:dyDescent="0.15">
      <c r="A281" s="6" t="s">
        <v>153</v>
      </c>
      <c r="B281" s="5" t="s">
        <v>1162</v>
      </c>
      <c r="C281" s="5" t="s">
        <v>670</v>
      </c>
      <c r="D281" s="6" t="s">
        <v>1184</v>
      </c>
      <c r="E281" s="6" t="s">
        <v>677</v>
      </c>
      <c r="F281" s="6" t="s">
        <v>739</v>
      </c>
      <c r="G281" s="6"/>
      <c r="H281" s="6"/>
      <c r="I281" s="6"/>
      <c r="J281" s="6" t="s">
        <v>1182</v>
      </c>
      <c r="K281" s="6"/>
      <c r="L281" s="6"/>
      <c r="M281">
        <v>1</v>
      </c>
      <c r="N281">
        <f>VLOOKUP(Sheet2!$A281,支用!$A$1:$B$21,2,0)</f>
        <v>-927.95109523809526</v>
      </c>
      <c r="O281" t="s">
        <v>1384</v>
      </c>
    </row>
    <row r="282" spans="1:15" ht="16.5" x14ac:dyDescent="0.15">
      <c r="A282" s="6" t="s">
        <v>154</v>
      </c>
      <c r="B282" s="5" t="s">
        <v>1162</v>
      </c>
      <c r="C282" s="5" t="s">
        <v>670</v>
      </c>
      <c r="D282" s="6" t="s">
        <v>1185</v>
      </c>
      <c r="E282" s="6" t="s">
        <v>677</v>
      </c>
      <c r="F282" s="6" t="s">
        <v>739</v>
      </c>
      <c r="G282" s="6"/>
      <c r="H282" s="6"/>
      <c r="I282" s="6"/>
      <c r="J282" s="6" t="s">
        <v>1186</v>
      </c>
      <c r="K282" s="6"/>
      <c r="L282" s="6"/>
      <c r="M282">
        <v>1</v>
      </c>
      <c r="N282">
        <f>VLOOKUP(Sheet2!$A282,支用!$A$1:$B$21,2,0)</f>
        <v>-2.1429999999999998</v>
      </c>
      <c r="O282" t="s">
        <v>1347</v>
      </c>
    </row>
    <row r="283" spans="1:15" ht="16.5" x14ac:dyDescent="0.15">
      <c r="A283" s="6" t="s">
        <v>155</v>
      </c>
      <c r="B283" s="5" t="s">
        <v>1162</v>
      </c>
      <c r="C283" s="5" t="s">
        <v>670</v>
      </c>
      <c r="D283" s="6" t="s">
        <v>1187</v>
      </c>
      <c r="E283" s="6" t="s">
        <v>677</v>
      </c>
      <c r="F283" s="6" t="s">
        <v>739</v>
      </c>
      <c r="G283" s="6" t="s">
        <v>674</v>
      </c>
      <c r="H283" s="6"/>
      <c r="I283" s="6"/>
      <c r="J283" s="6" t="s">
        <v>1188</v>
      </c>
      <c r="K283" s="6"/>
      <c r="L283" s="6"/>
      <c r="M283">
        <v>1</v>
      </c>
      <c r="N283">
        <f>VLOOKUP(Sheet2!$A283,支用!$A$1:$B$21,2,0)</f>
        <v>1229.2819999999999</v>
      </c>
      <c r="O283" t="s">
        <v>1358</v>
      </c>
    </row>
    <row r="284" spans="1:15" ht="16.5" x14ac:dyDescent="0.15">
      <c r="A284" s="6" t="s">
        <v>156</v>
      </c>
      <c r="B284" s="5" t="s">
        <v>1162</v>
      </c>
      <c r="C284" s="5" t="s">
        <v>670</v>
      </c>
      <c r="D284" s="6" t="s">
        <v>1189</v>
      </c>
      <c r="E284" s="6" t="s">
        <v>677</v>
      </c>
      <c r="F284" s="6" t="s">
        <v>739</v>
      </c>
      <c r="G284" s="6" t="s">
        <v>674</v>
      </c>
      <c r="H284" s="6"/>
      <c r="I284" s="6"/>
      <c r="J284" s="6" t="s">
        <v>1190</v>
      </c>
      <c r="K284" s="6"/>
      <c r="L284" s="6"/>
      <c r="M284">
        <v>1</v>
      </c>
      <c r="N284">
        <f>VLOOKUP(Sheet2!$A284,支用!$A$1:$B$21,2,0)</f>
        <v>37.188088144525963</v>
      </c>
      <c r="O284" t="s">
        <v>1384</v>
      </c>
    </row>
    <row r="285" spans="1:15" ht="16.5" x14ac:dyDescent="0.15">
      <c r="A285" s="6" t="s">
        <v>157</v>
      </c>
      <c r="B285" s="5" t="s">
        <v>1162</v>
      </c>
      <c r="C285" s="5" t="s">
        <v>670</v>
      </c>
      <c r="D285" s="6" t="s">
        <v>1191</v>
      </c>
      <c r="E285" s="6" t="s">
        <v>672</v>
      </c>
      <c r="F285" s="6" t="s">
        <v>739</v>
      </c>
      <c r="G285" s="6" t="s">
        <v>674</v>
      </c>
      <c r="H285" s="6"/>
      <c r="I285" s="6"/>
      <c r="J285" s="6" t="s">
        <v>1192</v>
      </c>
      <c r="K285" s="6"/>
      <c r="L285" s="6"/>
      <c r="M285">
        <v>1</v>
      </c>
      <c r="N285">
        <f>VLOOKUP(Sheet2!$A285,支用!$A$1:$B$21,2,0)</f>
        <v>0</v>
      </c>
      <c r="O285" t="s">
        <v>1347</v>
      </c>
    </row>
    <row r="286" spans="1:15" ht="16.5" x14ac:dyDescent="0.15">
      <c r="A286" s="6" t="s">
        <v>158</v>
      </c>
      <c r="B286" s="5" t="s">
        <v>1162</v>
      </c>
      <c r="C286" s="5" t="s">
        <v>670</v>
      </c>
      <c r="D286" s="12" t="s">
        <v>1193</v>
      </c>
      <c r="E286" s="6" t="s">
        <v>672</v>
      </c>
      <c r="F286" s="6" t="s">
        <v>739</v>
      </c>
      <c r="G286" s="6" t="s">
        <v>674</v>
      </c>
      <c r="H286" s="6"/>
      <c r="I286" s="6"/>
      <c r="J286" s="6" t="s">
        <v>1194</v>
      </c>
      <c r="K286" s="6"/>
      <c r="L286" s="6"/>
      <c r="M286">
        <v>0</v>
      </c>
      <c r="N286" t="e">
        <f>VLOOKUP(Sheet2!$A286,支用!$A$1:$B$21,2,0)</f>
        <v>#N/A</v>
      </c>
    </row>
    <row r="287" spans="1:15" ht="16.5" x14ac:dyDescent="0.15">
      <c r="A287" s="6" t="s">
        <v>159</v>
      </c>
      <c r="B287" s="5" t="s">
        <v>1162</v>
      </c>
      <c r="C287" s="5" t="s">
        <v>670</v>
      </c>
      <c r="D287" s="12" t="s">
        <v>1195</v>
      </c>
      <c r="E287" s="6" t="s">
        <v>843</v>
      </c>
      <c r="F287" s="6" t="s">
        <v>739</v>
      </c>
      <c r="G287" s="6" t="s">
        <v>674</v>
      </c>
      <c r="H287" s="6"/>
      <c r="I287" s="6"/>
      <c r="J287" s="6" t="s">
        <v>1196</v>
      </c>
      <c r="K287" s="6"/>
      <c r="L287" s="6"/>
      <c r="M287">
        <v>0</v>
      </c>
      <c r="N287" t="e">
        <f>VLOOKUP(Sheet2!$A287,支用!$A$1:$B$21,2,0)</f>
        <v>#N/A</v>
      </c>
    </row>
    <row r="288" spans="1:15" ht="16.5" x14ac:dyDescent="0.15">
      <c r="A288" s="6" t="s">
        <v>160</v>
      </c>
      <c r="B288" s="5" t="s">
        <v>1162</v>
      </c>
      <c r="C288" s="5" t="s">
        <v>670</v>
      </c>
      <c r="D288" s="6" t="s">
        <v>1197</v>
      </c>
      <c r="E288" s="6" t="s">
        <v>843</v>
      </c>
      <c r="F288" s="6" t="s">
        <v>739</v>
      </c>
      <c r="G288" s="6" t="s">
        <v>674</v>
      </c>
      <c r="H288" s="6"/>
      <c r="I288" s="6"/>
      <c r="J288" s="6" t="s">
        <v>1198</v>
      </c>
      <c r="K288" s="6"/>
      <c r="L288" s="6"/>
      <c r="M288">
        <v>1</v>
      </c>
      <c r="N288">
        <f>VLOOKUP(Sheet2!$A288,支用!$A$1:$B$21,2,0)</f>
        <v>0</v>
      </c>
      <c r="O288" t="s">
        <v>1385</v>
      </c>
    </row>
    <row r="289" spans="1:15" ht="16.5" x14ac:dyDescent="0.15">
      <c r="A289" s="6" t="s">
        <v>161</v>
      </c>
      <c r="B289" s="5" t="s">
        <v>1162</v>
      </c>
      <c r="C289" s="5" t="s">
        <v>670</v>
      </c>
      <c r="D289" s="6" t="s">
        <v>1199</v>
      </c>
      <c r="E289" s="6" t="s">
        <v>843</v>
      </c>
      <c r="F289" s="6" t="s">
        <v>739</v>
      </c>
      <c r="G289" s="6" t="s">
        <v>674</v>
      </c>
      <c r="H289" s="6"/>
      <c r="I289" s="6"/>
      <c r="J289" s="6" t="s">
        <v>1200</v>
      </c>
      <c r="K289" s="6"/>
      <c r="L289" s="6"/>
      <c r="M289">
        <v>1</v>
      </c>
      <c r="N289">
        <f>VLOOKUP(Sheet2!$A289,支用!$A$1:$B$21,2,0)</f>
        <v>0.38047832699619771</v>
      </c>
      <c r="O289" t="s">
        <v>1358</v>
      </c>
    </row>
    <row r="290" spans="1:15" ht="16.5" x14ac:dyDescent="0.15">
      <c r="A290" s="6" t="s">
        <v>162</v>
      </c>
      <c r="B290" s="5" t="s">
        <v>1162</v>
      </c>
      <c r="C290" s="5" t="s">
        <v>670</v>
      </c>
      <c r="D290" s="6" t="s">
        <v>1201</v>
      </c>
      <c r="E290" s="6" t="s">
        <v>672</v>
      </c>
      <c r="F290" s="6" t="s">
        <v>1055</v>
      </c>
      <c r="G290" s="6" t="s">
        <v>674</v>
      </c>
      <c r="H290" s="6"/>
      <c r="I290" s="6"/>
      <c r="J290" s="6" t="s">
        <v>1202</v>
      </c>
      <c r="K290" s="6"/>
      <c r="L290" s="6"/>
      <c r="M290">
        <v>1</v>
      </c>
      <c r="N290">
        <f>VLOOKUP(Sheet2!$A290,支用!$A$1:$B$21,2,0)</f>
        <v>-242</v>
      </c>
      <c r="O290" t="s">
        <v>1386</v>
      </c>
    </row>
    <row r="291" spans="1:15" ht="16.5" x14ac:dyDescent="0.15">
      <c r="A291" s="6" t="s">
        <v>163</v>
      </c>
      <c r="B291" s="5" t="s">
        <v>1162</v>
      </c>
      <c r="C291" s="5" t="s">
        <v>670</v>
      </c>
      <c r="D291" s="12" t="s">
        <v>1203</v>
      </c>
      <c r="E291" s="6" t="s">
        <v>672</v>
      </c>
      <c r="F291" s="6" t="s">
        <v>1055</v>
      </c>
      <c r="G291" s="6" t="s">
        <v>674</v>
      </c>
      <c r="H291" s="6"/>
      <c r="I291" s="6"/>
      <c r="J291" s="6" t="s">
        <v>1204</v>
      </c>
      <c r="K291" s="6"/>
      <c r="L291" s="6"/>
      <c r="M291">
        <v>0</v>
      </c>
      <c r="N291" t="e">
        <f>VLOOKUP(Sheet2!$A291,支用!$A$1:$B$21,2,0)</f>
        <v>#N/A</v>
      </c>
    </row>
    <row r="292" spans="1:15" ht="16.5" x14ac:dyDescent="0.15">
      <c r="A292" s="6" t="s">
        <v>164</v>
      </c>
      <c r="B292" s="5" t="s">
        <v>1162</v>
      </c>
      <c r="C292" s="5" t="s">
        <v>670</v>
      </c>
      <c r="D292" s="12" t="s">
        <v>1205</v>
      </c>
      <c r="E292" s="6" t="s">
        <v>672</v>
      </c>
      <c r="F292" s="6" t="s">
        <v>739</v>
      </c>
      <c r="G292" s="6" t="s">
        <v>674</v>
      </c>
      <c r="H292" s="6"/>
      <c r="I292" s="6"/>
      <c r="J292" s="6" t="s">
        <v>1206</v>
      </c>
      <c r="K292" s="6" t="s">
        <v>1207</v>
      </c>
      <c r="L292" s="6"/>
      <c r="M292">
        <v>0</v>
      </c>
      <c r="N292" t="e">
        <f>VLOOKUP(Sheet2!$A292,支用!$A$1:$B$21,2,0)</f>
        <v>#N/A</v>
      </c>
    </row>
    <row r="293" spans="1:15" ht="16.5" x14ac:dyDescent="0.15">
      <c r="A293" s="6" t="s">
        <v>165</v>
      </c>
      <c r="B293" s="5" t="s">
        <v>1162</v>
      </c>
      <c r="C293" s="5" t="s">
        <v>670</v>
      </c>
      <c r="D293" s="6" t="s">
        <v>1208</v>
      </c>
      <c r="E293" s="6" t="s">
        <v>677</v>
      </c>
      <c r="F293" s="6" t="s">
        <v>678</v>
      </c>
      <c r="G293" s="6" t="s">
        <v>674</v>
      </c>
      <c r="H293" s="6"/>
      <c r="I293" s="6"/>
      <c r="J293" s="6" t="s">
        <v>1208</v>
      </c>
      <c r="K293" s="6" t="s">
        <v>1207</v>
      </c>
      <c r="L293" s="6"/>
      <c r="M293">
        <v>1</v>
      </c>
      <c r="N293">
        <f>VLOOKUP(Sheet2!$A293,支用!$A$1:$B$21,2,0)</f>
        <v>-2</v>
      </c>
      <c r="O293" t="s">
        <v>1358</v>
      </c>
    </row>
    <row r="294" spans="1:15" ht="16.5" x14ac:dyDescent="0.15">
      <c r="A294" s="6" t="s">
        <v>166</v>
      </c>
      <c r="B294" s="5" t="s">
        <v>1162</v>
      </c>
      <c r="C294" s="5" t="s">
        <v>670</v>
      </c>
      <c r="D294" s="12" t="s">
        <v>1209</v>
      </c>
      <c r="E294" s="6" t="s">
        <v>677</v>
      </c>
      <c r="F294" s="6" t="s">
        <v>678</v>
      </c>
      <c r="G294" s="6" t="s">
        <v>674</v>
      </c>
      <c r="H294" s="6"/>
      <c r="I294" s="6"/>
      <c r="J294" s="6" t="s">
        <v>1209</v>
      </c>
      <c r="K294" s="6" t="s">
        <v>1161</v>
      </c>
      <c r="L294" s="6"/>
      <c r="M294">
        <v>0</v>
      </c>
      <c r="N294">
        <f>VLOOKUP(Sheet2!$A294,支用!$A$1:$B$21,2,0)</f>
        <v>-2</v>
      </c>
      <c r="O294" t="s">
        <v>1358</v>
      </c>
    </row>
    <row r="295" spans="1:15" ht="16.5" x14ac:dyDescent="0.15">
      <c r="A295" s="6" t="s">
        <v>1387</v>
      </c>
      <c r="B295" s="5" t="s">
        <v>1210</v>
      </c>
      <c r="C295" s="5" t="s">
        <v>670</v>
      </c>
      <c r="D295" s="6" t="s">
        <v>1211</v>
      </c>
      <c r="E295" s="6" t="s">
        <v>672</v>
      </c>
      <c r="F295" s="6" t="s">
        <v>739</v>
      </c>
      <c r="G295" s="6" t="s">
        <v>674</v>
      </c>
      <c r="H295" s="6"/>
      <c r="I295" s="6"/>
      <c r="J295" s="6" t="s">
        <v>1212</v>
      </c>
      <c r="K295" s="6"/>
      <c r="L295" s="6"/>
      <c r="M295">
        <v>1</v>
      </c>
      <c r="N295">
        <f>VLOOKUP($A295,还款!$A$1:$B$24,2,0)</f>
        <v>-0.4</v>
      </c>
      <c r="O295" t="s">
        <v>1358</v>
      </c>
    </row>
    <row r="296" spans="1:15" ht="16.5" x14ac:dyDescent="0.15">
      <c r="A296" s="6" t="s">
        <v>1374</v>
      </c>
      <c r="B296" s="5" t="s">
        <v>1210</v>
      </c>
      <c r="C296" s="5" t="s">
        <v>670</v>
      </c>
      <c r="D296" s="6" t="s">
        <v>1213</v>
      </c>
      <c r="E296" s="6" t="s">
        <v>672</v>
      </c>
      <c r="F296" s="6" t="s">
        <v>739</v>
      </c>
      <c r="G296" s="6" t="s">
        <v>674</v>
      </c>
      <c r="H296" s="6"/>
      <c r="I296" s="6"/>
      <c r="J296" s="6" t="s">
        <v>1214</v>
      </c>
      <c r="K296" s="6"/>
      <c r="L296" s="6"/>
      <c r="M296">
        <v>1</v>
      </c>
      <c r="N296">
        <f>VLOOKUP($A296,还款!$A$1:$B$24,2,0)</f>
        <v>-0.33300000000000002</v>
      </c>
      <c r="O296" t="s">
        <v>1358</v>
      </c>
    </row>
    <row r="297" spans="1:15" ht="16.5" x14ac:dyDescent="0.15">
      <c r="A297" s="6" t="s">
        <v>62</v>
      </c>
      <c r="B297" s="5" t="s">
        <v>1210</v>
      </c>
      <c r="C297" s="5" t="s">
        <v>670</v>
      </c>
      <c r="D297" s="6" t="s">
        <v>1215</v>
      </c>
      <c r="E297" s="6" t="s">
        <v>672</v>
      </c>
      <c r="F297" s="6" t="s">
        <v>739</v>
      </c>
      <c r="G297" s="6" t="s">
        <v>674</v>
      </c>
      <c r="H297" s="6"/>
      <c r="I297" s="6"/>
      <c r="J297" s="6" t="s">
        <v>1216</v>
      </c>
      <c r="K297" s="6"/>
      <c r="L297" s="6"/>
      <c r="M297">
        <v>1</v>
      </c>
      <c r="N297">
        <f>VLOOKUP($A297,还款!$A$1:$B$24,2,0)</f>
        <v>-0.33300000000000002</v>
      </c>
      <c r="O297" t="s">
        <v>1358</v>
      </c>
    </row>
    <row r="298" spans="1:15" ht="16.5" x14ac:dyDescent="0.15">
      <c r="A298" s="6" t="s">
        <v>63</v>
      </c>
      <c r="B298" s="5" t="s">
        <v>1210</v>
      </c>
      <c r="C298" s="5" t="s">
        <v>670</v>
      </c>
      <c r="D298" s="6" t="s">
        <v>1217</v>
      </c>
      <c r="E298" s="6" t="s">
        <v>672</v>
      </c>
      <c r="F298" s="6" t="s">
        <v>739</v>
      </c>
      <c r="G298" s="6" t="s">
        <v>674</v>
      </c>
      <c r="H298" s="6"/>
      <c r="I298" s="6"/>
      <c r="J298" s="6" t="s">
        <v>1218</v>
      </c>
      <c r="K298" s="6"/>
      <c r="L298" s="6"/>
      <c r="M298">
        <v>1</v>
      </c>
      <c r="N298">
        <f>VLOOKUP($A298,还款!$A$1:$B$24,2,0)</f>
        <v>0</v>
      </c>
      <c r="O298" t="s">
        <v>1347</v>
      </c>
    </row>
    <row r="299" spans="1:15" ht="16.5" x14ac:dyDescent="0.15">
      <c r="A299" s="6" t="s">
        <v>64</v>
      </c>
      <c r="B299" s="5" t="s">
        <v>1210</v>
      </c>
      <c r="C299" s="5" t="s">
        <v>670</v>
      </c>
      <c r="D299" s="6" t="s">
        <v>1219</v>
      </c>
      <c r="E299" s="6" t="s">
        <v>672</v>
      </c>
      <c r="F299" s="6" t="s">
        <v>739</v>
      </c>
      <c r="G299" s="6" t="s">
        <v>674</v>
      </c>
      <c r="H299" s="6"/>
      <c r="I299" s="6"/>
      <c r="J299" s="6" t="s">
        <v>1220</v>
      </c>
      <c r="K299" s="6"/>
      <c r="L299" s="6"/>
      <c r="M299">
        <v>1</v>
      </c>
      <c r="N299">
        <f>VLOOKUP($A299,还款!$A$1:$B$24,2,0)</f>
        <v>0</v>
      </c>
      <c r="O299" t="s">
        <v>1347</v>
      </c>
    </row>
    <row r="300" spans="1:15" ht="16.5" x14ac:dyDescent="0.15">
      <c r="A300" s="6" t="s">
        <v>1375</v>
      </c>
      <c r="B300" s="5" t="s">
        <v>1210</v>
      </c>
      <c r="C300" s="5" t="s">
        <v>670</v>
      </c>
      <c r="D300" s="6" t="s">
        <v>1221</v>
      </c>
      <c r="E300" s="6" t="s">
        <v>677</v>
      </c>
      <c r="F300" s="6" t="s">
        <v>739</v>
      </c>
      <c r="G300" s="6"/>
      <c r="H300" s="6"/>
      <c r="I300" s="6"/>
      <c r="J300" s="6" t="s">
        <v>1222</v>
      </c>
      <c r="K300" s="6"/>
      <c r="L300" s="6"/>
      <c r="M300">
        <v>1</v>
      </c>
      <c r="N300">
        <f>VLOOKUP($A300,还款!$A$1:$B$24,2,0)</f>
        <v>-295.99500000000029</v>
      </c>
      <c r="O300" t="s">
        <v>1347</v>
      </c>
    </row>
    <row r="301" spans="1:15" ht="16.5" x14ac:dyDescent="0.15">
      <c r="A301" s="6" t="s">
        <v>1376</v>
      </c>
      <c r="B301" s="5" t="s">
        <v>1210</v>
      </c>
      <c r="C301" s="5" t="s">
        <v>670</v>
      </c>
      <c r="D301" s="6" t="s">
        <v>1223</v>
      </c>
      <c r="E301" s="6" t="s">
        <v>677</v>
      </c>
      <c r="F301" s="6" t="s">
        <v>739</v>
      </c>
      <c r="G301" s="6"/>
      <c r="H301" s="6"/>
      <c r="I301" s="6"/>
      <c r="J301" s="6" t="s">
        <v>1224</v>
      </c>
      <c r="K301" s="6"/>
      <c r="L301" s="6"/>
      <c r="M301">
        <v>1</v>
      </c>
      <c r="N301">
        <f>VLOOKUP($A301,还款!$A$1:$B$24,2,0)</f>
        <v>-4623.71</v>
      </c>
      <c r="O301" t="s">
        <v>1388</v>
      </c>
    </row>
    <row r="302" spans="1:15" ht="16.5" x14ac:dyDescent="0.15">
      <c r="A302" s="6" t="s">
        <v>67</v>
      </c>
      <c r="B302" s="5" t="s">
        <v>1210</v>
      </c>
      <c r="C302" s="5" t="s">
        <v>670</v>
      </c>
      <c r="D302" s="6" t="s">
        <v>1225</v>
      </c>
      <c r="E302" s="6" t="s">
        <v>677</v>
      </c>
      <c r="F302" s="6" t="s">
        <v>739</v>
      </c>
      <c r="G302" s="6"/>
      <c r="H302" s="6"/>
      <c r="I302" s="6"/>
      <c r="J302" s="6" t="s">
        <v>1226</v>
      </c>
      <c r="K302" s="6"/>
      <c r="L302" s="6"/>
      <c r="M302">
        <v>1</v>
      </c>
      <c r="N302">
        <f>VLOOKUP($A302,还款!$A$1:$B$24,2,0)</f>
        <v>-53521.114999999998</v>
      </c>
      <c r="O302" t="s">
        <v>1388</v>
      </c>
    </row>
    <row r="303" spans="1:15" ht="16.5" x14ac:dyDescent="0.15">
      <c r="A303" s="6" t="s">
        <v>68</v>
      </c>
      <c r="B303" s="5" t="s">
        <v>1210</v>
      </c>
      <c r="C303" s="5" t="s">
        <v>670</v>
      </c>
      <c r="D303" s="12" t="s">
        <v>1227</v>
      </c>
      <c r="E303" s="6" t="s">
        <v>672</v>
      </c>
      <c r="F303" s="6" t="s">
        <v>1055</v>
      </c>
      <c r="G303" s="6"/>
      <c r="H303" s="6"/>
      <c r="I303" s="6"/>
      <c r="J303" s="6" t="s">
        <v>1228</v>
      </c>
      <c r="K303" s="6"/>
      <c r="L303" s="6"/>
      <c r="M303">
        <v>0</v>
      </c>
      <c r="N303" t="e">
        <f>VLOOKUP($A303,还款!$A$1:$B$24,2,0)</f>
        <v>#N/A</v>
      </c>
    </row>
    <row r="304" spans="1:15" ht="16.5" x14ac:dyDescent="0.15">
      <c r="A304" s="6" t="s">
        <v>1377</v>
      </c>
      <c r="B304" s="5" t="s">
        <v>1210</v>
      </c>
      <c r="C304" s="5" t="s">
        <v>670</v>
      </c>
      <c r="D304" s="6" t="s">
        <v>1229</v>
      </c>
      <c r="E304" s="6" t="s">
        <v>677</v>
      </c>
      <c r="F304" s="6" t="s">
        <v>1055</v>
      </c>
      <c r="G304" s="6"/>
      <c r="H304" s="6"/>
      <c r="I304" s="6"/>
      <c r="J304" s="6" t="s">
        <v>1230</v>
      </c>
      <c r="K304" s="6"/>
      <c r="L304" s="6"/>
      <c r="M304">
        <v>1</v>
      </c>
      <c r="N304">
        <f>VLOOKUP($A304,还款!$A$1:$B$24,2,0)</f>
        <v>-1</v>
      </c>
      <c r="O304" t="s">
        <v>1347</v>
      </c>
    </row>
    <row r="305" spans="1:15" ht="16.5" x14ac:dyDescent="0.15">
      <c r="A305" s="6" t="s">
        <v>70</v>
      </c>
      <c r="B305" s="5" t="s">
        <v>1210</v>
      </c>
      <c r="C305" s="5" t="s">
        <v>670</v>
      </c>
      <c r="D305" s="6" t="s">
        <v>1231</v>
      </c>
      <c r="E305" s="6" t="s">
        <v>677</v>
      </c>
      <c r="F305" s="6" t="s">
        <v>1055</v>
      </c>
      <c r="G305" s="6"/>
      <c r="H305" s="6"/>
      <c r="I305" s="6"/>
      <c r="J305" s="6" t="s">
        <v>1232</v>
      </c>
      <c r="K305" s="6"/>
      <c r="L305" s="6"/>
      <c r="M305">
        <v>1</v>
      </c>
      <c r="N305">
        <f>VLOOKUP($A305,还款!$A$1:$B$24,2,0)</f>
        <v>-4</v>
      </c>
      <c r="O305" t="s">
        <v>1347</v>
      </c>
    </row>
    <row r="306" spans="1:15" ht="16.5" x14ac:dyDescent="0.15">
      <c r="A306" s="6" t="s">
        <v>71</v>
      </c>
      <c r="B306" s="5" t="s">
        <v>1210</v>
      </c>
      <c r="C306" s="5" t="s">
        <v>670</v>
      </c>
      <c r="D306" s="6" t="s">
        <v>1233</v>
      </c>
      <c r="E306" s="6" t="s">
        <v>677</v>
      </c>
      <c r="F306" s="6" t="s">
        <v>1055</v>
      </c>
      <c r="G306" s="6"/>
      <c r="H306" s="6"/>
      <c r="I306" s="6"/>
      <c r="J306" s="6" t="s">
        <v>1234</v>
      </c>
      <c r="K306" s="6"/>
      <c r="L306" s="6"/>
      <c r="M306">
        <v>1</v>
      </c>
      <c r="N306">
        <f>VLOOKUP($A306,还款!$A$1:$B$24,2,0)</f>
        <v>-8</v>
      </c>
      <c r="O306" t="s">
        <v>1347</v>
      </c>
    </row>
    <row r="307" spans="1:15" ht="16.5" x14ac:dyDescent="0.15">
      <c r="A307" s="6" t="s">
        <v>72</v>
      </c>
      <c r="B307" s="5" t="s">
        <v>1210</v>
      </c>
      <c r="C307" s="5" t="s">
        <v>670</v>
      </c>
      <c r="D307" s="12" t="s">
        <v>1235</v>
      </c>
      <c r="E307" s="6" t="s">
        <v>672</v>
      </c>
      <c r="F307" s="6" t="s">
        <v>1055</v>
      </c>
      <c r="G307" s="6"/>
      <c r="H307" s="6"/>
      <c r="I307" s="6"/>
      <c r="J307" s="6" t="s">
        <v>1235</v>
      </c>
      <c r="K307" s="6"/>
      <c r="L307" s="6"/>
      <c r="M307">
        <v>0</v>
      </c>
      <c r="N307" t="e">
        <f>VLOOKUP($A307,还款!$A$1:$B$24,2,0)</f>
        <v>#N/A</v>
      </c>
    </row>
    <row r="308" spans="1:15" ht="16.5" x14ac:dyDescent="0.15">
      <c r="A308" s="6" t="s">
        <v>1378</v>
      </c>
      <c r="B308" s="5" t="s">
        <v>1210</v>
      </c>
      <c r="C308" s="5" t="s">
        <v>670</v>
      </c>
      <c r="D308" s="6" t="s">
        <v>1236</v>
      </c>
      <c r="E308" s="6" t="s">
        <v>672</v>
      </c>
      <c r="F308" s="6" t="s">
        <v>739</v>
      </c>
      <c r="G308" s="6"/>
      <c r="H308" s="6"/>
      <c r="I308" s="6"/>
      <c r="J308" s="6" t="s">
        <v>1237</v>
      </c>
      <c r="K308" s="6"/>
      <c r="L308" s="6"/>
      <c r="M308">
        <v>1</v>
      </c>
      <c r="N308">
        <f>VLOOKUP($A308,还款!$A$1:$B$24,2,0)</f>
        <v>0</v>
      </c>
      <c r="O308" t="s">
        <v>1389</v>
      </c>
    </row>
    <row r="309" spans="1:15" ht="16.5" x14ac:dyDescent="0.15">
      <c r="A309" s="6" t="s">
        <v>74</v>
      </c>
      <c r="B309" s="5" t="s">
        <v>1210</v>
      </c>
      <c r="C309" s="5" t="s">
        <v>670</v>
      </c>
      <c r="D309" s="6" t="s">
        <v>1238</v>
      </c>
      <c r="E309" s="6" t="s">
        <v>672</v>
      </c>
      <c r="F309" s="6" t="s">
        <v>739</v>
      </c>
      <c r="G309" s="6"/>
      <c r="H309" s="6"/>
      <c r="I309" s="6"/>
      <c r="J309" s="6" t="s">
        <v>1237</v>
      </c>
      <c r="K309" s="6"/>
      <c r="L309" s="6"/>
      <c r="M309">
        <v>1</v>
      </c>
      <c r="N309">
        <f>VLOOKUP($A309,还款!$A$1:$B$24,2,0)</f>
        <v>-0.189411051212938</v>
      </c>
      <c r="O309" t="s">
        <v>1358</v>
      </c>
    </row>
    <row r="310" spans="1:15" ht="16.5" x14ac:dyDescent="0.15">
      <c r="A310" s="6" t="s">
        <v>75</v>
      </c>
      <c r="B310" s="5" t="s">
        <v>1210</v>
      </c>
      <c r="C310" s="5" t="s">
        <v>670</v>
      </c>
      <c r="D310" s="6" t="s">
        <v>1239</v>
      </c>
      <c r="E310" s="6" t="s">
        <v>672</v>
      </c>
      <c r="F310" s="6" t="s">
        <v>739</v>
      </c>
      <c r="G310" s="6"/>
      <c r="H310" s="6"/>
      <c r="I310" s="6"/>
      <c r="J310" s="6" t="s">
        <v>1237</v>
      </c>
      <c r="K310" s="6"/>
      <c r="L310" s="6"/>
      <c r="M310">
        <v>1</v>
      </c>
      <c r="N310">
        <f>VLOOKUP($A310,还款!$A$1:$B$24,2,0)</f>
        <v>-0.1923681318681319</v>
      </c>
      <c r="O310" t="s">
        <v>1358</v>
      </c>
    </row>
    <row r="311" spans="1:15" ht="16.5" x14ac:dyDescent="0.15">
      <c r="A311" s="6" t="s">
        <v>76</v>
      </c>
      <c r="B311" s="5" t="s">
        <v>1210</v>
      </c>
      <c r="C311" s="5" t="s">
        <v>670</v>
      </c>
      <c r="D311" s="6" t="s">
        <v>1240</v>
      </c>
      <c r="E311" s="6" t="s">
        <v>672</v>
      </c>
      <c r="F311" s="6" t="s">
        <v>739</v>
      </c>
      <c r="G311" s="6"/>
      <c r="H311" s="6"/>
      <c r="I311" s="6"/>
      <c r="J311" s="6" t="s">
        <v>1237</v>
      </c>
      <c r="K311" s="6"/>
      <c r="L311" s="6"/>
      <c r="M311">
        <v>1</v>
      </c>
      <c r="N311">
        <f>VLOOKUP($A311,还款!$A$1:$B$24,2,0)</f>
        <v>-0.1875</v>
      </c>
      <c r="O311" t="s">
        <v>1358</v>
      </c>
    </row>
    <row r="312" spans="1:15" ht="16.5" x14ac:dyDescent="0.15">
      <c r="A312" s="6" t="s">
        <v>77</v>
      </c>
      <c r="B312" s="5" t="s">
        <v>1210</v>
      </c>
      <c r="C312" s="5" t="s">
        <v>670</v>
      </c>
      <c r="D312" s="6" t="s">
        <v>1241</v>
      </c>
      <c r="E312" s="6" t="s">
        <v>672</v>
      </c>
      <c r="F312" s="6" t="s">
        <v>739</v>
      </c>
      <c r="G312" s="6"/>
      <c r="H312" s="6"/>
      <c r="I312" s="6"/>
      <c r="J312" s="6" t="s">
        <v>1237</v>
      </c>
      <c r="K312" s="6"/>
      <c r="L312" s="6"/>
      <c r="M312">
        <v>1</v>
      </c>
      <c r="N312">
        <f>VLOOKUP($A312,还款!$A$1:$B$24,2,0)</f>
        <v>-0.16683333333333339</v>
      </c>
      <c r="O312" t="s">
        <v>1358</v>
      </c>
    </row>
    <row r="313" spans="1:15" ht="16.5" x14ac:dyDescent="0.15">
      <c r="A313" s="6" t="s">
        <v>1379</v>
      </c>
      <c r="B313" s="5" t="s">
        <v>1210</v>
      </c>
      <c r="C313" s="5" t="s">
        <v>670</v>
      </c>
      <c r="D313" s="6" t="s">
        <v>1242</v>
      </c>
      <c r="E313" s="6" t="s">
        <v>672</v>
      </c>
      <c r="F313" s="6" t="s">
        <v>673</v>
      </c>
      <c r="G313" s="6" t="s">
        <v>674</v>
      </c>
      <c r="H313" s="6"/>
      <c r="I313" s="6"/>
      <c r="J313" s="6"/>
      <c r="K313" s="6"/>
      <c r="L313" s="6"/>
      <c r="M313">
        <v>1</v>
      </c>
      <c r="N313">
        <f>VLOOKUP($A313,还款!$A$1:$B$24,2,0)</f>
        <v>0</v>
      </c>
      <c r="O313" t="s">
        <v>1389</v>
      </c>
    </row>
    <row r="314" spans="1:15" ht="16.5" x14ac:dyDescent="0.15">
      <c r="A314" s="6" t="s">
        <v>79</v>
      </c>
      <c r="B314" s="5" t="s">
        <v>1210</v>
      </c>
      <c r="C314" s="5" t="s">
        <v>670</v>
      </c>
      <c r="D314" s="12" t="s">
        <v>1243</v>
      </c>
      <c r="E314" s="6" t="s">
        <v>672</v>
      </c>
      <c r="F314" s="6" t="s">
        <v>673</v>
      </c>
      <c r="G314" s="6" t="s">
        <v>674</v>
      </c>
      <c r="H314" s="6"/>
      <c r="I314" s="6"/>
      <c r="J314" s="6"/>
      <c r="K314" s="6"/>
      <c r="L314" s="6"/>
      <c r="M314">
        <v>0</v>
      </c>
      <c r="N314" t="e">
        <f>VLOOKUP($A314,还款!$A$1:$B$24,2,0)</f>
        <v>#N/A</v>
      </c>
    </row>
    <row r="315" spans="1:15" ht="16.5" x14ac:dyDescent="0.15">
      <c r="A315" s="6" t="s">
        <v>80</v>
      </c>
      <c r="B315" s="5" t="s">
        <v>1210</v>
      </c>
      <c r="C315" s="5" t="s">
        <v>670</v>
      </c>
      <c r="D315" s="12" t="s">
        <v>1244</v>
      </c>
      <c r="E315" s="6" t="s">
        <v>672</v>
      </c>
      <c r="F315" s="6" t="s">
        <v>673</v>
      </c>
      <c r="G315" s="6"/>
      <c r="H315" s="6"/>
      <c r="I315" s="6"/>
      <c r="J315" s="6"/>
      <c r="K315" s="6"/>
      <c r="L315" s="6"/>
      <c r="M315">
        <v>0</v>
      </c>
      <c r="N315" t="e">
        <f>VLOOKUP($A315,还款!$A$1:$B$24,2,0)</f>
        <v>#N/A</v>
      </c>
    </row>
    <row r="316" spans="1:15" ht="16.5" x14ac:dyDescent="0.15">
      <c r="A316" s="6" t="s">
        <v>1380</v>
      </c>
      <c r="B316" s="5" t="s">
        <v>1210</v>
      </c>
      <c r="C316" s="5" t="s">
        <v>670</v>
      </c>
      <c r="D316" s="6" t="s">
        <v>1245</v>
      </c>
      <c r="E316" s="6" t="s">
        <v>672</v>
      </c>
      <c r="F316" s="6" t="s">
        <v>673</v>
      </c>
      <c r="G316" s="6" t="s">
        <v>674</v>
      </c>
      <c r="H316" s="6"/>
      <c r="I316" s="6"/>
      <c r="J316" s="6"/>
      <c r="K316" s="6"/>
      <c r="L316" s="6"/>
      <c r="M316">
        <v>1</v>
      </c>
      <c r="N316">
        <f>VLOOKUP($A316,还款!$A$1:$B$24,2,0)</f>
        <v>25.5</v>
      </c>
      <c r="O316" t="s">
        <v>1390</v>
      </c>
    </row>
    <row r="317" spans="1:15" ht="16.5" x14ac:dyDescent="0.15">
      <c r="A317" s="6" t="s">
        <v>1381</v>
      </c>
      <c r="B317" s="5" t="s">
        <v>1210</v>
      </c>
      <c r="C317" s="5" t="s">
        <v>670</v>
      </c>
      <c r="D317" s="6" t="s">
        <v>1246</v>
      </c>
      <c r="E317" s="6" t="s">
        <v>672</v>
      </c>
      <c r="F317" s="6" t="s">
        <v>739</v>
      </c>
      <c r="G317" s="6"/>
      <c r="H317" s="6"/>
      <c r="I317" s="6"/>
      <c r="J317" s="6" t="s">
        <v>1247</v>
      </c>
      <c r="K317" s="6"/>
      <c r="L317" s="6"/>
      <c r="M317">
        <v>1</v>
      </c>
      <c r="N317">
        <f>VLOOKUP($A317,还款!$A$1:$B$24,2,0)</f>
        <v>0</v>
      </c>
      <c r="O317" t="s">
        <v>1391</v>
      </c>
    </row>
    <row r="318" spans="1:15" ht="16.5" x14ac:dyDescent="0.15">
      <c r="A318" s="6" t="s">
        <v>83</v>
      </c>
      <c r="B318" s="5" t="s">
        <v>1210</v>
      </c>
      <c r="C318" s="5" t="s">
        <v>670</v>
      </c>
      <c r="D318" s="6" t="s">
        <v>1248</v>
      </c>
      <c r="E318" s="6" t="s">
        <v>672</v>
      </c>
      <c r="F318" s="6" t="s">
        <v>739</v>
      </c>
      <c r="G318" s="6"/>
      <c r="H318" s="6"/>
      <c r="I318" s="6"/>
      <c r="J318" s="6" t="s">
        <v>1247</v>
      </c>
      <c r="K318" s="6"/>
      <c r="L318" s="6"/>
      <c r="M318">
        <v>1</v>
      </c>
      <c r="N318">
        <f>VLOOKUP($A318,还款!$A$1:$B$24,2,0)</f>
        <v>-2.9875320865419882E-3</v>
      </c>
      <c r="O318" t="s">
        <v>1391</v>
      </c>
    </row>
    <row r="319" spans="1:15" ht="16.5" x14ac:dyDescent="0.15">
      <c r="A319" s="6" t="s">
        <v>84</v>
      </c>
      <c r="B319" s="5" t="s">
        <v>1210</v>
      </c>
      <c r="C319" s="5" t="s">
        <v>670</v>
      </c>
      <c r="D319" s="6" t="s">
        <v>1249</v>
      </c>
      <c r="E319" s="6" t="s">
        <v>672</v>
      </c>
      <c r="F319" s="6" t="s">
        <v>739</v>
      </c>
      <c r="G319" s="6"/>
      <c r="H319" s="6"/>
      <c r="I319" s="6"/>
      <c r="J319" s="6" t="s">
        <v>1247</v>
      </c>
      <c r="K319" s="6"/>
      <c r="L319" s="6"/>
      <c r="M319">
        <v>1</v>
      </c>
      <c r="N319">
        <f>VLOOKUP($A319,还款!$A$1:$B$24,2,0)</f>
        <v>-3.333333333333327E-2</v>
      </c>
      <c r="O319" t="s">
        <v>1391</v>
      </c>
    </row>
    <row r="320" spans="1:15" ht="16.5" x14ac:dyDescent="0.15">
      <c r="A320" s="6" t="s">
        <v>85</v>
      </c>
      <c r="B320" s="5" t="s">
        <v>1210</v>
      </c>
      <c r="C320" s="5" t="s">
        <v>670</v>
      </c>
      <c r="D320" s="6" t="s">
        <v>1250</v>
      </c>
      <c r="E320" s="6" t="s">
        <v>672</v>
      </c>
      <c r="F320" s="6" t="s">
        <v>739</v>
      </c>
      <c r="G320" s="6"/>
      <c r="H320" s="6"/>
      <c r="I320" s="6"/>
      <c r="J320" s="6" t="s">
        <v>1247</v>
      </c>
      <c r="K320" s="6"/>
      <c r="L320" s="6"/>
      <c r="M320">
        <v>1</v>
      </c>
      <c r="N320">
        <f>VLOOKUP($A320,还款!$A$1:$B$24,2,0)</f>
        <v>-4.2562310030395213E-2</v>
      </c>
      <c r="O320" t="s">
        <v>1391</v>
      </c>
    </row>
    <row r="321" spans="1:15" ht="16.5" x14ac:dyDescent="0.15">
      <c r="A321" s="6" t="s">
        <v>86</v>
      </c>
      <c r="B321" s="5" t="s">
        <v>1210</v>
      </c>
      <c r="C321" s="5" t="s">
        <v>670</v>
      </c>
      <c r="D321" s="6" t="s">
        <v>1251</v>
      </c>
      <c r="E321" s="6" t="s">
        <v>672</v>
      </c>
      <c r="F321" s="6" t="s">
        <v>739</v>
      </c>
      <c r="G321" s="6"/>
      <c r="H321" s="6"/>
      <c r="I321" s="6"/>
      <c r="J321" s="6" t="s">
        <v>1247</v>
      </c>
      <c r="K321" s="6"/>
      <c r="L321" s="6"/>
      <c r="M321">
        <v>1</v>
      </c>
      <c r="N321">
        <f>VLOOKUP($A321,还款!$A$1:$B$24,2,0)</f>
        <v>-4.963712808976728E-2</v>
      </c>
      <c r="O321" t="s">
        <v>1391</v>
      </c>
    </row>
    <row r="322" spans="1:15" ht="16.5" x14ac:dyDescent="0.15">
      <c r="A322" s="6" t="s">
        <v>1382</v>
      </c>
      <c r="B322" s="5" t="s">
        <v>1210</v>
      </c>
      <c r="C322" s="5" t="s">
        <v>670</v>
      </c>
      <c r="D322" s="6" t="s">
        <v>1252</v>
      </c>
      <c r="E322" s="6" t="s">
        <v>677</v>
      </c>
      <c r="F322" s="6" t="s">
        <v>678</v>
      </c>
      <c r="G322" s="6" t="s">
        <v>674</v>
      </c>
      <c r="H322" s="6"/>
      <c r="I322" s="6"/>
      <c r="J322" s="6" t="s">
        <v>1252</v>
      </c>
      <c r="K322" s="6" t="s">
        <v>1161</v>
      </c>
      <c r="L322" s="6"/>
      <c r="M322">
        <v>1</v>
      </c>
      <c r="N322">
        <f>VLOOKUP($A322,还款!$A$1:$B$24,2,0)</f>
        <v>1</v>
      </c>
      <c r="O322" t="s">
        <v>1347</v>
      </c>
    </row>
    <row r="323" spans="1:15" ht="16.5" x14ac:dyDescent="0.15">
      <c r="A323" s="6" t="s">
        <v>37</v>
      </c>
      <c r="B323" s="5" t="s">
        <v>1253</v>
      </c>
      <c r="C323" s="5" t="s">
        <v>670</v>
      </c>
      <c r="D323" s="6" t="s">
        <v>1254</v>
      </c>
      <c r="E323" s="6" t="s">
        <v>672</v>
      </c>
      <c r="F323" s="6" t="s">
        <v>673</v>
      </c>
      <c r="G323" s="6" t="s">
        <v>674</v>
      </c>
      <c r="H323" s="6"/>
      <c r="I323" s="6"/>
      <c r="J323" s="6"/>
      <c r="K323" s="6"/>
      <c r="L323" s="6"/>
      <c r="M323">
        <f>VLOOKUP(Sheet2!$A323,逾期!$B$2:$D$23,3,0)</f>
        <v>1</v>
      </c>
      <c r="N323">
        <f>VLOOKUP(Sheet2!$A323,逾期!$B$2:$E$23,4,0)</f>
        <v>103</v>
      </c>
      <c r="O323" t="s">
        <v>1390</v>
      </c>
    </row>
    <row r="324" spans="1:15" ht="16.5" x14ac:dyDescent="0.15">
      <c r="A324" s="6" t="s">
        <v>38</v>
      </c>
      <c r="B324" s="5" t="s">
        <v>1253</v>
      </c>
      <c r="C324" s="5" t="s">
        <v>670</v>
      </c>
      <c r="D324" s="6" t="s">
        <v>1255</v>
      </c>
      <c r="E324" s="6" t="s">
        <v>672</v>
      </c>
      <c r="F324" s="6" t="s">
        <v>673</v>
      </c>
      <c r="G324" s="6"/>
      <c r="H324" s="6"/>
      <c r="I324" s="6"/>
      <c r="J324" s="6"/>
      <c r="K324" s="6"/>
      <c r="L324" s="6"/>
      <c r="M324">
        <f>VLOOKUP(Sheet2!$A324,逾期!$B$2:$D$23,3,0)</f>
        <v>1</v>
      </c>
      <c r="N324" s="14" t="s">
        <v>1392</v>
      </c>
      <c r="O324" t="s">
        <v>1390</v>
      </c>
    </row>
    <row r="325" spans="1:15" ht="16.5" x14ac:dyDescent="0.15">
      <c r="A325" s="6" t="s">
        <v>39</v>
      </c>
      <c r="B325" s="5" t="s">
        <v>1253</v>
      </c>
      <c r="C325" s="5" t="s">
        <v>670</v>
      </c>
      <c r="D325" s="6" t="s">
        <v>1256</v>
      </c>
      <c r="E325" s="6" t="s">
        <v>672</v>
      </c>
      <c r="F325" s="6" t="s">
        <v>673</v>
      </c>
      <c r="G325" s="6"/>
      <c r="H325" s="6"/>
      <c r="I325" s="6"/>
      <c r="J325" s="6"/>
      <c r="K325" s="6"/>
      <c r="L325" s="6"/>
      <c r="M325">
        <f>VLOOKUP(Sheet2!$A325,逾期!$B$2:$D$23,3,0)</f>
        <v>1</v>
      </c>
      <c r="N325">
        <f>VLOOKUP(Sheet2!$A325,逾期!$B$2:$E$23,4,0)</f>
        <v>87.5</v>
      </c>
      <c r="O325" t="s">
        <v>1390</v>
      </c>
    </row>
    <row r="326" spans="1:15" ht="16.5" x14ac:dyDescent="0.15">
      <c r="A326" s="6" t="s">
        <v>40</v>
      </c>
      <c r="B326" s="5" t="s">
        <v>1253</v>
      </c>
      <c r="C326" s="5" t="s">
        <v>670</v>
      </c>
      <c r="D326" s="6" t="s">
        <v>1257</v>
      </c>
      <c r="E326" s="6" t="s">
        <v>672</v>
      </c>
      <c r="F326" s="6" t="s">
        <v>1055</v>
      </c>
      <c r="G326" s="6" t="s">
        <v>674</v>
      </c>
      <c r="H326" s="6"/>
      <c r="I326" s="6">
        <v>0</v>
      </c>
      <c r="J326" s="6" t="s">
        <v>1258</v>
      </c>
      <c r="K326" s="6"/>
      <c r="L326" s="6"/>
      <c r="M326">
        <f>VLOOKUP(Sheet2!$A326,逾期!$B$2:$D$23,3,0)</f>
        <v>1</v>
      </c>
      <c r="N326">
        <f>VLOOKUP(Sheet2!$A326,逾期!$B$2:$E$23,4,0)</f>
        <v>-3</v>
      </c>
      <c r="O326" t="str">
        <f>VLOOKUP($A326,逾期!$B$2:$F$23,5,0)</f>
        <v>正常</v>
      </c>
    </row>
    <row r="327" spans="1:15" ht="16.5" x14ac:dyDescent="0.15">
      <c r="A327" s="6" t="s">
        <v>41</v>
      </c>
      <c r="B327" s="5" t="s">
        <v>1253</v>
      </c>
      <c r="C327" s="5" t="s">
        <v>670</v>
      </c>
      <c r="D327" s="6" t="s">
        <v>1259</v>
      </c>
      <c r="E327" s="6" t="s">
        <v>672</v>
      </c>
      <c r="F327" s="6" t="s">
        <v>1055</v>
      </c>
      <c r="G327" s="6"/>
      <c r="H327" s="6"/>
      <c r="I327" s="6">
        <v>0</v>
      </c>
      <c r="J327" s="6"/>
      <c r="K327" s="6"/>
      <c r="L327" s="6"/>
      <c r="M327">
        <f>VLOOKUP(Sheet2!$A327,逾期!$B$2:$D$23,3,0)</f>
        <v>1</v>
      </c>
      <c r="N327">
        <f>VLOOKUP(Sheet2!$A327,逾期!$B$2:$E$23,4,0)</f>
        <v>92</v>
      </c>
      <c r="O327" t="s">
        <v>1390</v>
      </c>
    </row>
    <row r="328" spans="1:15" ht="16.5" x14ac:dyDescent="0.15">
      <c r="A328" s="6" t="s">
        <v>42</v>
      </c>
      <c r="B328" s="5" t="s">
        <v>1253</v>
      </c>
      <c r="C328" s="5" t="s">
        <v>670</v>
      </c>
      <c r="D328" s="6" t="s">
        <v>1260</v>
      </c>
      <c r="E328" s="6" t="s">
        <v>672</v>
      </c>
      <c r="F328" s="6" t="s">
        <v>1055</v>
      </c>
      <c r="G328" s="6"/>
      <c r="H328" s="6"/>
      <c r="I328" s="6">
        <v>0</v>
      </c>
      <c r="J328" s="6" t="s">
        <v>1261</v>
      </c>
      <c r="K328" s="6"/>
      <c r="L328" s="6"/>
      <c r="M328">
        <f>VLOOKUP(Sheet2!$A328,逾期!$B$2:$D$23,3,0)</f>
        <v>1</v>
      </c>
      <c r="N328">
        <f>VLOOKUP(Sheet2!$A328,逾期!$B$2:$E$23,4,0)</f>
        <v>66.5</v>
      </c>
      <c r="O328" t="s">
        <v>1390</v>
      </c>
    </row>
    <row r="329" spans="1:15" ht="16.5" x14ac:dyDescent="0.15">
      <c r="A329" s="6" t="s">
        <v>43</v>
      </c>
      <c r="B329" s="5" t="s">
        <v>1253</v>
      </c>
      <c r="C329" s="5" t="s">
        <v>670</v>
      </c>
      <c r="D329" s="12" t="s">
        <v>1262</v>
      </c>
      <c r="E329" s="6" t="s">
        <v>672</v>
      </c>
      <c r="F329" s="6" t="s">
        <v>1055</v>
      </c>
      <c r="G329" s="6"/>
      <c r="H329" s="6"/>
      <c r="I329" s="6">
        <v>0</v>
      </c>
      <c r="J329" s="6"/>
      <c r="K329" s="6"/>
      <c r="L329" s="6"/>
      <c r="M329">
        <f>VLOOKUP(Sheet2!$A329,逾期!$B$2:$D$23,3,0)</f>
        <v>0</v>
      </c>
    </row>
    <row r="330" spans="1:15" ht="16.5" x14ac:dyDescent="0.15">
      <c r="A330" s="6" t="s">
        <v>44</v>
      </c>
      <c r="B330" s="5" t="s">
        <v>1253</v>
      </c>
      <c r="C330" s="5" t="s">
        <v>670</v>
      </c>
      <c r="D330" s="12" t="s">
        <v>1263</v>
      </c>
      <c r="E330" s="6" t="s">
        <v>672</v>
      </c>
      <c r="F330" s="6" t="s">
        <v>1055</v>
      </c>
      <c r="G330" s="6"/>
      <c r="H330" s="6"/>
      <c r="I330" s="6">
        <v>0</v>
      </c>
      <c r="J330" s="6" t="s">
        <v>1261</v>
      </c>
      <c r="K330" s="6"/>
      <c r="L330" s="6"/>
      <c r="M330">
        <f>VLOOKUP(Sheet2!$A330,逾期!$B$2:$D$23,3,0)</f>
        <v>0</v>
      </c>
    </row>
    <row r="331" spans="1:15" ht="16.5" x14ac:dyDescent="0.15">
      <c r="A331" s="6" t="s">
        <v>45</v>
      </c>
      <c r="B331" s="5" t="s">
        <v>1253</v>
      </c>
      <c r="C331" s="5" t="s">
        <v>670</v>
      </c>
      <c r="D331" s="6" t="s">
        <v>1264</v>
      </c>
      <c r="E331" s="6" t="s">
        <v>672</v>
      </c>
      <c r="F331" s="6" t="s">
        <v>1055</v>
      </c>
      <c r="G331" s="6"/>
      <c r="H331" s="6"/>
      <c r="I331" s="6">
        <v>0</v>
      </c>
      <c r="J331" s="6" t="s">
        <v>1261</v>
      </c>
      <c r="K331" s="6"/>
      <c r="L331" s="6"/>
      <c r="M331">
        <f>VLOOKUP(Sheet2!$A331,逾期!$B$2:$D$23,3,0)</f>
        <v>1</v>
      </c>
      <c r="N331">
        <f>VLOOKUP(Sheet2!$A331,逾期!$B$2:$E$23,4,0)</f>
        <v>96</v>
      </c>
      <c r="O331" t="s">
        <v>1390</v>
      </c>
    </row>
    <row r="332" spans="1:15" ht="16.5" x14ac:dyDescent="0.15">
      <c r="A332" s="6" t="s">
        <v>46</v>
      </c>
      <c r="B332" s="5" t="s">
        <v>1253</v>
      </c>
      <c r="C332" s="5" t="s">
        <v>670</v>
      </c>
      <c r="D332" s="6" t="s">
        <v>1265</v>
      </c>
      <c r="E332" s="6" t="s">
        <v>672</v>
      </c>
      <c r="F332" s="6" t="s">
        <v>739</v>
      </c>
      <c r="G332" s="6" t="s">
        <v>674</v>
      </c>
      <c r="H332" s="6"/>
      <c r="I332" s="6">
        <v>0</v>
      </c>
      <c r="J332" s="6"/>
      <c r="K332" s="6"/>
      <c r="L332" s="6"/>
      <c r="M332">
        <f>VLOOKUP(Sheet2!$A332,逾期!$B$2:$D$23,3,0)</f>
        <v>1</v>
      </c>
      <c r="N332">
        <f>VLOOKUP(Sheet2!$A332,逾期!$B$2:$E$23,4,0)</f>
        <v>3528.39</v>
      </c>
      <c r="O332" t="s">
        <v>1393</v>
      </c>
    </row>
    <row r="333" spans="1:15" ht="16.5" x14ac:dyDescent="0.15">
      <c r="A333" s="6" t="s">
        <v>47</v>
      </c>
      <c r="B333" s="5" t="s">
        <v>1253</v>
      </c>
      <c r="C333" s="5" t="s">
        <v>670</v>
      </c>
      <c r="D333" s="6" t="s">
        <v>1266</v>
      </c>
      <c r="E333" s="6" t="s">
        <v>672</v>
      </c>
      <c r="F333" s="6" t="s">
        <v>739</v>
      </c>
      <c r="G333" s="6" t="s">
        <v>674</v>
      </c>
      <c r="H333" s="6"/>
      <c r="I333" s="6">
        <v>0</v>
      </c>
      <c r="J333" s="6"/>
      <c r="K333" s="6"/>
      <c r="L333" s="6"/>
      <c r="M333">
        <f>VLOOKUP(Sheet2!$A333,逾期!$B$2:$D$23,3,0)</f>
        <v>1</v>
      </c>
      <c r="N333">
        <f>VLOOKUP(Sheet2!$A333,逾期!$B$2:$E$23,4,0)</f>
        <v>128</v>
      </c>
      <c r="O333" t="s">
        <v>1390</v>
      </c>
    </row>
    <row r="334" spans="1:15" ht="16.5" x14ac:dyDescent="0.15">
      <c r="A334" s="6" t="s">
        <v>48</v>
      </c>
      <c r="B334" s="5" t="s">
        <v>1253</v>
      </c>
      <c r="C334" s="5" t="s">
        <v>670</v>
      </c>
      <c r="D334" s="13" t="s">
        <v>1267</v>
      </c>
      <c r="E334" s="6" t="s">
        <v>672</v>
      </c>
      <c r="F334" s="6" t="s">
        <v>1055</v>
      </c>
      <c r="G334" s="6" t="s">
        <v>674</v>
      </c>
      <c r="H334" s="6"/>
      <c r="I334" s="6">
        <v>0</v>
      </c>
      <c r="J334" s="6" t="s">
        <v>1268</v>
      </c>
      <c r="K334" s="6"/>
      <c r="L334" s="6"/>
      <c r="M334">
        <f>VLOOKUP(Sheet2!$A334,逾期!$B$2:$D$23,3,0)</f>
        <v>0</v>
      </c>
    </row>
    <row r="335" spans="1:15" ht="16.5" x14ac:dyDescent="0.15">
      <c r="A335" s="6" t="s">
        <v>49</v>
      </c>
      <c r="B335" s="5" t="s">
        <v>1253</v>
      </c>
      <c r="C335" s="5" t="s">
        <v>670</v>
      </c>
      <c r="D335" s="13" t="s">
        <v>1269</v>
      </c>
      <c r="E335" s="6" t="s">
        <v>672</v>
      </c>
      <c r="F335" s="6" t="s">
        <v>1055</v>
      </c>
      <c r="G335" s="6" t="s">
        <v>674</v>
      </c>
      <c r="H335" s="6"/>
      <c r="I335" s="6">
        <v>0</v>
      </c>
      <c r="J335" s="6" t="s">
        <v>1268</v>
      </c>
      <c r="K335" s="6"/>
      <c r="L335" s="6"/>
      <c r="M335">
        <f>VLOOKUP(Sheet2!$A335,逾期!$B$2:$D$23,3,0)</f>
        <v>0</v>
      </c>
    </row>
    <row r="336" spans="1:15" ht="16.5" x14ac:dyDescent="0.15">
      <c r="A336" s="6" t="s">
        <v>50</v>
      </c>
      <c r="B336" s="5" t="s">
        <v>1253</v>
      </c>
      <c r="C336" s="5" t="s">
        <v>670</v>
      </c>
      <c r="D336" s="13" t="s">
        <v>1270</v>
      </c>
      <c r="E336" s="6" t="s">
        <v>672</v>
      </c>
      <c r="F336" s="6" t="s">
        <v>1055</v>
      </c>
      <c r="G336" s="6" t="s">
        <v>674</v>
      </c>
      <c r="H336" s="6"/>
      <c r="I336" s="6">
        <v>0</v>
      </c>
      <c r="J336" s="6" t="s">
        <v>1268</v>
      </c>
      <c r="K336" s="6"/>
      <c r="L336" s="6"/>
      <c r="M336">
        <f>VLOOKUP(Sheet2!$A336,逾期!$B$2:$D$23,3,0)</f>
        <v>0</v>
      </c>
    </row>
    <row r="337" spans="1:15" ht="16.5" x14ac:dyDescent="0.15">
      <c r="A337" s="6" t="s">
        <v>51</v>
      </c>
      <c r="B337" s="5" t="s">
        <v>1253</v>
      </c>
      <c r="C337" s="5" t="s">
        <v>670</v>
      </c>
      <c r="D337" s="13" t="s">
        <v>1271</v>
      </c>
      <c r="E337" s="6" t="s">
        <v>672</v>
      </c>
      <c r="F337" s="6" t="s">
        <v>1055</v>
      </c>
      <c r="G337" s="6" t="s">
        <v>674</v>
      </c>
      <c r="H337" s="6"/>
      <c r="I337" s="6">
        <v>0</v>
      </c>
      <c r="J337" s="6" t="s">
        <v>1268</v>
      </c>
      <c r="K337" s="6"/>
      <c r="L337" s="6"/>
      <c r="M337">
        <f>VLOOKUP(Sheet2!$A337,逾期!$B$2:$D$23,3,0)</f>
        <v>0</v>
      </c>
    </row>
    <row r="338" spans="1:15" ht="16.5" x14ac:dyDescent="0.15">
      <c r="A338" s="6" t="s">
        <v>52</v>
      </c>
      <c r="B338" s="5" t="s">
        <v>1253</v>
      </c>
      <c r="C338" s="5" t="s">
        <v>670</v>
      </c>
      <c r="D338" s="6" t="s">
        <v>1272</v>
      </c>
      <c r="E338" s="6" t="s">
        <v>672</v>
      </c>
      <c r="F338" s="6" t="s">
        <v>1055</v>
      </c>
      <c r="G338" s="6" t="s">
        <v>674</v>
      </c>
      <c r="H338" s="6"/>
      <c r="I338" s="6">
        <v>0</v>
      </c>
      <c r="J338" s="6" t="s">
        <v>1273</v>
      </c>
      <c r="K338" s="6"/>
      <c r="L338" s="6"/>
      <c r="M338">
        <f>VLOOKUP(Sheet2!$A338,逾期!$B$2:$D$23,3,0)</f>
        <v>1</v>
      </c>
      <c r="N338">
        <f>VLOOKUP(Sheet2!$A338,逾期!$B$2:$E$23,4,0)</f>
        <v>0</v>
      </c>
      <c r="O338" t="str">
        <f>VLOOKUP($A338,逾期!$B$2:$F$23,5,0)</f>
        <v>正常</v>
      </c>
    </row>
    <row r="339" spans="1:15" ht="16.5" x14ac:dyDescent="0.15">
      <c r="A339" s="6" t="s">
        <v>53</v>
      </c>
      <c r="B339" s="5" t="s">
        <v>1253</v>
      </c>
      <c r="C339" s="5" t="s">
        <v>670</v>
      </c>
      <c r="D339" s="6" t="s">
        <v>1274</v>
      </c>
      <c r="E339" s="6" t="s">
        <v>672</v>
      </c>
      <c r="F339" s="6" t="s">
        <v>1055</v>
      </c>
      <c r="G339" s="6" t="s">
        <v>674</v>
      </c>
      <c r="H339" s="6"/>
      <c r="I339" s="6">
        <v>0</v>
      </c>
      <c r="J339" s="6" t="s">
        <v>1273</v>
      </c>
      <c r="K339" s="6"/>
      <c r="L339" s="6"/>
      <c r="M339">
        <f>VLOOKUP(Sheet2!$A339,逾期!$B$2:$D$23,3,0)</f>
        <v>1</v>
      </c>
      <c r="N339">
        <f>VLOOKUP(Sheet2!$A339,逾期!$B$2:$E$23,4,0)</f>
        <v>-1</v>
      </c>
      <c r="O339" t="str">
        <f>VLOOKUP($A339,逾期!$B$2:$F$23,5,0)</f>
        <v>正常</v>
      </c>
    </row>
    <row r="340" spans="1:15" ht="16.5" x14ac:dyDescent="0.15">
      <c r="A340" s="6" t="s">
        <v>54</v>
      </c>
      <c r="B340" s="5" t="s">
        <v>1253</v>
      </c>
      <c r="C340" s="5" t="s">
        <v>670</v>
      </c>
      <c r="D340" s="6" t="s">
        <v>1275</v>
      </c>
      <c r="E340" s="6" t="s">
        <v>672</v>
      </c>
      <c r="F340" s="6" t="s">
        <v>1055</v>
      </c>
      <c r="G340" s="6" t="s">
        <v>674</v>
      </c>
      <c r="H340" s="6"/>
      <c r="I340" s="6">
        <v>0</v>
      </c>
      <c r="J340" s="6" t="s">
        <v>1273</v>
      </c>
      <c r="K340" s="6"/>
      <c r="L340" s="6"/>
      <c r="M340">
        <f>VLOOKUP(Sheet2!$A340,逾期!$B$2:$D$23,3,0)</f>
        <v>1</v>
      </c>
      <c r="N340">
        <f>VLOOKUP(Sheet2!$A340,逾期!$B$2:$E$23,4,0)</f>
        <v>-5</v>
      </c>
      <c r="O340" t="str">
        <f>VLOOKUP($A340,逾期!$B$2:$F$23,5,0)</f>
        <v>正常</v>
      </c>
    </row>
    <row r="341" spans="1:15" ht="16.5" x14ac:dyDescent="0.15">
      <c r="A341" s="6" t="s">
        <v>55</v>
      </c>
      <c r="B341" s="5" t="s">
        <v>1253</v>
      </c>
      <c r="C341" s="5" t="s">
        <v>670</v>
      </c>
      <c r="D341" s="6" t="s">
        <v>1276</v>
      </c>
      <c r="E341" s="6" t="s">
        <v>672</v>
      </c>
      <c r="F341" s="6" t="s">
        <v>1055</v>
      </c>
      <c r="G341" s="6" t="s">
        <v>674</v>
      </c>
      <c r="H341" s="6"/>
      <c r="I341" s="6">
        <v>0</v>
      </c>
      <c r="J341" s="6" t="s">
        <v>1273</v>
      </c>
      <c r="K341" s="6"/>
      <c r="L341" s="6"/>
      <c r="M341">
        <f>VLOOKUP(Sheet2!$A341,逾期!$B$2:$D$23,3,0)</f>
        <v>1</v>
      </c>
      <c r="N341">
        <f>VLOOKUP(Sheet2!$A341,逾期!$B$2:$E$23,4,0)</f>
        <v>-9</v>
      </c>
      <c r="O341" t="str">
        <f>VLOOKUP($A341,逾期!$B$2:$F$23,5,0)</f>
        <v>正常</v>
      </c>
    </row>
    <row r="342" spans="1:15" ht="16.5" x14ac:dyDescent="0.15">
      <c r="A342" s="6" t="s">
        <v>56</v>
      </c>
      <c r="B342" s="5" t="s">
        <v>1253</v>
      </c>
      <c r="C342" s="5" t="s">
        <v>670</v>
      </c>
      <c r="D342" s="12" t="s">
        <v>1277</v>
      </c>
      <c r="E342" s="6" t="s">
        <v>672</v>
      </c>
      <c r="F342" s="6" t="s">
        <v>1055</v>
      </c>
      <c r="G342" s="6" t="s">
        <v>674</v>
      </c>
      <c r="H342" s="6"/>
      <c r="I342" s="6"/>
      <c r="J342" s="6" t="s">
        <v>1278</v>
      </c>
      <c r="K342" s="6" t="s">
        <v>1207</v>
      </c>
      <c r="L342" s="6"/>
      <c r="M342">
        <f>VLOOKUP(Sheet2!$A342,逾期!$B$2:$D$23,3,0)</f>
        <v>0</v>
      </c>
    </row>
    <row r="343" spans="1:15" ht="16.5" x14ac:dyDescent="0.15">
      <c r="A343" s="6" t="s">
        <v>57</v>
      </c>
      <c r="B343" s="5" t="s">
        <v>1253</v>
      </c>
      <c r="C343" s="5" t="s">
        <v>670</v>
      </c>
      <c r="D343" s="6" t="s">
        <v>1279</v>
      </c>
      <c r="E343" s="6" t="s">
        <v>677</v>
      </c>
      <c r="F343" s="6" t="s">
        <v>739</v>
      </c>
      <c r="G343" s="6" t="s">
        <v>674</v>
      </c>
      <c r="H343" s="6"/>
      <c r="I343" s="6"/>
      <c r="J343" s="6" t="s">
        <v>1280</v>
      </c>
      <c r="K343" s="6" t="s">
        <v>1161</v>
      </c>
      <c r="L343" s="6"/>
      <c r="M343">
        <f>VLOOKUP(Sheet2!$A343,逾期!$B$2:$D$23,3,0)</f>
        <v>1</v>
      </c>
      <c r="N343">
        <f>VLOOKUP(Sheet2!$A343,逾期!$B$2:$E$23,4,0)</f>
        <v>-648.5</v>
      </c>
      <c r="O343" t="str">
        <f>VLOOKUP($A343,逾期!$B$2:$F$23,5,0)</f>
        <v>正常</v>
      </c>
    </row>
    <row r="344" spans="1:15" ht="16.5" x14ac:dyDescent="0.15">
      <c r="A344" s="6" t="s">
        <v>58</v>
      </c>
      <c r="B344" s="5" t="s">
        <v>1253</v>
      </c>
      <c r="C344" s="5" t="s">
        <v>670</v>
      </c>
      <c r="D344" s="12" t="s">
        <v>1281</v>
      </c>
      <c r="E344" s="6" t="s">
        <v>672</v>
      </c>
      <c r="F344" s="6" t="s">
        <v>1055</v>
      </c>
      <c r="G344" s="6" t="s">
        <v>674</v>
      </c>
      <c r="H344" s="6"/>
      <c r="I344" s="6">
        <v>0</v>
      </c>
      <c r="J344" s="6" t="s">
        <v>1273</v>
      </c>
      <c r="K344" s="6"/>
      <c r="L344" s="6"/>
      <c r="M344">
        <f>VLOOKUP(Sheet2!$A344,逾期!$B$2:$D$23,3,0)</f>
        <v>0</v>
      </c>
    </row>
    <row r="345" spans="1:15" ht="16.5" x14ac:dyDescent="0.3">
      <c r="A345" s="6" t="s">
        <v>1283</v>
      </c>
      <c r="B345" s="5" t="s">
        <v>1282</v>
      </c>
      <c r="C345" s="5" t="s">
        <v>670</v>
      </c>
      <c r="D345" s="7" t="s">
        <v>1284</v>
      </c>
      <c r="E345" s="6" t="s">
        <v>677</v>
      </c>
      <c r="F345" s="6" t="s">
        <v>739</v>
      </c>
      <c r="G345" s="6"/>
      <c r="H345" s="6"/>
      <c r="I345" s="6"/>
      <c r="J345" s="6"/>
      <c r="K345" s="6" t="s">
        <v>1285</v>
      </c>
      <c r="L345" s="6"/>
    </row>
    <row r="346" spans="1:15" ht="16.5" x14ac:dyDescent="0.3">
      <c r="A346" s="6" t="s">
        <v>1286</v>
      </c>
      <c r="B346" s="5" t="s">
        <v>1282</v>
      </c>
      <c r="C346" s="5" t="s">
        <v>670</v>
      </c>
      <c r="D346" s="7" t="s">
        <v>1287</v>
      </c>
      <c r="E346" s="6" t="s">
        <v>677</v>
      </c>
      <c r="F346" s="6" t="s">
        <v>739</v>
      </c>
      <c r="G346" s="6"/>
      <c r="H346" s="6"/>
      <c r="I346" s="6"/>
      <c r="J346" s="6"/>
      <c r="K346" s="6" t="s">
        <v>1285</v>
      </c>
      <c r="L346" s="6"/>
    </row>
    <row r="347" spans="1:15" ht="16.5" x14ac:dyDescent="0.3">
      <c r="A347" s="6" t="s">
        <v>1288</v>
      </c>
      <c r="B347" s="5" t="s">
        <v>1282</v>
      </c>
      <c r="C347" s="5" t="s">
        <v>670</v>
      </c>
      <c r="D347" s="7" t="s">
        <v>1289</v>
      </c>
      <c r="E347" s="6" t="s">
        <v>677</v>
      </c>
      <c r="F347" s="6" t="s">
        <v>739</v>
      </c>
      <c r="G347" s="6"/>
      <c r="H347" s="6"/>
      <c r="I347" s="6"/>
      <c r="J347" s="6"/>
      <c r="K347" s="6" t="s">
        <v>1285</v>
      </c>
      <c r="L347" s="6"/>
    </row>
    <row r="348" spans="1:15" ht="16.5" x14ac:dyDescent="0.3">
      <c r="A348" s="6" t="s">
        <v>1290</v>
      </c>
      <c r="B348" s="5" t="s">
        <v>1282</v>
      </c>
      <c r="C348" s="5" t="s">
        <v>670</v>
      </c>
      <c r="D348" s="7" t="s">
        <v>1291</v>
      </c>
      <c r="E348" s="6" t="s">
        <v>677</v>
      </c>
      <c r="F348" s="6" t="s">
        <v>739</v>
      </c>
      <c r="G348" s="6"/>
      <c r="H348" s="6"/>
      <c r="I348" s="6"/>
      <c r="J348" s="6"/>
      <c r="K348" s="6" t="s">
        <v>1285</v>
      </c>
      <c r="L348" s="5"/>
    </row>
    <row r="349" spans="1:15" ht="16.5" x14ac:dyDescent="0.3">
      <c r="A349" s="6" t="s">
        <v>1292</v>
      </c>
      <c r="B349" s="5" t="s">
        <v>1282</v>
      </c>
      <c r="C349" s="5" t="s">
        <v>670</v>
      </c>
      <c r="D349" s="7" t="s">
        <v>1293</v>
      </c>
      <c r="E349" s="6" t="s">
        <v>677</v>
      </c>
      <c r="F349" s="6" t="s">
        <v>739</v>
      </c>
      <c r="G349" s="6"/>
      <c r="H349" s="6"/>
      <c r="I349" s="6"/>
      <c r="J349" s="6"/>
      <c r="K349" s="6" t="s">
        <v>1285</v>
      </c>
      <c r="L349" s="5"/>
    </row>
    <row r="350" spans="1:15" ht="16.5" x14ac:dyDescent="0.3">
      <c r="A350" s="6" t="s">
        <v>1296</v>
      </c>
      <c r="B350" s="5" t="s">
        <v>1294</v>
      </c>
      <c r="C350" s="5" t="s">
        <v>1295</v>
      </c>
      <c r="D350" s="7" t="s">
        <v>1297</v>
      </c>
      <c r="E350" s="6" t="s">
        <v>672</v>
      </c>
      <c r="F350" s="6" t="s">
        <v>1055</v>
      </c>
      <c r="G350" s="6"/>
      <c r="H350" s="6"/>
      <c r="I350" s="6"/>
      <c r="J350" s="6"/>
      <c r="K350" s="6" t="s">
        <v>1298</v>
      </c>
      <c r="L350" s="5"/>
    </row>
    <row r="351" spans="1:15" ht="16.5" x14ac:dyDescent="0.3">
      <c r="A351" s="6" t="s">
        <v>1299</v>
      </c>
      <c r="B351" s="5" t="s">
        <v>1294</v>
      </c>
      <c r="C351" s="5" t="s">
        <v>1295</v>
      </c>
      <c r="D351" s="7" t="s">
        <v>1300</v>
      </c>
      <c r="E351" s="6" t="s">
        <v>672</v>
      </c>
      <c r="F351" s="6" t="s">
        <v>1055</v>
      </c>
      <c r="G351" s="6"/>
      <c r="H351" s="6"/>
      <c r="I351" s="6"/>
      <c r="J351" s="6"/>
      <c r="K351" s="6" t="s">
        <v>1298</v>
      </c>
      <c r="L351" s="5"/>
    </row>
    <row r="352" spans="1:15" ht="16.5" x14ac:dyDescent="0.3">
      <c r="A352" s="6" t="s">
        <v>1301</v>
      </c>
      <c r="B352" s="5" t="s">
        <v>1294</v>
      </c>
      <c r="C352" s="5" t="s">
        <v>1295</v>
      </c>
      <c r="D352" s="7" t="s">
        <v>1302</v>
      </c>
      <c r="E352" s="6" t="s">
        <v>672</v>
      </c>
      <c r="F352" s="6" t="s">
        <v>1055</v>
      </c>
      <c r="G352" s="6"/>
      <c r="H352" s="6"/>
      <c r="I352" s="6"/>
      <c r="J352" s="6"/>
      <c r="K352" s="6" t="s">
        <v>1298</v>
      </c>
      <c r="L352" s="5"/>
    </row>
    <row r="353" spans="1:12" ht="16.5" x14ac:dyDescent="0.3">
      <c r="A353" s="6" t="s">
        <v>1303</v>
      </c>
      <c r="B353" s="5" t="s">
        <v>1294</v>
      </c>
      <c r="C353" s="5" t="s">
        <v>1295</v>
      </c>
      <c r="D353" s="7" t="s">
        <v>1304</v>
      </c>
      <c r="E353" s="6" t="s">
        <v>672</v>
      </c>
      <c r="F353" s="6" t="s">
        <v>1055</v>
      </c>
      <c r="G353" s="6"/>
      <c r="H353" s="6"/>
      <c r="I353" s="6"/>
      <c r="J353" s="6"/>
      <c r="K353" s="6" t="s">
        <v>1298</v>
      </c>
      <c r="L353" s="5"/>
    </row>
    <row r="354" spans="1:12" ht="16.5" x14ac:dyDescent="0.3">
      <c r="A354" s="6" t="s">
        <v>1305</v>
      </c>
      <c r="B354" s="5" t="s">
        <v>1294</v>
      </c>
      <c r="C354" s="5" t="s">
        <v>1295</v>
      </c>
      <c r="D354" s="7" t="s">
        <v>1306</v>
      </c>
      <c r="E354" s="6" t="s">
        <v>672</v>
      </c>
      <c r="F354" s="6" t="s">
        <v>1055</v>
      </c>
      <c r="G354" s="6"/>
      <c r="H354" s="6"/>
      <c r="I354" s="6"/>
      <c r="J354" s="6"/>
      <c r="K354" s="6" t="s">
        <v>1298</v>
      </c>
      <c r="L354" s="5"/>
    </row>
    <row r="355" spans="1:12" ht="16.5" x14ac:dyDescent="0.3">
      <c r="A355" s="6" t="s">
        <v>1307</v>
      </c>
      <c r="B355" s="5" t="s">
        <v>1294</v>
      </c>
      <c r="C355" s="5" t="s">
        <v>1295</v>
      </c>
      <c r="D355" s="7" t="s">
        <v>1308</v>
      </c>
      <c r="E355" s="6" t="s">
        <v>672</v>
      </c>
      <c r="F355" s="6" t="s">
        <v>1055</v>
      </c>
      <c r="G355" s="6"/>
      <c r="H355" s="6"/>
      <c r="I355" s="6"/>
      <c r="J355" s="6"/>
      <c r="K355" s="6" t="s">
        <v>1298</v>
      </c>
      <c r="L355" s="5"/>
    </row>
    <row r="356" spans="1:12" ht="16.5" x14ac:dyDescent="0.3">
      <c r="A356" s="6" t="s">
        <v>1309</v>
      </c>
      <c r="B356" s="5" t="s">
        <v>1294</v>
      </c>
      <c r="C356" s="5" t="s">
        <v>1295</v>
      </c>
      <c r="D356" s="7" t="s">
        <v>1310</v>
      </c>
      <c r="E356" s="6" t="s">
        <v>672</v>
      </c>
      <c r="F356" s="6" t="s">
        <v>1055</v>
      </c>
      <c r="G356" s="6"/>
      <c r="H356" s="6"/>
      <c r="I356" s="6"/>
      <c r="J356" s="6"/>
      <c r="K356" s="6" t="s">
        <v>1298</v>
      </c>
      <c r="L356" s="5"/>
    </row>
    <row r="357" spans="1:12" ht="16.5" x14ac:dyDescent="0.3">
      <c r="A357" s="6" t="s">
        <v>1311</v>
      </c>
      <c r="B357" s="5" t="s">
        <v>1294</v>
      </c>
      <c r="C357" s="5" t="s">
        <v>1295</v>
      </c>
      <c r="D357" s="7" t="s">
        <v>1312</v>
      </c>
      <c r="E357" s="6" t="s">
        <v>672</v>
      </c>
      <c r="F357" s="6" t="s">
        <v>1055</v>
      </c>
      <c r="G357" s="6"/>
      <c r="H357" s="6"/>
      <c r="I357" s="6"/>
      <c r="J357" s="6"/>
      <c r="K357" s="6" t="s">
        <v>1298</v>
      </c>
      <c r="L357" s="5"/>
    </row>
    <row r="358" spans="1:12" ht="16.5" x14ac:dyDescent="0.3">
      <c r="A358" s="6" t="s">
        <v>1313</v>
      </c>
      <c r="B358" s="5" t="s">
        <v>1294</v>
      </c>
      <c r="C358" s="5" t="s">
        <v>1295</v>
      </c>
      <c r="D358" s="7" t="s">
        <v>1314</v>
      </c>
      <c r="E358" s="6" t="s">
        <v>672</v>
      </c>
      <c r="F358" s="6" t="s">
        <v>673</v>
      </c>
      <c r="G358" s="6"/>
      <c r="H358" s="6"/>
      <c r="I358" s="6"/>
      <c r="J358" s="6"/>
      <c r="K358" s="6" t="s">
        <v>1298</v>
      </c>
      <c r="L358" s="5"/>
    </row>
    <row r="359" spans="1:12" ht="16.5" x14ac:dyDescent="0.3">
      <c r="A359" s="6" t="s">
        <v>1316</v>
      </c>
      <c r="B359" s="5" t="s">
        <v>1294</v>
      </c>
      <c r="C359" s="5" t="s">
        <v>1315</v>
      </c>
      <c r="D359" s="7" t="s">
        <v>1317</v>
      </c>
      <c r="E359" s="6" t="s">
        <v>672</v>
      </c>
      <c r="F359" s="6" t="s">
        <v>1055</v>
      </c>
      <c r="G359" s="6"/>
      <c r="H359" s="6"/>
      <c r="I359" s="6"/>
      <c r="J359" s="6"/>
      <c r="K359" s="6" t="s">
        <v>1298</v>
      </c>
      <c r="L359" s="5"/>
    </row>
    <row r="360" spans="1:12" ht="16.5" x14ac:dyDescent="0.3">
      <c r="A360" s="6" t="s">
        <v>1318</v>
      </c>
      <c r="B360" s="5" t="s">
        <v>1294</v>
      </c>
      <c r="C360" s="5" t="s">
        <v>1315</v>
      </c>
      <c r="D360" s="7" t="s">
        <v>1319</v>
      </c>
      <c r="E360" s="6" t="s">
        <v>672</v>
      </c>
      <c r="F360" s="6" t="s">
        <v>1055</v>
      </c>
      <c r="G360" s="6"/>
      <c r="H360" s="6"/>
      <c r="I360" s="6"/>
      <c r="J360" s="6"/>
      <c r="K360" s="6" t="s">
        <v>1298</v>
      </c>
      <c r="L360" s="5"/>
    </row>
    <row r="361" spans="1:12" ht="16.5" x14ac:dyDescent="0.3">
      <c r="A361" s="6" t="s">
        <v>1320</v>
      </c>
      <c r="B361" s="5" t="s">
        <v>1294</v>
      </c>
      <c r="C361" s="5" t="s">
        <v>1315</v>
      </c>
      <c r="D361" s="7" t="s">
        <v>1321</v>
      </c>
      <c r="E361" s="6" t="s">
        <v>672</v>
      </c>
      <c r="F361" s="6" t="s">
        <v>1055</v>
      </c>
      <c r="G361" s="6"/>
      <c r="H361" s="6"/>
      <c r="I361" s="6"/>
      <c r="J361" s="6"/>
      <c r="K361" s="6" t="s">
        <v>1298</v>
      </c>
      <c r="L361" s="5"/>
    </row>
    <row r="362" spans="1:12" ht="16.5" x14ac:dyDescent="0.3">
      <c r="A362" s="6" t="s">
        <v>1313</v>
      </c>
      <c r="B362" s="5" t="s">
        <v>1294</v>
      </c>
      <c r="C362" s="5" t="s">
        <v>1315</v>
      </c>
      <c r="D362" s="7" t="s">
        <v>1314</v>
      </c>
      <c r="E362" s="6" t="s">
        <v>672</v>
      </c>
      <c r="F362" s="6" t="s">
        <v>673</v>
      </c>
      <c r="G362" s="6"/>
      <c r="H362" s="6"/>
      <c r="I362" s="6"/>
      <c r="J362" s="6"/>
      <c r="K362" s="6" t="s">
        <v>1298</v>
      </c>
      <c r="L362" s="5"/>
    </row>
    <row r="363" spans="1:12" ht="16.5" x14ac:dyDescent="0.3">
      <c r="A363" s="6" t="s">
        <v>1316</v>
      </c>
      <c r="B363" s="5" t="s">
        <v>1294</v>
      </c>
      <c r="C363" s="5" t="s">
        <v>1322</v>
      </c>
      <c r="D363" s="7" t="s">
        <v>1317</v>
      </c>
      <c r="E363" s="6" t="s">
        <v>672</v>
      </c>
      <c r="F363" s="6" t="s">
        <v>1055</v>
      </c>
      <c r="G363" s="6"/>
      <c r="H363" s="6"/>
      <c r="I363" s="6"/>
      <c r="J363" s="6"/>
      <c r="K363" s="6" t="s">
        <v>1298</v>
      </c>
      <c r="L363" s="5"/>
    </row>
    <row r="364" spans="1:12" ht="16.5" x14ac:dyDescent="0.3">
      <c r="A364" s="6" t="s">
        <v>1318</v>
      </c>
      <c r="B364" s="5" t="s">
        <v>1294</v>
      </c>
      <c r="C364" s="5" t="s">
        <v>1322</v>
      </c>
      <c r="D364" s="7" t="s">
        <v>1319</v>
      </c>
      <c r="E364" s="6" t="s">
        <v>672</v>
      </c>
      <c r="F364" s="6" t="s">
        <v>1055</v>
      </c>
      <c r="G364" s="6"/>
      <c r="H364" s="6"/>
      <c r="I364" s="6"/>
      <c r="J364" s="6"/>
      <c r="K364" s="6" t="s">
        <v>1298</v>
      </c>
      <c r="L364" s="5"/>
    </row>
    <row r="365" spans="1:12" ht="16.5" x14ac:dyDescent="0.3">
      <c r="A365" s="6" t="s">
        <v>1320</v>
      </c>
      <c r="B365" s="5" t="s">
        <v>1294</v>
      </c>
      <c r="C365" s="5" t="s">
        <v>1322</v>
      </c>
      <c r="D365" s="7" t="s">
        <v>1321</v>
      </c>
      <c r="E365" s="6" t="s">
        <v>672</v>
      </c>
      <c r="F365" s="6" t="s">
        <v>1055</v>
      </c>
      <c r="G365" s="6"/>
      <c r="H365" s="6"/>
      <c r="I365" s="6"/>
      <c r="J365" s="6"/>
      <c r="K365" s="6" t="s">
        <v>1298</v>
      </c>
      <c r="L365" s="5"/>
    </row>
    <row r="366" spans="1:12" ht="16.5" x14ac:dyDescent="0.3">
      <c r="A366" s="6" t="s">
        <v>1313</v>
      </c>
      <c r="B366" s="5" t="s">
        <v>1294</v>
      </c>
      <c r="C366" s="5" t="s">
        <v>1322</v>
      </c>
      <c r="D366" s="7" t="s">
        <v>1314</v>
      </c>
      <c r="E366" s="6" t="s">
        <v>672</v>
      </c>
      <c r="F366" s="6" t="s">
        <v>673</v>
      </c>
      <c r="G366" s="6"/>
      <c r="H366" s="6"/>
      <c r="I366" s="6"/>
      <c r="J366" s="6"/>
      <c r="K366" s="6" t="s">
        <v>1298</v>
      </c>
      <c r="L366" s="5"/>
    </row>
    <row r="367" spans="1:12" ht="16.5" x14ac:dyDescent="0.3">
      <c r="A367" s="6" t="s">
        <v>1316</v>
      </c>
      <c r="B367" s="5" t="s">
        <v>1294</v>
      </c>
      <c r="C367" s="5" t="s">
        <v>1323</v>
      </c>
      <c r="D367" s="7" t="s">
        <v>1317</v>
      </c>
      <c r="E367" s="6" t="s">
        <v>672</v>
      </c>
      <c r="F367" s="6" t="s">
        <v>1055</v>
      </c>
      <c r="G367" s="6"/>
      <c r="H367" s="6"/>
      <c r="I367" s="6"/>
      <c r="J367" s="6"/>
      <c r="K367" s="6" t="s">
        <v>1298</v>
      </c>
      <c r="L367" s="5"/>
    </row>
    <row r="368" spans="1:12" ht="16.5" x14ac:dyDescent="0.3">
      <c r="A368" s="6" t="s">
        <v>1318</v>
      </c>
      <c r="B368" s="5" t="s">
        <v>1294</v>
      </c>
      <c r="C368" s="5" t="s">
        <v>1323</v>
      </c>
      <c r="D368" s="7" t="s">
        <v>1319</v>
      </c>
      <c r="E368" s="6" t="s">
        <v>672</v>
      </c>
      <c r="F368" s="6" t="s">
        <v>1055</v>
      </c>
      <c r="G368" s="6"/>
      <c r="H368" s="6"/>
      <c r="I368" s="6"/>
      <c r="J368" s="6"/>
      <c r="K368" s="6" t="s">
        <v>1298</v>
      </c>
      <c r="L368" s="5"/>
    </row>
    <row r="369" spans="1:12" ht="16.5" x14ac:dyDescent="0.3">
      <c r="A369" s="6" t="s">
        <v>1313</v>
      </c>
      <c r="B369" s="5" t="s">
        <v>1294</v>
      </c>
      <c r="C369" s="5" t="s">
        <v>1323</v>
      </c>
      <c r="D369" s="7" t="s">
        <v>1314</v>
      </c>
      <c r="E369" s="6" t="s">
        <v>672</v>
      </c>
      <c r="F369" s="6" t="s">
        <v>673</v>
      </c>
      <c r="G369" s="6"/>
      <c r="H369" s="6"/>
      <c r="I369" s="6"/>
      <c r="J369" s="6"/>
      <c r="K369" s="6" t="s">
        <v>1298</v>
      </c>
      <c r="L369" s="5"/>
    </row>
    <row r="370" spans="1:12" ht="16.5" x14ac:dyDescent="0.3">
      <c r="A370" s="6" t="s">
        <v>1316</v>
      </c>
      <c r="B370" s="5" t="s">
        <v>1294</v>
      </c>
      <c r="C370" s="5" t="s">
        <v>1324</v>
      </c>
      <c r="D370" s="7" t="s">
        <v>1317</v>
      </c>
      <c r="E370" s="6" t="s">
        <v>672</v>
      </c>
      <c r="F370" s="6" t="s">
        <v>1055</v>
      </c>
      <c r="G370" s="6"/>
      <c r="H370" s="6"/>
      <c r="I370" s="6"/>
      <c r="J370" s="6"/>
      <c r="K370" s="6" t="s">
        <v>1298</v>
      </c>
      <c r="L370" s="5"/>
    </row>
    <row r="371" spans="1:12" ht="16.5" x14ac:dyDescent="0.3">
      <c r="A371" s="6" t="s">
        <v>1318</v>
      </c>
      <c r="B371" s="5" t="s">
        <v>1294</v>
      </c>
      <c r="C371" s="5" t="s">
        <v>1324</v>
      </c>
      <c r="D371" s="7" t="s">
        <v>1319</v>
      </c>
      <c r="E371" s="6" t="s">
        <v>672</v>
      </c>
      <c r="F371" s="6" t="s">
        <v>1055</v>
      </c>
      <c r="G371" s="6"/>
      <c r="H371" s="6"/>
      <c r="I371" s="6"/>
      <c r="J371" s="6"/>
      <c r="K371" s="6" t="s">
        <v>1298</v>
      </c>
      <c r="L371" s="5"/>
    </row>
    <row r="372" spans="1:12" ht="16.5" x14ac:dyDescent="0.3">
      <c r="A372" s="6" t="s">
        <v>1313</v>
      </c>
      <c r="B372" s="5" t="s">
        <v>1294</v>
      </c>
      <c r="C372" s="5" t="s">
        <v>1324</v>
      </c>
      <c r="D372" s="7" t="s">
        <v>1314</v>
      </c>
      <c r="E372" s="6" t="s">
        <v>672</v>
      </c>
      <c r="F372" s="6" t="s">
        <v>673</v>
      </c>
      <c r="G372" s="6"/>
      <c r="H372" s="6"/>
      <c r="I372" s="6"/>
      <c r="J372" s="6"/>
      <c r="K372" s="6" t="s">
        <v>1298</v>
      </c>
      <c r="L372" s="5"/>
    </row>
    <row r="373" spans="1:12" ht="16.5" x14ac:dyDescent="0.15">
      <c r="A373" s="9" t="s">
        <v>1327</v>
      </c>
      <c r="B373" s="8" t="s">
        <v>1325</v>
      </c>
      <c r="C373" s="8" t="s">
        <v>1326</v>
      </c>
      <c r="D373" s="9" t="s">
        <v>1328</v>
      </c>
      <c r="E373" s="9" t="s">
        <v>672</v>
      </c>
      <c r="F373" s="9" t="s">
        <v>1329</v>
      </c>
      <c r="G373" s="9"/>
      <c r="H373" s="9"/>
      <c r="I373" s="9"/>
      <c r="J373" s="9" t="s">
        <v>1330</v>
      </c>
      <c r="K373" s="9" t="s">
        <v>1331</v>
      </c>
      <c r="L373" s="9"/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workbookViewId="0">
      <selection activeCell="I15" sqref="I15"/>
    </sheetView>
  </sheetViews>
  <sheetFormatPr defaultRowHeight="13.5" x14ac:dyDescent="0.15"/>
  <cols>
    <col min="1" max="1" width="21.625" customWidth="1"/>
    <col min="2" max="3" width="36" customWidth="1"/>
    <col min="4" max="4" width="13.625" customWidth="1"/>
    <col min="5" max="5" width="12.625" customWidth="1"/>
  </cols>
  <sheetData>
    <row r="1" spans="1:6" x14ac:dyDescent="0.15">
      <c r="A1" t="s">
        <v>1334</v>
      </c>
      <c r="B1" t="s">
        <v>1336</v>
      </c>
      <c r="C1" t="s">
        <v>1340</v>
      </c>
      <c r="D1" t="s">
        <v>1335</v>
      </c>
      <c r="E1" t="s">
        <v>1337</v>
      </c>
      <c r="F1" t="s">
        <v>1338</v>
      </c>
    </row>
    <row r="2" spans="1:6" x14ac:dyDescent="0.15">
      <c r="A2" t="s">
        <v>30</v>
      </c>
      <c r="B2" t="s">
        <v>37</v>
      </c>
      <c r="C2" t="s">
        <v>1254</v>
      </c>
      <c r="D2">
        <v>1</v>
      </c>
      <c r="E2">
        <v>103</v>
      </c>
      <c r="F2" t="s">
        <v>1339</v>
      </c>
    </row>
    <row r="3" spans="1:6" x14ac:dyDescent="0.15">
      <c r="A3" t="s">
        <v>30</v>
      </c>
      <c r="B3" t="s">
        <v>38</v>
      </c>
      <c r="C3" t="s">
        <v>1255</v>
      </c>
      <c r="D3">
        <v>1</v>
      </c>
      <c r="F3" t="s">
        <v>1339</v>
      </c>
    </row>
    <row r="4" spans="1:6" x14ac:dyDescent="0.15">
      <c r="A4" t="s">
        <v>30</v>
      </c>
      <c r="B4" t="s">
        <v>39</v>
      </c>
      <c r="C4" t="s">
        <v>1256</v>
      </c>
      <c r="D4">
        <v>1</v>
      </c>
      <c r="E4">
        <v>87.5</v>
      </c>
      <c r="F4" t="s">
        <v>1339</v>
      </c>
    </row>
    <row r="5" spans="1:6" x14ac:dyDescent="0.15">
      <c r="A5" t="s">
        <v>30</v>
      </c>
      <c r="B5" t="s">
        <v>40</v>
      </c>
      <c r="C5" t="s">
        <v>1257</v>
      </c>
      <c r="D5">
        <v>1</v>
      </c>
      <c r="E5">
        <v>-3</v>
      </c>
      <c r="F5" t="s">
        <v>1341</v>
      </c>
    </row>
    <row r="6" spans="1:6" x14ac:dyDescent="0.15">
      <c r="A6" t="s">
        <v>30</v>
      </c>
      <c r="B6" t="s">
        <v>41</v>
      </c>
      <c r="C6" t="s">
        <v>1259</v>
      </c>
      <c r="D6">
        <v>1</v>
      </c>
      <c r="E6" s="10">
        <v>92</v>
      </c>
      <c r="F6" t="s">
        <v>1339</v>
      </c>
    </row>
    <row r="7" spans="1:6" x14ac:dyDescent="0.15">
      <c r="A7" t="s">
        <v>30</v>
      </c>
      <c r="B7" t="s">
        <v>42</v>
      </c>
      <c r="C7" t="s">
        <v>1260</v>
      </c>
      <c r="D7">
        <v>1</v>
      </c>
      <c r="E7" s="10">
        <v>66.5</v>
      </c>
      <c r="F7" t="s">
        <v>1339</v>
      </c>
    </row>
    <row r="8" spans="1:6" x14ac:dyDescent="0.15">
      <c r="A8" t="s">
        <v>30</v>
      </c>
      <c r="B8" t="s">
        <v>43</v>
      </c>
      <c r="C8" t="s">
        <v>1262</v>
      </c>
      <c r="D8">
        <v>0</v>
      </c>
    </row>
    <row r="9" spans="1:6" x14ac:dyDescent="0.15">
      <c r="A9" t="s">
        <v>30</v>
      </c>
      <c r="B9" t="s">
        <v>44</v>
      </c>
      <c r="C9" t="s">
        <v>1263</v>
      </c>
      <c r="D9">
        <v>0</v>
      </c>
    </row>
    <row r="10" spans="1:6" x14ac:dyDescent="0.15">
      <c r="A10" t="s">
        <v>30</v>
      </c>
      <c r="B10" t="s">
        <v>45</v>
      </c>
      <c r="C10" t="s">
        <v>1264</v>
      </c>
      <c r="D10">
        <v>1</v>
      </c>
      <c r="E10">
        <v>96</v>
      </c>
      <c r="F10" t="s">
        <v>1339</v>
      </c>
    </row>
    <row r="11" spans="1:6" x14ac:dyDescent="0.15">
      <c r="A11" t="s">
        <v>30</v>
      </c>
      <c r="B11" t="s">
        <v>46</v>
      </c>
      <c r="C11" t="s">
        <v>1265</v>
      </c>
      <c r="D11">
        <v>1</v>
      </c>
      <c r="E11">
        <v>3528.39</v>
      </c>
      <c r="F11" t="s">
        <v>1339</v>
      </c>
    </row>
    <row r="12" spans="1:6" x14ac:dyDescent="0.15">
      <c r="A12" t="s">
        <v>30</v>
      </c>
      <c r="B12" s="10" t="s">
        <v>47</v>
      </c>
      <c r="C12" s="10" t="s">
        <v>1266</v>
      </c>
      <c r="D12">
        <v>1</v>
      </c>
      <c r="E12">
        <v>128</v>
      </c>
      <c r="F12" t="s">
        <v>1339</v>
      </c>
    </row>
    <row r="13" spans="1:6" x14ac:dyDescent="0.15">
      <c r="A13" t="s">
        <v>30</v>
      </c>
      <c r="B13" t="s">
        <v>48</v>
      </c>
      <c r="C13" t="s">
        <v>1267</v>
      </c>
      <c r="D13">
        <v>0</v>
      </c>
    </row>
    <row r="14" spans="1:6" x14ac:dyDescent="0.15">
      <c r="A14" t="s">
        <v>30</v>
      </c>
      <c r="B14" t="s">
        <v>49</v>
      </c>
      <c r="C14" t="s">
        <v>1269</v>
      </c>
      <c r="D14">
        <v>0</v>
      </c>
    </row>
    <row r="15" spans="1:6" x14ac:dyDescent="0.15">
      <c r="A15" t="s">
        <v>30</v>
      </c>
      <c r="B15" t="s">
        <v>50</v>
      </c>
      <c r="C15" t="s">
        <v>1270</v>
      </c>
      <c r="D15">
        <v>0</v>
      </c>
    </row>
    <row r="16" spans="1:6" x14ac:dyDescent="0.15">
      <c r="A16" t="s">
        <v>30</v>
      </c>
      <c r="B16" t="s">
        <v>51</v>
      </c>
      <c r="C16" t="s">
        <v>1271</v>
      </c>
      <c r="D16">
        <v>0</v>
      </c>
    </row>
    <row r="17" spans="1:6" x14ac:dyDescent="0.15">
      <c r="A17" t="s">
        <v>30</v>
      </c>
      <c r="B17" t="s">
        <v>52</v>
      </c>
      <c r="C17" t="s">
        <v>1272</v>
      </c>
      <c r="D17">
        <v>1</v>
      </c>
      <c r="E17">
        <v>0</v>
      </c>
      <c r="F17" t="s">
        <v>1341</v>
      </c>
    </row>
    <row r="18" spans="1:6" x14ac:dyDescent="0.15">
      <c r="A18" t="s">
        <v>30</v>
      </c>
      <c r="B18" t="s">
        <v>53</v>
      </c>
      <c r="C18" t="s">
        <v>1274</v>
      </c>
      <c r="D18">
        <v>1</v>
      </c>
      <c r="E18">
        <v>-1</v>
      </c>
      <c r="F18" t="s">
        <v>1341</v>
      </c>
    </row>
    <row r="19" spans="1:6" x14ac:dyDescent="0.15">
      <c r="A19" t="s">
        <v>30</v>
      </c>
      <c r="B19" t="s">
        <v>54</v>
      </c>
      <c r="C19" t="s">
        <v>1275</v>
      </c>
      <c r="D19">
        <v>1</v>
      </c>
      <c r="E19">
        <v>-5</v>
      </c>
      <c r="F19" t="s">
        <v>1341</v>
      </c>
    </row>
    <row r="20" spans="1:6" x14ac:dyDescent="0.15">
      <c r="A20" t="s">
        <v>30</v>
      </c>
      <c r="B20" t="s">
        <v>55</v>
      </c>
      <c r="C20" t="s">
        <v>1276</v>
      </c>
      <c r="D20">
        <v>1</v>
      </c>
      <c r="E20">
        <v>-9</v>
      </c>
      <c r="F20" t="s">
        <v>1341</v>
      </c>
    </row>
    <row r="21" spans="1:6" x14ac:dyDescent="0.15">
      <c r="A21" t="s">
        <v>30</v>
      </c>
      <c r="B21" t="s">
        <v>56</v>
      </c>
      <c r="C21" t="s">
        <v>1277</v>
      </c>
      <c r="D21">
        <v>0</v>
      </c>
    </row>
    <row r="22" spans="1:6" x14ac:dyDescent="0.15">
      <c r="A22" t="s">
        <v>30</v>
      </c>
      <c r="B22" t="s">
        <v>57</v>
      </c>
      <c r="C22" t="s">
        <v>1279</v>
      </c>
      <c r="D22">
        <v>1</v>
      </c>
      <c r="E22">
        <v>-648.5</v>
      </c>
      <c r="F22" t="s">
        <v>1342</v>
      </c>
    </row>
    <row r="23" spans="1:6" x14ac:dyDescent="0.15">
      <c r="A23" t="s">
        <v>30</v>
      </c>
      <c r="B23" t="s">
        <v>58</v>
      </c>
      <c r="C23" t="s">
        <v>1281</v>
      </c>
      <c r="D23">
        <v>0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2"/>
  <sheetViews>
    <sheetView workbookViewId="0">
      <selection activeCell="H59" sqref="H59"/>
    </sheetView>
  </sheetViews>
  <sheetFormatPr defaultRowHeight="13.5" x14ac:dyDescent="0.15"/>
  <cols>
    <col min="1" max="1" width="17.25" customWidth="1"/>
  </cols>
  <sheetData>
    <row r="1" spans="1:2" x14ac:dyDescent="0.15">
      <c r="A1" t="s">
        <v>214</v>
      </c>
      <c r="B1">
        <v>0</v>
      </c>
    </row>
    <row r="2" spans="1:2" x14ac:dyDescent="0.15">
      <c r="A2" t="s">
        <v>215</v>
      </c>
      <c r="B2">
        <v>0</v>
      </c>
    </row>
    <row r="3" spans="1:2" x14ac:dyDescent="0.15">
      <c r="A3" t="s">
        <v>216</v>
      </c>
      <c r="B3">
        <v>0</v>
      </c>
    </row>
    <row r="4" spans="1:2" x14ac:dyDescent="0.15">
      <c r="A4" t="s">
        <v>217</v>
      </c>
      <c r="B4">
        <v>0</v>
      </c>
    </row>
    <row r="5" spans="1:2" x14ac:dyDescent="0.15">
      <c r="A5" t="s">
        <v>218</v>
      </c>
      <c r="B5">
        <v>0</v>
      </c>
    </row>
    <row r="6" spans="1:2" x14ac:dyDescent="0.15">
      <c r="A6" t="s">
        <v>219</v>
      </c>
      <c r="B6">
        <v>0</v>
      </c>
    </row>
    <row r="7" spans="1:2" x14ac:dyDescent="0.15">
      <c r="A7" t="s">
        <v>220</v>
      </c>
      <c r="B7">
        <v>0</v>
      </c>
    </row>
    <row r="8" spans="1:2" x14ac:dyDescent="0.15">
      <c r="A8" t="s">
        <v>222</v>
      </c>
      <c r="B8">
        <v>0</v>
      </c>
    </row>
    <row r="9" spans="1:2" x14ac:dyDescent="0.15">
      <c r="A9" t="s">
        <v>223</v>
      </c>
      <c r="B9">
        <v>0</v>
      </c>
    </row>
    <row r="10" spans="1:2" x14ac:dyDescent="0.15">
      <c r="A10" t="s">
        <v>224</v>
      </c>
      <c r="B10">
        <v>0</v>
      </c>
    </row>
    <row r="11" spans="1:2" x14ac:dyDescent="0.15">
      <c r="A11" t="s">
        <v>225</v>
      </c>
      <c r="B11">
        <v>0</v>
      </c>
    </row>
    <row r="12" spans="1:2" x14ac:dyDescent="0.15">
      <c r="A12" t="s">
        <v>226</v>
      </c>
      <c r="B12">
        <v>0</v>
      </c>
    </row>
    <row r="13" spans="1:2" x14ac:dyDescent="0.15">
      <c r="A13" t="s">
        <v>227</v>
      </c>
      <c r="B13">
        <v>0</v>
      </c>
    </row>
    <row r="14" spans="1:2" x14ac:dyDescent="0.15">
      <c r="A14" t="s">
        <v>229</v>
      </c>
      <c r="B14">
        <v>-1</v>
      </c>
    </row>
    <row r="15" spans="1:2" x14ac:dyDescent="0.15">
      <c r="A15" t="s">
        <v>230</v>
      </c>
      <c r="B15">
        <v>0</v>
      </c>
    </row>
    <row r="16" spans="1:2" x14ac:dyDescent="0.15">
      <c r="A16" t="s">
        <v>231</v>
      </c>
      <c r="B16">
        <v>0</v>
      </c>
    </row>
    <row r="17" spans="1:2" x14ac:dyDescent="0.15">
      <c r="A17" t="s">
        <v>232</v>
      </c>
      <c r="B17">
        <v>0</v>
      </c>
    </row>
    <row r="18" spans="1:2" x14ac:dyDescent="0.15">
      <c r="A18" t="s">
        <v>233</v>
      </c>
      <c r="B18">
        <v>0</v>
      </c>
    </row>
    <row r="19" spans="1:2" x14ac:dyDescent="0.15">
      <c r="A19" t="s">
        <v>234</v>
      </c>
      <c r="B19">
        <v>0</v>
      </c>
    </row>
    <row r="20" spans="1:2" x14ac:dyDescent="0.15">
      <c r="A20" t="s">
        <v>236</v>
      </c>
      <c r="B20">
        <v>-1202.95</v>
      </c>
    </row>
    <row r="21" spans="1:2" x14ac:dyDescent="0.15">
      <c r="A21" t="s">
        <v>237</v>
      </c>
      <c r="B21">
        <v>0</v>
      </c>
    </row>
    <row r="22" spans="1:2" x14ac:dyDescent="0.15">
      <c r="A22" t="s">
        <v>238</v>
      </c>
      <c r="B22">
        <v>0</v>
      </c>
    </row>
    <row r="23" spans="1:2" x14ac:dyDescent="0.15">
      <c r="A23" t="s">
        <v>239</v>
      </c>
      <c r="B23">
        <v>0</v>
      </c>
    </row>
    <row r="24" spans="1:2" x14ac:dyDescent="0.15">
      <c r="A24" t="s">
        <v>240</v>
      </c>
      <c r="B24">
        <v>0</v>
      </c>
    </row>
    <row r="25" spans="1:2" x14ac:dyDescent="0.15">
      <c r="A25" t="s">
        <v>241</v>
      </c>
      <c r="B25">
        <v>0</v>
      </c>
    </row>
    <row r="26" spans="1:2" x14ac:dyDescent="0.15">
      <c r="A26" t="s">
        <v>243</v>
      </c>
      <c r="B26">
        <v>0</v>
      </c>
    </row>
    <row r="27" spans="1:2" x14ac:dyDescent="0.15">
      <c r="A27" t="s">
        <v>244</v>
      </c>
      <c r="B27">
        <v>0</v>
      </c>
    </row>
    <row r="28" spans="1:2" x14ac:dyDescent="0.15">
      <c r="A28" t="s">
        <v>245</v>
      </c>
      <c r="B28">
        <v>0</v>
      </c>
    </row>
    <row r="29" spans="1:2" x14ac:dyDescent="0.15">
      <c r="A29" t="s">
        <v>246</v>
      </c>
      <c r="B29">
        <v>0</v>
      </c>
    </row>
    <row r="30" spans="1:2" x14ac:dyDescent="0.15">
      <c r="A30" t="s">
        <v>247</v>
      </c>
      <c r="B30">
        <v>0</v>
      </c>
    </row>
    <row r="31" spans="1:2" x14ac:dyDescent="0.15">
      <c r="A31" t="s">
        <v>249</v>
      </c>
      <c r="B31">
        <v>0</v>
      </c>
    </row>
    <row r="32" spans="1:2" x14ac:dyDescent="0.15">
      <c r="A32" t="s">
        <v>250</v>
      </c>
      <c r="B32">
        <v>0</v>
      </c>
    </row>
    <row r="33" spans="1:2" x14ac:dyDescent="0.15">
      <c r="A33" t="s">
        <v>251</v>
      </c>
      <c r="B33">
        <v>0</v>
      </c>
    </row>
    <row r="34" spans="1:2" x14ac:dyDescent="0.15">
      <c r="A34" t="s">
        <v>252</v>
      </c>
      <c r="B34">
        <v>0</v>
      </c>
    </row>
    <row r="35" spans="1:2" x14ac:dyDescent="0.15">
      <c r="A35" t="s">
        <v>253</v>
      </c>
      <c r="B35">
        <v>0</v>
      </c>
    </row>
    <row r="36" spans="1:2" x14ac:dyDescent="0.15">
      <c r="A36" t="s">
        <v>255</v>
      </c>
      <c r="B36">
        <v>0</v>
      </c>
    </row>
    <row r="37" spans="1:2" x14ac:dyDescent="0.15">
      <c r="A37" t="s">
        <v>256</v>
      </c>
      <c r="B37">
        <v>0</v>
      </c>
    </row>
    <row r="38" spans="1:2" x14ac:dyDescent="0.15">
      <c r="A38" t="s">
        <v>257</v>
      </c>
      <c r="B38">
        <v>0</v>
      </c>
    </row>
    <row r="39" spans="1:2" x14ac:dyDescent="0.15">
      <c r="A39" t="s">
        <v>258</v>
      </c>
      <c r="B39">
        <v>-8.34</v>
      </c>
    </row>
    <row r="40" spans="1:2" x14ac:dyDescent="0.15">
      <c r="A40" t="s">
        <v>259</v>
      </c>
      <c r="B40">
        <v>-82.760000000000019</v>
      </c>
    </row>
    <row r="41" spans="1:2" x14ac:dyDescent="0.15">
      <c r="A41" t="s">
        <v>261</v>
      </c>
      <c r="B41">
        <v>0</v>
      </c>
    </row>
    <row r="42" spans="1:2" x14ac:dyDescent="0.15">
      <c r="A42" t="s">
        <v>262</v>
      </c>
      <c r="B42">
        <v>0</v>
      </c>
    </row>
    <row r="43" spans="1:2" x14ac:dyDescent="0.15">
      <c r="A43" t="s">
        <v>263</v>
      </c>
      <c r="B43">
        <v>0</v>
      </c>
    </row>
    <row r="44" spans="1:2" x14ac:dyDescent="0.15">
      <c r="A44" t="s">
        <v>264</v>
      </c>
      <c r="B44">
        <v>0</v>
      </c>
    </row>
    <row r="45" spans="1:2" x14ac:dyDescent="0.15">
      <c r="A45" t="s">
        <v>265</v>
      </c>
      <c r="B45">
        <v>11146.959000000001</v>
      </c>
    </row>
    <row r="46" spans="1:2" x14ac:dyDescent="0.15">
      <c r="A46" t="s">
        <v>266</v>
      </c>
      <c r="B46">
        <v>1471.9435194457019</v>
      </c>
    </row>
    <row r="47" spans="1:2" x14ac:dyDescent="0.15">
      <c r="A47" t="s">
        <v>267</v>
      </c>
      <c r="B47">
        <v>5456.3864171492096</v>
      </c>
    </row>
    <row r="48" spans="1:2" x14ac:dyDescent="0.15">
      <c r="A48" t="s">
        <v>268</v>
      </c>
      <c r="B48">
        <v>7095.6189109806501</v>
      </c>
    </row>
    <row r="49" spans="1:2" x14ac:dyDescent="0.15">
      <c r="A49" t="s">
        <v>269</v>
      </c>
      <c r="B49">
        <v>8281.110999999999</v>
      </c>
    </row>
    <row r="50" spans="1:2" x14ac:dyDescent="0.15">
      <c r="A50" t="s">
        <v>271</v>
      </c>
      <c r="B50">
        <v>9835.0915003859827</v>
      </c>
    </row>
    <row r="51" spans="1:2" x14ac:dyDescent="0.15">
      <c r="A51" t="s">
        <v>277</v>
      </c>
      <c r="B51">
        <v>0</v>
      </c>
    </row>
    <row r="52" spans="1:2" x14ac:dyDescent="0.15">
      <c r="A52" t="s">
        <v>278</v>
      </c>
      <c r="B52">
        <v>-1.092320612469087</v>
      </c>
    </row>
    <row r="53" spans="1:2" x14ac:dyDescent="0.15">
      <c r="A53" t="s">
        <v>279</v>
      </c>
      <c r="B53">
        <v>-53.468925663043983</v>
      </c>
    </row>
    <row r="54" spans="1:2" x14ac:dyDescent="0.15">
      <c r="A54" t="s">
        <v>280</v>
      </c>
      <c r="B54">
        <v>-176.41272413918131</v>
      </c>
    </row>
    <row r="55" spans="1:2" x14ac:dyDescent="0.15">
      <c r="A55" t="s">
        <v>282</v>
      </c>
      <c r="B55">
        <v>-1031.0822710284899</v>
      </c>
    </row>
    <row r="56" spans="1:2" x14ac:dyDescent="0.15">
      <c r="A56" t="s">
        <v>272</v>
      </c>
      <c r="B56">
        <v>-113.8233387471723</v>
      </c>
    </row>
    <row r="57" spans="1:2" x14ac:dyDescent="0.15">
      <c r="A57" t="s">
        <v>273</v>
      </c>
      <c r="B57">
        <v>-123.6548543160651</v>
      </c>
    </row>
    <row r="58" spans="1:2" x14ac:dyDescent="0.15">
      <c r="A58" t="s">
        <v>274</v>
      </c>
      <c r="B58">
        <v>-115.1656293721298</v>
      </c>
    </row>
    <row r="59" spans="1:2" x14ac:dyDescent="0.15">
      <c r="A59" t="s">
        <v>275</v>
      </c>
      <c r="B59">
        <v>-107.62137072886389</v>
      </c>
    </row>
    <row r="60" spans="1:2" x14ac:dyDescent="0.15">
      <c r="A60" t="s">
        <v>287</v>
      </c>
      <c r="B60">
        <v>0</v>
      </c>
    </row>
    <row r="61" spans="1:2" x14ac:dyDescent="0.15">
      <c r="A61" t="s">
        <v>292</v>
      </c>
      <c r="B61">
        <v>-50.25</v>
      </c>
    </row>
    <row r="62" spans="1:2" x14ac:dyDescent="0.15">
      <c r="A62" t="s">
        <v>293</v>
      </c>
      <c r="B62">
        <v>-547.27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7"/>
  <sheetViews>
    <sheetView workbookViewId="0">
      <selection activeCell="G11" sqref="G11"/>
    </sheetView>
  </sheetViews>
  <sheetFormatPr defaultRowHeight="13.5" x14ac:dyDescent="0.15"/>
  <sheetData>
    <row r="1" spans="1:2" x14ac:dyDescent="0.15">
      <c r="A1" t="s">
        <v>167</v>
      </c>
      <c r="B1">
        <v>0</v>
      </c>
    </row>
    <row r="2" spans="1:2" x14ac:dyDescent="0.15">
      <c r="A2" t="s">
        <v>168</v>
      </c>
      <c r="B2">
        <v>-99</v>
      </c>
    </row>
    <row r="3" spans="1:2" x14ac:dyDescent="0.15">
      <c r="A3" t="s">
        <v>169</v>
      </c>
      <c r="B3">
        <v>0</v>
      </c>
    </row>
    <row r="4" spans="1:2" x14ac:dyDescent="0.15">
      <c r="A4" t="s">
        <v>170</v>
      </c>
      <c r="B4">
        <v>0</v>
      </c>
    </row>
    <row r="5" spans="1:2" x14ac:dyDescent="0.15">
      <c r="A5" t="s">
        <v>171</v>
      </c>
      <c r="B5">
        <v>0</v>
      </c>
    </row>
    <row r="6" spans="1:2" x14ac:dyDescent="0.15">
      <c r="A6" t="s">
        <v>172</v>
      </c>
      <c r="B6">
        <v>0</v>
      </c>
    </row>
    <row r="7" spans="1:2" x14ac:dyDescent="0.15">
      <c r="A7" t="s">
        <v>173</v>
      </c>
      <c r="B7">
        <v>0</v>
      </c>
    </row>
    <row r="8" spans="1:2" x14ac:dyDescent="0.15">
      <c r="A8" t="s">
        <v>174</v>
      </c>
      <c r="B8">
        <v>0</v>
      </c>
    </row>
    <row r="9" spans="1:2" x14ac:dyDescent="0.15">
      <c r="A9" t="s">
        <v>175</v>
      </c>
      <c r="B9">
        <v>-1</v>
      </c>
    </row>
    <row r="10" spans="1:2" x14ac:dyDescent="0.15">
      <c r="A10" t="s">
        <v>176</v>
      </c>
      <c r="B10">
        <v>0</v>
      </c>
    </row>
    <row r="11" spans="1:2" x14ac:dyDescent="0.15">
      <c r="A11" t="s">
        <v>177</v>
      </c>
      <c r="B11">
        <v>0</v>
      </c>
    </row>
    <row r="12" spans="1:2" x14ac:dyDescent="0.15">
      <c r="A12" t="s">
        <v>178</v>
      </c>
      <c r="B12">
        <v>-1.111111111111035E-4</v>
      </c>
    </row>
    <row r="13" spans="1:2" x14ac:dyDescent="0.15">
      <c r="A13" t="s">
        <v>179</v>
      </c>
      <c r="B13">
        <v>0</v>
      </c>
    </row>
    <row r="14" spans="1:2" x14ac:dyDescent="0.15">
      <c r="A14" t="s">
        <v>180</v>
      </c>
      <c r="B14">
        <v>0</v>
      </c>
    </row>
    <row r="15" spans="1:2" x14ac:dyDescent="0.15">
      <c r="A15" t="s">
        <v>181</v>
      </c>
      <c r="B15">
        <v>0</v>
      </c>
    </row>
    <row r="16" spans="1:2" x14ac:dyDescent="0.15">
      <c r="A16" t="s">
        <v>182</v>
      </c>
      <c r="B16">
        <v>0</v>
      </c>
    </row>
    <row r="17" spans="1:2" x14ac:dyDescent="0.15">
      <c r="A17" t="s">
        <v>183</v>
      </c>
      <c r="B17">
        <v>0</v>
      </c>
    </row>
    <row r="18" spans="1:2" x14ac:dyDescent="0.15">
      <c r="A18" t="s">
        <v>184</v>
      </c>
      <c r="B18">
        <v>0</v>
      </c>
    </row>
    <row r="19" spans="1:2" x14ac:dyDescent="0.15">
      <c r="A19" t="s">
        <v>185</v>
      </c>
      <c r="B19">
        <v>0</v>
      </c>
    </row>
    <row r="20" spans="1:2" x14ac:dyDescent="0.15">
      <c r="A20" t="s">
        <v>186</v>
      </c>
      <c r="B20">
        <v>0</v>
      </c>
    </row>
    <row r="21" spans="1:2" x14ac:dyDescent="0.15">
      <c r="A21" t="s">
        <v>187</v>
      </c>
      <c r="B21">
        <v>-466.11000000000132</v>
      </c>
    </row>
    <row r="22" spans="1:2" x14ac:dyDescent="0.15">
      <c r="A22" t="s">
        <v>188</v>
      </c>
      <c r="B22">
        <v>0</v>
      </c>
    </row>
    <row r="23" spans="1:2" x14ac:dyDescent="0.15">
      <c r="A23" t="s">
        <v>189</v>
      </c>
      <c r="B23">
        <v>0</v>
      </c>
    </row>
    <row r="24" spans="1:2" x14ac:dyDescent="0.15">
      <c r="A24" t="s">
        <v>190</v>
      </c>
      <c r="B24">
        <v>9.1446111111111108</v>
      </c>
    </row>
    <row r="25" spans="1:2" x14ac:dyDescent="0.15">
      <c r="A25" t="s">
        <v>191</v>
      </c>
      <c r="B25">
        <v>8.2711666666666659</v>
      </c>
    </row>
    <row r="26" spans="1:2" x14ac:dyDescent="0.15">
      <c r="A26" t="s">
        <v>192</v>
      </c>
      <c r="B26">
        <v>29.25095833333333</v>
      </c>
    </row>
    <row r="27" spans="1:2" x14ac:dyDescent="0.15">
      <c r="A27" t="s">
        <v>193</v>
      </c>
      <c r="B27">
        <v>0</v>
      </c>
    </row>
    <row r="28" spans="1:2" x14ac:dyDescent="0.15">
      <c r="A28" t="s">
        <v>194</v>
      </c>
      <c r="B28">
        <v>-198.02454481191549</v>
      </c>
    </row>
    <row r="29" spans="1:2" x14ac:dyDescent="0.15">
      <c r="A29" t="s">
        <v>195</v>
      </c>
      <c r="B29">
        <v>-222.6765</v>
      </c>
    </row>
    <row r="30" spans="1:2" x14ac:dyDescent="0.15">
      <c r="A30" t="s">
        <v>196</v>
      </c>
      <c r="B30">
        <v>-229.24343110422819</v>
      </c>
    </row>
    <row r="31" spans="1:2" x14ac:dyDescent="0.15">
      <c r="A31" t="s">
        <v>197</v>
      </c>
      <c r="B31">
        <v>-193.52081877295689</v>
      </c>
    </row>
    <row r="32" spans="1:2" x14ac:dyDescent="0.15">
      <c r="A32" t="s">
        <v>198</v>
      </c>
      <c r="B32">
        <v>11.534974596215561</v>
      </c>
    </row>
    <row r="33" spans="1:2" x14ac:dyDescent="0.15">
      <c r="A33" t="s">
        <v>199</v>
      </c>
      <c r="B33">
        <v>-4.5397779494322173E-2</v>
      </c>
    </row>
    <row r="34" spans="1:2" x14ac:dyDescent="0.15">
      <c r="A34" t="s">
        <v>200</v>
      </c>
      <c r="B34">
        <v>0</v>
      </c>
    </row>
    <row r="35" spans="1:2" x14ac:dyDescent="0.15">
      <c r="A35" t="s">
        <v>201</v>
      </c>
      <c r="B35">
        <v>0</v>
      </c>
    </row>
    <row r="36" spans="1:2" x14ac:dyDescent="0.15">
      <c r="A36" t="s">
        <v>202</v>
      </c>
      <c r="B36">
        <v>0.1171688320377107</v>
      </c>
    </row>
    <row r="37" spans="1:2" x14ac:dyDescent="0.15">
      <c r="A37" t="s">
        <v>203</v>
      </c>
      <c r="B37">
        <v>0.46736680159831517</v>
      </c>
    </row>
    <row r="38" spans="1:2" x14ac:dyDescent="0.15">
      <c r="A38" t="s">
        <v>204</v>
      </c>
      <c r="B38">
        <v>0</v>
      </c>
    </row>
    <row r="39" spans="1:2" x14ac:dyDescent="0.15">
      <c r="A39" t="s">
        <v>205</v>
      </c>
      <c r="B39">
        <v>0</v>
      </c>
    </row>
    <row r="40" spans="1:2" x14ac:dyDescent="0.15">
      <c r="A40" t="s">
        <v>206</v>
      </c>
      <c r="B40">
        <v>0</v>
      </c>
    </row>
    <row r="41" spans="1:2" x14ac:dyDescent="0.15">
      <c r="A41" t="s">
        <v>207</v>
      </c>
      <c r="B41">
        <v>0</v>
      </c>
    </row>
    <row r="42" spans="1:2" x14ac:dyDescent="0.15">
      <c r="A42" t="s">
        <v>208</v>
      </c>
      <c r="B42">
        <v>0</v>
      </c>
    </row>
    <row r="43" spans="1:2" x14ac:dyDescent="0.15">
      <c r="A43" t="s">
        <v>209</v>
      </c>
      <c r="B43">
        <v>-44.473333333333329</v>
      </c>
    </row>
    <row r="44" spans="1:2" x14ac:dyDescent="0.15">
      <c r="A44" t="s">
        <v>210</v>
      </c>
      <c r="B44">
        <v>-69.502633550058675</v>
      </c>
    </row>
    <row r="45" spans="1:2" x14ac:dyDescent="0.15">
      <c r="A45" t="s">
        <v>211</v>
      </c>
      <c r="B45">
        <v>-99.148333333333341</v>
      </c>
    </row>
    <row r="46" spans="1:2" x14ac:dyDescent="0.15">
      <c r="A46" t="s">
        <v>212</v>
      </c>
      <c r="B46">
        <v>-204.5589430251772</v>
      </c>
    </row>
    <row r="47" spans="1:2" x14ac:dyDescent="0.15">
      <c r="A47" t="s">
        <v>213</v>
      </c>
      <c r="B47">
        <v>-120</v>
      </c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3"/>
  <sheetViews>
    <sheetView workbookViewId="0">
      <selection activeCell="A42" sqref="A42"/>
    </sheetView>
  </sheetViews>
  <sheetFormatPr defaultRowHeight="13.5" x14ac:dyDescent="0.15"/>
  <cols>
    <col min="1" max="1" width="19.25" customWidth="1"/>
    <col min="2" max="2" width="10.375" customWidth="1"/>
  </cols>
  <sheetData>
    <row r="1" spans="1:2" x14ac:dyDescent="0.15">
      <c r="A1" t="s">
        <v>88</v>
      </c>
      <c r="B1">
        <v>-1</v>
      </c>
    </row>
    <row r="2" spans="1:2" x14ac:dyDescent="0.15">
      <c r="A2" t="s">
        <v>89</v>
      </c>
    </row>
    <row r="3" spans="1:2" x14ac:dyDescent="0.15">
      <c r="A3" t="s">
        <v>90</v>
      </c>
      <c r="B3">
        <v>0</v>
      </c>
    </row>
    <row r="4" spans="1:2" x14ac:dyDescent="0.15">
      <c r="A4" t="s">
        <v>91</v>
      </c>
      <c r="B4">
        <v>0</v>
      </c>
    </row>
    <row r="5" spans="1:2" x14ac:dyDescent="0.15">
      <c r="A5" t="s">
        <v>92</v>
      </c>
      <c r="B5">
        <v>0</v>
      </c>
    </row>
    <row r="6" spans="1:2" x14ac:dyDescent="0.15">
      <c r="A6" t="s">
        <v>93</v>
      </c>
      <c r="B6">
        <v>0</v>
      </c>
    </row>
    <row r="7" spans="1:2" x14ac:dyDescent="0.15">
      <c r="A7" t="s">
        <v>94</v>
      </c>
      <c r="B7">
        <v>0</v>
      </c>
    </row>
    <row r="8" spans="1:2" x14ac:dyDescent="0.15">
      <c r="A8" t="s">
        <v>95</v>
      </c>
      <c r="B8">
        <v>0</v>
      </c>
    </row>
    <row r="9" spans="1:2" x14ac:dyDescent="0.15">
      <c r="A9" t="s">
        <v>96</v>
      </c>
      <c r="B9">
        <v>-1</v>
      </c>
    </row>
    <row r="10" spans="1:2" x14ac:dyDescent="0.15">
      <c r="A10" t="s">
        <v>97</v>
      </c>
      <c r="B10">
        <v>0</v>
      </c>
    </row>
    <row r="11" spans="1:2" x14ac:dyDescent="0.15">
      <c r="A11" t="s">
        <v>98</v>
      </c>
      <c r="B11">
        <v>-1</v>
      </c>
    </row>
    <row r="12" spans="1:2" x14ac:dyDescent="0.15">
      <c r="A12" t="s">
        <v>99</v>
      </c>
      <c r="B12">
        <v>-3</v>
      </c>
    </row>
    <row r="13" spans="1:2" x14ac:dyDescent="0.15">
      <c r="A13" t="s">
        <v>100</v>
      </c>
      <c r="B13">
        <v>-4</v>
      </c>
    </row>
    <row r="14" spans="1:2" x14ac:dyDescent="0.15">
      <c r="A14" t="s">
        <v>101</v>
      </c>
      <c r="B14">
        <v>-5</v>
      </c>
    </row>
    <row r="15" spans="1:2" x14ac:dyDescent="0.15">
      <c r="A15" t="s">
        <v>102</v>
      </c>
      <c r="B15">
        <v>-6</v>
      </c>
    </row>
    <row r="16" spans="1:2" x14ac:dyDescent="0.15">
      <c r="A16" t="s">
        <v>103</v>
      </c>
      <c r="B16">
        <v>-12</v>
      </c>
    </row>
    <row r="17" spans="1:2" x14ac:dyDescent="0.15">
      <c r="A17" t="s">
        <v>104</v>
      </c>
      <c r="B17">
        <v>-0.33366666666666672</v>
      </c>
    </row>
    <row r="18" spans="1:2" x14ac:dyDescent="0.15">
      <c r="A18" t="s">
        <v>105</v>
      </c>
      <c r="B18">
        <v>-0.5</v>
      </c>
    </row>
    <row r="19" spans="1:2" x14ac:dyDescent="0.15">
      <c r="A19" t="s">
        <v>106</v>
      </c>
      <c r="B19">
        <v>-0.44488888888888878</v>
      </c>
    </row>
    <row r="20" spans="1:2" x14ac:dyDescent="0.15">
      <c r="A20" t="s">
        <v>107</v>
      </c>
      <c r="B20">
        <v>-0.41633333333333328</v>
      </c>
    </row>
    <row r="21" spans="1:2" x14ac:dyDescent="0.15">
      <c r="A21" t="s">
        <v>108</v>
      </c>
      <c r="B21">
        <v>-0.25</v>
      </c>
    </row>
    <row r="22" spans="1:2" x14ac:dyDescent="0.15">
      <c r="A22" t="s">
        <v>109</v>
      </c>
      <c r="B22">
        <v>0</v>
      </c>
    </row>
    <row r="23" spans="1:2" x14ac:dyDescent="0.15">
      <c r="A23" t="s">
        <v>110</v>
      </c>
      <c r="B23">
        <v>0</v>
      </c>
    </row>
    <row r="24" spans="1:2" x14ac:dyDescent="0.15">
      <c r="A24" t="s">
        <v>111</v>
      </c>
      <c r="B24">
        <v>0</v>
      </c>
    </row>
    <row r="25" spans="1:2" x14ac:dyDescent="0.15">
      <c r="A25" t="s">
        <v>112</v>
      </c>
      <c r="B25">
        <v>0</v>
      </c>
    </row>
    <row r="26" spans="1:2" x14ac:dyDescent="0.15">
      <c r="A26" t="s">
        <v>113</v>
      </c>
      <c r="B26">
        <v>0</v>
      </c>
    </row>
    <row r="27" spans="1:2" x14ac:dyDescent="0.15">
      <c r="A27" t="s">
        <v>114</v>
      </c>
      <c r="B27">
        <v>0</v>
      </c>
    </row>
    <row r="28" spans="1:2" x14ac:dyDescent="0.15">
      <c r="A28" t="s">
        <v>115</v>
      </c>
      <c r="B28">
        <v>0</v>
      </c>
    </row>
    <row r="29" spans="1:2" x14ac:dyDescent="0.15">
      <c r="A29" t="s">
        <v>116</v>
      </c>
      <c r="B29">
        <v>0</v>
      </c>
    </row>
    <row r="30" spans="1:2" x14ac:dyDescent="0.15">
      <c r="A30" t="s">
        <v>117</v>
      </c>
      <c r="B30">
        <v>3.3333333333332438E-4</v>
      </c>
    </row>
    <row r="31" spans="1:2" x14ac:dyDescent="0.15">
      <c r="A31" t="s">
        <v>118</v>
      </c>
      <c r="B31">
        <v>0</v>
      </c>
    </row>
    <row r="32" spans="1:2" x14ac:dyDescent="0.15">
      <c r="A32" t="s">
        <v>119</v>
      </c>
      <c r="B32">
        <v>3.3333333333332438E-4</v>
      </c>
    </row>
    <row r="33" spans="1:2" x14ac:dyDescent="0.15">
      <c r="A33" t="s">
        <v>120</v>
      </c>
      <c r="B33">
        <v>3.3333333333334519E-4</v>
      </c>
    </row>
    <row r="34" spans="1:2" x14ac:dyDescent="0.15">
      <c r="A34" t="s">
        <v>121</v>
      </c>
      <c r="B34">
        <v>0</v>
      </c>
    </row>
    <row r="35" spans="1:2" x14ac:dyDescent="0.15">
      <c r="A35" t="s">
        <v>125</v>
      </c>
      <c r="B35">
        <v>0</v>
      </c>
    </row>
    <row r="36" spans="1:2" x14ac:dyDescent="0.15">
      <c r="A36" t="s">
        <v>126</v>
      </c>
      <c r="B36">
        <v>0</v>
      </c>
    </row>
    <row r="37" spans="1:2" x14ac:dyDescent="0.15">
      <c r="A37" t="s">
        <v>127</v>
      </c>
      <c r="B37">
        <v>0</v>
      </c>
    </row>
    <row r="38" spans="1:2" x14ac:dyDescent="0.15">
      <c r="A38" t="s">
        <v>133</v>
      </c>
      <c r="B38">
        <v>0</v>
      </c>
    </row>
    <row r="39" spans="1:2" x14ac:dyDescent="0.15">
      <c r="A39" t="s">
        <v>134</v>
      </c>
      <c r="B39">
        <v>0</v>
      </c>
    </row>
    <row r="40" spans="1:2" x14ac:dyDescent="0.15">
      <c r="A40" t="s">
        <v>135</v>
      </c>
      <c r="B40">
        <v>0</v>
      </c>
    </row>
    <row r="41" spans="1:2" x14ac:dyDescent="0.15">
      <c r="A41" t="s">
        <v>136</v>
      </c>
      <c r="B41">
        <v>-0.65470053837925168</v>
      </c>
    </row>
    <row r="42" spans="1:2" x14ac:dyDescent="0.15">
      <c r="A42" t="s">
        <v>137</v>
      </c>
      <c r="B42">
        <v>-1.075213562373095</v>
      </c>
    </row>
    <row r="43" spans="1:2" x14ac:dyDescent="0.15">
      <c r="A43" t="s">
        <v>138</v>
      </c>
      <c r="B43">
        <v>-2.3184271247461901</v>
      </c>
    </row>
  </sheetData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B27" sqref="B27"/>
    </sheetView>
  </sheetViews>
  <sheetFormatPr defaultRowHeight="13.5" x14ac:dyDescent="0.15"/>
  <cols>
    <col min="1" max="1" width="26.125" customWidth="1"/>
  </cols>
  <sheetData>
    <row r="1" spans="1:2" x14ac:dyDescent="0.15">
      <c r="A1" t="s">
        <v>139</v>
      </c>
      <c r="B1">
        <v>0</v>
      </c>
    </row>
    <row r="2" spans="1:2" x14ac:dyDescent="0.15">
      <c r="A2" t="s">
        <v>140</v>
      </c>
      <c r="B2">
        <v>-1</v>
      </c>
    </row>
    <row r="3" spans="1:2" x14ac:dyDescent="0.15">
      <c r="A3" t="s">
        <v>141</v>
      </c>
      <c r="B3">
        <v>-18540</v>
      </c>
    </row>
    <row r="4" spans="1:2" x14ac:dyDescent="0.15">
      <c r="A4" t="s">
        <v>142</v>
      </c>
      <c r="B4">
        <v>-30472.23</v>
      </c>
    </row>
    <row r="5" spans="1:2" x14ac:dyDescent="0.15">
      <c r="A5" t="s">
        <v>143</v>
      </c>
      <c r="B5">
        <v>-64174.800000000032</v>
      </c>
    </row>
    <row r="6" spans="1:2" x14ac:dyDescent="0.15">
      <c r="A6" t="s">
        <v>144</v>
      </c>
      <c r="B6">
        <v>36103</v>
      </c>
    </row>
    <row r="7" spans="1:2" x14ac:dyDescent="0.15">
      <c r="A7" t="s">
        <v>145</v>
      </c>
      <c r="B7">
        <v>-16</v>
      </c>
    </row>
    <row r="8" spans="1:2" x14ac:dyDescent="0.15">
      <c r="A8" t="s">
        <v>146</v>
      </c>
      <c r="B8">
        <v>-25</v>
      </c>
    </row>
    <row r="9" spans="1:2" x14ac:dyDescent="0.15">
      <c r="A9" t="s">
        <v>147</v>
      </c>
      <c r="B9">
        <v>-45</v>
      </c>
    </row>
    <row r="10" spans="1:2" x14ac:dyDescent="0.15">
      <c r="A10" t="s">
        <v>148</v>
      </c>
      <c r="B10">
        <v>-8234.8700000000008</v>
      </c>
    </row>
    <row r="11" spans="1:2" x14ac:dyDescent="0.15">
      <c r="A11" t="s">
        <v>149</v>
      </c>
      <c r="B11">
        <v>-8822.5470000000005</v>
      </c>
    </row>
    <row r="12" spans="1:2" x14ac:dyDescent="0.15">
      <c r="A12" t="s">
        <v>153</v>
      </c>
      <c r="B12">
        <v>-927.95109523809526</v>
      </c>
    </row>
    <row r="13" spans="1:2" x14ac:dyDescent="0.15">
      <c r="A13" t="s">
        <v>154</v>
      </c>
      <c r="B13">
        <v>-2.1429999999999998</v>
      </c>
    </row>
    <row r="14" spans="1:2" x14ac:dyDescent="0.15">
      <c r="A14" t="s">
        <v>155</v>
      </c>
      <c r="B14">
        <v>1229.2819999999999</v>
      </c>
    </row>
    <row r="15" spans="1:2" x14ac:dyDescent="0.15">
      <c r="A15" t="s">
        <v>156</v>
      </c>
      <c r="B15">
        <v>37.188088144525963</v>
      </c>
    </row>
    <row r="16" spans="1:2" x14ac:dyDescent="0.15">
      <c r="A16" t="s">
        <v>157</v>
      </c>
      <c r="B16">
        <v>0</v>
      </c>
    </row>
    <row r="17" spans="1:2" x14ac:dyDescent="0.15">
      <c r="A17" t="s">
        <v>160</v>
      </c>
      <c r="B17">
        <v>0</v>
      </c>
    </row>
    <row r="18" spans="1:2" x14ac:dyDescent="0.15">
      <c r="A18" t="s">
        <v>161</v>
      </c>
      <c r="B18">
        <v>0.38047832699619771</v>
      </c>
    </row>
    <row r="19" spans="1:2" x14ac:dyDescent="0.15">
      <c r="A19" t="s">
        <v>162</v>
      </c>
      <c r="B19">
        <v>-242</v>
      </c>
    </row>
    <row r="20" spans="1:2" x14ac:dyDescent="0.15">
      <c r="A20" t="s">
        <v>165</v>
      </c>
      <c r="B20">
        <v>-2</v>
      </c>
    </row>
    <row r="21" spans="1:2" x14ac:dyDescent="0.15">
      <c r="A21" t="s">
        <v>166</v>
      </c>
      <c r="B21">
        <v>-2</v>
      </c>
    </row>
  </sheetData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workbookViewId="0">
      <selection activeCell="C3" sqref="C3"/>
    </sheetView>
  </sheetViews>
  <sheetFormatPr defaultRowHeight="13.5" x14ac:dyDescent="0.15"/>
  <cols>
    <col min="1" max="1" width="51.125" customWidth="1"/>
    <col min="3" max="3" width="43.25" customWidth="1"/>
  </cols>
  <sheetData>
    <row r="1" spans="1:3" x14ac:dyDescent="0.15">
      <c r="A1" t="s">
        <v>78</v>
      </c>
      <c r="B1">
        <v>0</v>
      </c>
    </row>
    <row r="2" spans="1:3" x14ac:dyDescent="0.15">
      <c r="A2" t="s">
        <v>81</v>
      </c>
      <c r="B2">
        <v>25.5</v>
      </c>
    </row>
    <row r="3" spans="1:3" x14ac:dyDescent="0.15">
      <c r="A3" t="s">
        <v>60</v>
      </c>
      <c r="B3">
        <v>-0.4</v>
      </c>
      <c r="C3" t="s">
        <v>60</v>
      </c>
    </row>
    <row r="4" spans="1:3" x14ac:dyDescent="0.15">
      <c r="A4" t="s">
        <v>61</v>
      </c>
      <c r="B4">
        <v>-0.33300000000000002</v>
      </c>
    </row>
    <row r="5" spans="1:3" x14ac:dyDescent="0.15">
      <c r="A5" t="s">
        <v>62</v>
      </c>
      <c r="B5">
        <v>-0.33300000000000002</v>
      </c>
    </row>
    <row r="6" spans="1:3" x14ac:dyDescent="0.15">
      <c r="A6" t="s">
        <v>63</v>
      </c>
      <c r="B6">
        <v>0</v>
      </c>
    </row>
    <row r="7" spans="1:3" x14ac:dyDescent="0.15">
      <c r="A7" t="s">
        <v>64</v>
      </c>
      <c r="B7">
        <v>0</v>
      </c>
    </row>
    <row r="8" spans="1:3" x14ac:dyDescent="0.15">
      <c r="A8" t="s">
        <v>65</v>
      </c>
      <c r="B8">
        <v>-295.99500000000029</v>
      </c>
    </row>
    <row r="9" spans="1:3" x14ac:dyDescent="0.15">
      <c r="A9" t="s">
        <v>66</v>
      </c>
      <c r="B9">
        <v>-4623.71</v>
      </c>
    </row>
    <row r="10" spans="1:3" x14ac:dyDescent="0.15">
      <c r="A10" t="s">
        <v>67</v>
      </c>
      <c r="B10">
        <v>-53521.114999999998</v>
      </c>
    </row>
    <row r="11" spans="1:3" x14ac:dyDescent="0.15">
      <c r="A11" t="s">
        <v>69</v>
      </c>
      <c r="B11">
        <v>-1</v>
      </c>
    </row>
    <row r="12" spans="1:3" x14ac:dyDescent="0.15">
      <c r="A12" t="s">
        <v>70</v>
      </c>
      <c r="B12">
        <v>-4</v>
      </c>
    </row>
    <row r="13" spans="1:3" x14ac:dyDescent="0.15">
      <c r="A13" t="s">
        <v>71</v>
      </c>
      <c r="B13">
        <v>-8</v>
      </c>
    </row>
    <row r="14" spans="1:3" x14ac:dyDescent="0.15">
      <c r="A14" t="s">
        <v>73</v>
      </c>
      <c r="B14">
        <v>0</v>
      </c>
    </row>
    <row r="15" spans="1:3" x14ac:dyDescent="0.15">
      <c r="A15" t="s">
        <v>74</v>
      </c>
      <c r="B15">
        <v>-0.189411051212938</v>
      </c>
    </row>
    <row r="16" spans="1:3" x14ac:dyDescent="0.15">
      <c r="A16" t="s">
        <v>75</v>
      </c>
      <c r="B16">
        <v>-0.1923681318681319</v>
      </c>
    </row>
    <row r="17" spans="1:2" x14ac:dyDescent="0.15">
      <c r="A17" t="s">
        <v>76</v>
      </c>
      <c r="B17">
        <v>-0.1875</v>
      </c>
    </row>
    <row r="18" spans="1:2" x14ac:dyDescent="0.15">
      <c r="A18" t="s">
        <v>77</v>
      </c>
      <c r="B18">
        <v>-0.16683333333333339</v>
      </c>
    </row>
    <row r="19" spans="1:2" x14ac:dyDescent="0.15">
      <c r="A19" t="s">
        <v>82</v>
      </c>
      <c r="B19">
        <v>0</v>
      </c>
    </row>
    <row r="20" spans="1:2" x14ac:dyDescent="0.15">
      <c r="A20" t="s">
        <v>83</v>
      </c>
      <c r="B20">
        <v>-2.9875320865419882E-3</v>
      </c>
    </row>
    <row r="21" spans="1:2" x14ac:dyDescent="0.15">
      <c r="A21" t="s">
        <v>84</v>
      </c>
      <c r="B21">
        <v>-3.333333333333327E-2</v>
      </c>
    </row>
    <row r="22" spans="1:2" x14ac:dyDescent="0.15">
      <c r="A22" t="s">
        <v>85</v>
      </c>
      <c r="B22">
        <v>-4.2562310030395213E-2</v>
      </c>
    </row>
    <row r="23" spans="1:2" x14ac:dyDescent="0.15">
      <c r="A23" t="s">
        <v>86</v>
      </c>
      <c r="B23">
        <v>-4.963712808976728E-2</v>
      </c>
    </row>
    <row r="24" spans="1:2" x14ac:dyDescent="0.15">
      <c r="A24" t="s">
        <v>87</v>
      </c>
      <c r="B24">
        <v>1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Sheet1</vt:lpstr>
      <vt:lpstr>Sheet2</vt:lpstr>
      <vt:lpstr>逾期</vt:lpstr>
      <vt:lpstr>交易</vt:lpstr>
      <vt:lpstr>售后</vt:lpstr>
      <vt:lpstr>询价</vt:lpstr>
      <vt:lpstr>支用</vt:lpstr>
      <vt:lpstr>还款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adm02</dc:creator>
  <cp:lastModifiedBy>adm02</cp:lastModifiedBy>
  <dcterms:created xsi:type="dcterms:W3CDTF">2019-11-27T06:57:21Z</dcterms:created>
  <dcterms:modified xsi:type="dcterms:W3CDTF">2020-05-20T01:14:21Z</dcterms:modified>
</cp:coreProperties>
</file>